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V:\ProcurementServices\PSTm04(Normile)\Security\77201-23150 IFSSS\PriceAdjustments\2024-07-01\"/>
    </mc:Choice>
  </mc:AlternateContent>
  <xr:revisionPtr revIDLastSave="0" documentId="13_ncr:1_{16893104-0DD8-49DD-BCF8-DAD67433E2E4}" xr6:coauthVersionLast="47" xr6:coauthVersionMax="47" xr10:uidLastSave="{00000000-0000-0000-0000-000000000000}"/>
  <workbookProtection workbookAlgorithmName="SHA-512" workbookHashValue="Ax4PXeGOiGjl/vpt0kvZfg6zUs0h0U/cGgACVrrNDWQXUIJIdW2dmk2F+qHCuluOFTtVI6b++6hyX3QQhoa5dA==" workbookSaltValue="5Xt+KP2f1+UklEmuwCurqA==" workbookSpinCount="100000" lockStructure="1"/>
  <bookViews>
    <workbookView xWindow="-110" yWindow="-110" windowWidth="19420" windowHeight="10420" firstSheet="1" activeTab="1" xr2:uid="{00000000-000D-0000-FFFF-FFFF00000000}"/>
  </bookViews>
  <sheets>
    <sheet name="Instructions" sheetId="2" state="hidden" r:id="rId1"/>
    <sheet name="Cover Page" sheetId="52" r:id="rId2"/>
    <sheet name="Definitions" sheetId="51" state="hidden" r:id="rId3"/>
    <sheet name="Equipment Pricing Instructions" sheetId="53" state="hidden" r:id="rId4"/>
    <sheet name="Equipment Pricing" sheetId="25" r:id="rId5"/>
    <sheet name="Central Station Monitor Pricing" sheetId="57" r:id="rId6"/>
    <sheet name="Region 1 Labor Rates" sheetId="37" r:id="rId7"/>
    <sheet name="Region 2 Labor Rates" sheetId="38" r:id="rId8"/>
    <sheet name="Region 3 Labor Rates" sheetId="39" r:id="rId9"/>
  </sheets>
  <definedNames>
    <definedName name="_xlnm._FilterDatabase" localSheetId="5" hidden="1">'Central Station Monitor Pricing'!$A$4:$G$4</definedName>
    <definedName name="_xlnm._FilterDatabase" localSheetId="4" hidden="1">'Equipment Pricing'!$A$4:$J$1906</definedName>
    <definedName name="_xlnm._FilterDatabase" localSheetId="6" hidden="1">'Region 1 Labor Rates'!$A$3:$O$29</definedName>
    <definedName name="_xlnm._FilterDatabase" localSheetId="7" hidden="1">'Region 2 Labor Rates'!$A$3:$O$32</definedName>
    <definedName name="_xlnm._FilterDatabase" localSheetId="8" hidden="1">'Region 3 Labor Rates'!$A$3:$O$57</definedName>
    <definedName name="_xlnm.Print_Titles" localSheetId="5">'Central Station Monitor Pricing'!$4:$4</definedName>
    <definedName name="_xlnm.Print_Titles" localSheetId="4">'Equipment Pricing'!$4:$4</definedName>
    <definedName name="_xlnm.Print_Titles" localSheetId="6">'Region 1 Labor Rates'!$3:$3</definedName>
    <definedName name="_xlnm.Print_Titles" localSheetId="7">'Region 2 Labor Rates'!$3:$3</definedName>
    <definedName name="_xlnm.Print_Titles" localSheetId="8">'Region 3 Labor Rates'!$3:$3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3" i="39" l="1"/>
  <c r="O43" i="39" s="1"/>
  <c r="N42" i="39"/>
  <c r="O42" i="39" s="1"/>
  <c r="N40" i="39"/>
  <c r="O40" i="39" s="1"/>
  <c r="N39" i="39"/>
  <c r="O39" i="39" s="1"/>
  <c r="N37" i="39"/>
  <c r="O37" i="39" s="1"/>
  <c r="N36" i="39"/>
  <c r="O36" i="39" s="1"/>
  <c r="N34" i="39"/>
  <c r="O34" i="39" s="1"/>
  <c r="N33" i="39"/>
  <c r="O33" i="39" s="1"/>
  <c r="N31" i="39"/>
  <c r="O31" i="39" s="1"/>
  <c r="N30" i="39"/>
  <c r="O30" i="39" s="1"/>
  <c r="N28" i="39"/>
  <c r="O28" i="39" s="1"/>
  <c r="N27" i="39"/>
  <c r="O27" i="39" s="1"/>
  <c r="N25" i="39"/>
  <c r="O25" i="39" s="1"/>
  <c r="N24" i="39"/>
  <c r="O24" i="39" s="1"/>
  <c r="N21" i="39"/>
  <c r="O21" i="39" s="1"/>
  <c r="N20" i="39"/>
  <c r="O20" i="39" s="1"/>
  <c r="N17" i="39"/>
  <c r="O17" i="39" s="1"/>
  <c r="N16" i="39"/>
  <c r="O16" i="39" s="1"/>
  <c r="N14" i="39"/>
  <c r="O14" i="39" s="1"/>
  <c r="N13" i="39"/>
  <c r="O13" i="39" s="1"/>
  <c r="N11" i="39"/>
  <c r="O11" i="39" s="1"/>
  <c r="N10" i="39"/>
  <c r="O10" i="39" s="1"/>
  <c r="N6" i="39"/>
  <c r="O6" i="39" s="1"/>
  <c r="N5" i="39"/>
  <c r="O5" i="39" s="1"/>
  <c r="L43" i="39"/>
  <c r="M43" i="39" s="1"/>
  <c r="L42" i="39"/>
  <c r="M42" i="39" s="1"/>
  <c r="L40" i="39"/>
  <c r="M40" i="39" s="1"/>
  <c r="L39" i="39"/>
  <c r="M39" i="39" s="1"/>
  <c r="L37" i="39"/>
  <c r="M37" i="39" s="1"/>
  <c r="L36" i="39"/>
  <c r="M36" i="39" s="1"/>
  <c r="L34" i="39"/>
  <c r="M34" i="39" s="1"/>
  <c r="L33" i="39"/>
  <c r="M33" i="39" s="1"/>
  <c r="L31" i="39"/>
  <c r="M31" i="39" s="1"/>
  <c r="L30" i="39"/>
  <c r="M30" i="39" s="1"/>
  <c r="L28" i="39"/>
  <c r="M28" i="39" s="1"/>
  <c r="L27" i="39"/>
  <c r="M27" i="39" s="1"/>
  <c r="L25" i="39"/>
  <c r="M25" i="39" s="1"/>
  <c r="L24" i="39"/>
  <c r="M24" i="39" s="1"/>
  <c r="L21" i="39"/>
  <c r="M21" i="39" s="1"/>
  <c r="L20" i="39"/>
  <c r="M20" i="39" s="1"/>
  <c r="L17" i="39"/>
  <c r="M17" i="39" s="1"/>
  <c r="L16" i="39"/>
  <c r="M16" i="39" s="1"/>
  <c r="L14" i="39"/>
  <c r="M14" i="39" s="1"/>
  <c r="L13" i="39"/>
  <c r="M13" i="39" s="1"/>
  <c r="L11" i="39"/>
  <c r="M11" i="39" s="1"/>
  <c r="L10" i="39"/>
  <c r="M10" i="39" s="1"/>
  <c r="L6" i="39"/>
  <c r="M6" i="39" s="1"/>
  <c r="L5" i="39"/>
  <c r="M5" i="39" s="1"/>
  <c r="J43" i="39"/>
  <c r="K43" i="39" s="1"/>
  <c r="J42" i="39"/>
  <c r="K42" i="39" s="1"/>
  <c r="J40" i="39"/>
  <c r="K40" i="39" s="1"/>
  <c r="J39" i="39"/>
  <c r="K39" i="39" s="1"/>
  <c r="J37" i="39"/>
  <c r="K37" i="39" s="1"/>
  <c r="J36" i="39"/>
  <c r="K36" i="39" s="1"/>
  <c r="J34" i="39"/>
  <c r="K34" i="39" s="1"/>
  <c r="J33" i="39"/>
  <c r="K33" i="39" s="1"/>
  <c r="J31" i="39"/>
  <c r="K31" i="39" s="1"/>
  <c r="J30" i="39"/>
  <c r="K30" i="39" s="1"/>
  <c r="J28" i="39"/>
  <c r="K28" i="39" s="1"/>
  <c r="J27" i="39"/>
  <c r="K27" i="39" s="1"/>
  <c r="J25" i="39"/>
  <c r="K25" i="39" s="1"/>
  <c r="J24" i="39"/>
  <c r="K24" i="39" s="1"/>
  <c r="J21" i="39"/>
  <c r="K21" i="39" s="1"/>
  <c r="J20" i="39"/>
  <c r="K20" i="39" s="1"/>
  <c r="J17" i="39"/>
  <c r="K17" i="39" s="1"/>
  <c r="J16" i="39"/>
  <c r="K16" i="39" s="1"/>
  <c r="J14" i="39"/>
  <c r="K14" i="39" s="1"/>
  <c r="J13" i="39"/>
  <c r="K13" i="39" s="1"/>
  <c r="J11" i="39"/>
  <c r="K11" i="39" s="1"/>
  <c r="J10" i="39"/>
  <c r="K10" i="39" s="1"/>
  <c r="J6" i="39"/>
  <c r="K6" i="39" s="1"/>
  <c r="J5" i="39"/>
  <c r="K5" i="39" s="1"/>
  <c r="H43" i="39"/>
  <c r="I43" i="39" s="1"/>
  <c r="H42" i="39"/>
  <c r="I42" i="39" s="1"/>
  <c r="H40" i="39"/>
  <c r="I40" i="39" s="1"/>
  <c r="H39" i="39"/>
  <c r="I39" i="39" s="1"/>
  <c r="H37" i="39"/>
  <c r="I37" i="39" s="1"/>
  <c r="H36" i="39"/>
  <c r="I36" i="39" s="1"/>
  <c r="H34" i="39"/>
  <c r="I34" i="39" s="1"/>
  <c r="H33" i="39"/>
  <c r="I33" i="39" s="1"/>
  <c r="H31" i="39"/>
  <c r="I31" i="39" s="1"/>
  <c r="H30" i="39"/>
  <c r="I30" i="39" s="1"/>
  <c r="H28" i="39"/>
  <c r="I28" i="39" s="1"/>
  <c r="H27" i="39"/>
  <c r="I27" i="39" s="1"/>
  <c r="H25" i="39"/>
  <c r="I25" i="39" s="1"/>
  <c r="H24" i="39"/>
  <c r="I24" i="39" s="1"/>
  <c r="H21" i="39"/>
  <c r="I21" i="39" s="1"/>
  <c r="H20" i="39"/>
  <c r="I20" i="39" s="1"/>
  <c r="H17" i="39"/>
  <c r="I17" i="39" s="1"/>
  <c r="H16" i="39"/>
  <c r="I16" i="39" s="1"/>
  <c r="H14" i="39"/>
  <c r="I14" i="39" s="1"/>
  <c r="H13" i="39"/>
  <c r="I13" i="39" s="1"/>
  <c r="H11" i="39"/>
  <c r="I11" i="39" s="1"/>
  <c r="H10" i="39"/>
  <c r="I10" i="39" s="1"/>
  <c r="H6" i="39"/>
  <c r="I6" i="39" s="1"/>
  <c r="H5" i="39"/>
  <c r="I5" i="39" s="1"/>
  <c r="D42" i="39"/>
  <c r="D39" i="39"/>
  <c r="D36" i="39"/>
  <c r="D33" i="39"/>
  <c r="D30" i="39"/>
  <c r="D27" i="39"/>
  <c r="D24" i="39"/>
  <c r="D20" i="39"/>
  <c r="D16" i="39"/>
  <c r="D13" i="39"/>
  <c r="D10" i="39"/>
  <c r="D5" i="39"/>
  <c r="J1906" i="25"/>
  <c r="J1905" i="25"/>
  <c r="J1904" i="25"/>
  <c r="J1903" i="25"/>
  <c r="J1902" i="25"/>
  <c r="J1901" i="25"/>
  <c r="J1900" i="25"/>
  <c r="J1899" i="25"/>
  <c r="J1898" i="25"/>
  <c r="J1897" i="25"/>
  <c r="J1896" i="25"/>
  <c r="J1895" i="25"/>
  <c r="J1894" i="25"/>
  <c r="J1893" i="25"/>
  <c r="J1892" i="25"/>
  <c r="J1891" i="25"/>
  <c r="J1890" i="25"/>
  <c r="J1889" i="25"/>
  <c r="J1888" i="25"/>
  <c r="J1887" i="25"/>
  <c r="J1886" i="25"/>
  <c r="J1885" i="25"/>
  <c r="J1884" i="25"/>
  <c r="J1883" i="25"/>
  <c r="J1882" i="25"/>
  <c r="J1881" i="25"/>
  <c r="J1880" i="25"/>
  <c r="J1879" i="25"/>
  <c r="J1878" i="25"/>
  <c r="J1877" i="25"/>
  <c r="J1876" i="25"/>
  <c r="J1875" i="25"/>
  <c r="J1874" i="25"/>
  <c r="J1873" i="25"/>
  <c r="J1872" i="25"/>
  <c r="J1871" i="25"/>
  <c r="J1870" i="25"/>
  <c r="J1869" i="25"/>
  <c r="J1868" i="25"/>
  <c r="J1867" i="25"/>
  <c r="J1866" i="25"/>
  <c r="J1865" i="25"/>
  <c r="J1864" i="25"/>
  <c r="J1863" i="25"/>
  <c r="J1862" i="25"/>
  <c r="J1861" i="25"/>
  <c r="J1860" i="25"/>
  <c r="J1859" i="25"/>
  <c r="J1858" i="25"/>
  <c r="J1857" i="25"/>
  <c r="J1856" i="25"/>
  <c r="J1855" i="25"/>
  <c r="J1854" i="25"/>
  <c r="J1853" i="25"/>
  <c r="J1852" i="25"/>
  <c r="J1851" i="25"/>
  <c r="J1850" i="25"/>
  <c r="J1849" i="25"/>
  <c r="J1848" i="25"/>
  <c r="J1847" i="25"/>
  <c r="J1846" i="25"/>
  <c r="J1845" i="25"/>
  <c r="J1844" i="25"/>
  <c r="J1843" i="25"/>
  <c r="J1842" i="25"/>
  <c r="J1841" i="25"/>
  <c r="J1840" i="25"/>
  <c r="J1839" i="25"/>
  <c r="J1838" i="25"/>
  <c r="J1837" i="25"/>
  <c r="J1836" i="25"/>
  <c r="J1835" i="25"/>
  <c r="J1834" i="25"/>
  <c r="J1833" i="25"/>
  <c r="J1832" i="25"/>
  <c r="J1831" i="25"/>
  <c r="J1830" i="25"/>
  <c r="J1829" i="25"/>
  <c r="J1828" i="25"/>
  <c r="J1827" i="25"/>
  <c r="J1826" i="25"/>
  <c r="J1825" i="25"/>
  <c r="J1824" i="25"/>
  <c r="J1823" i="25"/>
  <c r="J1822" i="25"/>
  <c r="J1821" i="25"/>
  <c r="J1820" i="25"/>
  <c r="J1819" i="25"/>
  <c r="J1818" i="25"/>
  <c r="J1817" i="25"/>
  <c r="J1816" i="25"/>
  <c r="J1815" i="25"/>
  <c r="J1814" i="25"/>
  <c r="J1813" i="25"/>
  <c r="J1812" i="25"/>
  <c r="J1811" i="25"/>
  <c r="J1810" i="25"/>
  <c r="J1809" i="25"/>
  <c r="J1808" i="25"/>
  <c r="J1807" i="25"/>
  <c r="J1806" i="25"/>
  <c r="J1805" i="25"/>
  <c r="J1804" i="25"/>
  <c r="J1803" i="25"/>
  <c r="J1802" i="25"/>
  <c r="J1801" i="25"/>
  <c r="J1800" i="25"/>
  <c r="J1799" i="25"/>
  <c r="J1798" i="25"/>
  <c r="J1797" i="25"/>
  <c r="J1796" i="25"/>
  <c r="J1795" i="25"/>
  <c r="J1794" i="25"/>
  <c r="J1793" i="25"/>
  <c r="J1792" i="25"/>
  <c r="J1791" i="25"/>
  <c r="J1790" i="25"/>
  <c r="J1789" i="25"/>
  <c r="J1788" i="25"/>
  <c r="J1787" i="25"/>
  <c r="J1786" i="25"/>
  <c r="J1785" i="25"/>
  <c r="J1784" i="25"/>
  <c r="J1783" i="25"/>
  <c r="J1782" i="25"/>
  <c r="J1781" i="25"/>
  <c r="J1780" i="25"/>
  <c r="J1779" i="25"/>
  <c r="J1778" i="25"/>
  <c r="J1777" i="25"/>
  <c r="J1776" i="25"/>
  <c r="J1775" i="25"/>
  <c r="J1774" i="25"/>
  <c r="J1773" i="25"/>
  <c r="J1772" i="25"/>
  <c r="J1771" i="25"/>
  <c r="J1770" i="25"/>
  <c r="J1769" i="25"/>
  <c r="J1768" i="25"/>
  <c r="J1767" i="25"/>
  <c r="J1766" i="25"/>
  <c r="J1765" i="25"/>
  <c r="J1764" i="25"/>
  <c r="J1763" i="25"/>
  <c r="J1762" i="25"/>
  <c r="J1761" i="25"/>
  <c r="J1760" i="25"/>
  <c r="J1759" i="25"/>
  <c r="J1758" i="25"/>
  <c r="J1757" i="25"/>
  <c r="J1756" i="25"/>
  <c r="J1755" i="25"/>
  <c r="J1754" i="25"/>
  <c r="J1753" i="25"/>
  <c r="J1752" i="25"/>
  <c r="J1751" i="25"/>
  <c r="J1750" i="25"/>
  <c r="J1749" i="25"/>
  <c r="J1748" i="25"/>
  <c r="J1747" i="25"/>
  <c r="J1746" i="25"/>
  <c r="J1745" i="25"/>
  <c r="J1744" i="25"/>
  <c r="J1743" i="25"/>
  <c r="J1742" i="25"/>
  <c r="J1741" i="25"/>
  <c r="J1740" i="25"/>
  <c r="J1739" i="25"/>
  <c r="J1738" i="25"/>
  <c r="J1737" i="25"/>
  <c r="J1736" i="25"/>
  <c r="J1735" i="25"/>
  <c r="J1734" i="25"/>
  <c r="J1733" i="25"/>
  <c r="J1732" i="25"/>
  <c r="J1731" i="25"/>
  <c r="J1730" i="25"/>
  <c r="J1729" i="25"/>
  <c r="J1728" i="25"/>
  <c r="J1727" i="25"/>
  <c r="J1726" i="25"/>
  <c r="J1725" i="25"/>
  <c r="J1724" i="25"/>
  <c r="J1723" i="25"/>
  <c r="J1722" i="25"/>
  <c r="J1721" i="25"/>
  <c r="J1720" i="25"/>
  <c r="J1719" i="25"/>
  <c r="J1718" i="25"/>
  <c r="J1717" i="25"/>
  <c r="J1716" i="25"/>
  <c r="J1715" i="25"/>
  <c r="J1714" i="25"/>
  <c r="J1713" i="25"/>
  <c r="J1712" i="25"/>
  <c r="J1711" i="25"/>
  <c r="J1710" i="25"/>
  <c r="J1709" i="25"/>
  <c r="J1708" i="25"/>
  <c r="J1707" i="25"/>
  <c r="J1706" i="25"/>
  <c r="J1705" i="25"/>
  <c r="J1704" i="25"/>
  <c r="J1703" i="25"/>
  <c r="J1702" i="25"/>
  <c r="J1701" i="25"/>
  <c r="J1700" i="25"/>
  <c r="J1699" i="25"/>
  <c r="J1698" i="25"/>
  <c r="J1697" i="25"/>
  <c r="J1696" i="25"/>
  <c r="J1695" i="25"/>
  <c r="J1694" i="25"/>
  <c r="J1693" i="25"/>
  <c r="J1692" i="25"/>
  <c r="J1691" i="25"/>
  <c r="J1690" i="25"/>
  <c r="J1689" i="25"/>
  <c r="J1688" i="25"/>
  <c r="J1687" i="25"/>
  <c r="J1686" i="25"/>
  <c r="J1685" i="25"/>
  <c r="J1684" i="25"/>
  <c r="J1683" i="25"/>
  <c r="J1682" i="25"/>
  <c r="J1681" i="25"/>
  <c r="J1680" i="25"/>
  <c r="J1679" i="25"/>
  <c r="J1678" i="25"/>
  <c r="J1677" i="25"/>
  <c r="J1676" i="25"/>
  <c r="J1675" i="25"/>
  <c r="J1674" i="25"/>
  <c r="J1673" i="25"/>
  <c r="J1672" i="25"/>
  <c r="J1671" i="25"/>
  <c r="J1670" i="25"/>
  <c r="J1669" i="25"/>
  <c r="J1668" i="25"/>
  <c r="J1667" i="25"/>
  <c r="J1666" i="25"/>
  <c r="J1665" i="25"/>
  <c r="J1664" i="25"/>
  <c r="J1663" i="25"/>
  <c r="J1662" i="25"/>
  <c r="J1661" i="25"/>
  <c r="J1660" i="25"/>
  <c r="J1659" i="25"/>
  <c r="J1658" i="25"/>
  <c r="J1657" i="25"/>
  <c r="J1656" i="25"/>
  <c r="J1655" i="25"/>
  <c r="J1654" i="25"/>
  <c r="J1653" i="25"/>
  <c r="J1652" i="25"/>
  <c r="J1651" i="25"/>
  <c r="J1650" i="25"/>
  <c r="J1649" i="25"/>
  <c r="J1648" i="25"/>
  <c r="J1647" i="25"/>
  <c r="J1646" i="25"/>
  <c r="J1645" i="25"/>
  <c r="J1644" i="25"/>
  <c r="J1643" i="25"/>
  <c r="J1642" i="25"/>
  <c r="J1641" i="25"/>
  <c r="J1640" i="25"/>
  <c r="J1639" i="25"/>
  <c r="J1638" i="25"/>
  <c r="J1637" i="25"/>
  <c r="J1636" i="25"/>
  <c r="J1635" i="25"/>
  <c r="J1634" i="25"/>
  <c r="J1633" i="25"/>
  <c r="J1632" i="25"/>
  <c r="J1631" i="25"/>
  <c r="J1630" i="25"/>
  <c r="J1629" i="25"/>
  <c r="J1628" i="25"/>
  <c r="J1627" i="25"/>
  <c r="J1626" i="25"/>
  <c r="J1625" i="25"/>
  <c r="J1624" i="25"/>
  <c r="J1623" i="25"/>
  <c r="J1622" i="25"/>
  <c r="J1621" i="25"/>
  <c r="J1620" i="25"/>
  <c r="J1619" i="25"/>
  <c r="J1618" i="25"/>
  <c r="J1617" i="25"/>
  <c r="J1616" i="25"/>
  <c r="J1615" i="25"/>
  <c r="J1614" i="25"/>
  <c r="J1613" i="25"/>
  <c r="J1612" i="25"/>
  <c r="J1611" i="25"/>
  <c r="J1610" i="25"/>
  <c r="J1609" i="25"/>
  <c r="J1608" i="25"/>
  <c r="J1607" i="25"/>
  <c r="J1606" i="25"/>
  <c r="J1605" i="25"/>
  <c r="J1604" i="25"/>
  <c r="J1603" i="25"/>
  <c r="J1602" i="25"/>
  <c r="J1601" i="25"/>
  <c r="J1600" i="25"/>
  <c r="J1599" i="25"/>
  <c r="J1598" i="25"/>
  <c r="J1597" i="25"/>
  <c r="J1596" i="25"/>
  <c r="J1595" i="25"/>
  <c r="J1594" i="25"/>
  <c r="J1593" i="25"/>
  <c r="J1592" i="25"/>
  <c r="J1591" i="25"/>
  <c r="J1590" i="25"/>
  <c r="J1589" i="25"/>
  <c r="J1588" i="25"/>
  <c r="J1587" i="25"/>
  <c r="J1586" i="25"/>
  <c r="J1585" i="25"/>
  <c r="J1584" i="25"/>
  <c r="J1583" i="25"/>
  <c r="J1582" i="25"/>
  <c r="J1581" i="25"/>
  <c r="J1580" i="25"/>
  <c r="J1579" i="25"/>
  <c r="J1578" i="25"/>
  <c r="J1577" i="25"/>
  <c r="J1576" i="25"/>
  <c r="J1575" i="25"/>
  <c r="J1574" i="25"/>
  <c r="J1573" i="25"/>
  <c r="J1572" i="25"/>
  <c r="J1571" i="25"/>
  <c r="J1570" i="25"/>
  <c r="J1569" i="25"/>
  <c r="J1568" i="25"/>
  <c r="J1567" i="25"/>
  <c r="J1566" i="25"/>
  <c r="J1565" i="25"/>
  <c r="J1564" i="25"/>
  <c r="J1563" i="25"/>
  <c r="J1562" i="25"/>
  <c r="J1561" i="25"/>
  <c r="J1560" i="25"/>
  <c r="J1559" i="25"/>
  <c r="J1558" i="25"/>
  <c r="J1557" i="25"/>
  <c r="J1556" i="25"/>
  <c r="J1555" i="25"/>
  <c r="J1554" i="25"/>
  <c r="J1553" i="25"/>
  <c r="J1552" i="25"/>
  <c r="J1551" i="25"/>
  <c r="J1550" i="25"/>
  <c r="J1549" i="25"/>
  <c r="J1548" i="25"/>
  <c r="J1547" i="25"/>
  <c r="J1546" i="25"/>
  <c r="J1545" i="25"/>
  <c r="J1544" i="25"/>
  <c r="J1543" i="25"/>
  <c r="J1542" i="25"/>
  <c r="J1541" i="25"/>
  <c r="J1540" i="25"/>
  <c r="J1539" i="25"/>
  <c r="J1538" i="25"/>
  <c r="J1537" i="25"/>
  <c r="J1536" i="25"/>
  <c r="J1535" i="25"/>
  <c r="J1534" i="25"/>
  <c r="J1533" i="25"/>
  <c r="J1532" i="25"/>
  <c r="J1531" i="25"/>
  <c r="J1530" i="25"/>
  <c r="J1529" i="25"/>
  <c r="J1528" i="25"/>
  <c r="J1527" i="25"/>
  <c r="J1526" i="25"/>
  <c r="J1525" i="25"/>
  <c r="J1524" i="25"/>
  <c r="J1523" i="25"/>
  <c r="J1522" i="25"/>
  <c r="J1521" i="25"/>
  <c r="J1520" i="25"/>
  <c r="J1519" i="25"/>
  <c r="J1518" i="25"/>
  <c r="J1517" i="25"/>
  <c r="J1516" i="25"/>
  <c r="J1515" i="25"/>
  <c r="J1514" i="25"/>
  <c r="J1513" i="25"/>
  <c r="J1512" i="25"/>
  <c r="J1511" i="25"/>
  <c r="J1510" i="25"/>
  <c r="J1509" i="25"/>
  <c r="J1508" i="25"/>
  <c r="J1507" i="25"/>
  <c r="J1506" i="25"/>
  <c r="J1505" i="25"/>
  <c r="J1504" i="25"/>
  <c r="J1503" i="25"/>
  <c r="J1502" i="25"/>
  <c r="J1501" i="25"/>
  <c r="J1500" i="25"/>
  <c r="J1499" i="25"/>
  <c r="J1498" i="25"/>
  <c r="J1497" i="25"/>
  <c r="J1496" i="25"/>
  <c r="J1495" i="25"/>
  <c r="J1494" i="25"/>
  <c r="J1493" i="25"/>
  <c r="J1492" i="25"/>
  <c r="J1491" i="25"/>
  <c r="J1490" i="25"/>
  <c r="J1489" i="25"/>
  <c r="J1488" i="25"/>
  <c r="J1487" i="25"/>
  <c r="J1486" i="25"/>
  <c r="J1485" i="25"/>
  <c r="J1484" i="25"/>
  <c r="J1483" i="25"/>
  <c r="J1482" i="25"/>
  <c r="J1481" i="25"/>
  <c r="J1480" i="25"/>
  <c r="J1479" i="25"/>
  <c r="J1478" i="25"/>
  <c r="J1477" i="25"/>
  <c r="J1476" i="25"/>
  <c r="J1475" i="25"/>
  <c r="J1474" i="25"/>
  <c r="J1473" i="25"/>
  <c r="J1472" i="25"/>
  <c r="J1471" i="25"/>
  <c r="J1470" i="25"/>
  <c r="J1469" i="25"/>
  <c r="J1468" i="25"/>
  <c r="J1467" i="25"/>
  <c r="J1466" i="25"/>
  <c r="J1465" i="25"/>
  <c r="J1464" i="25"/>
  <c r="J1463" i="25"/>
  <c r="J1462" i="25"/>
  <c r="J1461" i="25"/>
  <c r="J1460" i="25"/>
  <c r="J1459" i="25"/>
  <c r="J1458" i="25"/>
  <c r="J1457" i="25"/>
  <c r="J1456" i="25"/>
  <c r="J1455" i="25"/>
  <c r="J1454" i="25"/>
  <c r="J1453" i="25"/>
  <c r="J1452" i="25"/>
  <c r="J1451" i="25"/>
  <c r="J1450" i="25"/>
  <c r="J1449" i="25"/>
  <c r="J1448" i="25"/>
  <c r="J1447" i="25"/>
  <c r="J1446" i="25"/>
  <c r="J1445" i="25"/>
  <c r="J1444" i="25"/>
  <c r="J1443" i="25"/>
  <c r="J1442" i="25"/>
  <c r="J1441" i="25"/>
  <c r="J1440" i="25"/>
  <c r="J1439" i="25"/>
  <c r="J1438" i="25"/>
  <c r="J1437" i="25"/>
  <c r="J1436" i="25"/>
  <c r="J1435" i="25"/>
  <c r="J1434" i="25"/>
  <c r="J1433" i="25"/>
  <c r="J1432" i="25"/>
  <c r="J1431" i="25"/>
  <c r="J1430" i="25"/>
  <c r="J1429" i="25"/>
  <c r="J1428" i="25"/>
  <c r="J1427" i="25"/>
  <c r="J1426" i="25"/>
  <c r="J1425" i="25"/>
  <c r="J1424" i="25"/>
  <c r="J1423" i="25"/>
  <c r="J1422" i="25"/>
  <c r="J1421" i="25"/>
  <c r="J1420" i="25"/>
  <c r="J1419" i="25"/>
  <c r="J1418" i="25"/>
  <c r="J1417" i="25"/>
  <c r="J1416" i="25"/>
  <c r="J1415" i="25"/>
  <c r="J1414" i="25"/>
  <c r="J1413" i="25"/>
  <c r="J1412" i="25"/>
  <c r="J1411" i="25"/>
  <c r="J1410" i="25"/>
  <c r="J1409" i="25"/>
  <c r="J1408" i="25"/>
  <c r="J1407" i="25"/>
  <c r="J1406" i="25"/>
  <c r="J1405" i="25"/>
  <c r="J1404" i="25"/>
  <c r="J1403" i="25"/>
  <c r="J1402" i="25"/>
  <c r="J1401" i="25"/>
  <c r="J1400" i="25"/>
  <c r="J1399" i="25"/>
  <c r="J1398" i="25"/>
  <c r="J1397" i="25"/>
  <c r="J1396" i="25"/>
  <c r="J1395" i="25"/>
  <c r="J1394" i="25"/>
  <c r="J1393" i="25"/>
  <c r="J1392" i="25"/>
  <c r="J1391" i="25"/>
  <c r="J1390" i="25"/>
  <c r="J1389" i="25"/>
  <c r="J1388" i="25"/>
  <c r="J1387" i="25"/>
  <c r="J1386" i="25"/>
  <c r="J1385" i="25"/>
  <c r="J1384" i="25"/>
  <c r="J1383" i="25"/>
  <c r="J1382" i="25"/>
  <c r="J1381" i="25"/>
  <c r="J1380" i="25"/>
  <c r="J1379" i="25"/>
  <c r="J1378" i="25"/>
  <c r="J1377" i="25"/>
  <c r="J1376" i="25"/>
  <c r="J1375" i="25"/>
  <c r="J1374" i="25"/>
  <c r="J1373" i="25"/>
  <c r="J1372" i="25"/>
  <c r="J1371" i="25"/>
  <c r="J1370" i="25"/>
  <c r="J1369" i="25"/>
  <c r="J1368" i="25"/>
  <c r="J1367" i="25"/>
  <c r="J1366" i="25"/>
  <c r="J1365" i="25"/>
  <c r="J1364" i="25"/>
  <c r="J1363" i="25"/>
  <c r="J1362" i="25"/>
  <c r="J1361" i="25"/>
  <c r="J1360" i="25"/>
  <c r="J1359" i="25"/>
  <c r="J1358" i="25"/>
  <c r="J1357" i="25"/>
  <c r="J1356" i="25"/>
  <c r="J1355" i="25"/>
  <c r="J1354" i="25"/>
  <c r="J1353" i="25"/>
  <c r="J1352" i="25"/>
  <c r="J1351" i="25"/>
  <c r="J1350" i="25"/>
  <c r="J1349" i="25"/>
  <c r="J1348" i="25"/>
  <c r="J1347" i="25"/>
  <c r="J1346" i="25"/>
  <c r="J1345" i="25"/>
  <c r="J1344" i="25"/>
  <c r="J1343" i="25"/>
  <c r="J1342" i="25"/>
  <c r="J1341" i="25"/>
  <c r="J1340" i="25"/>
  <c r="J1339" i="25"/>
  <c r="J1338" i="25"/>
  <c r="J1337" i="25"/>
  <c r="J1336" i="25"/>
  <c r="J1335" i="25"/>
  <c r="J1334" i="25"/>
  <c r="J1333" i="25"/>
  <c r="J1332" i="25"/>
  <c r="J1331" i="25"/>
  <c r="J1330" i="25"/>
  <c r="J1329" i="25"/>
  <c r="J1328" i="25"/>
  <c r="J1327" i="25"/>
  <c r="J1326" i="25"/>
  <c r="J1325" i="25"/>
  <c r="J1324" i="25"/>
  <c r="J1323" i="25"/>
  <c r="J1322" i="25"/>
  <c r="J1321" i="25"/>
  <c r="J1320" i="25"/>
  <c r="J1319" i="25"/>
  <c r="J1318" i="25"/>
  <c r="J1317" i="25"/>
  <c r="J1316" i="25"/>
  <c r="J1315" i="25"/>
  <c r="J1314" i="25"/>
  <c r="J1313" i="25"/>
  <c r="J1312" i="25"/>
  <c r="J1311" i="25"/>
  <c r="J1310" i="25"/>
  <c r="J1309" i="25"/>
  <c r="J1308" i="25"/>
  <c r="J1307" i="25"/>
  <c r="J1306" i="25"/>
  <c r="J1305" i="25"/>
  <c r="J1304" i="25"/>
  <c r="J1303" i="25"/>
  <c r="J1302" i="25"/>
  <c r="J1301" i="25"/>
  <c r="J1300" i="25"/>
  <c r="J1299" i="25"/>
  <c r="J1298" i="25"/>
  <c r="J1297" i="25"/>
  <c r="J1296" i="25"/>
  <c r="J1295" i="25"/>
  <c r="J1294" i="25"/>
  <c r="J1293" i="25"/>
  <c r="J1292" i="25"/>
  <c r="J1291" i="25"/>
  <c r="J1290" i="25"/>
  <c r="J1289" i="25"/>
  <c r="J1288" i="25"/>
  <c r="J1287" i="25"/>
  <c r="J1286" i="25"/>
  <c r="J1285" i="25"/>
  <c r="J1284" i="25"/>
  <c r="J1283" i="25"/>
  <c r="J1282" i="25"/>
  <c r="J1281" i="25"/>
  <c r="J1280" i="25"/>
  <c r="J1279" i="25"/>
  <c r="J1278" i="25"/>
  <c r="J1277" i="25"/>
  <c r="J1276" i="25"/>
  <c r="J1275" i="25"/>
  <c r="J1274" i="25"/>
  <c r="J1273" i="25"/>
  <c r="J1272" i="25"/>
  <c r="J1271" i="25"/>
  <c r="J1270" i="25"/>
  <c r="J1269" i="25"/>
  <c r="J1268" i="25"/>
  <c r="J1267" i="25"/>
  <c r="J1266" i="25"/>
  <c r="J1265" i="25"/>
  <c r="J1264" i="25"/>
  <c r="J1263" i="25"/>
  <c r="J1262" i="25"/>
  <c r="J1261" i="25"/>
  <c r="J1260" i="25"/>
  <c r="J1259" i="25"/>
  <c r="J1258" i="25"/>
  <c r="J1257" i="25"/>
  <c r="J1256" i="25"/>
  <c r="J1255" i="25"/>
  <c r="J1254" i="25"/>
  <c r="J1253" i="25"/>
  <c r="J1252" i="25"/>
  <c r="J1251" i="25"/>
  <c r="J1250" i="25"/>
  <c r="J1249" i="25"/>
  <c r="J1248" i="25"/>
  <c r="J1247" i="25"/>
  <c r="J1246" i="25"/>
  <c r="J1245" i="25"/>
  <c r="J1244" i="25"/>
  <c r="J1243" i="25"/>
  <c r="J1242" i="25"/>
  <c r="J1241" i="25"/>
  <c r="J1240" i="25"/>
  <c r="J1239" i="25"/>
  <c r="J1238" i="25"/>
  <c r="J1237" i="25"/>
  <c r="J1236" i="25"/>
  <c r="J1235" i="25"/>
  <c r="J1234" i="25"/>
  <c r="J1233" i="25"/>
  <c r="J1232" i="25"/>
  <c r="J1231" i="25"/>
  <c r="J1230" i="25"/>
  <c r="J1229" i="25"/>
  <c r="J1228" i="25"/>
  <c r="J1227" i="25"/>
  <c r="J1226" i="25"/>
  <c r="J1225" i="25"/>
  <c r="J1224" i="25"/>
  <c r="J1223" i="25"/>
  <c r="J1222" i="25"/>
  <c r="J1221" i="25"/>
  <c r="J1220" i="25"/>
  <c r="J1219" i="25"/>
  <c r="J1218" i="25"/>
  <c r="J1217" i="25"/>
  <c r="J1216" i="25"/>
  <c r="J1215" i="25"/>
  <c r="J1214" i="25"/>
  <c r="J1213" i="25"/>
  <c r="J1212" i="25"/>
  <c r="J1211" i="25"/>
  <c r="J1210" i="25"/>
  <c r="J1209" i="25"/>
  <c r="J1208" i="25"/>
  <c r="J1207" i="25"/>
  <c r="J1206" i="25"/>
  <c r="J1205" i="25"/>
  <c r="J1204" i="25"/>
  <c r="J1203" i="25"/>
  <c r="J1202" i="25"/>
  <c r="J1201" i="25"/>
  <c r="J1200" i="25"/>
  <c r="J1199" i="25"/>
  <c r="J1198" i="25"/>
  <c r="J1197" i="25"/>
  <c r="J1196" i="25"/>
  <c r="J1195" i="25"/>
  <c r="J1194" i="25"/>
  <c r="J1193" i="25"/>
  <c r="J1192" i="25"/>
  <c r="J1191" i="25"/>
  <c r="J1190" i="25"/>
  <c r="J1189" i="25"/>
  <c r="J1188" i="25"/>
  <c r="J1187" i="25"/>
  <c r="J1186" i="25"/>
  <c r="J1185" i="25"/>
  <c r="J1184" i="25"/>
  <c r="J1183" i="25"/>
  <c r="J1182" i="25"/>
  <c r="J1181" i="25"/>
  <c r="J1180" i="25"/>
  <c r="J1179" i="25"/>
  <c r="J1178" i="25"/>
  <c r="J1177" i="25"/>
  <c r="J1176" i="25"/>
  <c r="J1175" i="25"/>
  <c r="J1174" i="25"/>
  <c r="J1173" i="25"/>
  <c r="J1172" i="25"/>
  <c r="J1171" i="25"/>
  <c r="J1170" i="25"/>
  <c r="J1169" i="25"/>
  <c r="J1168" i="25"/>
  <c r="J1167" i="25"/>
  <c r="J1166" i="25"/>
  <c r="J1165" i="25"/>
  <c r="J1164" i="25"/>
  <c r="J1163" i="25"/>
  <c r="J1162" i="25"/>
  <c r="J1161" i="25"/>
  <c r="J1160" i="25"/>
  <c r="J1159" i="25"/>
  <c r="J1158" i="25"/>
  <c r="J1157" i="25"/>
  <c r="J1156" i="25"/>
  <c r="J1155" i="25"/>
  <c r="J1154" i="25"/>
  <c r="J1153" i="25"/>
  <c r="J1152" i="25"/>
  <c r="J1151" i="25"/>
  <c r="J1150" i="25"/>
  <c r="J1149" i="25"/>
  <c r="J1148" i="25"/>
  <c r="J1147" i="25"/>
  <c r="J1146" i="25"/>
  <c r="J1145" i="25"/>
  <c r="J1144" i="25"/>
  <c r="J1143" i="25"/>
  <c r="J1142" i="25"/>
  <c r="J1141" i="25"/>
  <c r="J1140" i="25"/>
  <c r="J1139" i="25"/>
  <c r="J1138" i="25"/>
  <c r="J1137" i="25"/>
  <c r="J1136" i="25"/>
  <c r="J1135" i="25"/>
  <c r="J1134" i="25"/>
  <c r="J1133" i="25"/>
  <c r="J1132" i="25"/>
  <c r="J1131" i="25"/>
  <c r="J1130" i="25"/>
  <c r="J1129" i="25"/>
  <c r="J1128" i="25"/>
  <c r="J1127" i="25"/>
  <c r="J1126" i="25"/>
  <c r="J1125" i="25"/>
  <c r="J1124" i="25"/>
  <c r="J1123" i="25"/>
  <c r="J1122" i="25"/>
  <c r="J1121" i="25"/>
  <c r="J1120" i="25"/>
  <c r="J1119" i="25"/>
  <c r="J1118" i="25"/>
  <c r="J1117" i="25"/>
  <c r="J1116" i="25"/>
  <c r="J1115" i="25"/>
  <c r="J1114" i="25"/>
  <c r="J1113" i="25"/>
  <c r="J1112" i="25"/>
  <c r="J1111" i="25"/>
  <c r="J1110" i="25"/>
  <c r="J1109" i="25"/>
  <c r="J1108" i="25"/>
  <c r="J1107" i="25"/>
  <c r="J1106" i="25"/>
  <c r="J1105" i="25"/>
  <c r="J1104" i="25"/>
  <c r="J1103" i="25"/>
  <c r="J1102" i="25"/>
  <c r="J1101" i="25"/>
  <c r="J1100" i="25"/>
  <c r="J1099" i="25"/>
  <c r="J1098" i="25"/>
  <c r="J1097" i="25"/>
  <c r="J1096" i="25"/>
  <c r="J1095" i="25"/>
  <c r="J1094" i="25"/>
  <c r="J1093" i="25"/>
  <c r="J1092" i="25"/>
  <c r="J1091" i="25"/>
  <c r="J1090" i="25"/>
  <c r="J1089" i="25"/>
  <c r="J1088" i="25"/>
  <c r="J1087" i="25"/>
  <c r="J1086" i="25"/>
  <c r="J1085" i="25"/>
  <c r="J1084" i="25"/>
  <c r="J1083" i="25"/>
  <c r="J1082" i="25"/>
  <c r="J1081" i="25"/>
  <c r="J1080" i="25"/>
  <c r="J1079" i="25"/>
  <c r="J1078" i="25"/>
  <c r="J1077" i="25"/>
  <c r="J1076" i="25"/>
  <c r="J1075" i="25"/>
  <c r="J1074" i="25"/>
  <c r="J1073" i="25"/>
  <c r="J1072" i="25"/>
  <c r="J1071" i="25"/>
  <c r="J1070" i="25"/>
  <c r="J1069" i="25"/>
  <c r="J1068" i="25"/>
  <c r="J1067" i="25"/>
  <c r="J1066" i="25"/>
  <c r="J1065" i="25"/>
  <c r="J1064" i="25"/>
  <c r="J1063" i="25"/>
  <c r="J1062" i="25"/>
  <c r="J1061" i="25"/>
  <c r="J1060" i="25"/>
  <c r="J1059" i="25"/>
  <c r="J1058" i="25"/>
  <c r="J1057" i="25"/>
  <c r="J1056" i="25"/>
  <c r="J1055" i="25"/>
  <c r="J1054" i="25"/>
  <c r="J1053" i="25"/>
  <c r="J1052" i="25"/>
  <c r="J1051" i="25"/>
  <c r="J1050" i="25"/>
  <c r="J1049" i="25"/>
  <c r="J1048" i="25"/>
  <c r="J1047" i="25"/>
  <c r="J1046" i="25"/>
  <c r="J1045" i="25"/>
  <c r="J1044" i="25"/>
  <c r="J1043" i="25"/>
  <c r="J1042" i="25"/>
  <c r="J1041" i="25"/>
  <c r="J1040" i="25"/>
  <c r="J1039" i="25"/>
  <c r="J1038" i="25"/>
  <c r="J1037" i="25"/>
  <c r="J1036" i="25"/>
  <c r="J1035" i="25"/>
  <c r="J1034" i="25"/>
  <c r="J1033" i="25"/>
  <c r="J1032" i="25"/>
  <c r="J1031" i="25"/>
  <c r="J1030" i="25"/>
  <c r="J1029" i="25"/>
  <c r="J1028" i="25"/>
  <c r="J1027" i="25"/>
  <c r="J1026" i="25"/>
  <c r="J1025" i="25"/>
  <c r="J1024" i="25"/>
  <c r="J1023" i="25"/>
  <c r="J1022" i="25"/>
  <c r="J1021" i="25"/>
  <c r="J1020" i="25"/>
  <c r="J1019" i="25"/>
  <c r="J1018" i="25"/>
  <c r="J1017" i="25"/>
  <c r="J1016" i="25"/>
  <c r="J1015" i="25"/>
  <c r="J1014" i="25"/>
  <c r="J1013" i="25"/>
  <c r="J1012" i="25"/>
  <c r="J1011" i="25"/>
  <c r="J1010" i="25"/>
  <c r="J1009" i="25"/>
  <c r="J1008" i="25"/>
  <c r="J1007" i="25"/>
  <c r="J1006" i="25"/>
  <c r="J1005" i="25"/>
  <c r="J1004" i="25"/>
  <c r="J1003" i="25"/>
  <c r="J1002" i="25"/>
  <c r="J1001" i="25"/>
  <c r="J1000" i="25"/>
  <c r="J999" i="25"/>
  <c r="J998" i="25"/>
  <c r="J997" i="25"/>
  <c r="J996" i="25"/>
  <c r="J995" i="25"/>
  <c r="J994" i="25"/>
  <c r="J993" i="25"/>
  <c r="J992" i="25"/>
  <c r="J991" i="25"/>
  <c r="J990" i="25"/>
  <c r="J989" i="25"/>
  <c r="J988" i="25"/>
  <c r="J987" i="25"/>
  <c r="J986" i="25"/>
  <c r="J985" i="25"/>
  <c r="J984" i="25"/>
  <c r="J983" i="25"/>
  <c r="J982" i="25"/>
  <c r="J981" i="25"/>
  <c r="J980" i="25"/>
  <c r="J979" i="25"/>
  <c r="J978" i="25"/>
  <c r="J977" i="25"/>
  <c r="J976" i="25"/>
  <c r="J975" i="25"/>
  <c r="J974" i="25"/>
  <c r="J973" i="25"/>
  <c r="J972" i="25"/>
  <c r="J971" i="25"/>
  <c r="J970" i="25"/>
  <c r="J969" i="25"/>
  <c r="J968" i="25"/>
  <c r="J967" i="25"/>
  <c r="J966" i="25"/>
  <c r="J965" i="25"/>
  <c r="J964" i="25"/>
  <c r="J963" i="25"/>
  <c r="J962" i="25"/>
  <c r="J961" i="25"/>
  <c r="J960" i="25"/>
  <c r="J959" i="25"/>
  <c r="J958" i="25"/>
  <c r="J957" i="25"/>
  <c r="J956" i="25"/>
  <c r="J955" i="25"/>
  <c r="J954" i="25"/>
  <c r="J953" i="25"/>
  <c r="J952" i="25"/>
  <c r="J951" i="25"/>
  <c r="J950" i="25"/>
  <c r="J949" i="25"/>
  <c r="J948" i="25"/>
  <c r="J947" i="25"/>
  <c r="J946" i="25"/>
  <c r="J945" i="25"/>
  <c r="J944" i="25"/>
  <c r="J943" i="25"/>
  <c r="J942" i="25"/>
  <c r="J941" i="25"/>
  <c r="J940" i="25"/>
  <c r="J939" i="25"/>
  <c r="J938" i="25"/>
  <c r="J937" i="25"/>
  <c r="J936" i="25"/>
  <c r="J935" i="25"/>
  <c r="J934" i="25"/>
  <c r="J933" i="25"/>
  <c r="J932" i="25"/>
  <c r="J931" i="25"/>
  <c r="J930" i="25"/>
  <c r="J929" i="25"/>
  <c r="J928" i="25"/>
  <c r="J927" i="25"/>
  <c r="J926" i="25"/>
  <c r="J925" i="25"/>
  <c r="J924" i="25"/>
  <c r="J923" i="25"/>
  <c r="J922" i="25"/>
  <c r="J921" i="25"/>
  <c r="J920" i="25"/>
  <c r="J919" i="25"/>
  <c r="J918" i="25"/>
  <c r="J917" i="25"/>
  <c r="J916" i="25"/>
  <c r="J915" i="25"/>
  <c r="J914" i="25"/>
  <c r="J913" i="25"/>
  <c r="J912" i="25"/>
  <c r="J911" i="25"/>
  <c r="J910" i="25"/>
  <c r="J909" i="25"/>
  <c r="J908" i="25"/>
  <c r="J907" i="25"/>
  <c r="J906" i="25"/>
  <c r="J905" i="25"/>
  <c r="J904" i="25"/>
  <c r="J903" i="25"/>
  <c r="J902" i="25"/>
  <c r="J901" i="25"/>
  <c r="J900" i="25"/>
  <c r="J899" i="25"/>
  <c r="J898" i="25"/>
  <c r="J897" i="25"/>
  <c r="J896" i="25"/>
  <c r="J895" i="25"/>
  <c r="J894" i="25"/>
  <c r="J893" i="25"/>
  <c r="J892" i="25"/>
  <c r="J891" i="25"/>
  <c r="J890" i="25"/>
  <c r="J889" i="25"/>
  <c r="J888" i="25"/>
  <c r="J887" i="25"/>
  <c r="J886" i="25"/>
  <c r="J885" i="25"/>
  <c r="J884" i="25"/>
  <c r="J883" i="25"/>
  <c r="J882" i="25"/>
  <c r="J881" i="25"/>
  <c r="J880" i="25"/>
  <c r="J879" i="25"/>
  <c r="J878" i="25"/>
  <c r="J877" i="25"/>
  <c r="J876" i="25"/>
  <c r="J875" i="25"/>
  <c r="J874" i="25"/>
  <c r="J873" i="25"/>
  <c r="J872" i="25"/>
  <c r="J871" i="25"/>
  <c r="J870" i="25"/>
  <c r="J869" i="25"/>
  <c r="J868" i="25"/>
  <c r="J867" i="25"/>
  <c r="J866" i="25"/>
  <c r="J865" i="25"/>
  <c r="J864" i="25"/>
  <c r="J863" i="25"/>
  <c r="J862" i="25"/>
  <c r="J861" i="25"/>
  <c r="J860" i="25"/>
  <c r="J859" i="25"/>
  <c r="J858" i="25"/>
  <c r="J857" i="25"/>
  <c r="J856" i="25"/>
  <c r="J855" i="25"/>
  <c r="J854" i="25"/>
  <c r="J853" i="25"/>
  <c r="J852" i="25"/>
  <c r="J851" i="25"/>
  <c r="J850" i="25"/>
  <c r="J849" i="25"/>
  <c r="J848" i="25"/>
  <c r="J847" i="25"/>
  <c r="J846" i="25"/>
  <c r="J845" i="25"/>
  <c r="J844" i="25"/>
  <c r="J843" i="25"/>
  <c r="J842" i="25"/>
  <c r="J841" i="25"/>
  <c r="J840" i="25"/>
  <c r="J839" i="25"/>
  <c r="J838" i="25"/>
  <c r="J837" i="25"/>
  <c r="J836" i="25"/>
  <c r="J835" i="25"/>
  <c r="J834" i="25"/>
  <c r="J833" i="25"/>
  <c r="J832" i="25"/>
  <c r="J831" i="25"/>
  <c r="J830" i="25"/>
  <c r="J829" i="25"/>
  <c r="J828" i="25"/>
  <c r="J827" i="25"/>
  <c r="J826" i="25"/>
  <c r="J825" i="25"/>
  <c r="J824" i="25"/>
  <c r="J823" i="25"/>
  <c r="J822" i="25"/>
  <c r="J821" i="25"/>
  <c r="J820" i="25"/>
  <c r="J819" i="25"/>
  <c r="J818" i="25"/>
  <c r="J817" i="25"/>
  <c r="J816" i="25"/>
  <c r="J815" i="25"/>
  <c r="J814" i="25"/>
  <c r="J813" i="25"/>
  <c r="J812" i="25"/>
  <c r="J811" i="25"/>
  <c r="J810" i="25"/>
  <c r="J809" i="25"/>
  <c r="J808" i="25"/>
  <c r="J807" i="25"/>
  <c r="J806" i="25"/>
  <c r="J805" i="25"/>
  <c r="J804" i="25"/>
  <c r="J803" i="25"/>
  <c r="J802" i="25"/>
  <c r="J801" i="25"/>
  <c r="J800" i="25"/>
  <c r="J799" i="25"/>
  <c r="J798" i="25"/>
  <c r="J797" i="25"/>
  <c r="J796" i="25"/>
  <c r="J795" i="25"/>
  <c r="J794" i="25"/>
  <c r="J793" i="25"/>
  <c r="J792" i="25"/>
  <c r="J791" i="25"/>
  <c r="J790" i="25"/>
  <c r="J789" i="25"/>
  <c r="J788" i="25"/>
  <c r="J787" i="25"/>
  <c r="J786" i="25"/>
  <c r="J785" i="25"/>
  <c r="J784" i="25"/>
  <c r="J783" i="25"/>
  <c r="J782" i="25"/>
  <c r="J781" i="25"/>
  <c r="J780" i="25"/>
  <c r="J779" i="25"/>
  <c r="J778" i="25"/>
  <c r="J777" i="25"/>
  <c r="J776" i="25"/>
  <c r="J775" i="25"/>
  <c r="J774" i="25"/>
  <c r="J773" i="25"/>
  <c r="J772" i="25"/>
  <c r="J771" i="25"/>
  <c r="J770" i="25"/>
  <c r="J769" i="25"/>
  <c r="J768" i="25"/>
  <c r="J767" i="25"/>
  <c r="J766" i="25"/>
  <c r="J765" i="25"/>
  <c r="J764" i="25"/>
  <c r="J763" i="25"/>
  <c r="J762" i="25"/>
  <c r="J761" i="25"/>
  <c r="J760" i="25"/>
  <c r="J759" i="25"/>
  <c r="J758" i="25"/>
  <c r="J757" i="25"/>
  <c r="J756" i="25"/>
  <c r="J755" i="25"/>
  <c r="J754" i="25"/>
  <c r="J753" i="25"/>
  <c r="J752" i="25"/>
  <c r="J751" i="25"/>
  <c r="J750" i="25"/>
  <c r="J749" i="25"/>
  <c r="J748" i="25"/>
  <c r="J747" i="25"/>
  <c r="J746" i="25"/>
  <c r="J745" i="25"/>
  <c r="J744" i="25"/>
  <c r="J743" i="25"/>
  <c r="J742" i="25"/>
  <c r="J741" i="25"/>
  <c r="J740" i="25"/>
  <c r="J739" i="25"/>
  <c r="J738" i="25"/>
  <c r="J737" i="25"/>
  <c r="J736" i="25"/>
  <c r="J735" i="25"/>
  <c r="J734" i="25"/>
  <c r="J733" i="25"/>
  <c r="J732" i="25"/>
  <c r="J731" i="25"/>
  <c r="J730" i="25"/>
  <c r="J729" i="25"/>
  <c r="J728" i="25"/>
  <c r="J727" i="25"/>
  <c r="J726" i="25"/>
  <c r="J725" i="25"/>
  <c r="J724" i="25"/>
  <c r="J723" i="25"/>
  <c r="J722" i="25"/>
  <c r="J721" i="25"/>
  <c r="J720" i="25"/>
  <c r="J719" i="25"/>
  <c r="J718" i="25"/>
  <c r="J717" i="25"/>
  <c r="J716" i="25"/>
  <c r="J715" i="25"/>
  <c r="J714" i="25"/>
  <c r="J713" i="25"/>
  <c r="J712" i="25"/>
  <c r="J711" i="25"/>
  <c r="J710" i="25"/>
  <c r="J709" i="25"/>
  <c r="J708" i="25"/>
  <c r="J707" i="25"/>
  <c r="J706" i="25"/>
  <c r="J705" i="25"/>
  <c r="J704" i="25"/>
  <c r="J703" i="25"/>
  <c r="J702" i="25"/>
  <c r="J701" i="25"/>
  <c r="J700" i="25"/>
  <c r="J699" i="25"/>
  <c r="J698" i="25"/>
  <c r="J697" i="25"/>
  <c r="J696" i="25"/>
  <c r="J695" i="25"/>
  <c r="J694" i="25"/>
  <c r="J693" i="25"/>
  <c r="J692" i="25"/>
  <c r="J691" i="25"/>
  <c r="J690" i="25"/>
  <c r="J689" i="25"/>
  <c r="J688" i="25"/>
  <c r="J687" i="25"/>
  <c r="J686" i="25"/>
  <c r="J685" i="25"/>
  <c r="J684" i="25"/>
  <c r="J683" i="25"/>
  <c r="J682" i="25"/>
  <c r="J681" i="25"/>
  <c r="J680" i="25"/>
  <c r="J679" i="25"/>
  <c r="J678" i="25"/>
  <c r="J677" i="25"/>
  <c r="J676" i="25"/>
  <c r="J675" i="25"/>
  <c r="J674" i="25"/>
  <c r="J673" i="25"/>
  <c r="J672" i="25"/>
  <c r="J671" i="25"/>
  <c r="J670" i="25"/>
  <c r="J669" i="25"/>
  <c r="J668" i="25"/>
  <c r="J667" i="25"/>
  <c r="J666" i="25"/>
  <c r="J665" i="25"/>
  <c r="J664" i="25"/>
  <c r="J663" i="25"/>
  <c r="J662" i="25"/>
  <c r="J661" i="25"/>
  <c r="J660" i="25"/>
  <c r="J659" i="25"/>
  <c r="J658" i="25"/>
  <c r="J657" i="25"/>
  <c r="J656" i="25"/>
  <c r="J655" i="25"/>
  <c r="J654" i="25"/>
  <c r="J653" i="25"/>
  <c r="J652" i="25"/>
  <c r="J651" i="25"/>
  <c r="J650" i="25"/>
  <c r="J649" i="25"/>
  <c r="J648" i="25"/>
  <c r="J647" i="25"/>
  <c r="J646" i="25"/>
  <c r="J645" i="25"/>
  <c r="J644" i="25"/>
  <c r="J643" i="25"/>
  <c r="J642" i="25"/>
  <c r="J641" i="25"/>
  <c r="J640" i="25"/>
  <c r="J639" i="25"/>
  <c r="J638" i="25"/>
  <c r="J637" i="25"/>
  <c r="J636" i="25"/>
  <c r="J635" i="25"/>
  <c r="J634" i="25"/>
  <c r="J633" i="25"/>
  <c r="J632" i="25"/>
  <c r="J631" i="25"/>
  <c r="J630" i="25"/>
  <c r="J629" i="25"/>
  <c r="J628" i="25"/>
  <c r="J627" i="25"/>
  <c r="J626" i="25"/>
  <c r="J625" i="25"/>
  <c r="J624" i="25"/>
  <c r="J623" i="25"/>
  <c r="J622" i="25"/>
  <c r="J621" i="25"/>
  <c r="J620" i="25"/>
  <c r="J619" i="25"/>
  <c r="J618" i="25"/>
  <c r="J617" i="25"/>
  <c r="J616" i="25"/>
  <c r="J615" i="25"/>
  <c r="J614" i="25"/>
  <c r="J613" i="25"/>
  <c r="J612" i="25"/>
  <c r="J611" i="25"/>
  <c r="J610" i="25"/>
  <c r="J609" i="25"/>
  <c r="J608" i="25"/>
  <c r="J607" i="25"/>
  <c r="J606" i="25"/>
  <c r="J605" i="25"/>
  <c r="J604" i="25"/>
  <c r="J603" i="25"/>
  <c r="J602" i="25"/>
  <c r="J601" i="25"/>
  <c r="J600" i="25"/>
  <c r="J599" i="25"/>
  <c r="J598" i="25"/>
  <c r="J597" i="25"/>
  <c r="J596" i="25"/>
  <c r="J595" i="25"/>
  <c r="J594" i="25"/>
  <c r="J593" i="25"/>
  <c r="J592" i="25"/>
  <c r="J591" i="25"/>
  <c r="J590" i="25"/>
  <c r="J589" i="25"/>
  <c r="J588" i="25"/>
  <c r="J587" i="25"/>
  <c r="J586" i="25"/>
  <c r="J585" i="25"/>
  <c r="J584" i="25"/>
  <c r="J583" i="25"/>
  <c r="J582" i="25"/>
  <c r="J581" i="25"/>
  <c r="J580" i="25"/>
  <c r="J579" i="25"/>
  <c r="J578" i="25"/>
  <c r="J577" i="25"/>
  <c r="J576" i="25"/>
  <c r="J575" i="25"/>
  <c r="J574" i="25"/>
  <c r="J573" i="25"/>
  <c r="J572" i="25"/>
  <c r="J571" i="25"/>
  <c r="J570" i="25"/>
  <c r="J569" i="25"/>
  <c r="J568" i="25"/>
  <c r="J567" i="25"/>
  <c r="J566" i="25"/>
  <c r="J565" i="25"/>
  <c r="J564" i="25"/>
  <c r="J563" i="25"/>
  <c r="J562" i="25"/>
  <c r="J561" i="25"/>
  <c r="J560" i="25"/>
  <c r="J559" i="25"/>
  <c r="J558" i="25"/>
  <c r="J557" i="25"/>
  <c r="J556" i="25"/>
  <c r="J555" i="25"/>
  <c r="J554" i="25"/>
  <c r="J553" i="25"/>
  <c r="J552" i="25"/>
  <c r="J551" i="25"/>
  <c r="J550" i="25"/>
  <c r="J549" i="25"/>
  <c r="J548" i="25"/>
  <c r="J547" i="25"/>
  <c r="J546" i="25"/>
  <c r="J545" i="25"/>
  <c r="J544" i="25"/>
  <c r="J543" i="25"/>
  <c r="J542" i="25"/>
  <c r="J541" i="25"/>
  <c r="J540" i="25"/>
  <c r="J539" i="25"/>
  <c r="J538" i="25"/>
  <c r="J537" i="25"/>
  <c r="J536" i="25"/>
  <c r="J535" i="25"/>
  <c r="J534" i="25"/>
  <c r="J533" i="25"/>
  <c r="J532" i="25"/>
  <c r="J531" i="25"/>
  <c r="J530" i="25"/>
  <c r="J529" i="25"/>
  <c r="J528" i="25"/>
  <c r="J527" i="25"/>
  <c r="J526" i="25"/>
  <c r="J525" i="25"/>
  <c r="J524" i="25"/>
  <c r="J523" i="25"/>
  <c r="J522" i="25"/>
  <c r="J521" i="25"/>
  <c r="J520" i="25"/>
  <c r="J519" i="25"/>
  <c r="J518" i="25"/>
  <c r="J517" i="25"/>
  <c r="J516" i="25"/>
  <c r="J515" i="25"/>
  <c r="J514" i="25"/>
  <c r="J513" i="25"/>
  <c r="J512" i="25"/>
  <c r="J511" i="25"/>
  <c r="J510" i="25"/>
  <c r="J509" i="25"/>
  <c r="J508" i="25"/>
  <c r="J507" i="25"/>
  <c r="J506" i="25"/>
  <c r="J505" i="25"/>
  <c r="J504" i="25"/>
  <c r="J503" i="25"/>
  <c r="J502" i="25"/>
  <c r="J501" i="25"/>
  <c r="J500" i="25"/>
  <c r="J499" i="25"/>
  <c r="J498" i="25"/>
  <c r="J497" i="25"/>
  <c r="J496" i="25"/>
  <c r="J495" i="25"/>
  <c r="J494" i="25"/>
  <c r="J493" i="25"/>
  <c r="J492" i="25"/>
  <c r="J491" i="25"/>
  <c r="J490" i="25"/>
  <c r="J489" i="25"/>
  <c r="J488" i="25"/>
  <c r="J487" i="25"/>
  <c r="J486" i="25"/>
  <c r="J485" i="25"/>
  <c r="J484" i="25"/>
  <c r="J483" i="25"/>
  <c r="J482" i="25"/>
  <c r="J481" i="25"/>
  <c r="J480" i="25"/>
  <c r="J479" i="25"/>
  <c r="J478" i="25"/>
  <c r="J477" i="25"/>
  <c r="J476" i="25"/>
  <c r="J475" i="25"/>
  <c r="J474" i="25"/>
  <c r="J473" i="25"/>
  <c r="J472" i="25"/>
  <c r="J471" i="25"/>
  <c r="J470" i="25"/>
  <c r="J469" i="25"/>
  <c r="J468" i="25"/>
  <c r="J467" i="25"/>
  <c r="J466" i="25"/>
  <c r="J465" i="25"/>
  <c r="J464" i="25"/>
  <c r="J463" i="25"/>
  <c r="J462" i="25"/>
  <c r="J461" i="25"/>
  <c r="J460" i="25"/>
  <c r="J459" i="25"/>
  <c r="J458" i="25"/>
  <c r="J457" i="25"/>
  <c r="J456" i="25"/>
  <c r="J455" i="25"/>
  <c r="J454" i="25"/>
  <c r="J453" i="25"/>
  <c r="J452" i="25"/>
  <c r="J451" i="25"/>
  <c r="J450" i="25"/>
  <c r="J449" i="25"/>
  <c r="J448" i="25"/>
  <c r="J447" i="25"/>
  <c r="J446" i="25"/>
  <c r="J445" i="25"/>
  <c r="J444" i="25"/>
  <c r="J443" i="25"/>
  <c r="J442" i="25"/>
  <c r="J441" i="25"/>
  <c r="J440" i="25"/>
  <c r="J439" i="25"/>
  <c r="J438" i="25"/>
  <c r="J437" i="25"/>
  <c r="J436" i="25"/>
  <c r="J435" i="25"/>
  <c r="J434" i="25"/>
  <c r="J433" i="25"/>
  <c r="J432" i="25"/>
  <c r="J431" i="25"/>
  <c r="J430" i="25"/>
  <c r="J429" i="25"/>
  <c r="J428" i="25"/>
  <c r="J427" i="25"/>
  <c r="J426" i="25"/>
  <c r="J425" i="25"/>
  <c r="J424" i="25"/>
  <c r="J423" i="25"/>
  <c r="J422" i="25"/>
  <c r="J421" i="25"/>
  <c r="J420" i="25"/>
  <c r="J419" i="25"/>
  <c r="J418" i="25"/>
  <c r="J417" i="25"/>
  <c r="J416" i="25"/>
  <c r="J415" i="25"/>
  <c r="J414" i="25"/>
  <c r="J413" i="25"/>
  <c r="J412" i="25"/>
  <c r="J411" i="25"/>
  <c r="J410" i="25"/>
  <c r="J409" i="25"/>
  <c r="J408" i="25"/>
  <c r="J407" i="25"/>
  <c r="J406" i="25"/>
  <c r="J405" i="25"/>
  <c r="J404" i="25"/>
  <c r="J403" i="25"/>
  <c r="J402" i="25"/>
  <c r="J401" i="25"/>
  <c r="J400" i="25"/>
  <c r="J399" i="25"/>
  <c r="J398" i="25"/>
  <c r="J397" i="25"/>
  <c r="J396" i="25"/>
  <c r="J395" i="25"/>
  <c r="J394" i="25"/>
  <c r="J393" i="25"/>
  <c r="J392" i="25"/>
  <c r="J391" i="25"/>
  <c r="J390" i="25"/>
  <c r="J389" i="25"/>
  <c r="J388" i="25"/>
  <c r="J387" i="25"/>
  <c r="J386" i="25"/>
  <c r="J385" i="25"/>
  <c r="J384" i="25"/>
  <c r="J383" i="25"/>
  <c r="J382" i="25"/>
  <c r="J381" i="25"/>
  <c r="J380" i="25"/>
  <c r="J379" i="25"/>
  <c r="J378" i="25"/>
  <c r="J377" i="25"/>
  <c r="J376" i="25"/>
  <c r="J375" i="25"/>
  <c r="J374" i="25"/>
  <c r="J373" i="25"/>
  <c r="J372" i="25"/>
  <c r="J371" i="25"/>
  <c r="J370" i="25"/>
  <c r="J369" i="25"/>
  <c r="J368" i="25"/>
  <c r="J367" i="25"/>
  <c r="J366" i="25"/>
  <c r="J365" i="25"/>
  <c r="J364" i="25"/>
  <c r="J363" i="25"/>
  <c r="J362" i="25"/>
  <c r="J361" i="25"/>
  <c r="J360" i="25"/>
  <c r="J359" i="25"/>
  <c r="J358" i="25"/>
  <c r="J357" i="25"/>
  <c r="J356" i="25"/>
  <c r="J355" i="25"/>
  <c r="J354" i="25"/>
  <c r="J353" i="25"/>
  <c r="J352" i="25"/>
  <c r="J351" i="25"/>
  <c r="J350" i="25"/>
  <c r="J349" i="25"/>
  <c r="J348" i="25"/>
  <c r="J347" i="25"/>
  <c r="J346" i="25"/>
  <c r="J345" i="25"/>
  <c r="J344" i="25"/>
  <c r="J343" i="25"/>
  <c r="J342" i="25"/>
  <c r="J341" i="25"/>
  <c r="J340" i="25"/>
  <c r="J339" i="25"/>
  <c r="J338" i="25"/>
  <c r="J337" i="25"/>
  <c r="J336" i="25"/>
  <c r="J335" i="25"/>
  <c r="J334" i="25"/>
  <c r="J333" i="25"/>
  <c r="J332" i="25"/>
  <c r="J331" i="25"/>
  <c r="J330" i="25"/>
  <c r="J329" i="25"/>
  <c r="J328" i="25"/>
  <c r="J327" i="25"/>
  <c r="J326" i="25"/>
  <c r="J325" i="25"/>
  <c r="J324" i="25"/>
  <c r="J323" i="25"/>
  <c r="J322" i="25"/>
  <c r="J321" i="25"/>
  <c r="J320" i="25"/>
  <c r="J319" i="25"/>
  <c r="J318" i="25"/>
  <c r="J317" i="25"/>
  <c r="J316" i="25"/>
  <c r="J315" i="25"/>
  <c r="J314" i="25"/>
  <c r="J313" i="25"/>
  <c r="J312" i="25"/>
  <c r="J311" i="25"/>
  <c r="J310" i="25"/>
  <c r="J309" i="25"/>
  <c r="J308" i="25"/>
  <c r="J307" i="25"/>
  <c r="J306" i="25"/>
  <c r="J305" i="25"/>
  <c r="J304" i="25"/>
  <c r="J303" i="25"/>
  <c r="J302" i="25"/>
  <c r="J301" i="25"/>
  <c r="J300" i="25"/>
  <c r="J299" i="25"/>
  <c r="J298" i="25"/>
  <c r="J297" i="25"/>
  <c r="J296" i="25"/>
  <c r="J295" i="25"/>
  <c r="J294" i="25"/>
  <c r="J293" i="25"/>
  <c r="J292" i="25"/>
  <c r="J291" i="25"/>
  <c r="J290" i="25"/>
  <c r="J289" i="25"/>
  <c r="J288" i="25"/>
  <c r="J287" i="25"/>
  <c r="J286" i="25"/>
  <c r="J285" i="25"/>
  <c r="J284" i="25"/>
  <c r="J283" i="25"/>
  <c r="J282" i="25"/>
  <c r="J281" i="25"/>
  <c r="J280" i="25"/>
  <c r="J279" i="25"/>
  <c r="J278" i="25"/>
  <c r="J277" i="25"/>
  <c r="J276" i="25"/>
  <c r="J275" i="25"/>
  <c r="J274" i="25"/>
  <c r="J273" i="25"/>
  <c r="J272" i="25"/>
  <c r="J271" i="25"/>
  <c r="J270" i="25"/>
  <c r="J269" i="25"/>
  <c r="J268" i="25"/>
  <c r="J267" i="25"/>
  <c r="J266" i="25"/>
  <c r="J265" i="25"/>
  <c r="J264" i="25"/>
  <c r="J263" i="25"/>
  <c r="J262" i="25"/>
  <c r="J261" i="25"/>
  <c r="J260" i="25"/>
  <c r="J259" i="25"/>
  <c r="J258" i="25"/>
  <c r="J257" i="25"/>
  <c r="J256" i="25"/>
  <c r="J255" i="25"/>
  <c r="J254" i="25"/>
  <c r="J253" i="25"/>
  <c r="J252" i="25"/>
  <c r="J251" i="25"/>
  <c r="J250" i="25"/>
  <c r="J249" i="25"/>
  <c r="J248" i="25"/>
  <c r="J247" i="25"/>
  <c r="J246" i="25"/>
  <c r="J245" i="25"/>
  <c r="J244" i="25"/>
  <c r="J243" i="25"/>
  <c r="J242" i="25"/>
  <c r="J241" i="25"/>
  <c r="J240" i="25"/>
  <c r="J239" i="25"/>
  <c r="J238" i="25"/>
  <c r="J237" i="25"/>
  <c r="J236" i="25"/>
  <c r="J235" i="25"/>
  <c r="J234" i="25"/>
  <c r="J233" i="25"/>
  <c r="J232" i="25"/>
  <c r="J231" i="25"/>
  <c r="J230" i="25"/>
  <c r="J229" i="25"/>
  <c r="J228" i="25"/>
  <c r="J227" i="25"/>
  <c r="J226" i="25"/>
  <c r="J225" i="25"/>
  <c r="J224" i="25"/>
  <c r="J223" i="25"/>
  <c r="J222" i="25"/>
  <c r="J221" i="25"/>
  <c r="J220" i="25"/>
  <c r="J219" i="25"/>
  <c r="J218" i="25"/>
  <c r="J217" i="25"/>
  <c r="J216" i="25"/>
  <c r="J215" i="25"/>
  <c r="J214" i="25"/>
  <c r="J213" i="25"/>
  <c r="J212" i="25"/>
  <c r="J211" i="25"/>
  <c r="J210" i="25"/>
  <c r="J209" i="25"/>
  <c r="J208" i="25"/>
  <c r="J207" i="25"/>
  <c r="J206" i="25"/>
  <c r="J205" i="25"/>
  <c r="J204" i="25"/>
  <c r="J203" i="25"/>
  <c r="J202" i="25"/>
  <c r="J201" i="25"/>
  <c r="J200" i="25"/>
  <c r="J199" i="25"/>
  <c r="J198" i="25"/>
  <c r="J197" i="25"/>
  <c r="J196" i="25"/>
  <c r="J195" i="25"/>
  <c r="J194" i="25"/>
  <c r="J193" i="25"/>
  <c r="J192" i="25"/>
  <c r="J191" i="25"/>
  <c r="J190" i="25"/>
  <c r="J189" i="25"/>
  <c r="J188" i="25"/>
  <c r="J187" i="25"/>
  <c r="J186" i="25"/>
  <c r="J185" i="25"/>
  <c r="J184" i="25"/>
  <c r="J183" i="25"/>
  <c r="J182" i="25"/>
  <c r="J181" i="25"/>
  <c r="J180" i="25"/>
  <c r="J179" i="25"/>
  <c r="J178" i="25"/>
  <c r="J177" i="25"/>
  <c r="J176" i="25"/>
  <c r="J175" i="25"/>
  <c r="J174" i="25"/>
  <c r="J173" i="25"/>
  <c r="J172" i="25"/>
  <c r="J171" i="25"/>
  <c r="J170" i="25"/>
  <c r="J169" i="25"/>
  <c r="J168" i="25"/>
  <c r="J167" i="25"/>
  <c r="J166" i="25"/>
  <c r="J165" i="25"/>
  <c r="J164" i="25"/>
  <c r="J163" i="25"/>
  <c r="J162" i="25"/>
  <c r="J161" i="25"/>
  <c r="J160" i="25"/>
  <c r="J159" i="25"/>
  <c r="J158" i="25"/>
  <c r="J157" i="25"/>
  <c r="J156" i="25"/>
  <c r="J155" i="25"/>
  <c r="J154" i="25"/>
  <c r="J153" i="25"/>
  <c r="J152" i="25"/>
  <c r="J151" i="25"/>
  <c r="J150" i="25"/>
  <c r="J149" i="25"/>
  <c r="J148" i="25"/>
  <c r="J147" i="25"/>
  <c r="J146" i="25"/>
  <c r="J145" i="25"/>
  <c r="J144" i="25"/>
  <c r="J143" i="25"/>
  <c r="J142" i="25"/>
  <c r="J141" i="25"/>
  <c r="J140" i="25"/>
  <c r="J139" i="25"/>
  <c r="J138" i="25"/>
  <c r="J137" i="25"/>
  <c r="J136" i="25"/>
  <c r="J135" i="25"/>
  <c r="J134" i="25"/>
  <c r="J133" i="25"/>
  <c r="J132" i="25"/>
  <c r="J131" i="25"/>
  <c r="J130" i="25"/>
  <c r="J129" i="25"/>
  <c r="J128" i="25"/>
  <c r="J127" i="25"/>
  <c r="J126" i="25"/>
  <c r="J125" i="25"/>
  <c r="J124" i="25"/>
  <c r="J123" i="25"/>
  <c r="J122" i="25"/>
  <c r="J121" i="25"/>
  <c r="J120" i="25"/>
  <c r="J119" i="25"/>
  <c r="J118" i="25"/>
  <c r="J117" i="25"/>
  <c r="J116" i="25"/>
  <c r="J115" i="25"/>
  <c r="J114" i="25"/>
  <c r="J113" i="25"/>
  <c r="J112" i="25"/>
  <c r="J111" i="25"/>
  <c r="J110" i="25"/>
  <c r="J109" i="25"/>
  <c r="J108" i="25"/>
  <c r="J107" i="25"/>
  <c r="J106"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J5" i="25"/>
  <c r="E43" i="39" l="1"/>
  <c r="G43" i="39" s="1"/>
  <c r="E42" i="39"/>
  <c r="G41" i="39"/>
  <c r="H41" i="39"/>
  <c r="I41" i="39" s="1"/>
  <c r="J41" i="39"/>
  <c r="K41" i="39" s="1"/>
  <c r="L41" i="39"/>
  <c r="M41" i="39" s="1"/>
  <c r="N41" i="39"/>
  <c r="O41" i="39" s="1"/>
  <c r="G17" i="38"/>
  <c r="H17" i="38"/>
  <c r="I17" i="38" s="1"/>
  <c r="J17" i="38"/>
  <c r="K17" i="38" s="1"/>
  <c r="L17" i="38"/>
  <c r="M17" i="38" s="1"/>
  <c r="N17" i="38"/>
  <c r="O17" i="38" s="1"/>
  <c r="E17" i="37"/>
  <c r="G17" i="37" s="1"/>
  <c r="H17" i="37"/>
  <c r="I17" i="37" s="1"/>
  <c r="J17" i="37"/>
  <c r="K17" i="37" s="1"/>
  <c r="L17" i="37"/>
  <c r="M17" i="37" s="1"/>
  <c r="N17" i="37"/>
  <c r="O17" i="37" s="1"/>
  <c r="G42" i="39" l="1"/>
  <c r="C2" i="57"/>
  <c r="C2" i="39" l="1"/>
  <c r="C2" i="38" l="1"/>
  <c r="C2" i="37"/>
  <c r="C2" i="25" l="1"/>
  <c r="G9" i="39" l="1"/>
  <c r="G12" i="39"/>
  <c r="G15" i="39"/>
  <c r="G18" i="39"/>
  <c r="G19" i="39"/>
  <c r="G22" i="39"/>
  <c r="G23" i="39"/>
  <c r="G26" i="39"/>
  <c r="G29" i="39"/>
  <c r="G32" i="39"/>
  <c r="G35" i="39"/>
  <c r="G38" i="39"/>
  <c r="G46" i="39"/>
  <c r="G4" i="39"/>
  <c r="H5" i="37"/>
  <c r="I5" i="37" s="1"/>
  <c r="J5" i="37"/>
  <c r="K5" i="37" s="1"/>
  <c r="L5" i="37"/>
  <c r="M5" i="37" s="1"/>
  <c r="N5" i="37"/>
  <c r="O5" i="37" s="1"/>
  <c r="J7" i="39"/>
  <c r="K7" i="39" s="1"/>
  <c r="L7" i="39"/>
  <c r="M7" i="39" s="1"/>
  <c r="N7" i="39"/>
  <c r="O7" i="39" s="1"/>
  <c r="N19" i="39" l="1"/>
  <c r="O19" i="39" s="1"/>
  <c r="L19" i="39"/>
  <c r="M19" i="39" s="1"/>
  <c r="J19" i="39"/>
  <c r="K19" i="39" s="1"/>
  <c r="H19" i="39"/>
  <c r="I19" i="39" s="1"/>
  <c r="H6" i="37" l="1"/>
  <c r="I6" i="37" s="1"/>
  <c r="J6" i="37"/>
  <c r="K6" i="37" s="1"/>
  <c r="L6" i="37"/>
  <c r="M6" i="37" s="1"/>
  <c r="N6" i="37"/>
  <c r="O6" i="37" s="1"/>
  <c r="H7" i="37"/>
  <c r="I7" i="37" s="1"/>
  <c r="J7" i="37"/>
  <c r="K7" i="37" s="1"/>
  <c r="L7" i="37"/>
  <c r="M7" i="37" s="1"/>
  <c r="N7" i="37"/>
  <c r="O7" i="37" s="1"/>
  <c r="H8" i="37"/>
  <c r="I8" i="37" s="1"/>
  <c r="J8" i="37"/>
  <c r="K8" i="37" s="1"/>
  <c r="L8" i="37"/>
  <c r="M8" i="37" s="1"/>
  <c r="N8" i="37"/>
  <c r="O8" i="37" s="1"/>
  <c r="H9" i="37"/>
  <c r="I9" i="37" s="1"/>
  <c r="J9" i="37"/>
  <c r="K9" i="37" s="1"/>
  <c r="L9" i="37"/>
  <c r="M9" i="37" s="1"/>
  <c r="N9" i="37"/>
  <c r="O9" i="37" s="1"/>
  <c r="H10" i="37"/>
  <c r="I10" i="37" s="1"/>
  <c r="J10" i="37"/>
  <c r="K10" i="37" s="1"/>
  <c r="L10" i="37"/>
  <c r="M10" i="37" s="1"/>
  <c r="N10" i="37"/>
  <c r="O10" i="37" s="1"/>
  <c r="H11" i="37"/>
  <c r="I11" i="37" s="1"/>
  <c r="J11" i="37"/>
  <c r="K11" i="37" s="1"/>
  <c r="L11" i="37"/>
  <c r="M11" i="37" s="1"/>
  <c r="N11" i="37"/>
  <c r="O11" i="37" s="1"/>
  <c r="H12" i="37"/>
  <c r="I12" i="37" s="1"/>
  <c r="J12" i="37"/>
  <c r="K12" i="37" s="1"/>
  <c r="L12" i="37"/>
  <c r="M12" i="37" s="1"/>
  <c r="N12" i="37"/>
  <c r="O12" i="37" s="1"/>
  <c r="H13" i="37"/>
  <c r="I13" i="37" s="1"/>
  <c r="J13" i="37"/>
  <c r="K13" i="37" s="1"/>
  <c r="L13" i="37"/>
  <c r="M13" i="37" s="1"/>
  <c r="N13" i="37"/>
  <c r="O13" i="37" s="1"/>
  <c r="H14" i="37"/>
  <c r="I14" i="37" s="1"/>
  <c r="J14" i="37"/>
  <c r="K14" i="37" s="1"/>
  <c r="L14" i="37"/>
  <c r="M14" i="37" s="1"/>
  <c r="N14" i="37"/>
  <c r="O14" i="37" s="1"/>
  <c r="H15" i="37"/>
  <c r="I15" i="37" s="1"/>
  <c r="J15" i="37"/>
  <c r="K15" i="37" s="1"/>
  <c r="L15" i="37"/>
  <c r="M15" i="37" s="1"/>
  <c r="N15" i="37"/>
  <c r="O15" i="37" s="1"/>
  <c r="H16" i="37"/>
  <c r="I16" i="37" s="1"/>
  <c r="J16" i="37"/>
  <c r="K16" i="37" s="1"/>
  <c r="L16" i="37"/>
  <c r="M16" i="37" s="1"/>
  <c r="N16" i="37"/>
  <c r="O16" i="37" s="1"/>
  <c r="H18" i="37"/>
  <c r="I18" i="37" s="1"/>
  <c r="J18" i="37"/>
  <c r="K18" i="37" s="1"/>
  <c r="L18" i="37"/>
  <c r="M18" i="37" s="1"/>
  <c r="N18" i="37"/>
  <c r="O18" i="37" s="1"/>
  <c r="H4" i="37" l="1"/>
  <c r="I4" i="37" s="1"/>
  <c r="J4" i="37"/>
  <c r="K4" i="37" s="1"/>
  <c r="L4" i="37"/>
  <c r="M4" i="37" s="1"/>
  <c r="N4" i="37"/>
  <c r="O4" i="37" s="1"/>
  <c r="E39" i="39" l="1"/>
  <c r="G39" i="39" s="1"/>
  <c r="E36" i="39"/>
  <c r="G36" i="39" s="1"/>
  <c r="E33" i="39"/>
  <c r="G33" i="39" s="1"/>
  <c r="E30" i="39"/>
  <c r="G30" i="39" s="1"/>
  <c r="E27" i="39"/>
  <c r="G27" i="39" s="1"/>
  <c r="E24" i="39"/>
  <c r="G24" i="39" s="1"/>
  <c r="E16" i="39"/>
  <c r="G16" i="39" s="1"/>
  <c r="E13" i="39"/>
  <c r="G13" i="39" s="1"/>
  <c r="E11" i="39"/>
  <c r="G11" i="39" s="1"/>
  <c r="E45" i="39"/>
  <c r="G45" i="39" s="1"/>
  <c r="E10" i="39" l="1"/>
  <c r="G10" i="39" s="1"/>
  <c r="E8" i="39"/>
  <c r="G8" i="39" s="1"/>
  <c r="E19" i="38"/>
  <c r="G19" i="38" s="1"/>
  <c r="E18" i="37"/>
  <c r="H19" i="38"/>
  <c r="I19" i="38" s="1"/>
  <c r="J19" i="38"/>
  <c r="K19" i="38" s="1"/>
  <c r="L19" i="38"/>
  <c r="M19" i="38" s="1"/>
  <c r="N19" i="38"/>
  <c r="O19" i="38" s="1"/>
  <c r="N11" i="38"/>
  <c r="O11" i="38" s="1"/>
  <c r="L11" i="38"/>
  <c r="M11" i="38" s="1"/>
  <c r="J11" i="38"/>
  <c r="K11" i="38" s="1"/>
  <c r="H11" i="38"/>
  <c r="I11" i="38" s="1"/>
  <c r="N9" i="38"/>
  <c r="O9" i="38" s="1"/>
  <c r="H10" i="38"/>
  <c r="I10" i="38" s="1"/>
  <c r="J10" i="38"/>
  <c r="K10" i="38" s="1"/>
  <c r="L10" i="38"/>
  <c r="M10" i="38" s="1"/>
  <c r="N10" i="38"/>
  <c r="O10" i="38" s="1"/>
  <c r="H8" i="38"/>
  <c r="I8" i="38" s="1"/>
  <c r="N21" i="38" l="1"/>
  <c r="O21" i="38" s="1"/>
  <c r="L21" i="38"/>
  <c r="M21" i="38" s="1"/>
  <c r="J21" i="38"/>
  <c r="K21" i="38" s="1"/>
  <c r="H21" i="38"/>
  <c r="I21" i="38" s="1"/>
  <c r="G21" i="38"/>
  <c r="E20" i="39" l="1"/>
  <c r="G20" i="39" s="1"/>
  <c r="E6" i="39"/>
  <c r="G6" i="39" s="1"/>
  <c r="E5" i="39"/>
  <c r="G5" i="39" s="1"/>
  <c r="N7" i="38" l="1"/>
  <c r="O7" i="38" s="1"/>
  <c r="L7" i="38"/>
  <c r="M7" i="38" s="1"/>
  <c r="J7" i="38"/>
  <c r="K7" i="38" s="1"/>
  <c r="H7" i="38"/>
  <c r="I7" i="38" s="1"/>
  <c r="G7" i="38"/>
  <c r="N18" i="38" l="1"/>
  <c r="O18" i="38" s="1"/>
  <c r="L18" i="38"/>
  <c r="M18" i="38" s="1"/>
  <c r="J18" i="38"/>
  <c r="K18" i="38" s="1"/>
  <c r="H18" i="38"/>
  <c r="I18" i="38" s="1"/>
  <c r="N16" i="38"/>
  <c r="O16" i="38" s="1"/>
  <c r="L16" i="38"/>
  <c r="M16" i="38" s="1"/>
  <c r="J16" i="38"/>
  <c r="K16" i="38" s="1"/>
  <c r="H16" i="38"/>
  <c r="I16" i="38" s="1"/>
  <c r="N15" i="38"/>
  <c r="O15" i="38" s="1"/>
  <c r="L15" i="38"/>
  <c r="M15" i="38" s="1"/>
  <c r="J15" i="38"/>
  <c r="K15" i="38" s="1"/>
  <c r="H15" i="38"/>
  <c r="I15" i="38" s="1"/>
  <c r="N14" i="38"/>
  <c r="O14" i="38" s="1"/>
  <c r="L14" i="38"/>
  <c r="M14" i="38" s="1"/>
  <c r="J14" i="38"/>
  <c r="K14" i="38" s="1"/>
  <c r="H14" i="38"/>
  <c r="I14" i="38" s="1"/>
  <c r="N13" i="38"/>
  <c r="O13" i="38" s="1"/>
  <c r="L13" i="38"/>
  <c r="M13" i="38" s="1"/>
  <c r="J13" i="38"/>
  <c r="K13" i="38" s="1"/>
  <c r="H13" i="38"/>
  <c r="I13" i="38" s="1"/>
  <c r="N12" i="38"/>
  <c r="O12" i="38" s="1"/>
  <c r="L12" i="38"/>
  <c r="M12" i="38" s="1"/>
  <c r="J12" i="38"/>
  <c r="K12" i="38" s="1"/>
  <c r="H12" i="38"/>
  <c r="I12" i="38" s="1"/>
  <c r="L9" i="38"/>
  <c r="M9" i="38" s="1"/>
  <c r="J9" i="38"/>
  <c r="K9" i="38" s="1"/>
  <c r="H9" i="38"/>
  <c r="I9" i="38" s="1"/>
  <c r="N6" i="38"/>
  <c r="O6" i="38" s="1"/>
  <c r="L6" i="38"/>
  <c r="M6" i="38" s="1"/>
  <c r="J6" i="38"/>
  <c r="K6" i="38" s="1"/>
  <c r="H6" i="38"/>
  <c r="I6" i="38" s="1"/>
  <c r="N5" i="38"/>
  <c r="O5" i="38" s="1"/>
  <c r="L5" i="38"/>
  <c r="M5" i="38" s="1"/>
  <c r="J5" i="38"/>
  <c r="K5" i="38" s="1"/>
  <c r="H5" i="38"/>
  <c r="I5" i="38" s="1"/>
  <c r="E15" i="37"/>
  <c r="G15" i="37" s="1"/>
  <c r="H4" i="38"/>
  <c r="I4" i="38" s="1"/>
  <c r="E40" i="39" l="1"/>
  <c r="G40" i="39" s="1"/>
  <c r="E37" i="39"/>
  <c r="G37" i="39" s="1"/>
  <c r="E34" i="39"/>
  <c r="G34" i="39" s="1"/>
  <c r="E31" i="39"/>
  <c r="G31" i="39" s="1"/>
  <c r="E28" i="39"/>
  <c r="G28" i="39" s="1"/>
  <c r="E25" i="39"/>
  <c r="G25" i="39" s="1"/>
  <c r="E21" i="39"/>
  <c r="G21" i="39" s="1"/>
  <c r="E17" i="39"/>
  <c r="G17" i="39" s="1"/>
  <c r="E14" i="39"/>
  <c r="G14" i="39" s="1"/>
  <c r="E12" i="37" l="1"/>
  <c r="G12" i="37" s="1"/>
  <c r="N26" i="39" l="1"/>
  <c r="O26" i="39" s="1"/>
  <c r="L26" i="39"/>
  <c r="M26" i="39" s="1"/>
  <c r="J26" i="39"/>
  <c r="K26" i="39" s="1"/>
  <c r="H26" i="39"/>
  <c r="I26" i="39" s="1"/>
  <c r="G12" i="38"/>
  <c r="N29" i="39" l="1"/>
  <c r="O29" i="39" s="1"/>
  <c r="L29" i="39"/>
  <c r="M29" i="39" s="1"/>
  <c r="J29" i="39"/>
  <c r="K29" i="39" s="1"/>
  <c r="H29" i="39"/>
  <c r="I29" i="39" s="1"/>
  <c r="G13" i="38"/>
  <c r="E5" i="37"/>
  <c r="G5" i="37" s="1"/>
  <c r="E13" i="37" l="1"/>
  <c r="G13" i="37" s="1"/>
  <c r="E16" i="37" l="1"/>
  <c r="G16" i="37" s="1"/>
  <c r="E14" i="37"/>
  <c r="G14" i="37" s="1"/>
  <c r="E10" i="37"/>
  <c r="G10" i="37" s="1"/>
  <c r="E9" i="37"/>
  <c r="G9" i="37" s="1"/>
  <c r="E8" i="37"/>
  <c r="E11" i="37" l="1"/>
  <c r="G11" i="37" s="1"/>
  <c r="E7" i="37"/>
  <c r="G7" i="37" s="1"/>
  <c r="E4" i="37"/>
  <c r="G4" i="37" s="1"/>
  <c r="N44" i="39"/>
  <c r="O44" i="39" s="1"/>
  <c r="L44" i="39"/>
  <c r="M44" i="39" s="1"/>
  <c r="J44" i="39"/>
  <c r="K44" i="39" s="1"/>
  <c r="H44" i="39"/>
  <c r="I44" i="39" s="1"/>
  <c r="E44" i="39"/>
  <c r="G44" i="39" s="1"/>
  <c r="H7" i="39"/>
  <c r="I7" i="39" s="1"/>
  <c r="E7" i="39"/>
  <c r="G7" i="39" s="1"/>
  <c r="G18" i="37" l="1"/>
  <c r="N8" i="39"/>
  <c r="O8" i="39" s="1"/>
  <c r="L8" i="39"/>
  <c r="M8" i="39" s="1"/>
  <c r="J8" i="39"/>
  <c r="K8" i="39" s="1"/>
  <c r="H8" i="39"/>
  <c r="I8" i="39" s="1"/>
  <c r="E6" i="37"/>
  <c r="O55" i="39" l="1"/>
  <c r="M55" i="39"/>
  <c r="K55" i="39"/>
  <c r="I55" i="39"/>
  <c r="O52" i="39"/>
  <c r="M52" i="39"/>
  <c r="K52" i="39"/>
  <c r="I52" i="39"/>
  <c r="O51" i="39"/>
  <c r="M51" i="39"/>
  <c r="K51" i="39"/>
  <c r="I51" i="39"/>
  <c r="O50" i="39"/>
  <c r="M50" i="39"/>
  <c r="K50" i="39"/>
  <c r="I50" i="39"/>
  <c r="O49" i="39"/>
  <c r="M49" i="39"/>
  <c r="K49" i="39"/>
  <c r="I49" i="39"/>
  <c r="O48" i="39"/>
  <c r="M48" i="39"/>
  <c r="K48" i="39"/>
  <c r="I48" i="39"/>
  <c r="O47" i="39"/>
  <c r="M47" i="39"/>
  <c r="K47" i="39"/>
  <c r="I47" i="39"/>
  <c r="N46" i="39"/>
  <c r="O46" i="39" s="1"/>
  <c r="L46" i="39"/>
  <c r="M46" i="39" s="1"/>
  <c r="J46" i="39"/>
  <c r="K46" i="39" s="1"/>
  <c r="H46" i="39"/>
  <c r="I46" i="39" s="1"/>
  <c r="N45" i="39"/>
  <c r="O45" i="39" s="1"/>
  <c r="L45" i="39"/>
  <c r="M45" i="39" s="1"/>
  <c r="J45" i="39"/>
  <c r="K45" i="39" s="1"/>
  <c r="H45" i="39"/>
  <c r="I45" i="39" s="1"/>
  <c r="N38" i="39"/>
  <c r="O38" i="39" s="1"/>
  <c r="L38" i="39"/>
  <c r="M38" i="39" s="1"/>
  <c r="J38" i="39"/>
  <c r="K38" i="39" s="1"/>
  <c r="H38" i="39"/>
  <c r="I38" i="39" s="1"/>
  <c r="N35" i="39"/>
  <c r="O35" i="39" s="1"/>
  <c r="L35" i="39"/>
  <c r="M35" i="39" s="1"/>
  <c r="J35" i="39"/>
  <c r="K35" i="39" s="1"/>
  <c r="H35" i="39"/>
  <c r="I35" i="39" s="1"/>
  <c r="N32" i="39"/>
  <c r="O32" i="39" s="1"/>
  <c r="L32" i="39"/>
  <c r="M32" i="39" s="1"/>
  <c r="J32" i="39"/>
  <c r="K32" i="39" s="1"/>
  <c r="H32" i="39"/>
  <c r="I32" i="39" s="1"/>
  <c r="N23" i="39"/>
  <c r="O23" i="39" s="1"/>
  <c r="L23" i="39"/>
  <c r="M23" i="39" s="1"/>
  <c r="J23" i="39"/>
  <c r="K23" i="39" s="1"/>
  <c r="H23" i="39"/>
  <c r="I23" i="39" s="1"/>
  <c r="N22" i="39"/>
  <c r="O22" i="39" s="1"/>
  <c r="L22" i="39"/>
  <c r="M22" i="39" s="1"/>
  <c r="J22" i="39"/>
  <c r="K22" i="39" s="1"/>
  <c r="H22" i="39"/>
  <c r="I22" i="39" s="1"/>
  <c r="N18" i="39"/>
  <c r="O18" i="39" s="1"/>
  <c r="L18" i="39"/>
  <c r="M18" i="39" s="1"/>
  <c r="J18" i="39"/>
  <c r="K18" i="39" s="1"/>
  <c r="H18" i="39"/>
  <c r="I18" i="39" s="1"/>
  <c r="N15" i="39"/>
  <c r="O15" i="39" s="1"/>
  <c r="L15" i="39"/>
  <c r="M15" i="39" s="1"/>
  <c r="J15" i="39"/>
  <c r="K15" i="39" s="1"/>
  <c r="H15" i="39"/>
  <c r="I15" i="39" s="1"/>
  <c r="N12" i="39"/>
  <c r="O12" i="39" s="1"/>
  <c r="L12" i="39"/>
  <c r="M12" i="39" s="1"/>
  <c r="J12" i="39"/>
  <c r="K12" i="39" s="1"/>
  <c r="H12" i="39"/>
  <c r="I12" i="39" s="1"/>
  <c r="N9" i="39"/>
  <c r="O9" i="39" s="1"/>
  <c r="L9" i="39"/>
  <c r="M9" i="39" s="1"/>
  <c r="J9" i="39"/>
  <c r="K9" i="39" s="1"/>
  <c r="H9" i="39"/>
  <c r="I9" i="39" s="1"/>
  <c r="N4" i="39"/>
  <c r="O4" i="39" s="1"/>
  <c r="L4" i="39"/>
  <c r="M4" i="39" s="1"/>
  <c r="J4" i="39"/>
  <c r="K4" i="39" s="1"/>
  <c r="H4" i="39"/>
  <c r="I4" i="39" s="1"/>
  <c r="O30" i="38"/>
  <c r="M30" i="38"/>
  <c r="K30" i="38"/>
  <c r="I30" i="38"/>
  <c r="O27" i="38"/>
  <c r="M27" i="38"/>
  <c r="K27" i="38"/>
  <c r="I27" i="38"/>
  <c r="O26" i="38"/>
  <c r="M26" i="38"/>
  <c r="K26" i="38"/>
  <c r="I26" i="38"/>
  <c r="O25" i="38"/>
  <c r="M25" i="38"/>
  <c r="K25" i="38"/>
  <c r="I25" i="38"/>
  <c r="O24" i="38"/>
  <c r="M24" i="38"/>
  <c r="K24" i="38"/>
  <c r="I24" i="38"/>
  <c r="O23" i="38"/>
  <c r="M23" i="38"/>
  <c r="K23" i="38"/>
  <c r="I23" i="38"/>
  <c r="O22" i="38"/>
  <c r="M22" i="38"/>
  <c r="K22" i="38"/>
  <c r="I22" i="38"/>
  <c r="N20" i="38"/>
  <c r="O20" i="38" s="1"/>
  <c r="L20" i="38"/>
  <c r="M20" i="38" s="1"/>
  <c r="J20" i="38"/>
  <c r="K20" i="38" s="1"/>
  <c r="H20" i="38"/>
  <c r="I20" i="38" s="1"/>
  <c r="G20" i="38"/>
  <c r="G18" i="38"/>
  <c r="G16" i="38"/>
  <c r="G15" i="38"/>
  <c r="G14" i="38"/>
  <c r="G11" i="38"/>
  <c r="G10" i="38"/>
  <c r="G9" i="38"/>
  <c r="N8" i="38"/>
  <c r="O8" i="38" s="1"/>
  <c r="L8" i="38"/>
  <c r="M8" i="38" s="1"/>
  <c r="J8" i="38"/>
  <c r="K8" i="38" s="1"/>
  <c r="G8" i="38"/>
  <c r="G6" i="38"/>
  <c r="G5" i="38"/>
  <c r="N4" i="38"/>
  <c r="O4" i="38" s="1"/>
  <c r="L4" i="38"/>
  <c r="M4" i="38" s="1"/>
  <c r="J4" i="38"/>
  <c r="K4" i="38" s="1"/>
  <c r="G4" i="38"/>
  <c r="G6" i="37"/>
  <c r="G8" i="37"/>
  <c r="I19" i="37"/>
  <c r="K19" i="37"/>
  <c r="M19" i="37"/>
  <c r="O19" i="37"/>
  <c r="I20" i="37"/>
  <c r="K20" i="37"/>
  <c r="M20" i="37"/>
  <c r="O20" i="37"/>
  <c r="I21" i="37"/>
  <c r="K21" i="37"/>
  <c r="M21" i="37"/>
  <c r="O21" i="37"/>
  <c r="I22" i="37"/>
  <c r="K22" i="37"/>
  <c r="M22" i="37"/>
  <c r="O22" i="37"/>
  <c r="I23" i="37"/>
  <c r="K23" i="37"/>
  <c r="M23" i="37"/>
  <c r="O23" i="37"/>
  <c r="I24" i="37"/>
  <c r="K24" i="37"/>
  <c r="M24" i="37"/>
  <c r="O24" i="37"/>
  <c r="I27" i="37"/>
  <c r="K27" i="37"/>
  <c r="M27" i="37"/>
  <c r="O27"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DeCicco, Michael</author>
  </authors>
  <commentList>
    <comment ref="B61" authorId="0" shapeId="0" xr:uid="{00000000-0006-0000-0000-000001000000}">
      <text>
        <r>
          <rPr>
            <b/>
            <sz val="14"/>
            <color indexed="81"/>
            <rFont val="Tahoma"/>
            <family val="2"/>
          </rPr>
          <t>DeCicco, Michael:</t>
        </r>
        <r>
          <rPr>
            <sz val="14"/>
            <color indexed="81"/>
            <rFont val="Tahoma"/>
            <family val="2"/>
          </rPr>
          <t xml:space="preserve">
Rework language 
Generic to just indicate any DOL PW titles </t>
        </r>
      </text>
    </comment>
  </commentList>
</comments>
</file>

<file path=xl/sharedStrings.xml><?xml version="1.0" encoding="utf-8"?>
<sst xmlns="http://schemas.openxmlformats.org/spreadsheetml/2006/main" count="10100" uniqueCount="4099">
  <si>
    <t>Bidder Name:</t>
  </si>
  <si>
    <t>NYS Net Price</t>
  </si>
  <si>
    <t>List Price / MSRP</t>
  </si>
  <si>
    <t>Unit of Measurement</t>
  </si>
  <si>
    <r>
      <t xml:space="preserve">  </t>
    </r>
    <r>
      <rPr>
        <b/>
        <sz val="12"/>
        <rFont val="Times New Roman"/>
        <family val="1"/>
      </rPr>
      <t/>
    </r>
  </si>
  <si>
    <t>Manufacturer/Product Line</t>
  </si>
  <si>
    <t>[Insert Bidder Name]</t>
  </si>
  <si>
    <t>Percent (%) Discount</t>
  </si>
  <si>
    <t>Region(s) Bid:</t>
  </si>
  <si>
    <t>Region 1</t>
  </si>
  <si>
    <t>Region 2</t>
  </si>
  <si>
    <t>Region 3</t>
  </si>
  <si>
    <t>Region 4</t>
  </si>
  <si>
    <t>Region 5</t>
  </si>
  <si>
    <t>Region 6</t>
  </si>
  <si>
    <t xml:space="preserve">Region 7 </t>
  </si>
  <si>
    <t>Region 8</t>
  </si>
  <si>
    <t>Region 9</t>
  </si>
  <si>
    <t>Lot Bid:</t>
  </si>
  <si>
    <t>Insert an "X in the Applicable cell:</t>
  </si>
  <si>
    <t>Lot 1</t>
  </si>
  <si>
    <t>Lot 2</t>
  </si>
  <si>
    <t>Insert an "X" in the applicable cell(s):</t>
  </si>
  <si>
    <t>Line #</t>
  </si>
  <si>
    <t xml:space="preserve">ALL List/MSRP Prices &amp; NYS Net Prices must be quantifiable (i.e. indicate a numeric value). The following terms are unacceptable and any line item containing them as a List/MSRP or NYS Net price must be removed or indicated with an acceptable quantifiable value: Individual Case Basis (ICB), Call for Quote, To Be Determined (TBD), Consult Factory, Consult Call for Quote, Custom Call, N/A, Value, Call, Custom, etc. </t>
  </si>
  <si>
    <t xml:space="preserve">Warranty Period - # of year(s) after acceptance as required by Appendix B, Clause 54 </t>
  </si>
  <si>
    <t>Job Title</t>
  </si>
  <si>
    <t>Description of Duties</t>
  </si>
  <si>
    <t>Prevailing Wage Rate</t>
  </si>
  <si>
    <t>Supplemental Benefit</t>
  </si>
  <si>
    <t>Percent Markup</t>
  </si>
  <si>
    <t>After Business Hours
Hourly Pay Rate</t>
  </si>
  <si>
    <t>After Business Hours 
Total Hourly Rate</t>
  </si>
  <si>
    <t>Saturday Hourly Pay Rate</t>
  </si>
  <si>
    <t>Saturday Total Hourly Rate</t>
  </si>
  <si>
    <t>Sunday and NYS Holiday Total Hourly Rate</t>
  </si>
  <si>
    <t>Electrician/Electrical Installer 
Onsite Region 1</t>
  </si>
  <si>
    <t>Electrician Lineman Onsite Region 1</t>
  </si>
  <si>
    <t>Inmate Radio System
Public Address System
Public Safety Digital Signage System
Technician Onsite Region 1</t>
  </si>
  <si>
    <t>Nurse Call System
Personal Alarm System
Time Management System
Technician Onsite Region 1</t>
  </si>
  <si>
    <t>Livescan Store &amp; Forwarding Technician Onsite Region 1</t>
  </si>
  <si>
    <t>CAD Specialist</t>
  </si>
  <si>
    <t>Length of Class (Number of Hours)</t>
  </si>
  <si>
    <t>Class Size (Number of People)</t>
  </si>
  <si>
    <t>Project/Program Manager</t>
  </si>
  <si>
    <t>Sunday and NYS Holiday Hourly Pay Rate</t>
  </si>
  <si>
    <t>Overtime
Total Hourly Rate</t>
  </si>
  <si>
    <t>Overtime
Hourly Pay Rate</t>
  </si>
  <si>
    <t>Total Hourly Rate</t>
  </si>
  <si>
    <t>Overtime 
Total Hourly Rate</t>
  </si>
  <si>
    <t>Electrician/Electrical Installer Onsite Region 2</t>
  </si>
  <si>
    <t>Fire Sprinkler System
Fire Suppression System
Technician Onsite Region 1</t>
  </si>
  <si>
    <t>Product Line Subcategory Indicator
(If Applicable)</t>
  </si>
  <si>
    <t xml:space="preserve">All NYS Net Prices Must INCLUDE all applicable shipping; handling, insurance and associated delivery charges (F.O.B. Destination the dock/delivery location of the Authorized User) Reference Appendix B §35 Shipping/Receipt of Product and §36 Title/Risk of Loss. </t>
  </si>
  <si>
    <t xml:space="preserve">In the table below, please list your (bidder's) name (this will populate your Name on all tabs) AND the Lot and Region(s) which are being bid.  
Note: Bidders are not permitted to bid BOTH Lot 1 and Lot 2.  </t>
  </si>
  <si>
    <t>Region 1 - Nassau and Suffolk Counties</t>
  </si>
  <si>
    <t>Region 2 - Bronx, Kings, New York, Queens, and Richmond Counties</t>
  </si>
  <si>
    <t>Please Note: The following are mandatory requirements for all NYS Net Pricing and Total Hourly Rates.  Failure to meet the mandatory requirements above May be cause to disqualify a Bidder’s Bid.</t>
  </si>
  <si>
    <t xml:space="preserve">ALL costs Must be identified.  For instances where a cost is dependent on various components, Bidders Must list the NYS Net Pricing/Total Hourly Rates for all components known at the time of the Bid Response.  </t>
  </si>
  <si>
    <t xml:space="preserve">The Percent (%) Markup includes, but is not limited, all of the following costs:
1. Travel Costs,
2. Meals,
3. Lodging,
4. Gas/fuel,
5. Tolls,
6. Site Access Costs,
7. Workers Compensation,
8. Disability Benefits,
9. State Unemployment (SUTA),
10. Federal Insurance (FICA),
11. Federal Unemployment (FUTA)
12. All other insurance, including, but not limited to: 
     A. Commercial General Liability, 
     B. Business Automobile Liability,
     C. Professional Liability/Errors &amp; Omissions Insurance,
     D. Technology Professional Liability/Technology Errors &amp; Omissions Insurance,
     E. Cyber Liability Insurance, and
     G. Any other insurance
13. Background checks, ongoing certifications, licensing, etc., 
14. Authorized user Security procedures, 
15. All other overhead (including, but not limited to taxes, utilities, etc.), and 
16. Profit
This Percent (%) Markup Shall cover both Bidder/Contractor and Subcontractors.  </t>
  </si>
  <si>
    <t>Fire Alarm System 
Technician Onsite Region 1</t>
  </si>
  <si>
    <t>Designer</t>
  </si>
  <si>
    <t>Trainer</t>
  </si>
  <si>
    <t>Advanced Trainer</t>
  </si>
  <si>
    <t>After Business Hours Total Hourly Rate</t>
  </si>
  <si>
    <t>GROUP 77201 Solicitation 23150 - Intelligent Facility and Security Systems and Solutions</t>
  </si>
  <si>
    <t>ATTACHMENT 1:  NYS NET PRICING PAGES</t>
  </si>
  <si>
    <t xml:space="preserve">Bidder/Contractor Shall not include any Bundled Line Item in their NYS Net Pricing.  Final determination whether or not an line item is an Bundled Line Item resides solely with Procurement Services.  </t>
  </si>
  <si>
    <t>Fire Pump System
Emergency Communications/Mass Notification System
Technician Onsite Region 1</t>
  </si>
  <si>
    <t>Electrician: Building, Fire Alarm, Maintenance, Security System - Bronx, Kings, New York, Queens, Richmond, Westchester</t>
  </si>
  <si>
    <t>Electrician: Building, Heavy &amp; Highway, Suspension, Tunnel - Westchester</t>
  </si>
  <si>
    <t>Prevailing Wage Occupation Sub-category</t>
  </si>
  <si>
    <r>
      <t xml:space="preserve">Electrician Lineman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r>
      <rPr>
        <sz val="11"/>
        <color theme="1"/>
        <rFont val="Calibri"/>
        <family val="2"/>
        <scheme val="minor"/>
      </rPr>
      <t xml:space="preserve"> </t>
    </r>
  </si>
  <si>
    <r>
      <t xml:space="preserve">Electrician Lineman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 xml:space="preserve"> and </t>
    </r>
    <r>
      <rPr>
        <b/>
        <sz val="11"/>
        <color theme="1"/>
        <rFont val="Calibri"/>
        <family val="2"/>
        <scheme val="minor"/>
      </rPr>
      <t>Putnam</t>
    </r>
    <r>
      <rPr>
        <sz val="11"/>
        <color theme="1"/>
        <rFont val="Calibri"/>
        <family val="2"/>
        <scheme val="minor"/>
      </rPr>
      <t xml:space="preserve"> </t>
    </r>
  </si>
  <si>
    <t xml:space="preserve">Steamfitter: Sprinkler/Steam Fitter - Bronx, Kings, Nassau, New York, Queens, Richmond, Suffolk </t>
  </si>
  <si>
    <r>
      <t xml:space="preserve">Electronic Article Surveillance Systems
Electronic Identification Systems
Guard Tour Systems
Technician Onsite Integration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r>
      <rPr>
        <sz val="11"/>
        <color theme="1"/>
        <rFont val="Calibri"/>
        <family val="2"/>
        <scheme val="minor"/>
      </rPr>
      <t xml:space="preserve"> </t>
    </r>
  </si>
  <si>
    <r>
      <t xml:space="preserve">Electronic Article Surveillance Systems
Electronic Identification Systems
Guard Tour Systems
Technician Onsite Region 3
</t>
    </r>
    <r>
      <rPr>
        <u/>
        <sz val="11"/>
        <color theme="1"/>
        <rFont val="Calibri"/>
        <family val="2"/>
        <scheme val="minor"/>
      </rPr>
      <t xml:space="preserve">Partial Counties </t>
    </r>
    <r>
      <rPr>
        <sz val="11"/>
        <color theme="1"/>
        <rFont val="Calibri"/>
        <family val="2"/>
        <scheme val="minor"/>
      </rPr>
      <t xml:space="preserve">-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</si>
  <si>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Sprinkler Fitter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 xml:space="preserve">Dutchess, Putnam, and Westchester </t>
    </r>
  </si>
  <si>
    <t xml:space="preserve">Sprinkler Fitter  - Sprinkler Fitter: Dutchess, Orange, Putnam, Rockland, Sullivan, Ulster, Westchester </t>
  </si>
  <si>
    <t>Electrician: Electrician Wireman/Technician Electrical/Technician Projects - Sullivan, Ulster, Delaware: Only in the Townships of Andes, Harpersfield, Kortwright,Stamford, Bovina, Roxbury, Middletown and those portions of Colchester and Hancock south of the East Branch of the Delaware River.
Dutchess: All of the county except for the towns of Fishkill,East Fishkill, and Beacon.
Greene: That portion of the county south of a line following the south limits of the city of Catskill in a Westerly direction from the Hudson River to Highway 23A along 23A to the road following the Little Westkill and continuing along this road to Delaware County.</t>
  </si>
  <si>
    <t>Electrician: Electrician Wireman/Technician - Orange, Putnam, Rockland, Dutchess: Towns of Fishkill, East Fishkill, and Beacon.</t>
  </si>
  <si>
    <t>Lineman Electrician: Lineman, Tech, Welder - Albany, Allegany, Broome, Cattaraugus, Cayuga, Chautauqua, Chemung, Chenango, Clinton, Columbia, Cortland, Delaware, Dutchess, Erie, Essex, Franklin, Fulton, Genesee, Greene, Hamilton, Herkimer, Jefferson, Lewis, Livingston, Madison, Monroe, Montgomery, Niagara, Oneida, Onondaga, Ontario, Orange, Orleans, Oswego, Otsego, Putnam, Rensselaer, Rockland, Saratoga, Schenectady, Schoharie, Schuyler, Seneca, St. Lawrence, Steuben, Sullivan, Tioga, Tompkins, Ulster, Warren, Washington, Wayne, Wyoming, Yates</t>
  </si>
  <si>
    <t xml:space="preserve">Bidders are not permitted to propose any other Job Titles, Descriptions of Duties, or Total Hourly Rates as part of their Bid Proposals.  </t>
  </si>
  <si>
    <t xml:space="preserve">Using the aforementioned Percent (%) Markup, the formulas in the spreadsheet will automatically calculate the following:
1.  Total Hourly Rate (Business Hours)
2.  Overtime Hourly Pay Rate
3.  Overtime Total Hourly Rate
4.  After Business Hour Pay Rate, 
5.  After Business Hours Total Hourly Rate, 
6.  Saturday Hourly Pay Rate,
7.  Saturday Total Hourly Rate, 
8.  Sunday and NYS Holiday Pay Rate, and 
9.  Sunday and NYS Holiday Total Hourly Rate.  
</t>
  </si>
  <si>
    <t>4. Under Column D, "Product Description", insert the description of the Product/model number (e.g. XYZ Chiller P90X 50 Ton)</t>
  </si>
  <si>
    <t xml:space="preserve">5. Under Column E, "Unit of Measurement", indicate the unit/amount the product/model number is sold as (i.e. per foot, pounds, quantity, etc.). </t>
  </si>
  <si>
    <t>9. Under Column I, "Comparable Contract Price",  indicate the price that was offered to the comparable customer/contract. This figure should be indicated to match the NYS Net Price column G, (e.g. if you indicated a NYS Net Price under column G of $450.00, and offered the State of Texas $475.00 per ton for a chiller, please list the $475.00 as the Comparable Contract Price.</t>
  </si>
  <si>
    <t xml:space="preserve">2. Under Column B, "Manufacturer/Product Line", insert the Manufacturer/Brand Name/Product Line (e.g. Lenel, Bosch, Belimo, etc.). </t>
  </si>
  <si>
    <t>Traffic and Transportation CCTV/Surveillance Camera System
Technician Onsite Region 1</t>
  </si>
  <si>
    <r>
      <t xml:space="preserve">Traffic and Transportation CCTV/Surveillance Camera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</si>
  <si>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r>
      <t xml:space="preserve">Traffic and Transportation CCTV/Surveillance Camera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 xml:space="preserve"> and </t>
    </r>
    <r>
      <rPr>
        <b/>
        <sz val="11"/>
        <color theme="1"/>
        <rFont val="Calibri"/>
        <family val="2"/>
        <scheme val="minor"/>
      </rPr>
      <t>Putnam</t>
    </r>
  </si>
  <si>
    <t xml:space="preserve">For all Job Titles and their corresponding Total Hourly Rates, Bidders Must identify:
1.   Their comparable contract/customer, and
2.   Their comparable contract/customer total hourly rate for each job title bid.  </t>
  </si>
  <si>
    <t xml:space="preserve">8. Under Column H, "Comparable Contract/Customer", indicate a comparable contract/customer for which you have previously offered the listed product(s to demonstrate Reasonableness of Price.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</si>
  <si>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Nurse Call Systems
Personal Alarm Systems
Time Management Systems
Technician Onsite Region 2</t>
  </si>
  <si>
    <t>Inmate Radio System
Public Address System
Public Safety Digital Signage System
Technician Onsite Region 2</t>
  </si>
  <si>
    <t>Electrician Lineman: Lineman/Splicer - Nassau, Queens, Suffolk</t>
  </si>
  <si>
    <t>Electrician: Telephone and Integrated Tele-Data System Electrician- Nassau, Suffolk</t>
  </si>
  <si>
    <t>Electrician:  Electrician Audio/Sound and Temporary Light/Power - Bronx, Kings, Queens, New York, Richmond</t>
  </si>
  <si>
    <t>Sprinkler Fitter Installer Onsite Region 2</t>
  </si>
  <si>
    <t>Sprinkler Fitter Maintenance Onsite Region 2</t>
  </si>
  <si>
    <t xml:space="preserve">For Bidders Bidding Lot 2, for each Region bid on each Region Labor Rate sheet, under Columns H and I the Bidder Shall indicate the comparable contract/customer, and the comparable/ contract customer Total Hourly Rate offered to this entity. Bidders are required to demonstrate Reasonableness of Price for the Products and/or Services they are Bidding.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</si>
  <si>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r>
      <t xml:space="preserve">Traffic and Transportation CCTV/Surveillance Camera System
Technician Onsite Region 2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New York, Richmond, Kings, Bronx</t>
    </r>
  </si>
  <si>
    <r>
      <t xml:space="preserve">Traffic and Transportation CCTV/Surveillance Camera System
Technician Onsite Region 2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Queens</t>
    </r>
  </si>
  <si>
    <r>
      <t xml:space="preserve">Electrician/Electrical Installer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</si>
  <si>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t>Electrician: Teledata - Westchester</t>
  </si>
  <si>
    <t>Lineman Electrician: Lineman, Tech, Welder - Westchester</t>
  </si>
  <si>
    <t>Electrician: Service Technician - Bronx, Kings, New York, Queens, Richmond, Westchester</t>
  </si>
  <si>
    <t xml:space="preserve">1.  Any Bidder Bidding Lots 1 or 2 Must:
     A. Review their proposed NYS Net Pricing Pages for the following terms in their product pricing prior to submission:
          i. Call for quote 
          ii. To be determined
          iii. Consult Factory
          iv. Custom Call for Quote
          v. Custom Call
          vi. N/A
          vii. Value
          viii. Call
          ix. Custom
     B. If included in your proposal NYS Net Pricing Pages, determine if the particular line item does not have a NYS Net Pricing, and 
     C. If the line item does not have NYS Net Price either:
          i. Remove the line item, 
          ii. Obtain and insert a NYS Net Price for this line item, or
          iii. Indicate that you will not charge authorized users for this product by listing either:
                a.  $0.00
                b.  "No Charge,"
                c.  "N/C"
                in both the List Price/MSRP and NYS Net Price columns. </t>
  </si>
  <si>
    <t>3. All Bidders Must:
    A. Review their proposed NYS Net Pricing pages prior to submitting their Bid Proposal for the following words which May indicate references 
         to separate Travel Costs, Site Access Costs, etc. in the pricing:
         i. Travel
         ii. Meals
         iii. Lodging
         iv.  Per Diem
         v.   Travel &amp; Expenses
         vi.  T&amp;E
         vii. Airfare
         viii. Mileage
         ix. Site Access
     B. Determine/Verify If these terms are for separate Travel Costs, Site Access 
          Costs, etc., and
     C. If Yes to 3.B above, either:
          i.  If Bidding Lot 1, remove the entire line item from your proposed NYS Net Pricing Pages, or
          ii. If Bidding either Lot 2, either:
             a.  Remove the aforementioned language from the corresponding line items, making them inclusive of all Travel Cost, Site Access Costs, 
                 etc., or
             b.  Remove the entire line item from your proposed NYS Net Pricing Pages.</t>
  </si>
  <si>
    <t>4. All Bidders Must:
    A. Review their proposed NYS Net Pricing pages prior to submitting their Bid Proposal for the following terms words which May indicate 
         separate shipping 
         charges:
         i. Shipping
         ii. Handling
         iii. Packaging
         iv. Delivery
    B. Determine/Verify If these line items either:
         i. Separate Shipping Charges, or
         ii. Merely describe some functional/specification aspect of the line item and 
            therefore allowable. 
    C. If Yes to 4.B.i above, either:
         i. Remove the reference to separate shipping charges, or
         ii. Remove the line item from their Proposed NYS Net Pricing Pages.</t>
  </si>
  <si>
    <t>The spreadsheet will automatically calculate the following for the aforementioned job titles not included in an NYSDOL Prevailing Wage Rate Schedule:
1. Overtime Total Hourly Rates - [Calculated as 1.5x the Total Hourly Rate]
2. After Business Hours Total Hourly Rate - [Calculated as 1.5x the Total Hourly Rate],
3. Saturday Total Hourly Rate - [Calculated as 1.5x the Total Hourly Rate], and 
4. Sunday and NYS Holiday Total Hourly Rate. - [Calculated as 2.0x the Total Hourly Rate]</t>
  </si>
  <si>
    <t xml:space="preserve">Bidders are not permitted to propose any other Subcontractor Category or Description of Work as part of their Bid Proposals.  After award of Contracts, Contractors May propose additional Subcontractor Categories and associated Descriptions of Work, provided these do not overlap with the Subcontractor Category and associated Descriptions of Work listed in this Attachment (e.g. Electrical Contractor, Mechanical Contractor, etc.). and further that there is no increase in the Subcontractor Percent (%) Markup for these additional Subcontractor Categories and associated Descriptions of Works. </t>
  </si>
  <si>
    <r>
      <rPr>
        <b/>
        <sz val="12"/>
        <rFont val="Times New Roman"/>
        <family val="1"/>
      </rPr>
      <t>Equipment Pricing</t>
    </r>
    <r>
      <rPr>
        <sz val="12"/>
        <rFont val="Times New Roman"/>
        <family val="1"/>
      </rPr>
      <t xml:space="preserve">:
To develop your NYS Net Price List, the following columns </t>
    </r>
    <r>
      <rPr>
        <b/>
        <u/>
        <sz val="12"/>
        <rFont val="Times New Roman Bold"/>
      </rPr>
      <t>are required to be completed for the Equipment pricing for all Lot(s) bid</t>
    </r>
    <r>
      <rPr>
        <sz val="12"/>
        <rFont val="Times New Roman"/>
        <family val="1"/>
      </rPr>
      <t>:</t>
    </r>
  </si>
  <si>
    <t xml:space="preserve">1. Under Column A, the spreadsheet Shall automatically "count" the number  for each item.  This row is locked and cannot be edited, but only extended.  To extend this column:
      A.  Bring the curser to the lower left-hand corner of the cell with the last Line Item #, which is initial A20 in the Equipment Pricing Tab      
      B.  Once the curser appears as a "+" sign, drag the cell to last row you are utilizing.  
      C.  The formula in this cell will automatically "Count" by adding 1 to each row. </t>
  </si>
  <si>
    <t xml:space="preserve">Bidders are to offer either an entire Product Line, or all Product Subcategories of a Product Line which fit the Scope of this Solicitation and any resulting Contract by including all items from these into the applicable Equipment Pricing tab in Attachment 1 NYS Net Pricing.  Any Product Subcategory or portion of a Product Line which does not fit the scope of this Solicitation and any resulting Contract Shall not be offered and will not be included in any award.  </t>
  </si>
  <si>
    <t xml:space="preserve">5. Any Bidder Bidding Lot 1 Must:
     A. Review their Proposed NYS Net Pricing pages prior to submitting their Bid  Proposal for the following terms:
          i. install
          ii. integrate(e)(ion)
          iii. service
          iv. implement
          v. custom
          vi. consult
          vii. maint
          viii. repair
          ix. replace
          x. project manager
          xi. commission
          xii. professional service  
     B. If the Bidder locates these terms in its proposed NYS Net Pricing Pages, determine/verify If these terms are for Services/Labor Rates, and
     C. If the Bidder determines these are for Services/Labor Rates, remove these line items from their proposed NYS Net Pricing Pages. </t>
  </si>
  <si>
    <r>
      <rPr>
        <b/>
        <u/>
        <sz val="11"/>
        <rFont val="The Arial"/>
      </rPr>
      <t>Custom-Built Equipment Pricing</t>
    </r>
    <r>
      <rPr>
        <b/>
        <sz val="11"/>
        <rFont val="The Arial"/>
      </rPr>
      <t xml:space="preserve">
</t>
    </r>
    <r>
      <rPr>
        <sz val="11"/>
        <rFont val="The Arial"/>
      </rPr>
      <t xml:space="preserve">Certain Equipment for example chillers, air handlers, air terminals, heat pumps, etc.) may be Custom-Built Equipment as defined in Attachment 15 - Glossary of Terms.  If this is the case, please insert these items under the tab: Custom-Built Equipment Pricing </t>
    </r>
    <r>
      <rPr>
        <b/>
        <sz val="11"/>
        <rFont val="The Arial"/>
      </rPr>
      <t xml:space="preserve">
For Any Equipment which a Bidder Proposes as Custom-Built Equipment where OGS determines that there is a List Price/MSRP, OGS will reject the proposed Equipment Pricing.</t>
    </r>
  </si>
  <si>
    <t xml:space="preserve">6. Under Column F "Warranty Period – # of year(s) after acceptance as required by Appendix B, Clause 54", please list the term of 
      the warranty for each Product Line, Product Line Subcategory, or Equipment in years. The warranty period shall be the longer of either: 
      A.  the Bidder's or Manufacturer's standard commercially-offered warranty, or 
      B.   One (1) year 
      from the date of acceptance. </t>
  </si>
  <si>
    <r>
      <t>4.. Under column D "</t>
    </r>
    <r>
      <rPr>
        <b/>
        <sz val="12"/>
        <rFont val="Times New Roman"/>
        <family val="1"/>
      </rPr>
      <t>Product Description</t>
    </r>
    <r>
      <rPr>
        <sz val="12"/>
        <rFont val="Times New Roman"/>
        <family val="1"/>
      </rPr>
      <t>", insert the description of the Product/Model number from the Manufacturer’s/Distributor’s Price 
     List with List Price/MSRP (“List Price/MSRP File”).   Bidders Must use the Manufacturer’s or Distributor's Product Description from the 
     Manufacturer’s/Distributor’s Price List with List Price/MSRP (“List Price/MSRP File”) .</t>
    </r>
  </si>
  <si>
    <r>
      <rPr>
        <sz val="12"/>
        <rFont val="Symbol"/>
        <family val="1"/>
        <charset val="2"/>
      </rPr>
      <t>1.</t>
    </r>
    <r>
      <rPr>
        <sz val="12"/>
        <rFont val="Times New Roman"/>
        <family val="1"/>
      </rPr>
      <t>   Under column A "</t>
    </r>
    <r>
      <rPr>
        <b/>
        <sz val="12"/>
        <rFont val="Times New Roman"/>
        <family val="1"/>
      </rPr>
      <t>Line #</t>
    </r>
    <r>
      <rPr>
        <sz val="12"/>
        <rFont val="Times New Roman"/>
        <family val="1"/>
      </rPr>
      <t xml:space="preserve">," the spreadsheet Shall automatically "count" the number 
      for each item.  This row is locked and cannot be edited, but only extended.  To extend this column:
      A.  Bring the curser to the lower left-hand corner of the cell with the last Line Item #, which is initial A17 in the Equipment Pricing Tabs for 
            Lots 1 and 2.
      B.  Once the curser appears as a "+" sign, drag the cell to last row you are utilizing.  
      C.  The formula in this cell will automatically "Count" by adding 1 to each row.    </t>
    </r>
  </si>
  <si>
    <r>
      <rPr>
        <sz val="12"/>
        <rFont val="Symbol"/>
        <family val="1"/>
        <charset val="2"/>
      </rPr>
      <t>2.</t>
    </r>
    <r>
      <rPr>
        <sz val="12"/>
        <rFont val="Times New Roman"/>
        <family val="1"/>
      </rPr>
      <t>   Under column B "</t>
    </r>
    <r>
      <rPr>
        <b/>
        <sz val="12"/>
        <rFont val="Times New Roman"/>
        <family val="1"/>
      </rPr>
      <t>Manufacturer/Product Line</t>
    </r>
    <r>
      <rPr>
        <sz val="12"/>
        <rFont val="Times New Roman"/>
        <family val="1"/>
      </rPr>
      <t>", insert the Manufacturer/Brand Name/Product Line (e.g. Lenel, Bosch, Belimo, etc.). 
      Depending upon the number of Product Lines being Bid, you may either utilize one sheet and add applicable rows for each Product Line's part 
      numbers, or create a separate sheets for each Product Line.</t>
    </r>
  </si>
  <si>
    <r>
      <t xml:space="preserve">7.   </t>
    </r>
    <r>
      <rPr>
        <sz val="12"/>
        <rFont val="Times New Roman"/>
        <family val="1"/>
      </rPr>
      <t>Under column G "</t>
    </r>
    <r>
      <rPr>
        <b/>
        <sz val="12"/>
        <rFont val="Times New Roman"/>
        <family val="1"/>
      </rPr>
      <t>Warranty Period – # of year(s) after acceptance as required by Appendix B, Clause 54</t>
    </r>
    <r>
      <rPr>
        <sz val="12"/>
        <rFont val="Times New Roman"/>
        <family val="1"/>
      </rPr>
      <t xml:space="preserve">", please list the term of 
      the warranty for each Product Line, Product Line Subcategory, or Equipment in years. The warranty period shall be the longer of either: 
      A.  the Bidder's or Manufacturer's standard commercially-offered warranty, or 
      B.   One (1) year 
      from the date of acceptance. </t>
    </r>
  </si>
  <si>
    <r>
      <t>9.</t>
    </r>
    <r>
      <rPr>
        <sz val="7"/>
        <rFont val="Times New Roman"/>
        <family val="1"/>
      </rPr>
      <t>     </t>
    </r>
    <r>
      <rPr>
        <sz val="12"/>
        <rFont val="Times New Roman"/>
        <family val="1"/>
      </rPr>
      <t>Under column I "</t>
    </r>
    <r>
      <rPr>
        <b/>
        <sz val="12"/>
        <rFont val="Times New Roman"/>
        <family val="1"/>
      </rPr>
      <t>Percent (%) Discount</t>
    </r>
    <r>
      <rPr>
        <sz val="12"/>
        <rFont val="Times New Roman"/>
        <family val="1"/>
      </rPr>
      <t xml:space="preserve">", insert the proposed Percent (%) Discount for each product.  </t>
    </r>
  </si>
  <si>
    <r>
      <t>5.</t>
    </r>
    <r>
      <rPr>
        <sz val="7"/>
        <rFont val="Times New Roman"/>
        <family val="1"/>
      </rPr>
      <t xml:space="preserve">      </t>
    </r>
    <r>
      <rPr>
        <sz val="12"/>
        <rFont val="Times New Roman"/>
        <family val="1"/>
      </rPr>
      <t>Under column G "</t>
    </r>
    <r>
      <rPr>
        <b/>
        <sz val="12"/>
        <rFont val="Times New Roman"/>
        <family val="1"/>
      </rPr>
      <t>Unit of Measurement,</t>
    </r>
    <r>
      <rPr>
        <sz val="12"/>
        <rFont val="Times New Roman"/>
        <family val="1"/>
      </rPr>
      <t>" indicate the unit/amount at which the Equipment is sold as (i.e. per foot, pounds, quantity,
      etc.).</t>
    </r>
  </si>
  <si>
    <t xml:space="preserve">Bidders Bidding Lot 2 who wish to:
1. Utilize Subcontractors, and 
2. Propose a Subcontractor Percent (%) Markup Shall complete the Tab "Subcontractor Utilization, "
</t>
  </si>
  <si>
    <t xml:space="preserve">ALL PRICING PROVIDED HEREIN, EXCEPT FOR PRICING PROVIDED FOR COMPARABLE CUSTOMERS/CONTRACTS PURPOSES, WILL BE PUBLISHED ON THE OGS WEBSITE FOR PUBLIC VIEWING
</t>
  </si>
  <si>
    <t xml:space="preserve">Equipment/Model Number </t>
  </si>
  <si>
    <t xml:space="preserve"> Equipment Description </t>
  </si>
  <si>
    <r>
      <t>6.</t>
    </r>
    <r>
      <rPr>
        <sz val="7"/>
        <rFont val="Times New Roman"/>
        <family val="1"/>
      </rPr>
      <t xml:space="preserve">          </t>
    </r>
    <r>
      <rPr>
        <sz val="12"/>
        <rFont val="Times New Roman"/>
        <family val="1"/>
      </rPr>
      <t>Under column F "</t>
    </r>
    <r>
      <rPr>
        <b/>
        <sz val="12"/>
        <rFont val="Times New Roman"/>
        <family val="1"/>
      </rPr>
      <t>Product Line Subcategory,"</t>
    </r>
    <r>
      <rPr>
        <sz val="12"/>
        <rFont val="Times New Roman"/>
        <family val="1"/>
      </rPr>
      <t xml:space="preserve"> where the Manufacturer’s/Distributor’s Price List with List Price/MSRP (“List Price/MSRP 
       File”).e has multiple different product line subcategories which will have different proposed Percent (%) Discounts, Bidder Shall insert 
       the applicable Product Line Subcategory indicator (e.g. A, B, "cameras, etc.) which will correspond to this particular Product Line 
       Subcategory.  This is not required where bidder is Bidding one (1) Percent (%) Discount for a Product Line (e.g. 40% for all Pelco equipment). </t>
    </r>
  </si>
  <si>
    <t xml:space="preserve">2. Any Bidder Bidding Lot 1 Must:
    A. Review their proposed NYS Net Pricing Pages prior to submitting their Bid Proposal for the following terms in their product pricing prior to 
         submission which May indicate Cloud/Hosted Offerings::
         i. Web/Web-based
         ii. SaaS
         iii. PaaS
          iv. IaaS
          v. .Net
          vi. Remote Access
          vii. Hosted
          viii. Cloud
          ix. XaaS
          x. Remote Monitoring
     B. If included in your proposed NYS Net Pricing Pages, determine if these are Cloud Offerings, and
     C. If:
          i. Yes to B above, remove these form your proposed NYS Net Pricing Pages, or
          ii. No to B.ii above, attach a separate document which answers these questions:
              a. Are these Products on hardware which is owned and retained by customers (authorized users) (Yes or No only)? 
              b. Are these Products behind the customer’s firewall (Yes or No only)?
              c. Is any Data stored/housed remotely (on non-customer premises) (Yes or No only)? 
              d. Does/Can any other Third Party “Act on” or “Manage” these items besides the customer (Note: This does not referee to remote 
                  Maintenance as described in Sec. 10.E of Solicitation XXXXX (Yes or No Only)? and
              e. Is all Data transmitted on networks managed by the customer, behind their firewall/Encryption (Yes or No Only)? </t>
  </si>
  <si>
    <t xml:space="preserve">The Total Hourly Rates for the aforementioned Job Titles Which Are Not Included in an NYSDOL Prevailing Wage Rate Schedule include the following
1. Hourly Pay Rate (as determined by the contractor),
2. All benefits (health insurance, retirement, etc.),
3. Travel Costs,
4. Meals,
5. Lodging,
6. Gas/fuel,
7. Tolls,
8. Site Access Costs,
9. Workers Compensation,
10. Disability Benefits,
11. State Unemployment (SUTA),
12. Federal Insurance (FICA),
13. Federal Unemployment (FUTA)
14. All other insurance, including, but not limited to: 
      A. Commercial General Liability, 
      B. Business Automobile Liability, 
      C. Professional Liability/Errors &amp; Omissions Insurance,
      D. Technology Professional Liability/Technology Errors &amp; Omissions Insurance,
      E. Data Breach and Privacy/Cyber Liability Insurance, and
      F. Any other insurance
15. Background checks, ongoing certifications, licensing, etc., 
16. Authorized user Security procedures, 
17. All other overhead (including, but not limited to taxes, utilities, etc.), and 
18. Profit
These job titles shall cover both contractor and subcontractors.  
</t>
  </si>
  <si>
    <t>Electronic Article Surveillance System
Electronic Identification System
Guard Tour System
Technician Onsite Region 2</t>
  </si>
  <si>
    <t>Offsite Integration and Maintenance Technician</t>
  </si>
  <si>
    <t>Electrician: Service Technician (Service and Maintenance on Alarm and Security Systems) - Bronx, Kings, New York, Queens, Richmond, Westchester</t>
  </si>
  <si>
    <r>
      <t xml:space="preserve">Electrician/Electrical Installer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 Towns of Fishkill, East 
Fishkill, and Beacon.</t>
    </r>
  </si>
  <si>
    <r>
      <t xml:space="preserve">Electrician/Electrical Installer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 East Fishkill, and Beacon.</t>
    </r>
  </si>
  <si>
    <r>
      <t xml:space="preserve">Electronic Article Surveillance Systems
Electronic Identification Systems
Guard Tour Systems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</si>
  <si>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t>Region 3 - Dutchess, Putnam, and Westchester Counties</t>
  </si>
  <si>
    <r>
      <t>8.</t>
    </r>
    <r>
      <rPr>
        <sz val="7"/>
        <rFont val="Times New Roman"/>
        <family val="1"/>
      </rPr>
      <t>    </t>
    </r>
    <r>
      <rPr>
        <sz val="12"/>
        <rFont val="Times New Roman"/>
        <family val="1"/>
      </rPr>
      <t>Under column H "</t>
    </r>
    <r>
      <rPr>
        <b/>
        <sz val="12"/>
        <rFont val="Times New Roman"/>
        <family val="1"/>
      </rPr>
      <t>List Price/MSRP</t>
    </r>
    <r>
      <rPr>
        <sz val="12"/>
        <rFont val="Times New Roman"/>
        <family val="1"/>
      </rPr>
      <t>", insert the List Price/MSRP for each item from the Manufacturer’s/Distributor’s Price List with List Price/MSRP (“List Price/MSRP File”).</t>
    </r>
    <r>
      <rPr>
        <sz val="12"/>
        <rFont val="Symbol"/>
        <family val="1"/>
        <charset val="2"/>
      </rPr>
      <t xml:space="preserve"> </t>
    </r>
    <r>
      <rPr>
        <sz val="12"/>
        <rFont val="Times New Roman"/>
        <family val="1"/>
      </rPr>
      <t xml:space="preserve">This value should be rounded to the nearest whole cent (e.g. two decimal places) using 'standard' rounding method </t>
    </r>
  </si>
  <si>
    <t xml:space="preserve">7. Under Column G, "NYS Net Price", indicate the customized pricing, based upon the Unit of Measurement listed, that will be charged. (e.g. for a chiller based on a per ton Unit of Measurement, if you indicate a NYS Net Price of $500.00, and the Authorized User requires a 90 ton chiller, this would yield a total price of $45,000.00 [$500.00 * 90 = $45,000]. This value should be rounded to the nearest whole cent (e.g. two decimal places) using 'standard' rounding method. </t>
  </si>
  <si>
    <t>1.  Bidders bidding LOT 2 are required to complete the tabs labeled "Region [#] Labor Rates," for all Installation, Integration, and 
     Maintenance by inserting the following:
2.  For all Bidders offering Products/Systems which are hardwired/affixed to facilities, the Bidder Must insert a proposed Percent (%) Markup for 
     the following Job Titles which are included in NYSDOL Prevailing Wage Schedules:
     A.  Electrician/Electrical Installer
     B.  The applicable technician titles for products/systems being bid.  
     C.  If offering Traffic and Transportation CCTV/Surveillance Camera Systems in Regions 1 and 3-9, the Electrician Lineman.
     D. The value inidcated for the percent markup should list no more than two (2) decimal places
3.  Where the Bidder is proposing Integrated Microprocessor-Controlled HVAC Product Systems, the Bidder should insert proposed Percent (%) 
     Markups for the applicable Steamfitter Job Tittles in addition to the applicable Electrical  Installer and Technician Job Titles.
4.  Where the Bidder is proposing Fire Sprinkler Systems or Fire Suppression Systems, Bidder Shall insert proposed Percent (%) Markups for the 
     Sprinkler Job Title in addition to the applicable Electrician and Technician Titles).</t>
  </si>
  <si>
    <t>Building Automation System
Energy Management System 
Lighting Control/Occupancy Detecting System
Technician Onsite Region 1</t>
  </si>
  <si>
    <t>CCTV/Surveillance Camera System
Physical Access Control System
Alarm and Signal System
Technician Onsite Region 1</t>
  </si>
  <si>
    <t xml:space="preserve">A line item in the NYS Net Pricing Pages with a Quantifiable Maximum Not-to-Exceed Price which meets all of the following:
a)    The line item Is only a placeholder on a Purchase Order/Authorized User Agreement for funds to be used in the event of a Field Alteration
b)    The line item Is only used when the Authorized User requests and approves a Field Alteration, 
c)     For the Equipment provided, Services performed, The Contractor charges the Authorized User at or below the NYS Net Pricing and Total Hourly Rates on the Contractor’s Contract, and
d)    Any unused funds are not invoiced by the Contractor at the conclusion of the project.  </t>
  </si>
  <si>
    <t>Supplemental Fixed Price Contingency/ Allowance</t>
  </si>
  <si>
    <t xml:space="preserve">Any charges incurred for the Travel Time to and from an Authorized User Facility, including, but not limited to Airfare, Mileage, etc.  </t>
  </si>
  <si>
    <t>Travel Costs</t>
  </si>
  <si>
    <t xml:space="preserve">The Hourly Pay Rate for Work performed on either
a)    NYS Holidays, or
b)    Sundays
Which is generally equal to double the Prevailing Wage Rate.  </t>
  </si>
  <si>
    <r>
      <t>The Total Hourly Rate for Work performed on Sundays and NYS Holidays calculated by adding the Sunday and NYS Holiday Hourly Pay Rate and the Supplemental Benefits and multiplying this sum by the Contractually</t>
    </r>
    <r>
      <rPr>
        <sz val="10"/>
        <color theme="1"/>
        <rFont val="Arial"/>
        <family val="2"/>
      </rPr>
      <t>-Approved Percent (%) Markup Over the Prevailing Wage Rate and Supplemental Benefit.</t>
    </r>
    <r>
      <rPr>
        <sz val="10"/>
        <color rgb="FF000000"/>
        <rFont val="Arial"/>
        <family val="2"/>
      </rPr>
      <t xml:space="preserve"> </t>
    </r>
  </si>
  <si>
    <t>Sunday and Holiday Total Hourly Rates</t>
  </si>
  <si>
    <r>
      <t xml:space="preserve">Costs associated with a Contractor or Subcontractor or their employees for Site Access Time including, but not limited to, the payment of Prevailing Wage Rates and Supplemental Benefits for the Contractor and Subcontractor’s employees during the Site Access Time.  Such costs Shall be included in the Percent (8) Markup described in Section 3.11 of this Solicitation, this Attachment 15 – </t>
    </r>
    <r>
      <rPr>
        <i/>
        <sz val="10"/>
        <color theme="1"/>
        <rFont val="Arial"/>
        <family val="2"/>
      </rPr>
      <t>Glossary of Terms</t>
    </r>
    <r>
      <rPr>
        <sz val="10"/>
        <color theme="1"/>
        <rFont val="Arial"/>
        <family val="2"/>
      </rPr>
      <t xml:space="preserve">, and Attachment 1 – </t>
    </r>
    <r>
      <rPr>
        <i/>
        <sz val="10"/>
        <color theme="1"/>
        <rFont val="Arial"/>
        <family val="2"/>
      </rPr>
      <t>NYS Net Pricing Pages</t>
    </r>
    <r>
      <rPr>
        <sz val="10"/>
        <color theme="1"/>
        <rFont val="Arial"/>
        <family val="2"/>
      </rPr>
      <t>.</t>
    </r>
  </si>
  <si>
    <t>Site Access Costs</t>
  </si>
  <si>
    <r>
      <t xml:space="preserve">The Total Hourly Rate for Work performed on Saturdays, excluding NYS Holidays, calculated by adding the </t>
    </r>
    <r>
      <rPr>
        <sz val="10"/>
        <color theme="1"/>
        <rFont val="Arial"/>
        <family val="2"/>
      </rPr>
      <t>Saturday Pay Rate and the Supplemental Benefit and multiplying this sum by the Contractually-Approved Percent (%) Markup Over the Prevailing Wage Rate and Supplemental Benefit.</t>
    </r>
  </si>
  <si>
    <t>The Hourly Pay Rate for Work performed on Saturdays, excluding NYS Holidays, where NYS DOL generally requires the payment of time and one half of the hourly Prevailing Wage Rate.</t>
  </si>
  <si>
    <t>Saturday Pay Rate</t>
  </si>
  <si>
    <t>Overtime Total Hourly Rate</t>
  </si>
  <si>
    <t>The Hourly Pay Rate for Work performed for Overtime Work as defined in the NYS Labor Law, for which NYS DOL generally requires the payment of time and one half of the hourly Prevailing Wage Rate.</t>
  </si>
  <si>
    <t>Overtime Hourly Pay Rate</t>
  </si>
  <si>
    <t xml:space="preserve">After execution/issuance of an Authorized User Agreement, a change to the Products to be provided/Services to be performed by the Contractor specifically requested and Approved by the Authorized User, when the Contractor DID NOT provide a Design Build Solution for this Authorized User Agreement, where either:
a)    The Authorized User determines the change is necessary for the life, health, and safety of the Facility occupants, or
b)    The Authorized User determines the change is necessary to complete the project.  </t>
  </si>
  <si>
    <t>Field Alteration</t>
  </si>
  <si>
    <t>A line item in the Bidder’s/Contractors’ NYS Net Pricing Pages: 
a)    With a Quantifiable Maximum Not-to-Exceed Price, but is not for a specific Product/Model # and Product Description commercially, and
b)    Which allows for/covers Purchase of multiple types of Equipment or potentially performing multiple types of Services. 
This shall apply to any line item meeting this description regardless of whether or not it is named/contains “Bundled” or any other term (e.g. “Ancillary,” “Miscellaneous”, etc.).</t>
  </si>
  <si>
    <t>Bundled Line Item</t>
  </si>
  <si>
    <t>The Total Hourly Rate for Work performed on After Business Hours, calculated by adding the Saturday Pay Rate and the Supplemental Benefit and multiplying this sum by the contractually approved Percent (%) Markup over the Prevailing Wage Rate and Supplemental Benefit.</t>
  </si>
  <si>
    <t>The Hourly Pay Rate for Work performed After Business Hours, for which NYS DOL generally requires the payment of time and one half of the hourly Prevailing Wage Rate.</t>
  </si>
  <si>
    <t>After Business Hours Pay Rate</t>
  </si>
  <si>
    <t>Monday Through Friday, 5:00 PM to 7:00 AM ET, excluding NYS Holidays</t>
  </si>
  <si>
    <t>After Business Hours</t>
  </si>
  <si>
    <t>Commissioning</t>
  </si>
  <si>
    <t>Configuration</t>
  </si>
  <si>
    <t xml:space="preserve">An arrangement of elements in a particular form, figure, or combination which includes minor physical or Software setting changes that can be implemented without custom physical modifications or changes to the base code. Configuration May include Installation. </t>
  </si>
  <si>
    <t>Consulting</t>
  </si>
  <si>
    <t>The providing of expert knowledge by a third party for a fee.</t>
  </si>
  <si>
    <t xml:space="preserve">Customization </t>
  </si>
  <si>
    <t xml:space="preserve">The modification of packaged Product to meet the individual requirements of an Authorized User. </t>
  </si>
  <si>
    <t xml:space="preserve">A general description of the types of Work to be performed by Contractor and Subcontractor employees on This Award.  </t>
  </si>
  <si>
    <t>Hourly Pay Rate</t>
  </si>
  <si>
    <t xml:space="preserve">The hourly dollar rate of pay the Contractor provides to an employee/Subcontractor’s employee.  Except as specifically defined in this Solicitation and any resulting contract, the Hourly Pay Rate Shall be the Prevailing Wage Rate published by NYS DOL.       </t>
  </si>
  <si>
    <t>Offsite Integration and Maintenance</t>
  </si>
  <si>
    <t>Integration and Maintenance performed Offsite and which does not require the payment of NYS DOL Prevailing Wage Rates and Supplemental Benefits.  See also “Remote Maintenance.”</t>
  </si>
  <si>
    <t>Onsite</t>
  </si>
  <si>
    <t xml:space="preserve">Any Contractor or Subcontractor employee who is physically at and performing any Installation, Integration, or Maintenance at an Authorized User Facility.  </t>
  </si>
  <si>
    <t>Product Description</t>
  </si>
  <si>
    <t xml:space="preserve">The description, such as a particular design, composition, or function of a Product, developed by the Manufacturer or Distributor of that Equipment, and associated with a particular Product/Model #. </t>
  </si>
  <si>
    <t>Product/Model #</t>
  </si>
  <si>
    <t>An identification number assigned to describe a style, class, or type of product, such as a particular design, composition, or function, by the Manufacturer or Distributor of that Equipment.</t>
  </si>
  <si>
    <t>Start-Up</t>
  </si>
  <si>
    <t>Command Center System 
Computer Aided Dispatch System 
Fire Station Alerting System
Technician Onsite Region 1</t>
  </si>
  <si>
    <r>
      <t>Means a</t>
    </r>
    <r>
      <rPr>
        <sz val="9"/>
        <color rgb="FF000000"/>
        <rFont val="Arial"/>
        <family val="2"/>
      </rPr>
      <t xml:space="preserve"> concrete pad located under Equipment that raises the Equipment off a structure or structural slab, </t>
    </r>
    <r>
      <rPr>
        <sz val="10"/>
        <rFont val="Arial"/>
        <family val="2"/>
      </rPr>
      <t xml:space="preserve">only obtained as part of/for the acquisition of the Equipment, and where the Equipment is physically anchored to the concrete pad.  </t>
    </r>
  </si>
  <si>
    <t>Housekeeping Pad</t>
  </si>
  <si>
    <r>
      <t xml:space="preserve">Bidders should submit one electronic copy of Attachment 1 - NYS Net Pricing Pages.  This file must to be an </t>
    </r>
    <r>
      <rPr>
        <b/>
        <u/>
        <sz val="12"/>
        <rFont val="Times New Roman Bold"/>
      </rPr>
      <t>Unprotected Excel File</t>
    </r>
    <r>
      <rPr>
        <b/>
        <sz val="12"/>
        <rFont val="Times New Roman"/>
        <family val="1"/>
      </rPr>
      <t xml:space="preserve">.  </t>
    </r>
  </si>
  <si>
    <r>
      <t>3.</t>
    </r>
    <r>
      <rPr>
        <sz val="7"/>
        <rFont val="Times New Roman"/>
        <family val="1"/>
      </rPr>
      <t>       </t>
    </r>
    <r>
      <rPr>
        <sz val="12"/>
        <rFont val="Times New Roman"/>
        <family val="1"/>
      </rPr>
      <t>Under column C "</t>
    </r>
    <r>
      <rPr>
        <b/>
        <sz val="12"/>
        <rFont val="Times New Roman"/>
        <family val="1"/>
      </rPr>
      <t>Equipment/Model Number</t>
    </r>
    <r>
      <rPr>
        <sz val="12"/>
        <rFont val="Times New Roman"/>
        <family val="1"/>
      </rPr>
      <t>", insert the Manufacturer's or Distributor's listed Equipment/product/model Number.  Bidders Must use the Manufacturer’s or Distributor's Product/Model # from the Manufacturer’s/Distributor’s Price List with List Price/MSRP (“List Price/MSRP File”) .</t>
    </r>
  </si>
  <si>
    <t xml:space="preserve">3.       Under column C "Equipment/Model Number", insert the Manufacturer's or Distributor's listed Equipment/product/model Number. *Note, if as a custom-built product that does not have a Manufacturer's equipment/product/model number, please create a model/part number which can be used when invoicing. </t>
  </si>
  <si>
    <t>MISCELLANEOUS INFORMATION</t>
  </si>
  <si>
    <t>Any Contractor or Subcontractor employee who is performing Work at a location other than an Authorized User Facility</t>
  </si>
  <si>
    <t>Offsite</t>
  </si>
  <si>
    <t>Instructions:
1.  All Bidders Must complete
    A. Tab "Discount Table Comparison"
    B.  The "Equipment Pricing" tab for all Products except Custom-Built Equipment
2. If Bidding Lot 2, 
    A. and proposing Custom-Built Equipment, list these in and complete the Custom Build Equipment Pricing" Tab
    D.  If Bidding Lot 2, the applicable Labor Rates Tab.
    E.  If Bidding Lot 2, and the Bidder wishes to offer Subcontractors, the Subcontractor Utilization Tab. 
2. The instructions for completing the "Discount Summary Table" are in the Discount Summary Table tab. 
3. The following instructions describe how the Bidder is to complete the Equipment Pricing and Labor Rate Tabs.
4.  The instructions for completing the "Subcontractor Utilization" tab are in the Subcontractor Utilization Tab.</t>
  </si>
  <si>
    <r>
      <t>10.</t>
    </r>
    <r>
      <rPr>
        <sz val="7"/>
        <rFont val="Times New Roman"/>
        <family val="1"/>
      </rPr>
      <t>      </t>
    </r>
    <r>
      <rPr>
        <b/>
        <sz val="12"/>
        <rFont val="Times New Roman"/>
        <family val="1"/>
      </rPr>
      <t>NYS Net Price Column</t>
    </r>
    <r>
      <rPr>
        <sz val="12"/>
        <rFont val="Times New Roman"/>
        <family val="1"/>
      </rPr>
      <t xml:space="preserve"> - This column automatically calculates NYS Net Price by multiplying the List Price/MSRP by the Percent (%) Discount.  This column is LOCKED and cannot be edited.   
The following is an example of how the NYS Net Price is calculated:
NYS Net Price = List Price/MSRP * (1-Discount Percentage)
$540 = $600 * (1-10%)
In this case, the List Price/MSRP is $600.00, and the proposed Percent (%) Discount is 10%.
This value shall be rounded to the nearest whole cent (e.g. two decimal places) using 'standard' rounding method   
</t>
    </r>
    <r>
      <rPr>
        <b/>
        <sz val="12"/>
        <rFont val="Times New Roman"/>
        <family val="1"/>
      </rPr>
      <t>DO NOT ATTEMPT TO CHANGE THIS FORMULA AS THIS MAY RESULT IN BIDDER'S BID BEING FOUND NON-RESPONSIVE AND INELIGIBLE FOR AWARD</t>
    </r>
  </si>
  <si>
    <r>
      <t xml:space="preserve">Installation, Integration, and Maintenance Labor Rates - </t>
    </r>
    <r>
      <rPr>
        <b/>
        <u/>
        <sz val="12"/>
        <rFont val="Times New Roman"/>
        <family val="1"/>
      </rPr>
      <t>Applicable to Each Region Tab</t>
    </r>
    <r>
      <rPr>
        <sz val="12"/>
        <rFont val="Times New Roman"/>
        <family val="1"/>
      </rPr>
      <t xml:space="preserve"> (i.e. Region 1 Labor Rates, Region 2 Labor Rates, Region 3 Labor Rates, Region 4 Labor Rates, Region 5 Labor Rates, Region 6 Labor Rates, Region 7 Labor Rates, Region 8 Labor Rates &amp; Region 9 Labor Rates)</t>
    </r>
  </si>
  <si>
    <t>Bidders Bidding Lot 2 May also propose Total Hourly Rates (for Business Hours) for the following Job Titles Which Are Not Included in NYS DOL Prevailing Wage Rate Schedules:
a.  Project/Program Manager
b.  CAD Drafter
c.  Designer
d.  Offsite Integration and Maintenance Technician
LIVESCAN
e.  Trainer
f.  Advanced Trainer (option)
For both Training and Advanced training, authorized users shall insert:
i.   Class Size (# of People), and
ii.  Length of Class (# of Hours)
The spreadsheet shall automatically calculate the overtime/holiday rates:</t>
  </si>
  <si>
    <t>Where a Bidder is proposing Equipment for which it will not be charging authorized users, it Must list one of the following in the "List Price/MSRP and "NYS Net Pricing" columns:
1. $0.00,
2. "No Charge," or
3. "N/C"</t>
  </si>
  <si>
    <r>
      <t xml:space="preserve">The Total Hourly Rate for Work performed on Overtime, calculated by adding the </t>
    </r>
    <r>
      <rPr>
        <sz val="10"/>
        <color theme="1"/>
        <rFont val="Arial"/>
        <family val="2"/>
      </rPr>
      <t>Overtime Pay Rate and the Supplemental Benefit and multiplying this sum by the contractually approved Percent (%) Markup over the Prevailing Wage Rate and Supplemental Benefit.</t>
    </r>
  </si>
  <si>
    <r>
      <rPr>
        <sz val="12"/>
        <rFont val="Symbol"/>
        <family val="1"/>
        <charset val="2"/>
      </rPr>
      <t>1.</t>
    </r>
    <r>
      <rPr>
        <sz val="12"/>
        <rFont val="Times New Roman"/>
        <family val="1"/>
      </rPr>
      <t>   Under column A "</t>
    </r>
    <r>
      <rPr>
        <b/>
        <sz val="12"/>
        <rFont val="Times New Roman"/>
        <family val="1"/>
      </rPr>
      <t>Line #</t>
    </r>
    <r>
      <rPr>
        <sz val="12"/>
        <rFont val="Times New Roman"/>
        <family val="1"/>
      </rPr>
      <t xml:space="preserve">," the spreadsheet Shall automatically "count" the number for each item.  This row is locked and cannot be edited, but only extended.  To extend this column:
      A.  Select columns A to J of the last row (initially Row 17, "Line 13") 
      B.  Then, drag the cursor down to populate as many rows that you need to utilize.  
      C.  The formula in this cell will automatically "Count" by adding 1 to each row in Column A.    </t>
    </r>
  </si>
  <si>
    <r>
      <rPr>
        <sz val="12"/>
        <rFont val="Symbol"/>
        <family val="1"/>
        <charset val="2"/>
      </rPr>
      <t>2.</t>
    </r>
    <r>
      <rPr>
        <sz val="12"/>
        <rFont val="Times New Roman"/>
        <family val="1"/>
      </rPr>
      <t>   Under column B, "</t>
    </r>
    <r>
      <rPr>
        <b/>
        <sz val="12"/>
        <rFont val="Times New Roman"/>
        <family val="1"/>
      </rPr>
      <t>Manufacturer/Product Line</t>
    </r>
    <r>
      <rPr>
        <sz val="12"/>
        <rFont val="Times New Roman"/>
        <family val="1"/>
      </rPr>
      <t>", insert the Manufacturer/Brand Name/Product Line (e.g. Lenel, Bosch, Belimo, etc.). Depending upon the number of Product Lines being Bid, you may either utilize one sheet and add applicable rows for each Product Line's part numbers, or create a separate sheet for each Product Line.</t>
    </r>
  </si>
  <si>
    <r>
      <t>3.</t>
    </r>
    <r>
      <rPr>
        <sz val="7"/>
        <rFont val="Times New Roman"/>
        <family val="1"/>
      </rPr>
      <t>       </t>
    </r>
    <r>
      <rPr>
        <sz val="12"/>
        <rFont val="Times New Roman"/>
        <family val="1"/>
      </rPr>
      <t>Under column C, "</t>
    </r>
    <r>
      <rPr>
        <b/>
        <sz val="12"/>
        <rFont val="Times New Roman"/>
        <family val="1"/>
      </rPr>
      <t>Equipment/Model Number</t>
    </r>
    <r>
      <rPr>
        <sz val="12"/>
        <rFont val="Times New Roman"/>
        <family val="1"/>
      </rPr>
      <t>", insert the Manufacturer's or Distributor's listed Equipment/product/model Number.  Bidders Must use the Manufacturer’s or Distributor's Product/Model # from the Manufacturer’s/Distributor’s Price List with List Price/MSRP (“List Price/MSRP File”).</t>
    </r>
  </si>
  <si>
    <r>
      <t>4.. Under column D, "</t>
    </r>
    <r>
      <rPr>
        <b/>
        <sz val="12"/>
        <rFont val="Times New Roman"/>
        <family val="1"/>
      </rPr>
      <t>Product Description</t>
    </r>
    <r>
      <rPr>
        <sz val="12"/>
        <rFont val="Times New Roman"/>
        <family val="1"/>
      </rPr>
      <t>", insert the description of the Product/Model number from the Manufacturer’s/Distributor’s Price List with List Price/MSRP (“List Price/MSRP File”).   Bidders Must use the Manufacturer’s or Distributor's Product Description from the Manufacturer’s/Distributor’s Price List with List Price/MSRP (“List Price/MSRP File”) .</t>
    </r>
  </si>
  <si>
    <r>
      <t>7.   Under column G, "</t>
    </r>
    <r>
      <rPr>
        <b/>
        <sz val="12"/>
        <rFont val="Times New Roman"/>
        <family val="1"/>
      </rPr>
      <t>Warranty Period – # of year(s) after acceptance as required by Appendix B, Clause 54</t>
    </r>
    <r>
      <rPr>
        <sz val="12"/>
        <rFont val="Times New Roman"/>
        <family val="1"/>
      </rPr>
      <t xml:space="preserve">", please list the term of the warranty for each Product Line, Product Line Subcategory, or Equipment in years. The warranty period shall be the longer of either: 
      A.  the Bidder's or Manufacturer's standard commercially-offered warranty, or 
      B.  One (1) year 
      from the date of acceptance. </t>
    </r>
  </si>
  <si>
    <r>
      <t>8.</t>
    </r>
    <r>
      <rPr>
        <sz val="7"/>
        <rFont val="Times New Roman"/>
        <family val="1"/>
      </rPr>
      <t>    </t>
    </r>
    <r>
      <rPr>
        <sz val="12"/>
        <rFont val="Times New Roman"/>
        <family val="1"/>
      </rPr>
      <t>Under column H, "</t>
    </r>
    <r>
      <rPr>
        <b/>
        <sz val="12"/>
        <rFont val="Times New Roman"/>
        <family val="1"/>
      </rPr>
      <t>List Price/MSRP</t>
    </r>
    <r>
      <rPr>
        <sz val="12"/>
        <rFont val="Times New Roman"/>
        <family val="1"/>
      </rPr>
      <t xml:space="preserve">", insert the List Price/MSRP for each item from the Manufacturer’s/Distributor’s Price List with List Price/MSRP (“List Price/MSRP File”). This value must be rounded to the nearest whole cent (e.g. two decimal places) using standard rounding method </t>
    </r>
  </si>
  <si>
    <r>
      <t>9.</t>
    </r>
    <r>
      <rPr>
        <sz val="7"/>
        <rFont val="Times New Roman"/>
        <family val="1"/>
      </rPr>
      <t>     </t>
    </r>
    <r>
      <rPr>
        <sz val="12"/>
        <rFont val="Times New Roman"/>
        <family val="1"/>
      </rPr>
      <t>Under column I, "</t>
    </r>
    <r>
      <rPr>
        <b/>
        <sz val="12"/>
        <rFont val="Times New Roman"/>
        <family val="1"/>
      </rPr>
      <t>Percent (%) Discount</t>
    </r>
    <r>
      <rPr>
        <sz val="12"/>
        <rFont val="Times New Roman"/>
        <family val="1"/>
      </rPr>
      <t xml:space="preserve">", insert the proposed Percent (%) Discount for each product. </t>
    </r>
  </si>
  <si>
    <r>
      <t>10.</t>
    </r>
    <r>
      <rPr>
        <sz val="7"/>
        <rFont val="Times New Roman"/>
        <family val="1"/>
      </rPr>
      <t>      </t>
    </r>
    <r>
      <rPr>
        <b/>
        <sz val="12"/>
        <rFont val="Times New Roman"/>
        <family val="1"/>
      </rPr>
      <t>NYS Net Price Column</t>
    </r>
    <r>
      <rPr>
        <sz val="12"/>
        <rFont val="Times New Roman"/>
        <family val="1"/>
      </rPr>
      <t xml:space="preserve"> - This column automatically calculates NYS Net Price by multiplying the List Price/MSRP by the Percent (%) Discount.  This column is LOCKED and cannot be edited.   
The following is an example of how the NYS Net Price is calculated:
NYS Net Price = List Price/MSRP * (1-Percent (%) Discount)
$540 = $600 * (1-10%)
In this case, the List Price/MSRP is $600.00, and the proposed Percent (%) Discount is 10%.
This value shall be rounded to the nearest whole cent (e.g. two decimal places) using 'standard' rounding method   
</t>
    </r>
    <r>
      <rPr>
        <b/>
        <sz val="12"/>
        <rFont val="Times New Roman"/>
        <family val="1"/>
      </rPr>
      <t>DO NOT ATTEMPT TO CHANGE THIS FORMULA AS THIS MAY RESULT IN BIDDER'S BID BEING FOUND NON-RESPONSIVE AND INELIGIBLE FOR AWARD</t>
    </r>
  </si>
  <si>
    <t>Command Center System 
Computer Aided Dispatch System 
Fire Station Alerting System
Technician Onsite Region 2</t>
  </si>
  <si>
    <r>
      <t xml:space="preserve">Command Center System 
Computer Aided Dispatch System 
Fire Station Alerting System
Technician Onsite Region 3
</t>
    </r>
    <r>
      <rPr>
        <u/>
        <sz val="11"/>
        <color theme="1"/>
        <rFont val="Calibri"/>
        <family val="2"/>
        <scheme val="minor"/>
      </rPr>
      <t xml:space="preserve">Partial Counties </t>
    </r>
    <r>
      <rPr>
        <sz val="11"/>
        <color theme="1"/>
        <rFont val="Calibri"/>
        <family val="2"/>
        <scheme val="minor"/>
      </rPr>
      <t xml:space="preserve">- </t>
    </r>
    <r>
      <rPr>
        <b/>
        <sz val="11"/>
        <color theme="1"/>
        <rFont val="Calibri"/>
        <family val="2"/>
        <scheme val="minor"/>
      </rPr>
      <t>Dutchess</t>
    </r>
    <r>
      <rPr>
        <sz val="11"/>
        <color theme="1"/>
        <rFont val="Calibri"/>
        <family val="2"/>
        <scheme val="minor"/>
      </rPr>
      <t>: All of the county except  
                                         for the towns of Fishkill,East Fishkill, 
                                         and Beacon.</t>
    </r>
  </si>
  <si>
    <t>Programming</t>
  </si>
  <si>
    <r>
      <t xml:space="preserve">In addition to the definitions in Attachment 15 - </t>
    </r>
    <r>
      <rPr>
        <i/>
        <sz val="10"/>
        <rFont val="Arial"/>
        <family val="2"/>
      </rPr>
      <t>Glossary of Terms</t>
    </r>
    <r>
      <rPr>
        <sz val="10"/>
        <rFont val="Arial"/>
        <family val="2"/>
      </rPr>
      <t xml:space="preserve">, the following terms are defined as follows and incorporated into this Attachment as if set forth in Attachment 15 - </t>
    </r>
    <r>
      <rPr>
        <i/>
        <sz val="10"/>
        <rFont val="Arial"/>
        <family val="2"/>
      </rPr>
      <t>Glossary of Terms</t>
    </r>
    <r>
      <rPr>
        <sz val="10"/>
        <rFont val="Arial"/>
        <family val="2"/>
      </rPr>
      <t>:</t>
    </r>
  </si>
  <si>
    <t xml:space="preserve">Any Bidder Bidding Lot 1 Must:
    A. Review their proposed NYS Net Pricing Pages prior to submitting their Bid Proposal for the following terms in their product pricing 
         prior to submission which May indicate Cloud/Hosted Offerings::
         i. Web/Web-based
         ii. SaaS
         iii. PaaS
          iv. IaaS
          v. .Net
          vi. Remote Access
          vii. Hosted
          viii. Cloud
          ix. XaaS
          x. Remote Monitoring
     B. If included in your proposed NYS Net Pricing Pages, determine if these are Cloud Offerings, and
     C. If:
          i. Yes to B above, remove these form your proposed NYS Net Pricing Pages, or
          ii. No to B.ii above, attach a separate document which answers these questions:
              a. Are these Products on hardware which is owned and retained by customers (Authorized Users) (Yes or No only)? 
              b. Are these Products behind the customer’s firewall (Yes or No only)?
              c. Is any Data stored/housed remotely (on non-customer premises) (Yes or No only)? 
              d. Does/Can any other Third Party “Act on” or “Manage” these items besides the customer (Yes or No Only)? and
              e. Is all Data transmitted on networks managed by the customer, behind their firewall/Encryption (Yes or No Only)? </t>
  </si>
  <si>
    <t>Fire Alarm System
Technician Maintenance Onsite Region 2</t>
  </si>
  <si>
    <t>Fire Alarm System
Technician Integration Onsite Region 2</t>
  </si>
  <si>
    <t>CCTV/Surveillance Camera System
Physical Access Control System
Alarm and Signal System
Technician Maintenance Onsite Region 2</t>
  </si>
  <si>
    <t>CCTV/Surveillance Camera System
Physical Access Control System
Alarm and Signal System
Technician Integration Onsite Integration Region 2</t>
  </si>
  <si>
    <t>Fire Sprinkler System
Fire Suppression System
Technician Onsite Region 2</t>
  </si>
  <si>
    <t xml:space="preserve">
Fire Pump System
Emergency Communications/Mass Notification System
Technician Onsite Region 2</t>
  </si>
  <si>
    <t>Permanent Facility Perimeter Fencing System
Technician Onsite Region 2</t>
  </si>
  <si>
    <t>Building Automation System
Energy Management System
Lighting Control/Occupancy Detecting System
Technician Onsite Region 2</t>
  </si>
  <si>
    <r>
      <t xml:space="preserve">Command Center System 
Computer Aided Dispatch System 
Fire Station Alerting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r>
      <rPr>
        <sz val="11"/>
        <color theme="1"/>
        <rFont val="Calibri"/>
        <family val="2"/>
        <scheme val="minor"/>
      </rPr>
      <t xml:space="preserve"> </t>
    </r>
  </si>
  <si>
    <r>
      <t xml:space="preserve">Command Center System 
Computer Aided Dispatch System 
Fire Station Alerting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</si>
  <si>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Building Automation System
Energy Management System 
Lighting Control/Occupancy Detecting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</si>
  <si>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Building Automation System
Energy Management System 
Lighting Control/Occupancy Detecting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</si>
  <si>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Building Automation System
Energy Management System
Lighting Control/Occupancy Detecting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 xml:space="preserve">Westchester </t>
    </r>
  </si>
  <si>
    <r>
      <t xml:space="preserve">Nurse Call System
Personal Alarm System
Time Management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</si>
  <si>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Nurse Call System
Personal Alarm System
Time Management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</si>
  <si>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Permanent Facility Perimeter Fencing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</si>
  <si>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Permanent Facility Perimeter Fencing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</si>
  <si>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Inmate Radio System
Public Address System
Public Safety Digital Signage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</si>
  <si>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Inmate Radio System
Public Address System
Public Safety Digital Signage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</si>
  <si>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Inmate Radio System
Public Address System
Public Safety Digital Signage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</si>
  <si>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r>
      <t xml:space="preserve">
Fire Sprinkler System
Fire Suppression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</si>
  <si>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Fire Sprinkler System
Fire Suppression Systems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</si>
  <si>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Fire Alarm System
Technician Integration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r>
      <rPr>
        <sz val="11"/>
        <color theme="1"/>
        <rFont val="Calibri"/>
        <family val="2"/>
        <scheme val="minor"/>
      </rPr>
      <t xml:space="preserve"> </t>
    </r>
  </si>
  <si>
    <r>
      <t xml:space="preserve">Fire Alarm System
Technician Maintenance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</si>
  <si>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r>
      <t xml:space="preserve">Fire Alarm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</si>
  <si>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Fire Alarm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</si>
  <si>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
Fire Pump System
Emergency Communications/Mass Notification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</si>
  <si>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Fire Pump System
Emergency Communications/Mass Notification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</si>
  <si>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CCTV/Surveillance Camera System
Physical Access Control System
Alarm and Signal System
Technician Onsite Region 3
</t>
    </r>
    <r>
      <rPr>
        <u/>
        <sz val="11"/>
        <color theme="1"/>
        <rFont val="Calibri"/>
        <family val="2"/>
        <scheme val="minor"/>
      </rPr>
      <t>Partial Counties</t>
    </r>
    <r>
      <rPr>
        <sz val="11"/>
        <color theme="1"/>
        <rFont val="Calibri"/>
        <family val="2"/>
        <scheme val="minor"/>
      </rPr>
      <t xml:space="preserve"> - </t>
    </r>
    <r>
      <rPr>
        <b/>
        <sz val="11"/>
        <color theme="1"/>
        <rFont val="Calibri"/>
        <family val="2"/>
        <scheme val="minor"/>
      </rPr>
      <t>Dutchess</t>
    </r>
    <r>
      <rPr>
        <sz val="11"/>
        <color theme="1"/>
        <rFont val="Calibri"/>
        <family val="2"/>
        <scheme val="minor"/>
      </rPr>
      <t>: All of the county except  
                                         for the towns of Fishkill,East Fishkill, 
                                         and Beacon.</t>
    </r>
  </si>
  <si>
    <r>
      <t xml:space="preserve">CCTV/Surveillance Camera System
Physical Access Control System
Alarm and Signal System
Technician Onsite Region 3 
</t>
    </r>
    <r>
      <rPr>
        <u/>
        <sz val="11"/>
        <color theme="1"/>
        <rFont val="Calibri"/>
        <family val="2"/>
        <scheme val="minor"/>
      </rPr>
      <t>Entire Counties</t>
    </r>
    <r>
      <rPr>
        <sz val="11"/>
        <color theme="1"/>
        <rFont val="Calibri"/>
        <family val="2"/>
        <scheme val="minor"/>
      </rPr>
      <t xml:space="preserve">: </t>
    </r>
    <r>
      <rPr>
        <b/>
        <sz val="11"/>
        <color theme="1"/>
        <rFont val="Calibri"/>
        <family val="2"/>
        <scheme val="minor"/>
      </rPr>
      <t>Putnam</t>
    </r>
    <r>
      <rPr>
        <sz val="11"/>
        <color theme="1"/>
        <rFont val="Calibri"/>
        <family val="2"/>
        <scheme val="minor"/>
      </rPr>
      <t xml:space="preserve"> 
</t>
    </r>
    <r>
      <rPr>
        <u/>
        <sz val="11"/>
        <color theme="1"/>
        <rFont val="Calibri"/>
        <family val="2"/>
        <scheme val="minor"/>
      </rPr>
      <t>Partial Counties</t>
    </r>
    <r>
      <rPr>
        <sz val="11"/>
        <color theme="1"/>
        <rFont val="Calibri"/>
        <family val="2"/>
        <scheme val="minor"/>
      </rPr>
      <t xml:space="preserve">: </t>
    </r>
    <r>
      <rPr>
        <b/>
        <sz val="11"/>
        <color theme="1"/>
        <rFont val="Calibri"/>
        <family val="2"/>
        <scheme val="minor"/>
      </rPr>
      <t>Dutchess</t>
    </r>
    <r>
      <rPr>
        <sz val="11"/>
        <color theme="1"/>
        <rFont val="Calibri"/>
        <family val="2"/>
        <scheme val="minor"/>
      </rPr>
      <t>:Towns of Fishkill, East 
                                      Fishkill, and Beacon.</t>
    </r>
  </si>
  <si>
    <r>
      <t xml:space="preserve">CCTV/Surveillance Camera System
Physical Access Control System
Alarm and Signal System
Technician Maintenance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</si>
  <si>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t>Individual employed by the Contractor or Subcontractor who: 
1) Installs, runs, pulls, etc. Low Voltage Wiring,  Line Voltage Wiring, cable, fiber optics, etc. for all  Traffic and Transportation CCTV/Surveillance Camera Systems. 
2) Installs raceway, conduits, etc. for wire, cable, and fiber optics for Traffic  and Transportation CCTV/Surveillance Camera Systems. 
3) Installs/Mounts products onto poles, pads, etc. for Traffic  and Transportation CCTV/Surveillance Camera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</si>
  <si>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Electronic Article Surveillance Systems, Electronic Identification Systems, and Guard Tour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</si>
  <si>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Fire Alarm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</si>
  <si>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Inmate Radio System, Public Address System, and Public Safety Digital Signage System.
***This Job Title can only be used for work/Services on Systems/Product Lines/Equipment which are included on the Contractor's Contract***</t>
  </si>
  <si>
    <t>Permanent Facility Perimeter Fencing System
Technician Onsite Region 1</t>
  </si>
  <si>
    <t>Individual employed by the Contractor or Subcontractor who performs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</si>
  <si>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advanced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</si>
  <si>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Building Automation Systems, Energy Management Systems, and Lighting Control/Occupancy Detecting Systems
***This Job Title can only be used for work/Services on Systems/Product Lines/Equipment which are included on the Contractor's Contract***.</t>
  </si>
  <si>
    <t>Individual employed by the Contractor or Subcontractor who  Maintains (both Preventative and Remedial Maintenance) Fire Alarm Systems.
***This Job Title can only be used for work/Services on Systems/Product Lines/Equipment which are included on the Contractor's Contract***</t>
  </si>
  <si>
    <r>
      <t xml:space="preserve">Nurse Call System
Personal Alarm System
Time Management System
Technician Onsite Region 3  
</t>
    </r>
    <r>
      <rPr>
        <u/>
        <sz val="11"/>
        <color theme="1"/>
        <rFont val="Calibri"/>
        <family val="2"/>
        <scheme val="minor"/>
      </rPr>
      <t xml:space="preserve">Entire County: </t>
    </r>
    <r>
      <rPr>
        <b/>
        <sz val="11"/>
        <color theme="1"/>
        <rFont val="Calibri"/>
        <family val="2"/>
        <scheme val="minor"/>
      </rPr>
      <t>Westchester</t>
    </r>
  </si>
  <si>
    <r>
      <t xml:space="preserve">Permanent Facility Perimeter Fencing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</si>
  <si>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r>
      <t xml:space="preserve">CCTV/Surveillance Camera Systems
Physical Access Control Systems
Alarm and Signal Systems
Technician Integration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r>
      <rPr>
        <sz val="11"/>
        <color theme="1"/>
        <rFont val="Calibri"/>
        <family val="2"/>
        <scheme val="minor"/>
      </rPr>
      <t xml:space="preserve"> </t>
    </r>
  </si>
  <si>
    <r>
      <t xml:space="preserve">
Fire Pump System
Emergency Communications/Mass Notification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</si>
  <si>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r>
      <t xml:space="preserve">Fire Sprinkler System
Fire Suppression System 
Technician Onsite Region 3 
</t>
    </r>
    <r>
      <rPr>
        <u/>
        <sz val="11"/>
        <color theme="1"/>
        <rFont val="Calibri"/>
        <family val="2"/>
        <scheme val="minor"/>
      </rPr>
      <t>Entire County:</t>
    </r>
    <r>
      <rPr>
        <sz val="11"/>
        <color theme="1"/>
        <rFont val="Calibri"/>
        <family val="2"/>
        <scheme val="minor"/>
      </rPr>
      <t xml:space="preserve"> </t>
    </r>
    <r>
      <rPr>
        <b/>
        <sz val="11"/>
        <color theme="1"/>
        <rFont val="Calibri"/>
        <family val="2"/>
        <scheme val="minor"/>
      </rPr>
      <t>Westchester</t>
    </r>
  </si>
  <si>
    <t>Individual employed by the Contractor or Subcontractor who: 
1) Installs, runs, pulls, etc. Low Voltage Wiring,  Line Voltage Wiring, cable, fiber optics, etc. for all  Traffic and Transportation CCTV/Surveillance Camera Systems. 
2) Installs raceway, conduits, etc. for wire, cable, and fiber optics for Traffic  and Transportation CCTV/Surveillance Camera Systems. 
3) Installs/Mounts products onto poles, pads, etc. for Traffic  and Transportation CCTV/Surveillance Camera Systems.
***This Job Title can only be used for work/Services on Systems/Product Lines/Equipment which are included on the Contractor's Contract***.</t>
  </si>
  <si>
    <t>Individual employed by the Contractor or a Subcontractor who:
1) Installs, runs, pulls, etc. Low Voltage Wiring,  Line Voltage Wiring, cable, fiber optics, etc. for all products/systems which fit the scope of the contract;
2) Installs raceway, conduits, etc. for wire, cable, and fiber optics for all products/systems which fit the scope of the contract;
3) Installs/Mounts products onto poles, pads, etc.; 
4) Performs any other Installation work classified by NYS DOL as electrical work which is permitted on This Award;
But only for:
A. Command Center Systems
B. Computer Aided Dispatch System 
C. Fire Station Alerting System
D. Electronic Identification System
E. Guard Tour System
F. CCTV/Surveillance Camera Systems
G. Physical Access Control Systems
H. Alarm and Signal Systems
I. Inmate Radio Systems
J. Public Address Systems
K. Public Safety Digital Signage Systems
L. Permanent Facility Perimeter Fencing Systems
M. Nurse Call Systems
N. Personal Alarm Systems
O. Time Management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</si>
  <si>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Building Automation Systems, Energy Management Systems, and, Lighting Control/Occupancy Detecting Systems.
***This Job Title can only be used for work/Services on Systems/Product Lines/Equipment which are included on the Contractor's Contract***.</t>
  </si>
  <si>
    <t>Individual employed by the Contractor or Subcontractor who Starts-Up,Commissions,  Integrates, and Maintains (both Preventative and Remedial Maintenance) Command Center Products/Systems and Computer Aided Dispatch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</si>
  <si>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Facility Affixed CCTV/Surveillance Cameras, Facility Affixed Physical Access Control Systems, and Alarm and Signal Systems.
***This Job Title can only be used for Work/Services on Systems which are included on the Contractor's Contract***.</t>
  </si>
  <si>
    <t>Individual employed by the Contractor or Subcontractor who Starts-Up, Commissions, Programs,  Integrates, and Maintains (both Preventative and Remedial Maintenance) Fire Alarm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</si>
  <si>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Fire Pump Systems and Emergency Communications/Mass Notification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</si>
  <si>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Fire Sprinkler Systems and Fire Suppression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</si>
  <si>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Intelligent, Affixed Facility Perimeter Fencing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</si>
  <si>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Nurse Call Systems, Personal Alarm Systems, and Time Management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</si>
  <si>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Traffic Camera Systems.
***This Job Title can only be used for work/Services on Systems/Product Lines/Equipment which are included on the Contractor's Contract***.</t>
  </si>
  <si>
    <t>Individual employed by the Contractor or Subcontractor who performs advanced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</si>
  <si>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</si>
  <si>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Commissioning, Programming, Integration, Maintenance (both Preventative or Remedial Maintenance) offsite.  See also Sec. "Remote Maintenance."  This Job Title and corresponding Total Hourly Rate Must not be utilized  for any work performed onsite, regardless of the nature of the Work.  
***This Job Title can only be used for work/Services on Systems/Product Lines/Equipment which are included on the Contractor's Contract***.</t>
  </si>
  <si>
    <t>Individual employed by the Contractor or Subcontractor who performs design Services related to the Installation and Integration of an Intelligent Facility and Security System and Solution as permitted by This Award, excluding Professional Design Services.  
***This Job Title can only be used for work/Services on Systems/Product Lines/Equipment which are included on the Contractor's Contract***.</t>
  </si>
  <si>
    <t>Individual employed by the Contractor or Subcontractor who generates diagrams, drawings, plans, etc.
***This Job Title can only be used for work/Services on Systems/Product Lines/Equipment which are included on the Contractor's Contract***.</t>
  </si>
  <si>
    <t>Employee of the Contractor or Subcontractor who performs "plug and play" only onsite Installation, Integration, and Maintenance (both Preventative and Remedial Maintenance)of livescan store and forwarding Systems which are not hardwired or affixed to a Facility.  Any livescan store and forwarding System which is hardwired or affixed must be Installed using the Electrical/Electrical Installer Job Title, and Integrated &amp; Maintained using the facility affixed physical Access Control System Technician Onsite Job Title.
***This Job Title can only be used for work/Services on Systems/Product Lines/Equipment which are included on the Contractor's Contract***.</t>
  </si>
  <si>
    <t>Employee of the Contractor or Subcontractor who performs "plug and play" only onsite Installation, Integration, and Maintenance (both Preventative and Remedial Maintenance)of livescan store and forwarding Systems which are not hardwired or affixed to a Facility.  Any livescan store and forwarding System which is hardwired or affixed must be Installed using the Electrical/Electrical Installer Job Title, and Integrated &amp; Maintained using the facility affixed physical Access Control System Technician Onsite Job Title.
***This Job Title can only be used for work/Services on Systems/Product Lines/Equipment which are included on the Contractor's Contract***..</t>
  </si>
  <si>
    <t>Individual employed by the Contractor or Subcontractor who oversees all onsite Work.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</si>
  <si>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Integrates Traffic Camera Systems.
***This Job Title can only be used for work/Services on Systems/Product Lines/Equipment which are included on the Contractor's Contract***.</t>
  </si>
  <si>
    <t>Individual employed by the Contractor who:
1) Installs, runs, pulls, etc. Low Voltage Wiring,  Line Voltage Wiring,, cable, fiber optics, etc. for all products/systems which fit the scope of the contract.
2) Installs raceway, conduits, etc. for wire, cable, and fiber optics for all products/systems which fit the scope of the contract.
3) Installs/Mounts products onto poles, pads, etc.
4) Performs any other Installation work classified by NYS DOL as electrical work which is permitted on This Award.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</si>
  <si>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Building Automation Systems, Energy Management Systems, and  Lighting Control/Occupancy Detecting Systems.duct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</si>
  <si>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Command Center Systems , Computer Aided Dispatch Systems, and Fire Station Alerting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</si>
  <si>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Electronic Article Surveillance Systems, Electronic Identification Systems, and Guard Tour Systems.
***This Job Title can only be used for work/Services on Systems/Product Lines/Equipment which are included on the Contractor's Contract***.</t>
  </si>
  <si>
    <t>Individual employed by the Contractor or Subcontractor who Starts-Up, Commissions, Programs, and Integrates Facility Affixed CCTV/Surveillance Cameras, Facility Affixed Physical Access Control Systems, and Alarm and Signal Systems.
***This Job Title can only be used for work/Services on Systems/Product Lines/Equipment which are included on the Contractor's Contract***.</t>
  </si>
  <si>
    <t>Individual employed by the Contractor or Subcontractor who Maintains (both Preventative and Remedial Maintenance) CCTV/Surveillance Cameras, Physical Access Control Systems, and Alarm and Signal Systems.
***This Job Title can only be used for work/Services on Systems/Product Lines/Equipment which are included on the Contractor's Contract***.</t>
  </si>
  <si>
    <t>Individual employed by the Contractor or Subcontractor who Maintains (both Preventative and Remedial Maintenance).
***This Job Title can only be used for work/Services on Systems/Product Lines/Equipment which are included on the Contractor's Contract***.</t>
  </si>
  <si>
    <t>Individual employed by the Contractor or Subcontractor who Starts-Up, Commissions, Programs, and Integrates Fire Alarm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</si>
  <si>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Fire Pump Systems, and Emergency Communications/Mass Notification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</si>
  <si>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Fire Sprinkler Systems and Fire Suppression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</si>
  <si>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Inmate Radio Systems, Public Address Systems, and Public Safety Digital Signage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</si>
  <si>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Permanent Facility Perimeter Fencing Systems.
***This Job Title can only be used for work/Services on Systems/Product Lines/Equipment which are included on the Contractor's Contract***.</t>
  </si>
  <si>
    <t>Individual employed by the Contractor or a Subcontractor who:
1) installs, runs, pulls, etc. low voltage wiring,  line voltage wiring, cable, fiber optics, etc. for all products/systems which fit the scope of the contract except for Traffic Camera Systems. 
2) installs raceway, conduits, etc. for wire, cable, and fiber optics for all products/systems which fit the scope of the contract except for Traffic Camera Systems.
3) Installs/Mounts products onto poles, pads, etc. except for Traffic Cameras. 
4) Performs any other Installation work classified by NYS DOL as electrical work which is permitted on This Award.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</si>
  <si>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Building Automation Systems, Energy Management Systems, and Lighting Control/Occupancy Detecting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</si>
  <si>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Building Automation Systems, Energy Management Systems, and Lighting Control/Occupancy Detecting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</si>
  <si>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Maintenance)Command Center Systems, Computer Aided Dispatch Systems, and Fire Station Alerting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</si>
  <si>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Electronic Article Surveillance Systems, and Electronic Identification System, and Guard Tour Systems.
***This Job Title can only be used for Work/Services on Systems which are included on the Contractor's Contract***.</t>
  </si>
  <si>
    <t>Individual employed by the Contractor or Subcontractor who Starts-Up, Commissions, Programs,  Integrates, and Maintains (both Preventative and Remedial Maintenance) Electronic Article Surveillance Systems, Electronic Identification Systems, and Guard Tour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</si>
  <si>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Electronic Article Surveillance Systems, Electronic Identification Systems, and Guard Tour Systems.
***This Job Title can only be used for Work/Services on Systems which are included on the Contractor's Contract***.</t>
  </si>
  <si>
    <t>Individual employed by the Contractor or Subcontractor who Starts-Up, Commissions, Programs, and Integrates   CCTV/Surveillance Cameras, Physical Access Control Systems, and Alarm and Signal Systems.
***This Job Title can only be used for Work/Services on Systems which are included on the Contractor's Contract***.</t>
  </si>
  <si>
    <t>Individual employed by the Contractor or Subcontractor who  Maintains (both Preventative and Remedial Maintenance) Fire Alarm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</si>
  <si>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Inmate Radio Systems, Public Address Systems, and Public Safety Digital Signage Systems.
***This Job Title can only be used for work/Services on Systems/Product Lines/Equipment which are included on the Contractor's Contract*** .</t>
  </si>
  <si>
    <t>Individual employed by the Contractor or Subcontractor who Starts-Up, Commissions, Programs,  Integrates and Maintains (both Preventative and Remedial Maintenance) Fire Sprinkler Systems and Fire Suppression Systems.
***This Job Title can only be used for work/Services on Systems/Product Lines/Equipment which are included on the Contractor's Contract*** .</t>
  </si>
  <si>
    <t>Individual employed by the Contractor or Subcontractor who Starts-Up, Commissions, Programs,  Integrates, and Maintains (both Preventative and Remedial Maintenance) Fire Pump Systems, and Emergency Communications/Mass Notification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</si>
  <si>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Fire Pump Systems, and Emergency Communications/Mass Notification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</si>
  <si>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CCTV/Surveillance Cameras, Physical Access Control Systems, and Alarm and Signal Systems.
***This Job Title can only be used for work/Services on Systems/Product Lines/Equipment which are included on the Contractor's Contract***.</t>
  </si>
  <si>
    <t>Individual employed by the Contractor who Starts-Up, Commissions, Programs,  Integrates, and Maintains (both Preventative and Remedial Maintenance) CCTV/Surveillance Cameras, Physical Access Control Systems, and Alarm and Signal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</si>
  <si>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Maintenance)Traffic Camera Systems.
***This Job Title can only be used for work/Services on Systems/Product Lines/Equipment which are included on the Contractor's Contract***.</t>
  </si>
  <si>
    <t>Individual employed by the Contractor or Subcontractor who Starts-Up, commissions, programs, integrates, and maintains (both preventative and remedial maintenance) Traffic Camera Systems.
***This Job Title can only be used for work/Services on Systems/Product Lines/Equipment which are included on the Contractor's Contract***.</t>
  </si>
  <si>
    <t>Programming Services are modifications or additions to Source Code</t>
  </si>
  <si>
    <t xml:space="preserve">Any Bidder Bidding Lot 1 Must 
A. Review their Proposed NYS Net Pricing pages prior to submitting their Bid Proposal for the following terms:
          i. Installation/install, 
          ii. Integration/integrate
          iii. Service
          iv. implement
          v. Customize/custom
          vi. consult
          vii. Maintenancen/maint
          viii. repair
          ix. replace
          x. project manager
          xi. Start-Up
          xii. Commission
          xiii. professional Service  
     B. If the Bidder locates these terms in its proposed NYS Net Pricing Pages, determine/verify If these terms are for Services/Labor 
          Rates, and
     C. If the Bidder determines these are for Services/Labor Rates, remove these line items from their proposed NYS Net Pricing Pages. </t>
  </si>
  <si>
    <t>Bidders May use one tab or separate tabs, provided there is no change to the format of these separate tabs.</t>
  </si>
  <si>
    <t>Bidders Must complete all columns within this Attachment, except for the Product Line Subcategory column on the Equipment Pricing tab if it is not applicable for a Product Line.</t>
  </si>
  <si>
    <r>
      <rPr>
        <b/>
        <sz val="16"/>
        <rFont val="Times New Roman"/>
        <family val="1"/>
      </rPr>
      <t>Equipment Pricing Instructions</t>
    </r>
    <r>
      <rPr>
        <sz val="16"/>
        <rFont val="Times New Roman"/>
        <family val="1"/>
      </rPr>
      <t>:</t>
    </r>
    <r>
      <rPr>
        <sz val="12"/>
        <rFont val="Times New Roman"/>
        <family val="1"/>
      </rPr>
      <t xml:space="preserve">
</t>
    </r>
    <r>
      <rPr>
        <sz val="11"/>
        <color rgb="FFFF0000"/>
        <rFont val="Times New Roman"/>
        <family val="1"/>
      </rPr>
      <t xml:space="preserve">Bidders Must insert all proposed Equipment pricing into the Attachment 1 - NYS Net Pricing Pages, Equipment Pricing tab except for Custom-Built Equipment Pricing.    </t>
    </r>
    <r>
      <rPr>
        <sz val="11"/>
        <rFont val="Times New Roman"/>
        <family val="1"/>
      </rPr>
      <t xml:space="preserve">
To complete the </t>
    </r>
    <r>
      <rPr>
        <sz val="11"/>
        <color rgb="FFFF0000"/>
        <rFont val="Times New Roman"/>
        <family val="1"/>
      </rPr>
      <t>Equipment Pricing tab</t>
    </r>
    <r>
      <rPr>
        <sz val="11"/>
        <rFont val="Times New Roman"/>
        <family val="1"/>
      </rPr>
      <t xml:space="preserve">, the following columns </t>
    </r>
    <r>
      <rPr>
        <b/>
        <u/>
        <sz val="11"/>
        <rFont val="Times New Roman"/>
        <family val="1"/>
      </rPr>
      <t>Must be completed for the Equipment pricing for all Lot(s) bid</t>
    </r>
    <r>
      <rPr>
        <sz val="11"/>
        <rFont val="Times New Roman"/>
        <family val="1"/>
      </rPr>
      <t>:</t>
    </r>
  </si>
  <si>
    <t>Central Station Monitoring Pricing</t>
  </si>
  <si>
    <t>Service/Fee</t>
  </si>
  <si>
    <t xml:space="preserve">Service/Fee Description </t>
  </si>
  <si>
    <t xml:space="preserve">Service/Fee Number (if applicable) </t>
  </si>
  <si>
    <t>Vaping Detection System
Technician Onsite Region 1</t>
  </si>
  <si>
    <t>Individual employed by the Contractor or Subcontractor who Starts-Up, Commissions, Programs,  Integrates, and Maintains (both Preventative and Remedial Maintenance) Vaping Detection Systems.
***This Job Title can only be used for Work/Services on Systems which are included on the Contractor's Contract***.</t>
  </si>
  <si>
    <t>Vaping Detection System
Technician Onsite Region 2</t>
  </si>
  <si>
    <t>Individual employed by the Contractor or Subcontractor who Starts-Up, Commissions, Programs,  Integrates, and Maintains (both Preventative and Remedial Maintenance)  Vaping Detection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</si>
  <si>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Vaping Detection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</si>
  <si>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Vaping Detection Systems
***This Job Title can only be used for work/Services on Systems/Product Lines/Equipment which are included on the Contractor's Contract***.</t>
  </si>
  <si>
    <t>Individual employed by the Contractor or Subcontractor who Commissions, Programs,  Integrates, and Maintains (both Preventative and Remedial Maintenance) Vaping Detecting Systems.
***This Job Title can only be used for work/Services on Systems/Product Lines/Equipment which are included on the Contractor's Contract***.</t>
  </si>
  <si>
    <t xml:space="preserve">Means activating Equipment/Systems/Solutions before the commencement of Commissioning.  </t>
  </si>
  <si>
    <t xml:space="preserve">An individual or Business Entity, retained by the Authority Having Jurisdiction of Authorized User, to perform Commissioning on Equipment/Systems/Solutions not provided, Installed, and otherwise Integrated by the individual or Business Entity.   </t>
  </si>
  <si>
    <t>Independent Commissioning Authority</t>
  </si>
  <si>
    <r>
      <t xml:space="preserve">Means the testing of Equipment/Systems/Solutions as required by Code </t>
    </r>
    <r>
      <rPr>
        <sz val="10"/>
        <color rgb="FFFF0000"/>
        <rFont val="Arial"/>
        <family val="2"/>
      </rPr>
      <t>(where required) and/or the verifying and documenting that the Fully Operational Equipment/System(s)/Solution(s) are operating Problem Free</t>
    </r>
    <r>
      <rPr>
        <sz val="10"/>
        <rFont val="Arial"/>
        <family val="2"/>
      </rPr>
      <t xml:space="preserve"> prior to the commencement of the System Acceptance Test detailed in Sec. 6.44 Appendix B Revisions.  
Commissioning Shall not include:
A. Testing Adjustment and Balancing (TAB), and 
B.  </t>
    </r>
    <r>
      <rPr>
        <sz val="10"/>
        <color rgb="FFFF0000"/>
        <rFont val="Arial"/>
        <family val="2"/>
      </rPr>
      <t>Commissioning Professional Services</t>
    </r>
    <r>
      <rPr>
        <sz val="10"/>
        <rFont val="Arial"/>
        <family val="2"/>
      </rPr>
      <t xml:space="preserve"> performed by an Independent Commissioning Agent, Licensed Professional Engineer, Registered Architect, etc. 
which must be performed separately as in Attachment 1 NYS Net Pricing Pages and Attachment 16 - How to Use. </t>
    </r>
  </si>
  <si>
    <r>
      <t>6.</t>
    </r>
    <r>
      <rPr>
        <sz val="7"/>
        <rFont val="Times New Roman"/>
        <family val="1"/>
      </rPr>
      <t xml:space="preserve">          </t>
    </r>
    <r>
      <rPr>
        <sz val="12"/>
        <rFont val="Times New Roman"/>
        <family val="1"/>
      </rPr>
      <t>Under column F, "</t>
    </r>
    <r>
      <rPr>
        <b/>
        <sz val="12"/>
        <rFont val="Times New Roman"/>
        <family val="1"/>
      </rPr>
      <t>Product Line Subcategory,"</t>
    </r>
    <r>
      <rPr>
        <sz val="12"/>
        <rFont val="Times New Roman"/>
        <family val="1"/>
      </rPr>
      <t xml:space="preserve"> where the Manufacturer’s/Distributor’s Price List with List Price/MSRP (“List Price/MSRP File”) has multiple different product line subcategories which will have different proposed Percent (%) Discounts, Bidder </t>
    </r>
    <r>
      <rPr>
        <sz val="12"/>
        <color rgb="FFFF0000"/>
        <rFont val="Times New Roman"/>
        <family val="1"/>
      </rPr>
      <t>Must</t>
    </r>
    <r>
      <rPr>
        <sz val="12"/>
        <rFont val="Times New Roman"/>
        <family val="1"/>
      </rPr>
      <t xml:space="preserve"> insert the applicable Product Line Subcategory indicator (e.g. A, B, "cameras", etc.) which will correspond to this particular Product Line Subcategory.  This is not required where bidder is Bidding one (1) Percent (%) Discount for a Product Line (e.g. 40% for all Pelco equipment).</t>
    </r>
  </si>
  <si>
    <r>
      <t>5.</t>
    </r>
    <r>
      <rPr>
        <sz val="7"/>
        <rFont val="Times New Roman"/>
        <family val="1"/>
      </rPr>
      <t xml:space="preserve">      </t>
    </r>
    <r>
      <rPr>
        <sz val="12"/>
        <rFont val="Times New Roman"/>
        <family val="1"/>
      </rPr>
      <t xml:space="preserve">Under column </t>
    </r>
    <r>
      <rPr>
        <sz val="12"/>
        <color rgb="FFFF0000"/>
        <rFont val="Times New Roman"/>
        <family val="1"/>
      </rPr>
      <t>E</t>
    </r>
    <r>
      <rPr>
        <sz val="12"/>
        <rFont val="Times New Roman"/>
        <family val="1"/>
      </rPr>
      <t xml:space="preserve"> "</t>
    </r>
    <r>
      <rPr>
        <b/>
        <sz val="12"/>
        <rFont val="Times New Roman"/>
        <family val="1"/>
      </rPr>
      <t>Unit of Measurement,</t>
    </r>
    <r>
      <rPr>
        <sz val="12"/>
        <rFont val="Times New Roman"/>
        <family val="1"/>
      </rPr>
      <t xml:space="preserve">" indicate the unit/amount at which the Equipment is sold as (i.e. per foot, pounds, quantity,
      etc.). </t>
    </r>
    <r>
      <rPr>
        <sz val="12"/>
        <color rgb="FFFF0000"/>
        <rFont val="Times New Roman"/>
        <family val="1"/>
      </rPr>
      <t>associated with each particular Product/Model #, Product Description, and List Price/MSRP.</t>
    </r>
  </si>
  <si>
    <r>
      <t xml:space="preserve">Individual employed by the Contractor or Subcontractor who performs the assembly and installation of Fire Sprinkler Systems, Fire Suppression Systems, </t>
    </r>
    <r>
      <rPr>
        <sz val="11"/>
        <color rgb="FFFF0000"/>
        <rFont val="Calibri"/>
        <family val="2"/>
        <scheme val="minor"/>
      </rPr>
      <t>and Fire Pump Systems</t>
    </r>
    <r>
      <rPr>
        <sz val="11"/>
        <color theme="1"/>
        <rFont val="Calibri"/>
        <family val="2"/>
        <scheme val="minor"/>
      </rPr>
      <t xml:space="preserve"> excluding any:
A. Electrical/Electrician Installation
B. Technician  Start-Up,  Commissioning, Programming, Integration, and Maintenance (both Preventative and Remedial Maintenance)
C. Masonry
D. Carpentry, and
E. Insulation/Asbestos abetment.
***This Job Title can only be used for work/Services on Systems/Product Lines/Equipment which are included on the Contractor's Contract***</t>
    </r>
  </si>
  <si>
    <r>
      <t xml:space="preserve">Individual employed by the Contractor or Subcontractor who performs the maintenance (both preventative and remedial maintenance) of Fire Sprinkler Systems, Fire Suppression Systems, </t>
    </r>
    <r>
      <rPr>
        <sz val="11"/>
        <color rgb="FFFF0000"/>
        <rFont val="Calibri"/>
        <family val="2"/>
        <scheme val="minor"/>
      </rPr>
      <t>and Fire Pump Systems</t>
    </r>
    <r>
      <rPr>
        <sz val="11"/>
        <color theme="1"/>
        <rFont val="Calibri"/>
        <family val="2"/>
        <scheme val="minor"/>
      </rPr>
      <t xml:space="preserve"> excluding any:
A. Electrical/Electrician Installation
B. Technician  Start-Up,  Commissioning, Programming, Integration, and Maintenance (both Preventative and Remedial Maintenance)
C. Masonry
D. Carpentry, and
E. Insulation/Asbestos abetment.
***This Job Title can only be used for work/Services on Systems/Product Lines/Equipment which are included on the Contractor's Contract***</t>
    </r>
  </si>
  <si>
    <r>
      <t xml:space="preserve">Individual employed by the Contractor or Subcontractor who performs the assembly, installation, and maintenance (both preventative and remedial maintenance) of Fire Sprinkler Systems, Fire Suppression Systems, </t>
    </r>
    <r>
      <rPr>
        <sz val="11"/>
        <color rgb="FFFF0000"/>
        <rFont val="Calibri"/>
        <family val="2"/>
        <scheme val="minor"/>
      </rPr>
      <t>and Fire Pump Systems</t>
    </r>
    <r>
      <rPr>
        <sz val="11"/>
        <color theme="1"/>
        <rFont val="Calibri"/>
        <family val="2"/>
        <scheme val="minor"/>
      </rPr>
      <t xml:space="preserve"> excluding any:
A. Electrical/Electrician Installation
B. Technician  Start-Up, Commissioning, Programming, Integration, and Maintenance (both Preventative and Remedial Maintenance)
C. Masonry
D. Carpentry, and
E. Insulation/Asbestos abetment.
***This Job Title can only be used for work/Services on Systems/Product Lines/Equipment which are included on the Contractor's Contract***.</t>
    </r>
  </si>
  <si>
    <t>Scarsdale Security Systems Inc</t>
  </si>
  <si>
    <t>Digital Monitoring</t>
  </si>
  <si>
    <t>XTL+W</t>
  </si>
  <si>
    <t xml:space="preserve">XTLPLUS, WITH WI-FI                               </t>
  </si>
  <si>
    <t>EA</t>
  </si>
  <si>
    <t>3 years</t>
  </si>
  <si>
    <t>XTL+WZ</t>
  </si>
  <si>
    <t xml:space="preserve">XTLPLUS, WITH WI-FI &amp; Z-WAVE                      </t>
  </si>
  <si>
    <t>XTL+Z</t>
  </si>
  <si>
    <t xml:space="preserve">XTLPLUS, WITH Z-WAVE                              </t>
  </si>
  <si>
    <t>XTL+ DEMO</t>
  </si>
  <si>
    <t xml:space="preserve">XTLPLUS DEMO CASE                                 </t>
  </si>
  <si>
    <t>XTL+BAT3500/8</t>
  </si>
  <si>
    <t xml:space="preserve">REPLACEMENT 3500MAH BATT FOR XTL+, 8 PK           </t>
  </si>
  <si>
    <t>XTL+BAT800/8</t>
  </si>
  <si>
    <t xml:space="preserve">REPLACEMENT 800MAH BATTERY, XTL+, 8 PK            </t>
  </si>
  <si>
    <t>XTL+WPKG</t>
  </si>
  <si>
    <t xml:space="preserve">XTL+W, 9862-W, 1135 SIREN                      </t>
  </si>
  <si>
    <t>XTL+WPKG/USB</t>
  </si>
  <si>
    <t xml:space="preserve">XTL+W, 9862USB-W, 1135 SIREN                      </t>
  </si>
  <si>
    <t>XTL+WPKG1</t>
  </si>
  <si>
    <t>XTL+W, 9862-W,1135 SIREN, 1106 (2) TRANSMITTERS</t>
  </si>
  <si>
    <t>XTL+WPKG1/USB</t>
  </si>
  <si>
    <t>XTL+W, 9862USB-W,1135 SIREN, 1106 (2) TRANSMITTERS</t>
  </si>
  <si>
    <t>XTL+WPKG2</t>
  </si>
  <si>
    <t xml:space="preserve">XTL+W, 9862-W,1135,1106 TRANSMTR (3), 1122 PIR </t>
  </si>
  <si>
    <t>XTL+WPKG2/USB</t>
  </si>
  <si>
    <t xml:space="preserve">XTL+W, 9862USB-W,1135,1106 TRANSMTR (3), 1122 PIR </t>
  </si>
  <si>
    <t>XTL+WZPKG</t>
  </si>
  <si>
    <t xml:space="preserve">XTL+WZ, 9862-W, 1135 SIREN                     </t>
  </si>
  <si>
    <t>XTL+WZPKG/USB</t>
  </si>
  <si>
    <t xml:space="preserve">XTL+WZ, 9862USB-W, 1135 SIREN                     </t>
  </si>
  <si>
    <t>XTL+WZPKG1</t>
  </si>
  <si>
    <t xml:space="preserve">XTL+WZ, 9862-W, 1135 SIREN, 1106 (2) TRANSMTR  </t>
  </si>
  <si>
    <t>XTL+WZPKG1/USB</t>
  </si>
  <si>
    <t xml:space="preserve">XTL+WZ, 9862USB-W, 1135 SIREN, 1106 (2) TRANSMTR  </t>
  </si>
  <si>
    <t>XTL+WZPKG2</t>
  </si>
  <si>
    <t xml:space="preserve">XTL+WZ,9862-W,1135,1106 TRANSMTR (3), 1122 PIR </t>
  </si>
  <si>
    <t>XTL+WZPKG2/USB</t>
  </si>
  <si>
    <t xml:space="preserve">XTL+WZ,9862USB-W,1135,1106 TRANSMTR (3), 1122 PIR </t>
  </si>
  <si>
    <t>XTL+ZPKG</t>
  </si>
  <si>
    <t xml:space="preserve">XTL+Z, 9862-W, 1135 SIREN                      </t>
  </si>
  <si>
    <t>XTL+ZPKG/USB</t>
  </si>
  <si>
    <t xml:space="preserve">XTL+Z, 9862USB-W, 1135 SIREN                      </t>
  </si>
  <si>
    <t>XTL+ZPKG1</t>
  </si>
  <si>
    <t xml:space="preserve">XTL+Z, 9862-W, 1135 SIREN, 1106 (2) TRANSMTRS  </t>
  </si>
  <si>
    <t>XTL+ZPKG1/USB</t>
  </si>
  <si>
    <t xml:space="preserve">XTL+Z, 9862USB-W, 1135 SIREN, 1106 (2) TRANSMTRS  </t>
  </si>
  <si>
    <t>XTL+ZPKG2</t>
  </si>
  <si>
    <t xml:space="preserve">XTL+Z, 9862-W, 1135, 1106 TRANSMTR (3), 1122 PIR </t>
  </si>
  <si>
    <t>XTL+ZPKG2/USB</t>
  </si>
  <si>
    <t xml:space="preserve">XTL+Z, 9862USB-W, 1135, 1106 TRANSMTR (3), 1122 PIR </t>
  </si>
  <si>
    <t>XTLTOUCH-HCAN</t>
  </si>
  <si>
    <t>XTLtouch, WI-FI, Z-WAVE &amp; HSPA+, CANADA</t>
  </si>
  <si>
    <t>XTLTOUCH-LV</t>
  </si>
  <si>
    <t>XTLtouch, WI-FI, Z-WAVE, LTE</t>
  </si>
  <si>
    <t>XTLTOUCHF-LV</t>
  </si>
  <si>
    <t>XTLtouch, WI-FI, Z-WAVE, LTE, 24HR BATT</t>
  </si>
  <si>
    <t>XTLTOUCHUSB-HCAN</t>
  </si>
  <si>
    <t>XTLtouch, WI-FI, Z-WAVE, DESK STAND &amp; HSPA+, CANADA</t>
  </si>
  <si>
    <t>XTLTOUCHUSB-LV</t>
  </si>
  <si>
    <t>XTLtouch, WI-FI, Z-WAVE, DESK STAND, LTE</t>
  </si>
  <si>
    <t>XTLTOUCHUSBF-LV</t>
  </si>
  <si>
    <t>XTLtouch, WI-FI, Z-WAVE, DESK STAND, LTE, 24HR BATT</t>
  </si>
  <si>
    <t xml:space="preserve">XTLTOUCH4800/8 </t>
  </si>
  <si>
    <t xml:space="preserve">REPLACEMENT 4800MAH BATT FOR XTLtouch, 8 PK     </t>
  </si>
  <si>
    <t xml:space="preserve">XTLTOUCH800/8 </t>
  </si>
  <si>
    <t xml:space="preserve">REPLACEMENT 800MAH BATT FOR XTLtouch, 8 PK     </t>
  </si>
  <si>
    <t>XTLTOUCHPKG/LV</t>
  </si>
  <si>
    <t>XTLtouch-LV, 1135</t>
  </si>
  <si>
    <t>XTLTOUCHPKG1/LV</t>
  </si>
  <si>
    <t>XTLtouch-LV, 1135, (2) 1106</t>
  </si>
  <si>
    <t>XTLTOUCHPKG2/LV</t>
  </si>
  <si>
    <t>XTLtouch-LV, 1135, (3) 1106, 1122</t>
  </si>
  <si>
    <t>XTLTOUCHPKG/USB/LV</t>
  </si>
  <si>
    <t>XTLtouchUSB-LV, 1135</t>
  </si>
  <si>
    <t>XTLTOUCHPKG1/USB/LV</t>
  </si>
  <si>
    <t>XTLtouchUSB-LV, 1135, (2) 1106</t>
  </si>
  <si>
    <t>XTLTOUCHPKG2/USB/LV</t>
  </si>
  <si>
    <t>XTLtouchUSB-LV, 1135, (3) 1106, 1122</t>
  </si>
  <si>
    <t>XT30PCB</t>
  </si>
  <si>
    <t xml:space="preserve">42 ZONES, BOARD ONLY, NO COMMUNICATIONS ON BOARD  </t>
  </si>
  <si>
    <t>XT30S-G</t>
  </si>
  <si>
    <t>42 ZONES, NO COMMUNICATION ONBOARD,SM 340-G ENCLSR</t>
  </si>
  <si>
    <t>XT30M-G</t>
  </si>
  <si>
    <t xml:space="preserve">42 ZONES,NO COMMUNICATIONS,349-G MED GRY ENCLOSR  </t>
  </si>
  <si>
    <t>XT30DPCB</t>
  </si>
  <si>
    <t xml:space="preserve">42 ZONES, DIALER, BOARD ONLY                      </t>
  </si>
  <si>
    <t>XT30DS-G</t>
  </si>
  <si>
    <t xml:space="preserve">42 ZONES,DIALER,340G SMALL GREY ENCLOSURE         </t>
  </si>
  <si>
    <t>XT30DM-G</t>
  </si>
  <si>
    <t xml:space="preserve">42 ZONES,DIALER,349-G MED GREY ENCLOSURE          </t>
  </si>
  <si>
    <t>XT30NPCB</t>
  </si>
  <si>
    <t xml:space="preserve">42 ZONES,NETWORK, BOARD ONLY                      </t>
  </si>
  <si>
    <t>XT30NS-G</t>
  </si>
  <si>
    <t xml:space="preserve">42 ZONES, NETWORK, 340-G SMALL GRAY ENCLOSURE     </t>
  </si>
  <si>
    <t>XT30DNM-G</t>
  </si>
  <si>
    <t xml:space="preserve">42 ZONES,DIALER/NETWORK,349-G MED GREY ENCLOSURE  </t>
  </si>
  <si>
    <t>XT30DNPCB</t>
  </si>
  <si>
    <t xml:space="preserve">42 ZONES, NETWORK/DIALER, BOARD ONLY              </t>
  </si>
  <si>
    <t>XT30DNS-G</t>
  </si>
  <si>
    <t xml:space="preserve">42 ZONES,NETWORK/DIALER, 340-G SM GREY ENCLOSURE  </t>
  </si>
  <si>
    <t>XT30NM-G</t>
  </si>
  <si>
    <t xml:space="preserve">42 ZONES,NETWORK, 349-G MEDIUM GRY ENCLOSURE      </t>
  </si>
  <si>
    <t>XT30PKG/7360</t>
  </si>
  <si>
    <t>XT30S-G, 7360-W, 321</t>
  </si>
  <si>
    <t>XT30PKG/7060</t>
  </si>
  <si>
    <t>XT30S-G, 7060-W, 321</t>
  </si>
  <si>
    <t>XT30PKG/7070</t>
  </si>
  <si>
    <t>XT30S-G, 7070-W, 321</t>
  </si>
  <si>
    <t>XT30PKG/7872</t>
  </si>
  <si>
    <t>XT30S-G, 7872-W, 321</t>
  </si>
  <si>
    <t>XT30PKG/7360/LV</t>
  </si>
  <si>
    <t>XT30S-G, 7360-W, 321, 263LTE-V</t>
  </si>
  <si>
    <t>XT30PKG/7060/LV</t>
  </si>
  <si>
    <t>XT30S-G, 7060-W, 321, 263LTE-V</t>
  </si>
  <si>
    <t>XT30PKG/7070/LV</t>
  </si>
  <si>
    <t>XT30S-G, 7070-W, 321, 263LTE-V</t>
  </si>
  <si>
    <t>XT30PKG/7872/LV</t>
  </si>
  <si>
    <t>XT30S-G, 7872-W, 321, 263LTE-V</t>
  </si>
  <si>
    <t>XT30NPKG/7360</t>
  </si>
  <si>
    <t>XT30NS-G, 7360-W, 321</t>
  </si>
  <si>
    <t>XT30NPKG/7060</t>
  </si>
  <si>
    <t>XT30NS-G, 7060-W, 321</t>
  </si>
  <si>
    <t>XT30NPKG/7070</t>
  </si>
  <si>
    <t>XT30NS-G, 7070-W, 321</t>
  </si>
  <si>
    <t>XT30NPKG/7872</t>
  </si>
  <si>
    <t>XT30NS-G, 7872-W, 321</t>
  </si>
  <si>
    <t>XT30NPKG/7360/LV</t>
  </si>
  <si>
    <t>XT30NS-G, 7360-W, 321, 263LTE-V</t>
  </si>
  <si>
    <t>XT30NPKG/7060/LV</t>
  </si>
  <si>
    <t>XT30NS-G, 7060-W, 321, 263LTE-V</t>
  </si>
  <si>
    <t>XT30NPKG/7070/LV</t>
  </si>
  <si>
    <t>XT30NS-G, 7070-W, 321, 263LTE-V</t>
  </si>
  <si>
    <t>XT30NPKG/7872/LV</t>
  </si>
  <si>
    <t>XT30NS-G, 7872-W, 321, 263LTE-V</t>
  </si>
  <si>
    <t>XT50PCB</t>
  </si>
  <si>
    <t xml:space="preserve">XT50, PCB ONLY                                    </t>
  </si>
  <si>
    <t>XT50S-G</t>
  </si>
  <si>
    <t xml:space="preserve">58 ZONES,NO COMMUNICATION,WLS RCVR,SM GREY 340-G  </t>
  </si>
  <si>
    <t>XT50 DEMO</t>
  </si>
  <si>
    <t xml:space="preserve">58 ZONES XT50 DEMO, WLS RECVR, IN DEMOCASE        </t>
  </si>
  <si>
    <t>XT50 DEMO STAND</t>
  </si>
  <si>
    <t xml:space="preserve">XT50DN DEMO STAND (WEDGE)                         </t>
  </si>
  <si>
    <t>XT50DPCB</t>
  </si>
  <si>
    <t xml:space="preserve">58 ZONES,DIALER, WIRELESS RECEIVER, BOARD ONLY    </t>
  </si>
  <si>
    <t>XT50DS-G</t>
  </si>
  <si>
    <t>58 ZONES,DIALER,WIRELESS RECEIVER IN 340 SM ENCLSR</t>
  </si>
  <si>
    <t>XT50DM-G</t>
  </si>
  <si>
    <t xml:space="preserve">58 ZONES,DIALER, WIRELESS RCVR, MED 349G ENCLSR   </t>
  </si>
  <si>
    <t>XT50DNPCB</t>
  </si>
  <si>
    <t xml:space="preserve">58 ZONES,NETWORK/DIALER,WIRLESS RCVR, BOARD ONLY  </t>
  </si>
  <si>
    <t>XT50DNS-G</t>
  </si>
  <si>
    <t>58ZONES,DIALER,NETWORK,WLS RCVR, 340-G GRY ENCLOSR</t>
  </si>
  <si>
    <t>XT50DNM-G</t>
  </si>
  <si>
    <t>58 ZONES,NETWORK/DIALER,WLS RCVR,MED 349-G ENCLOSR</t>
  </si>
  <si>
    <t>XT50NPCB</t>
  </si>
  <si>
    <t xml:space="preserve">XT50, NETWORK, PCB ONLY                           </t>
  </si>
  <si>
    <t>XT50NM-G</t>
  </si>
  <si>
    <t xml:space="preserve">XT50, NETWORK MED ENCLOSURE                       </t>
  </si>
  <si>
    <t>XT50NS-G</t>
  </si>
  <si>
    <t xml:space="preserve">58 ZONES, NETWORK, WIRELESS REC IN 340 SM ENCLSR  </t>
  </si>
  <si>
    <t>XT50PKG/7360</t>
  </si>
  <si>
    <t>XT50S-G, 7360-W, 321</t>
  </si>
  <si>
    <t>XT50PKG/7060</t>
  </si>
  <si>
    <t>XT50S-G, 7060-W, 321</t>
  </si>
  <si>
    <t>XT50PKG/7070</t>
  </si>
  <si>
    <t>XT50S-G, 7070-W, 321</t>
  </si>
  <si>
    <t>XT50PKG/7872</t>
  </si>
  <si>
    <t>XT50S-G, 7872-W, 321</t>
  </si>
  <si>
    <t>XT50PKG/7360/LV</t>
  </si>
  <si>
    <t>XT50S-G, 7360-W, 321, 263LTE-V</t>
  </si>
  <si>
    <t>XT50PKG/7060/LV</t>
  </si>
  <si>
    <t>XT50S-G, 7060-W, 321, 263LTE-V</t>
  </si>
  <si>
    <t>XT50PKG/7070/LV</t>
  </si>
  <si>
    <t>XT50S-G, 7070-W, 321, 263LTE-V</t>
  </si>
  <si>
    <t>XT50PKG/7872/LV</t>
  </si>
  <si>
    <t>XT50S-G, 7872-W, 321, 263LTE-V</t>
  </si>
  <si>
    <t>XT50PKG1/7360</t>
  </si>
  <si>
    <t>XT50S-G, 7360-W, 321, (2) 1106</t>
  </si>
  <si>
    <t>XT50PKG1/7060</t>
  </si>
  <si>
    <t>XT50S-G, 7060-W, 321, (2) 1106</t>
  </si>
  <si>
    <t>XT50PKG1/7070</t>
  </si>
  <si>
    <t>XT50S-G, 7070-W, 321, (2) 1106</t>
  </si>
  <si>
    <t>XT50PKG1/7872</t>
  </si>
  <si>
    <t>XT50S-G, 7872-W, 321, (2) 1106</t>
  </si>
  <si>
    <t>XT50PKG1/7360/LV</t>
  </si>
  <si>
    <t>XT50S-G, 7360-W, 321, (2) 1106, 263LTE-V</t>
  </si>
  <si>
    <t>XT50PKG1/7060/LV</t>
  </si>
  <si>
    <t>XT50S-G, 7060-W, 321, (2) 1106, 263LTE-V</t>
  </si>
  <si>
    <t>XT50PKG1/7070/LV</t>
  </si>
  <si>
    <t>XT50S-G, 7070-W, 321, (2) 1106, 263LTE-V</t>
  </si>
  <si>
    <t>XT50PKG1/7872/LV</t>
  </si>
  <si>
    <t>XT50S-G, 7872-W, 321, (2) 1106, 263LTE-V</t>
  </si>
  <si>
    <t>XT50PKG2/7360</t>
  </si>
  <si>
    <t>XT50S-G, 7360-W, 321, (3) 1106, 1122</t>
  </si>
  <si>
    <t>XT50PKG2/7060</t>
  </si>
  <si>
    <t>XT50S-G, 7060-W, 321, (3) 1106, 1122</t>
  </si>
  <si>
    <t>XT50PKG2/7070</t>
  </si>
  <si>
    <t>XT50S-G, 7070-W, 321, (3) 1106, 1122</t>
  </si>
  <si>
    <t>XT50PKG2/7872</t>
  </si>
  <si>
    <t>XT50S-G, 7872-W, 321, (3) 1106, 1122</t>
  </si>
  <si>
    <t>XT50PKG2/7360/LV</t>
  </si>
  <si>
    <t>XT50S-G, 7360-W, 321, (3) 1106, 1122, 263LTE-V</t>
  </si>
  <si>
    <t>XT50PKG2/7060/LV</t>
  </si>
  <si>
    <t>XT50S-G, 7060-W, 321, (3) 1106, 1122, 263LTE-V</t>
  </si>
  <si>
    <t>XT50PKG2/7070/LV</t>
  </si>
  <si>
    <t>XT50S-G, 7070-W, 321, (3) 1106, 1122, 263LTE-V</t>
  </si>
  <si>
    <t>XT50PKG2/7872/LV</t>
  </si>
  <si>
    <t>XT50S-G, 7872-W, 321, (3) 1106, 1122, 263LTE-V</t>
  </si>
  <si>
    <t>XT50NPKG/7360</t>
  </si>
  <si>
    <t>XT50NS-G, 7360-W, 321</t>
  </si>
  <si>
    <t>XT50NPKG/7060</t>
  </si>
  <si>
    <t>XT50NS-G, 7060-W, 321</t>
  </si>
  <si>
    <t>XT50NPKG/7070</t>
  </si>
  <si>
    <t>XT50NS-G, 7070-W, 321</t>
  </si>
  <si>
    <t>XT50NPKG/7872</t>
  </si>
  <si>
    <t>XT50NS-G, 7872-W, 321</t>
  </si>
  <si>
    <t>XT50NPKG/7360/LV</t>
  </si>
  <si>
    <t>XT50NS-G, 7360-W, 321, 263LTE-V</t>
  </si>
  <si>
    <t>XT50NPKG/7060/LV</t>
  </si>
  <si>
    <t>XT50NS-G, 7060-W, 321, 263LTE-V</t>
  </si>
  <si>
    <t>XT50NPKG/7070/LV</t>
  </si>
  <si>
    <t>XT50NS-G, 7070-W, 321, 263LTE-V</t>
  </si>
  <si>
    <t>XT50NPKG/7872/LV</t>
  </si>
  <si>
    <t>XT50NS-G, 7872-W, 321, 263LTE-V</t>
  </si>
  <si>
    <t>XT50NPKG1/7360</t>
  </si>
  <si>
    <t>XT50NS-G, 7360-W, 321, (2) 1106</t>
  </si>
  <si>
    <t>XT50NPKG1/7060</t>
  </si>
  <si>
    <t>XT50NS-G, 7060-W, 321, (2) 1106</t>
  </si>
  <si>
    <t>XT50NPKG1/7070</t>
  </si>
  <si>
    <t>XT50NS-G, 7070-W, 321, (2) 1106</t>
  </si>
  <si>
    <t>XT50NPKG1/7872</t>
  </si>
  <si>
    <t>XT50NS-G, 7872-W, 321, (2) 1106</t>
  </si>
  <si>
    <t>XT50NPKG1/7360/LV</t>
  </si>
  <si>
    <t>XT50NS-G, 7360-W, 321, (2) 1106, 263LTE-V</t>
  </si>
  <si>
    <t>XT50NPKG1/7060/LV</t>
  </si>
  <si>
    <t>XT50NS-G, 7060-W, 321, (2) 1106, 263LTE-V</t>
  </si>
  <si>
    <t>XT50NPKG1/7070/LV</t>
  </si>
  <si>
    <t>XT50NS-G, 7070-W, 321, (2) 1106, 263LTE-V</t>
  </si>
  <si>
    <t>XT50NPKG1/7872/LV</t>
  </si>
  <si>
    <t>XT50NS-G, 7872-W, 321, (2) 1106, 263LTE-V</t>
  </si>
  <si>
    <t>XT50NPKG2/7360</t>
  </si>
  <si>
    <t>XT50NS-G, 7360-W, 321, (3) 1106, 1122</t>
  </si>
  <si>
    <t>XT50NPKG2/7060</t>
  </si>
  <si>
    <t>XT50NS-G, 7060-W, 321, (3) 1106, 1122</t>
  </si>
  <si>
    <t>XT50NPKG2/7070</t>
  </si>
  <si>
    <t>XT50NS-G, 7070-W, 321, (3) 1106, 1122</t>
  </si>
  <si>
    <t>XT50NPKG2/7872</t>
  </si>
  <si>
    <t>XT50NS-G, 7872-W, 321, (3) 1106, 1122</t>
  </si>
  <si>
    <t>XT50NPKG2/7360/LV</t>
  </si>
  <si>
    <t>XT50NS-G, 7360-W, 321, (3) 1106, 1122, 263LTE-V</t>
  </si>
  <si>
    <t>XT50NPKG2/7060/LV</t>
  </si>
  <si>
    <t>XT50NS-G, 7060-W, 321, (3) 1106, 1122, 263LTE-V</t>
  </si>
  <si>
    <t>XT50NPKG2/7070/LV</t>
  </si>
  <si>
    <t>XT50NS-G, 7070-W, 321, (3) 1106, 1122, 263LTE-V</t>
  </si>
  <si>
    <t>XT50NPKG2/7872/LV</t>
  </si>
  <si>
    <t>XT50NS-G, 7872-W, 321, (3) 1106, 1122, 263LTE-V</t>
  </si>
  <si>
    <t>XR150PCB</t>
  </si>
  <si>
    <t>142 ZONES, NO COMMUNICATION BOARD ONLY (INC 50VA TRF)</t>
  </si>
  <si>
    <t>XR150L-G</t>
  </si>
  <si>
    <t>142ZONES, NO COMMUNICATION, 350 ENCL (INC 50VA TRNS)</t>
  </si>
  <si>
    <t>XR150DPCB</t>
  </si>
  <si>
    <t>142 ZONES, DIALER, BOARD ONLY (INC 50 VA TRANSFORMER)</t>
  </si>
  <si>
    <t>XR150DL-G</t>
  </si>
  <si>
    <t>142 ZONES, DIALER, 350-G GREY ENCL (INC 50VA TRNSFR)</t>
  </si>
  <si>
    <t>XR150DL-R</t>
  </si>
  <si>
    <t xml:space="preserve">142 ZONES, DIALER, 350, RED                       </t>
  </si>
  <si>
    <t>XR150DNPCB</t>
  </si>
  <si>
    <t>142 ZONES, DIALER/NETWORK BOARD ONLY, INCL 50VA TRNS</t>
  </si>
  <si>
    <t>XR150DNPCBZ-CAN</t>
  </si>
  <si>
    <t xml:space="preserve">XR150 DIALER, NET, PCB ONLY, CANADA                  </t>
  </si>
  <si>
    <t>XR150DNL-G</t>
  </si>
  <si>
    <t>142 ZONES, DIALER/NET, 350-G ENCL INC 50VA TRNSFRMER</t>
  </si>
  <si>
    <t>XR150DNL-GCAN</t>
  </si>
  <si>
    <t>142 ZONES, DIAL/NET, ENCRYP, 350 ENC, 50VA XFMR, CANADA</t>
  </si>
  <si>
    <t>XR150DNL-R</t>
  </si>
  <si>
    <t xml:space="preserve">142 ZONES, DIALER/NET, 350, RED                   </t>
  </si>
  <si>
    <t>XR150NPCB</t>
  </si>
  <si>
    <t>142 ZONES, NETWORK, BOARD ONLY (INC 50 VA TRANSFORM)</t>
  </si>
  <si>
    <t>XR150NL-G</t>
  </si>
  <si>
    <t>142 ZONES, NETWORK, 350-G ENCLOSURE (INC 50 VA TRANSF)</t>
  </si>
  <si>
    <t>XR150 DEMO STAND</t>
  </si>
  <si>
    <t xml:space="preserve">XR150DN DEMO STAND (WEDGE)                        </t>
  </si>
  <si>
    <t>XR150DFC-R</t>
  </si>
  <si>
    <t xml:space="preserve">142 ZONES, DIALER, FIRE CONTROL                   </t>
  </si>
  <si>
    <t>XR150DNFC-R</t>
  </si>
  <si>
    <t xml:space="preserve">142 ZONES, DIALER/NET, FIRE CONTROL               </t>
  </si>
  <si>
    <t>PKG-XR150DF</t>
  </si>
  <si>
    <t xml:space="preserve">XR150DL-R, 630F-R, 322, 866, 318                  </t>
  </si>
  <si>
    <t>PKG-XR150DFC</t>
  </si>
  <si>
    <t xml:space="preserve">XR150DFC-R, 866,318                               </t>
  </si>
  <si>
    <t>PKG-XR150DNF</t>
  </si>
  <si>
    <t xml:space="preserve">XR150DNL-R, 630F-R, 270,322,866,318               </t>
  </si>
  <si>
    <t>PKG-XR150DNFC</t>
  </si>
  <si>
    <t xml:space="preserve">XR150DNFC-R, 270, 866, 318                        </t>
  </si>
  <si>
    <t>XR550DPCB</t>
  </si>
  <si>
    <t>574ZONES,DIALER,BOARD ONLY (INC 50 VA TRANSFORMER)</t>
  </si>
  <si>
    <t>XR550DL-G</t>
  </si>
  <si>
    <t xml:space="preserve">574 ZONES,DIALER,350-G ENCL,INC 50VA TRANSFORMR   </t>
  </si>
  <si>
    <t>XR550DNL-GCAN</t>
  </si>
  <si>
    <t>574 ZONES,DIALER/NET,350-G ENCL,INC 50VA TRANSFRMR, CANADA</t>
  </si>
  <si>
    <t>XR550DL-R</t>
  </si>
  <si>
    <t xml:space="preserve">574 ZONES, DIALER, 350, RED                       </t>
  </si>
  <si>
    <t>XR550DNPCB</t>
  </si>
  <si>
    <t>574 ZONES,DIALER/NET,BOARD ONLY,INC 50VA TRANSFRMR</t>
  </si>
  <si>
    <t>XR550DNL-G</t>
  </si>
  <si>
    <t>574 ZONES,DIALER/NET,350-G ENCL,INC 50VA TRANSFRMR</t>
  </si>
  <si>
    <t>XR550DNL-R</t>
  </si>
  <si>
    <t xml:space="preserve">574 ZONES, DIALER/NET, 350, RED                   </t>
  </si>
  <si>
    <t>XR550DEPCB</t>
  </si>
  <si>
    <t>574 ZONES,DIAL/NET,ENCRYPT, BOARD ONLY(50VA TRNSFR</t>
  </si>
  <si>
    <t>XR550DEL-G</t>
  </si>
  <si>
    <t xml:space="preserve">574 ZONES,DIAL/NET,ENCRYP,350 ENCL,50VA TRNSFR    </t>
  </si>
  <si>
    <t>XR550DEL-GCAN</t>
  </si>
  <si>
    <t>574 ZONES,DIAL/NET,ENCRYP,350 ENC,50VA XFMR, CANADA</t>
  </si>
  <si>
    <t>XR550DEA-G</t>
  </si>
  <si>
    <t>574 ZONES, DIALER, ENCRYPT, 350 ENC, 50VA TRNSFRMR</t>
  </si>
  <si>
    <t>XR550DFC-R</t>
  </si>
  <si>
    <t xml:space="preserve">574 ZONES, DIALER, FIRE CONTROL                   </t>
  </si>
  <si>
    <t>XR550DNFC-R</t>
  </si>
  <si>
    <t>XR550DN DEMO</t>
  </si>
  <si>
    <t xml:space="preserve">XR550DN DEMO CASE                                 </t>
  </si>
  <si>
    <t>XR550 32 DR ADD ON A</t>
  </si>
  <si>
    <t xml:space="preserve">32 ADDITIONAL DOORS FOR 64 ON XR550 SERIES        </t>
  </si>
  <si>
    <t>XR550 32 DR ADD ON B</t>
  </si>
  <si>
    <t xml:space="preserve">32 ADDITIONAL DOORS FOR 96 ON XR550 SERIES        </t>
  </si>
  <si>
    <t>XR550 DEMO STAND</t>
  </si>
  <si>
    <t xml:space="preserve">XR550DN DEMO STAND (WEDGE)                        </t>
  </si>
  <si>
    <t>PKG-XR550DF</t>
  </si>
  <si>
    <t xml:space="preserve">XR550DL-R, 630F-R, 322, 866, 318                  </t>
  </si>
  <si>
    <t>PKG-XR550DFC</t>
  </si>
  <si>
    <t xml:space="preserve">XR550DFC-R, 866, 318                              </t>
  </si>
  <si>
    <t>PKG-XR550DNF</t>
  </si>
  <si>
    <t xml:space="preserve">XR550DNL-R, 630F-R, 270, 322, 866, 318            </t>
  </si>
  <si>
    <t>PKG-XR550DNFC</t>
  </si>
  <si>
    <t xml:space="preserve">XR550DNFC-R, 270, 866, 318                        </t>
  </si>
  <si>
    <t>340-G</t>
  </si>
  <si>
    <t xml:space="preserve">SMALL ENCL GREY FOR XT SERIES,714-8/16,715-8/16   </t>
  </si>
  <si>
    <t>340-R</t>
  </si>
  <si>
    <t xml:space="preserve">SMALL ENCL RED FOR XT, 714-8/16, 715-8/16         </t>
  </si>
  <si>
    <t>341-G</t>
  </si>
  <si>
    <t xml:space="preserve">ATM ENCL GREY FOR ALL DMP PANELS &amp; 323/324P TRFR  </t>
  </si>
  <si>
    <t>341B</t>
  </si>
  <si>
    <t xml:space="preserve">KIOSK ENCLOSURE BATTERY BRACKET                   </t>
  </si>
  <si>
    <t>349-G</t>
  </si>
  <si>
    <t xml:space="preserve">MEDIUM PANEL ENCLOSURE GREY FOR XT SERIES         </t>
  </si>
  <si>
    <t>349A-G</t>
  </si>
  <si>
    <t xml:space="preserve">ATTACK RESIST MEDIUM GREY ENCLOSURE FOR XT SERIES </t>
  </si>
  <si>
    <t>349S-G</t>
  </si>
  <si>
    <t xml:space="preserve">ENCLOSURE SHELF (FOR 2 7AH BATT) FOR 349 ENCL     </t>
  </si>
  <si>
    <t>350-G</t>
  </si>
  <si>
    <t>LARGE GREY ENCLOSURE FOR XR PANELS &amp; 323/324P TRNS</t>
  </si>
  <si>
    <t>350-R</t>
  </si>
  <si>
    <t xml:space="preserve">LARGE RED ENCLOSURE FOR XR PANELS,323/324P TRNS   </t>
  </si>
  <si>
    <t>350A-G</t>
  </si>
  <si>
    <t>ATTACK RESIST ENCLOSURE 16 GUAGE,FOR ALL XR PANELS</t>
  </si>
  <si>
    <t>350B</t>
  </si>
  <si>
    <t>SLIDE-IN BRACKET W/3-HOLE FOR 350 AND350A ENCLOSUR</t>
  </si>
  <si>
    <t>350C-G</t>
  </si>
  <si>
    <t>CONDUIT BACKBOX FOR ADD. CONDUIT FOR 350&amp;350A ENCL</t>
  </si>
  <si>
    <t>350D-92</t>
  </si>
  <si>
    <t xml:space="preserve">MOUNTING PLATE FOR ANY ENCLOSURE - 3-HOLE PATTERN </t>
  </si>
  <si>
    <t>350P-92</t>
  </si>
  <si>
    <t xml:space="preserve">3-HOLE MOUNTING BRACKET                           </t>
  </si>
  <si>
    <t>350S-G</t>
  </si>
  <si>
    <t xml:space="preserve">LARGE ENCLOSURE SHELF FOR 350 PANEL ENCL          </t>
  </si>
  <si>
    <t>351-G</t>
  </si>
  <si>
    <t xml:space="preserve">UNIVERSAL MNTG PLATE FOR DMP1812 &amp;BOSCH UPGRADES  </t>
  </si>
  <si>
    <t>351ONQ</t>
  </si>
  <si>
    <t xml:space="preserve">ONQ SYSTEM MOUNTING PLATE FOR XT AND XR SERIES    </t>
  </si>
  <si>
    <t>351PRI</t>
  </si>
  <si>
    <t xml:space="preserve">PRI SYSTEM MOUNTING PLATE FOR XT AND XR SERIES    </t>
  </si>
  <si>
    <t>352P-G</t>
  </si>
  <si>
    <t xml:space="preserve">X-LARGE ENCLOSURE, GRAY, 505-12                   </t>
  </si>
  <si>
    <t>352S-G</t>
  </si>
  <si>
    <t xml:space="preserve">XL GREY BATTERY ENCLOSURE WITH 5 SHELVES          </t>
  </si>
  <si>
    <t>352X-G</t>
  </si>
  <si>
    <t xml:space="preserve">XL GRAY ENCL W/100VA TRNSFR&amp;MOUNT.PLATE:XR PANELS </t>
  </si>
  <si>
    <t>353-G</t>
  </si>
  <si>
    <t>GRAY WIRE PULL BOX,12"X15"X4",FOR XRSERIES/352ENCL</t>
  </si>
  <si>
    <t>354-G</t>
  </si>
  <si>
    <t xml:space="preserve">GRAY RETROFIT PLATE FOR 1ZONE EXP.IN 350/350A ENC </t>
  </si>
  <si>
    <t>354A-G</t>
  </si>
  <si>
    <t xml:space="preserve">RETROFIT ENCL FOR (2)714/15-XX MOUNTS IN 350/350A </t>
  </si>
  <si>
    <t>ES501</t>
  </si>
  <si>
    <t xml:space="preserve">TRANSFORMER ENCL 4.25"X5.625"X2.5 (321/327TRF)    </t>
  </si>
  <si>
    <t>ES502</t>
  </si>
  <si>
    <t xml:space="preserve">PLUG-IN GRAY TRNSFR ENCL (4.25"X5.625"X3.75")     </t>
  </si>
  <si>
    <t>7060-I</t>
  </si>
  <si>
    <t xml:space="preserve">GREEN LCD W/SHORTCUT KEYS, IVORY FOR ALL PANELS   </t>
  </si>
  <si>
    <t>7060-W</t>
  </si>
  <si>
    <t xml:space="preserve">GREEN LCD W/SHORTCUT KEYS, WHITE FOR ALL PANELS   </t>
  </si>
  <si>
    <t>7060N-I</t>
  </si>
  <si>
    <t xml:space="preserve">GREEN LCD W/NUMERIC KEYS, IVORY FOR ALL PANELS    </t>
  </si>
  <si>
    <t>7060N-W</t>
  </si>
  <si>
    <t xml:space="preserve">GREEN LCD W/NUMERIC KEYS, WHITE FOR ALL PANELS    </t>
  </si>
  <si>
    <t>7063-I</t>
  </si>
  <si>
    <t>GREEN LCD,PROX W/SHORTCUT KEYS,IVORY,FOR ALL PANELS</t>
  </si>
  <si>
    <t>7063-W</t>
  </si>
  <si>
    <t>GREEN LCD,PROX W/SHORTCUT KEYS,WHTE,FOR ALL PANELS</t>
  </si>
  <si>
    <t>7063N-I</t>
  </si>
  <si>
    <t>GREEN LCD, PROX,W/NUMERIC KEYS,IVORY FOR ALL PANEL</t>
  </si>
  <si>
    <t>7063N-W</t>
  </si>
  <si>
    <t>GREEN LCD, PROX, W/NUMERIC KEYS,WHITE,FOR ALL PANEL</t>
  </si>
  <si>
    <t>7070-I</t>
  </si>
  <si>
    <t>GREEN LCD,4 ZONE,SHORTCUT KEYS,IVORY FOR ALL PANEL</t>
  </si>
  <si>
    <t>7070-W</t>
  </si>
  <si>
    <t xml:space="preserve">GREEN LCD, 4 ZONES, W/SHORTCUT KEYS, WHITE        </t>
  </si>
  <si>
    <t>7070N-I</t>
  </si>
  <si>
    <t xml:space="preserve">GREEN LCD, 4 ZONE, W/NUMERIC KEYS, IVORY          </t>
  </si>
  <si>
    <t>7070N-W</t>
  </si>
  <si>
    <t>GREEN LCD,4 ZONES,NUMERIC KEYS,WHITE,FOR ALL PANEL</t>
  </si>
  <si>
    <t>7073-I</t>
  </si>
  <si>
    <t>GREEN LCD,4ZONE,PROX,DOOR STRIKE,SHORTCUT KEYS,IVY</t>
  </si>
  <si>
    <t>7073-W</t>
  </si>
  <si>
    <t xml:space="preserve">GREEN LCD,4ZONE,PROX,DOOR STRIKE,SHORTCUT,WHT     </t>
  </si>
  <si>
    <t>7073N-I</t>
  </si>
  <si>
    <t xml:space="preserve">GREEN LCD,4ZONE,PROX,DOOR STRIKE,NUMERIC KEYS,IVY </t>
  </si>
  <si>
    <t>7073N-W</t>
  </si>
  <si>
    <t xml:space="preserve">GREEN LCD,4ZONE,PROX,DOOR STRIKE,NUMERIC KEYS,WHT </t>
  </si>
  <si>
    <t>7160-W</t>
  </si>
  <si>
    <t xml:space="preserve">GREEN LCD,ALTERNATE DESIGN, WHITE                 </t>
  </si>
  <si>
    <t>7173-W</t>
  </si>
  <si>
    <t xml:space="preserve">GREEN LCD,ALT DESIGN,4ZONE,PROX,DOOR STRIKE,WHT   </t>
  </si>
  <si>
    <t>7060A-W</t>
  </si>
  <si>
    <t>AQUALT,BLUE LCD W/SHORTCUT KEYS,WHITE,FOR ALL PANL</t>
  </si>
  <si>
    <t>7060AN-W</t>
  </si>
  <si>
    <t>AQUALT BLUE LCD,W/NUMERIC KEYS,WHITE FOR ALL PANEL</t>
  </si>
  <si>
    <t>7063A-W</t>
  </si>
  <si>
    <t>AQUALT BLUE LCD,PROX W/SHORTCUT KEY,WHTE ALL PANEL</t>
  </si>
  <si>
    <t>7063AN-W</t>
  </si>
  <si>
    <t>AQULT BLUE LCD,PROX,W/NUMERIC KEYS,WHTE ALL PANELS</t>
  </si>
  <si>
    <t>7070A-W</t>
  </si>
  <si>
    <t>AQULT BLUE LCD,4 ZONES,SHORTCUT KEYS,WHT,ALL PANEL</t>
  </si>
  <si>
    <t>7070AN-W</t>
  </si>
  <si>
    <t>AQLT BLUE LCD,4 ZONES,NUMERIC KEYS,WHTE ALL PANELS</t>
  </si>
  <si>
    <t>7073A-W</t>
  </si>
  <si>
    <t xml:space="preserve">BLUE LCD,4 ZNS,PROX,DOOR STRK,SHORTCUT KEYS,WHITE </t>
  </si>
  <si>
    <t>7073AN-W</t>
  </si>
  <si>
    <t xml:space="preserve">BLUE LCD,4 ZNS,PROX,DOOR STRK NUMERIC KEYS WHITE  </t>
  </si>
  <si>
    <t>7872-B</t>
  </si>
  <si>
    <t>GRAPHIC TOUCHSCREEN KEYPAD W/PROX READER &amp; 4 ZONES</t>
  </si>
  <si>
    <t>7872-W</t>
  </si>
  <si>
    <t>7872-W/DEMO</t>
  </si>
  <si>
    <t xml:space="preserve">7872 DEMO KEYPAD                                  </t>
  </si>
  <si>
    <t>7873-B</t>
  </si>
  <si>
    <t xml:space="preserve">GRAPHIC KEYPAD W/4 ZONES, PROX, RELAY, WIEGAND    </t>
  </si>
  <si>
    <t>7873-W</t>
  </si>
  <si>
    <t>7873H-W</t>
  </si>
  <si>
    <t xml:space="preserve">HIGH SEC GRAPHIC KEYPAD W/4 ZONES, PROX, RELAY, WIEGAND    </t>
  </si>
  <si>
    <t>9862-B</t>
  </si>
  <si>
    <t xml:space="preserve">WIRELESS GRAPHIC TOUCHSCREEN WITH PROX. BLACK     </t>
  </si>
  <si>
    <t>9862USB-B</t>
  </si>
  <si>
    <t xml:space="preserve">WIRELESS TOUCHSCREEN KEYPAD WITH MINI USB, BLACK  </t>
  </si>
  <si>
    <t>9862-W</t>
  </si>
  <si>
    <t xml:space="preserve">WIRELESS GRAPHIC TOUCHSCREEN WITH PROX. WHITE     </t>
  </si>
  <si>
    <t>9862USB-W</t>
  </si>
  <si>
    <t xml:space="preserve">WIRELESS TOUSCHREEN KEYPAD WITH MINI USB, WHITE   </t>
  </si>
  <si>
    <t>7360-W</t>
  </si>
  <si>
    <t xml:space="preserve">ICON LCD, WHITE                                   </t>
  </si>
  <si>
    <t>7363-W</t>
  </si>
  <si>
    <t xml:space="preserve">ICON LCD,PROX,WHITE                               </t>
  </si>
  <si>
    <t>9000BAT/8</t>
  </si>
  <si>
    <t xml:space="preserve">REPLACEMENT BATTERY FOR 9000 SERIES, 8 PK         </t>
  </si>
  <si>
    <t>9060-W</t>
  </si>
  <si>
    <t xml:space="preserve">WIRELESS KEYPAD,LCD,SHORTCUT KEYS,WHITE           </t>
  </si>
  <si>
    <t>9060-W/699</t>
  </si>
  <si>
    <t xml:space="preserve">WIRELESS KEYPAD W/DESKSTAND                       </t>
  </si>
  <si>
    <t>9063-W</t>
  </si>
  <si>
    <t xml:space="preserve">WIRELESS KEYPAD,LCD,PROX,SHORTCUT KEYS,WHITE      </t>
  </si>
  <si>
    <t>9063-W/699</t>
  </si>
  <si>
    <t xml:space="preserve">WIRELESS KEYPAD, PROX, W/DESKSTAND                </t>
  </si>
  <si>
    <t>300-5</t>
  </si>
  <si>
    <t xml:space="preserve">REPLACEMENT 5 WIRE HARNESS                        </t>
  </si>
  <si>
    <t>300-12</t>
  </si>
  <si>
    <t xml:space="preserve">REPLACEMENT 12 WIRE HARNESS                       </t>
  </si>
  <si>
    <t>300-512</t>
  </si>
  <si>
    <t xml:space="preserve">REPLACEMENT 12 WIRE HARNESS, 5'                   </t>
  </si>
  <si>
    <t>300-763</t>
  </si>
  <si>
    <t xml:space="preserve">REPLACEMENT 7-WIRE HARNESS FOR THE 763            </t>
  </si>
  <si>
    <t>300-7800-5</t>
  </si>
  <si>
    <t xml:space="preserve">REPLACEMENT 5-WIRE HARNESS FOR 7800 SERIES        </t>
  </si>
  <si>
    <t>300-7800-12</t>
  </si>
  <si>
    <t xml:space="preserve">REPLACEMENT 12-WIRE HARNESS FOR 7800 SERIES       </t>
  </si>
  <si>
    <t>300-7800-12ADPT</t>
  </si>
  <si>
    <t xml:space="preserve">ADAPTOR FOR 7800 SERIES KEYPAD HARNESS            </t>
  </si>
  <si>
    <t>300-9800-4</t>
  </si>
  <si>
    <t xml:space="preserve">REPLACEMENT 4 WIRE HARNESS FOR 9800 SERIES        </t>
  </si>
  <si>
    <t>300-9800DEMO</t>
  </si>
  <si>
    <t xml:space="preserve">POWER CABLE, 9800 W/DISCONNECT                    </t>
  </si>
  <si>
    <t>694-W</t>
  </si>
  <si>
    <t xml:space="preserve">PLATE, KYPD WALL RPLCMNT,WHITE                    </t>
  </si>
  <si>
    <t>694-7800-W</t>
  </si>
  <si>
    <t xml:space="preserve">PLATE, KYPD WALL REPLACEMENT, WHITE               </t>
  </si>
  <si>
    <t>695-B</t>
  </si>
  <si>
    <t xml:space="preserve">CONDUIT BACKBOX FOR LCD SERIES KEYPADS,1-1/2",BLK </t>
  </si>
  <si>
    <t>695-I</t>
  </si>
  <si>
    <t>CONDUIT BACKBOX FOR LCD SERIES KEYPADS,1-1/2",IVRY</t>
  </si>
  <si>
    <t>695-W</t>
  </si>
  <si>
    <t xml:space="preserve">CONDUIT BACKBOX FOR LCD SERIES KEYPADS,1-1/2",WHT </t>
  </si>
  <si>
    <t>695-7800-B</t>
  </si>
  <si>
    <t xml:space="preserve">GRAPHIC TOUCHSCREEN IN-WALL BACKBOX,BLACK         </t>
  </si>
  <si>
    <t>695-7800-W</t>
  </si>
  <si>
    <t xml:space="preserve">GRAPHIC TOUCHSCREEN IN-WALL BACKBOX,WHITE         </t>
  </si>
  <si>
    <t>695-7800-SFC-W</t>
  </si>
  <si>
    <t xml:space="preserve">7800 BACKBOX, 1 1/2 INCH DEEP, WHITE              </t>
  </si>
  <si>
    <t>696-B</t>
  </si>
  <si>
    <t xml:space="preserve">BACKBOX FOR LCD SERIES KEYPADS, 1/2", BLACK       </t>
  </si>
  <si>
    <t>696-I</t>
  </si>
  <si>
    <t xml:space="preserve">BACKBOX FOR LCD SERIES KEYPADS,1/2", IVORY        </t>
  </si>
  <si>
    <t>696-W</t>
  </si>
  <si>
    <t xml:space="preserve">BACKBOX FOR LCD SERIES KEYPADS,1/2" WHITE         </t>
  </si>
  <si>
    <t>697</t>
  </si>
  <si>
    <t xml:space="preserve">PLASTIC KEYPAD WALL COVER 9"X9"                   </t>
  </si>
  <si>
    <t>698</t>
  </si>
  <si>
    <t xml:space="preserve">PLASTIC KEYPAD WALL COVER 7.4" X 11"              </t>
  </si>
  <si>
    <t>698-7800-B</t>
  </si>
  <si>
    <t xml:space="preserve">GRAPHIC TOUCHSCREEN WALL COVER, GLOSS BLACK       </t>
  </si>
  <si>
    <t>698-7800-W</t>
  </si>
  <si>
    <t xml:space="preserve">GRAPHIC TOUCHSCREEN WALL COVER, GLOSS WHITE       </t>
  </si>
  <si>
    <t>699</t>
  </si>
  <si>
    <t xml:space="preserve">DESKSTAND FOR LCD SERIES KEYPADS                  </t>
  </si>
  <si>
    <t>699-W</t>
  </si>
  <si>
    <t xml:space="preserve">DESKSTAND FOR LCD SERIES KEYPADS, WHITE METAL     </t>
  </si>
  <si>
    <t>699-7800</t>
  </si>
  <si>
    <t xml:space="preserve">DESKSTAND FOR 7800 TOUCHSCREEN KEYPADS            </t>
  </si>
  <si>
    <t>777</t>
  </si>
  <si>
    <t xml:space="preserve">COVER, CLEAR W/THUMBLOCK                          </t>
  </si>
  <si>
    <t>371-500U-B</t>
  </si>
  <si>
    <t xml:space="preserve">REPLACEMENT TRNSFMR FOR 9862USB                      </t>
  </si>
  <si>
    <t>371-500U-W</t>
  </si>
  <si>
    <t>780</t>
  </si>
  <si>
    <t xml:space="preserve">KEYPAD DEMONSTRATOR MODULE FOR ANY DMP LCD        </t>
  </si>
  <si>
    <t>9800-STAND-B/10</t>
  </si>
  <si>
    <t xml:space="preserve">REPLACEMENT DESKSTAND FOR 9862 (10 PACK), BLACK   </t>
  </si>
  <si>
    <t>9800-STAND-W/10</t>
  </si>
  <si>
    <t xml:space="preserve">REPLACEMENT DESKSTAND FOR 9862 (10 PACK), WHITE   </t>
  </si>
  <si>
    <t>9800BAT2400/8</t>
  </si>
  <si>
    <t>BATTERY FOR 9800 HOUSEHOLD FIRE, 3.7V 2400MAH 8 PK</t>
  </si>
  <si>
    <t>THIN-ICONKEYS/10</t>
  </si>
  <si>
    <t xml:space="preserve">KEYBOARD W/NUMBERS AND SHORTCUT KEYS, 10PKG       </t>
  </si>
  <si>
    <t>THIN-NBRKEYS/10</t>
  </si>
  <si>
    <t xml:space="preserve">KEYBOARD W/NUMBERS ONLY, 10PKG                    </t>
  </si>
  <si>
    <t>THIN-SCKEYS/10</t>
  </si>
  <si>
    <t xml:space="preserve">KEYBOARD W/SHORTCUT KEYS, 10PKG                   </t>
  </si>
  <si>
    <t>THIN-ICON-B/10</t>
  </si>
  <si>
    <t xml:space="preserve">HOUSING, ICON SERIES, BLACK, 10PKG                </t>
  </si>
  <si>
    <t>THIN-ICON-I/10</t>
  </si>
  <si>
    <t xml:space="preserve">HOUSING, ICON SERIES, IVORY, 10PKG                </t>
  </si>
  <si>
    <t>THIN-ICON-W/10</t>
  </si>
  <si>
    <t xml:space="preserve">HOUSING, ICON SERIES, WHITE, 10PKG                </t>
  </si>
  <si>
    <t>THIN-LCD-B/10</t>
  </si>
  <si>
    <t xml:space="preserve">HOUSING, THINLINE SERIES, BLACK, 10 PKG           </t>
  </si>
  <si>
    <t>THIN-LCD-I/10</t>
  </si>
  <si>
    <t xml:space="preserve">THIN LCD KEYPAD HOUSING, IVORY, 10 PK             </t>
  </si>
  <si>
    <t>THIN-LCD-W/10</t>
  </si>
  <si>
    <t xml:space="preserve">THIN LCD KEYPAD HOUSING, WHITE, 10 PK             </t>
  </si>
  <si>
    <t>THIN-LCD-P/10</t>
  </si>
  <si>
    <t>HOUSING, AQUALITE &amp; THINLINE SERIES,PLATINUM,10PKG</t>
  </si>
  <si>
    <t>THIN7100-LCD-B/10</t>
  </si>
  <si>
    <t xml:space="preserve">HOUSING, THINLINE 7100 SERIES, BLACK, 10 PKG      </t>
  </si>
  <si>
    <t>THIN7100-LCD-I/10</t>
  </si>
  <si>
    <t>THIN7100-LCD-W/10</t>
  </si>
  <si>
    <t xml:space="preserve">THIN LCD KEYPAD HOUSING, WHITE 10 PK              </t>
  </si>
  <si>
    <t xml:space="preserve">WIRELESS BILL TRAP, BLACK                                </t>
  </si>
  <si>
    <t>1101-W</t>
  </si>
  <si>
    <t xml:space="preserve">UNIVERSAL WIRELESS TRANSMITTER                    </t>
  </si>
  <si>
    <t>1101-W/100</t>
  </si>
  <si>
    <t xml:space="preserve">UNIVERSAL WIRELESS TRANSMITTER,100PKG             </t>
  </si>
  <si>
    <t>1101E-W</t>
  </si>
  <si>
    <t>WIRELESS ENCRYPTED COMMERCIAL UNIVERSAL TRANSMITTER</t>
  </si>
  <si>
    <t>1102-W</t>
  </si>
  <si>
    <t xml:space="preserve">UNIVERSAL WLS TRNSMTR, EXTERNAL CONTACTS ONLY      </t>
  </si>
  <si>
    <t>1102-W/100</t>
  </si>
  <si>
    <t>UNIVERSAL WLS TRNSMTR, EXTERNAL CONTACTS ONLY, 100 PK</t>
  </si>
  <si>
    <t>1103-W</t>
  </si>
  <si>
    <t xml:space="preserve">UNIVERSAL WLS TRNSMTR                             </t>
  </si>
  <si>
    <t>1103E-W</t>
  </si>
  <si>
    <t>WIRELESS ENCRYPTED UNIVERSAL TRANSMITTER</t>
  </si>
  <si>
    <t xml:space="preserve">WLS UNVRSL,TRNSMTR EXT CNT,WHT, REPLACES 1105-W   </t>
  </si>
  <si>
    <t>1106/100</t>
  </si>
  <si>
    <t xml:space="preserve">WIRELESS TRANSMITTER, WHITE, 100 PK               </t>
  </si>
  <si>
    <t>1106E-W</t>
  </si>
  <si>
    <t>1107-W</t>
  </si>
  <si>
    <t xml:space="preserve">UNIVERSAL WIRELESS MICRO WINDOW TRANSMITTER       </t>
  </si>
  <si>
    <t>1107-W/100</t>
  </si>
  <si>
    <t xml:space="preserve">WIRELESS MICRO TRANSMITTER, WHITE, 100 PK         </t>
  </si>
  <si>
    <t>1131-W</t>
  </si>
  <si>
    <t xml:space="preserve">WIRELESS RECESSED CONTACT                         </t>
  </si>
  <si>
    <t>1131-W/100</t>
  </si>
  <si>
    <t xml:space="preserve">WIRELESS RECESSED CONTACT, 100 PK                 </t>
  </si>
  <si>
    <t>1114-W</t>
  </si>
  <si>
    <t xml:space="preserve">WIRELESS ZONE EXPANDER                            </t>
  </si>
  <si>
    <t>1115-W</t>
  </si>
  <si>
    <t xml:space="preserve">WIRELESS TEMPERATURE/WATER SENSOR                 </t>
  </si>
  <si>
    <t>1115-W/470PB</t>
  </si>
  <si>
    <t xml:space="preserve">1115-W WITH WATER SENSOR                          </t>
  </si>
  <si>
    <t>1115-W/470PB/100</t>
  </si>
  <si>
    <t xml:space="preserve">1115-W WITH WATER SENSOR, 100 PK                  </t>
  </si>
  <si>
    <t>1115-W/T280R</t>
  </si>
  <si>
    <t xml:space="preserve">1115-W WITH TEMP SENSOR PROBE                     </t>
  </si>
  <si>
    <t>1116-W</t>
  </si>
  <si>
    <t xml:space="preserve">WIRELESS RELAY OUTPUT                             </t>
  </si>
  <si>
    <t>1117R-W</t>
  </si>
  <si>
    <t xml:space="preserve">WIRELESS LED ANNUNCIATOR                          </t>
  </si>
  <si>
    <t>1118R-W</t>
  </si>
  <si>
    <t xml:space="preserve">WIRELESS REMOTE INDICATOR LIGHT                   </t>
  </si>
  <si>
    <t>1119-W</t>
  </si>
  <si>
    <t xml:space="preserve">WIRELESS SOUNDER                                  </t>
  </si>
  <si>
    <t>1134</t>
  </si>
  <si>
    <t>WIRELESS WIEGAND INTERFACE MODULE</t>
  </si>
  <si>
    <t xml:space="preserve">WIRELESS SIREN                                    </t>
  </si>
  <si>
    <t>1135/100</t>
  </si>
  <si>
    <t xml:space="preserve">WIRELESS SIREN, 100 PK                            </t>
  </si>
  <si>
    <t>1135E-W</t>
  </si>
  <si>
    <t>WIRELESS ENCRYPTED SIREN</t>
  </si>
  <si>
    <t>1136</t>
  </si>
  <si>
    <t>WIRELESS PLUG-IN SOUNDER</t>
  </si>
  <si>
    <t>1136/100</t>
  </si>
  <si>
    <t>WIRELESS PLUG-IN SOUNDER, 100 PK</t>
  </si>
  <si>
    <t>1137-W</t>
  </si>
  <si>
    <t xml:space="preserve">WIRELESS EMERGENCY LIGHT                          </t>
  </si>
  <si>
    <t xml:space="preserve">4-ZONE INPUT MODULE                               </t>
  </si>
  <si>
    <t xml:space="preserve">8-ZONE INPUT MODULE                               </t>
  </si>
  <si>
    <t xml:space="preserve">WIRELESS GLASSBREAK DETECTOR                         </t>
  </si>
  <si>
    <t>1128/100</t>
  </si>
  <si>
    <t xml:space="preserve">WIRELESS GLASSBREAK DETECTOR, 100 PK                     </t>
  </si>
  <si>
    <t xml:space="preserve">WIRELESS PIR WITH PET IMMUNITY                    </t>
  </si>
  <si>
    <t>1122/100</t>
  </si>
  <si>
    <t>1126R-W</t>
  </si>
  <si>
    <t xml:space="preserve">WIRELESS CEILING MOUNT 360 PIR                    </t>
  </si>
  <si>
    <t>1127-HSG-W</t>
  </si>
  <si>
    <t xml:space="preserve">WIRELESS WALL MOUNT PIR HOUSING                   </t>
  </si>
  <si>
    <t>1127C-W</t>
  </si>
  <si>
    <t xml:space="preserve">WIRELESS WALL MOUNT CURTAIN PIR                   </t>
  </si>
  <si>
    <t>1127W-W</t>
  </si>
  <si>
    <t xml:space="preserve">WIRELESS WALL MOUNT PIR W/PET IMMUNITY            </t>
  </si>
  <si>
    <t>1100D-W</t>
  </si>
  <si>
    <t xml:space="preserve">WIRELESS RECEIVER FOR XT PANEL                    </t>
  </si>
  <si>
    <t>1100DE-W</t>
  </si>
  <si>
    <t>WIRELESS ENCRYPTED RECEIVER</t>
  </si>
  <si>
    <t>1100DH-W</t>
  </si>
  <si>
    <t xml:space="preserve">WIRELESS HIGH POWER RECEIVER FOR XT PANEL         </t>
  </si>
  <si>
    <t>1100DHE-W</t>
  </si>
  <si>
    <t>WIRELESS HIGH-POWER ENCRYPTED RECEIVER</t>
  </si>
  <si>
    <t>1100DI-W</t>
  </si>
  <si>
    <t xml:space="preserve">WIRELESS IN-LINE RECEIVER FOR XT PANEL            </t>
  </si>
  <si>
    <t>1100R-W</t>
  </si>
  <si>
    <t xml:space="preserve">WIRELESS REPEATER                                 </t>
  </si>
  <si>
    <t>1100RBAT/8</t>
  </si>
  <si>
    <t xml:space="preserve">REPLACEMENT BATTERY FOR 1100R, 8 PK               </t>
  </si>
  <si>
    <t>1100RBAT800/8</t>
  </si>
  <si>
    <t xml:space="preserve">REPLACEMENT 800MAH BATTERY FOR 1100R, 8 PK               </t>
  </si>
  <si>
    <t>1100RE-W</t>
  </si>
  <si>
    <t>WIRELESS ENCRYPTED REPEATER</t>
  </si>
  <si>
    <t>1100X-W</t>
  </si>
  <si>
    <t xml:space="preserve">WIRELESS RECEIVER FOR XR SERIES PANELS </t>
  </si>
  <si>
    <t>1100XE-W</t>
  </si>
  <si>
    <t>1100XH-W</t>
  </si>
  <si>
    <t xml:space="preserve">WLS HIGH POWER RCVR FOR XR SERIES PANELS </t>
  </si>
  <si>
    <t>1100XHE-W</t>
  </si>
  <si>
    <t>1100XTANT/10</t>
  </si>
  <si>
    <t xml:space="preserve">REPLACEMENT ANTENNA FOR XT50, 10PKG               </t>
  </si>
  <si>
    <t>1141-W</t>
  </si>
  <si>
    <t xml:space="preserve">WIRELESS EMERGENCY WALL BUTTON                    </t>
  </si>
  <si>
    <t>1142-B</t>
  </si>
  <si>
    <t xml:space="preserve">2 BUTTON WIRELESS HOLD-UP DEVICE, BLACK                 </t>
  </si>
  <si>
    <t>1142-W</t>
  </si>
  <si>
    <t xml:space="preserve">2 BUTTON WIRELESS HOLD-UP DEVICE, WHITE                  </t>
  </si>
  <si>
    <t>1142BC-B</t>
  </si>
  <si>
    <t xml:space="preserve">2 BUTTON WIRELESS HOLD-UP DEVICE W/BELT CLIP, BLACK      </t>
  </si>
  <si>
    <t>1142BC-W</t>
  </si>
  <si>
    <t xml:space="preserve">2 BUTTON WIRELESS HOLD-UP DEVICE W/BELT CLIP, WHITE      </t>
  </si>
  <si>
    <t>1142E-W</t>
  </si>
  <si>
    <t>WIRELESS ENCRYPTED 2-BUTTON HOLD-UP</t>
  </si>
  <si>
    <t>1144-1</t>
  </si>
  <si>
    <t xml:space="preserve">WIRELESS 1-BUTTON KEY FOB                         </t>
  </si>
  <si>
    <t>1144-1/100</t>
  </si>
  <si>
    <t xml:space="preserve">WIRELESS 1-BUTTON KEY FOB, 100 PK                    </t>
  </si>
  <si>
    <t>1144-1E</t>
  </si>
  <si>
    <t xml:space="preserve">WIRELESS ENCRYPTED 1-BUTTON KEY FOB                         </t>
  </si>
  <si>
    <t>1144-1P</t>
  </si>
  <si>
    <t xml:space="preserve">WIRELESS 1-BUTTON KEY FOB WITH PROX PATCH         </t>
  </si>
  <si>
    <t>1144-2</t>
  </si>
  <si>
    <t xml:space="preserve">WIRELESS 2-BUTTON KEY FOB                         </t>
  </si>
  <si>
    <t>1144-2/100</t>
  </si>
  <si>
    <t xml:space="preserve">WIRELESS 2-BUTTON KEY FOB, 100 PK                    </t>
  </si>
  <si>
    <t>1144-2E</t>
  </si>
  <si>
    <t xml:space="preserve">WIRELESS ENCRYPTED 2-BUTTON KEY FOB                         </t>
  </si>
  <si>
    <t>1144-2P</t>
  </si>
  <si>
    <t xml:space="preserve">WIRELESS 2-BUTTON KEY FOB WITH PROX PATCH         </t>
  </si>
  <si>
    <t>1144-4</t>
  </si>
  <si>
    <t xml:space="preserve">WIRELESS 4-BUTTON KEY FOB                         </t>
  </si>
  <si>
    <t>1144-4/100</t>
  </si>
  <si>
    <t xml:space="preserve">WIRELESS 4-BUTTON KEY FOB, 100 PK                 </t>
  </si>
  <si>
    <t>1144-4E</t>
  </si>
  <si>
    <t xml:space="preserve">WIRELESS ENCRYPTED 4-BUTTON KEY FOB                         </t>
  </si>
  <si>
    <t>1144-D</t>
  </si>
  <si>
    <t xml:space="preserve">WIRELESS DUAL-BUTTON KEY FOB                      </t>
  </si>
  <si>
    <t>1144-D/100</t>
  </si>
  <si>
    <t xml:space="preserve">WIRELESS DUAL-BUTTON KEY FOB, 100 PK                      </t>
  </si>
  <si>
    <t>1148-G</t>
  </si>
  <si>
    <t xml:space="preserve">PERSONAL PENDANT WIRELESS TRANSMITTER, ONE BUTTON </t>
  </si>
  <si>
    <t>1164-W</t>
  </si>
  <si>
    <t xml:space="preserve">WIRELESS SMOKE DETECTOR W/ SYNC SOUNDER           </t>
  </si>
  <si>
    <t>1164NS-W</t>
  </si>
  <si>
    <t xml:space="preserve">WIRELESS SMOKE DETECTOR WITH NO SOUNDER           </t>
  </si>
  <si>
    <t xml:space="preserve">WIRELESS SMOKE RING           </t>
  </si>
  <si>
    <t>1183-135F</t>
  </si>
  <si>
    <t xml:space="preserve">WIRELESS HEAT DETECTOR FIXED                      </t>
  </si>
  <si>
    <t>1183-135R</t>
  </si>
  <si>
    <t xml:space="preserve">WIRELESS HEAT DETECTOR RR/FXD                     </t>
  </si>
  <si>
    <t>1184-W</t>
  </si>
  <si>
    <t xml:space="preserve">WIRELESS CO DETECTOR                              </t>
  </si>
  <si>
    <t>371-500</t>
  </si>
  <si>
    <t xml:space="preserve">PS,500MA,12V,PLUG-IN W/CORD FOR WLS KEYPAD &amp; XTL  </t>
  </si>
  <si>
    <t>378</t>
  </si>
  <si>
    <t xml:space="preserve">12VDC BARREL CONNECTOR W/LEADS                    </t>
  </si>
  <si>
    <t>470P</t>
  </si>
  <si>
    <t xml:space="preserve">WATER SENSOR PROBE, FOR USE WITH 1115-W           </t>
  </si>
  <si>
    <t>470PB</t>
  </si>
  <si>
    <t>CR123/8</t>
  </si>
  <si>
    <t xml:space="preserve">2/3A LITHIUM BATTERY, 8 PK                        </t>
  </si>
  <si>
    <t>CR12600/8</t>
  </si>
  <si>
    <t xml:space="preserve">3V LITHIUM BATTERY FOR 1131, 8 PK                 </t>
  </si>
  <si>
    <t>CR123FIRE/8</t>
  </si>
  <si>
    <t xml:space="preserve">PANASONIC 2/3A 3V LITHIUM BATTERY, 8 PK           </t>
  </si>
  <si>
    <t>CR17450</t>
  </si>
  <si>
    <t xml:space="preserve">3V LITHIUM BATTERY FOR 1126                       </t>
  </si>
  <si>
    <t>CR2032/10</t>
  </si>
  <si>
    <t xml:space="preserve">3V COINCELL LITHIUM BATT FOR 1145 KEY FOBS,10PKG  </t>
  </si>
  <si>
    <t>CR2430/10</t>
  </si>
  <si>
    <t xml:space="preserve">3V COINCELL LITH BATT,1107 WLS TRANSMITTER 10PKG  </t>
  </si>
  <si>
    <t>CR2450/10</t>
  </si>
  <si>
    <t xml:space="preserve">3V COINCELL LITH BATT FOR 1139 BILL TRAP 10PKG    </t>
  </si>
  <si>
    <t>CR2477/10</t>
  </si>
  <si>
    <t xml:space="preserve">3V COINCELL LITH BATT FOR 1166 SMOKE RING 10PKG    </t>
  </si>
  <si>
    <t>ES531</t>
  </si>
  <si>
    <t xml:space="preserve">ENCLOSURE,OUTDOOR, SINGLE 1101                      </t>
  </si>
  <si>
    <t>ES532</t>
  </si>
  <si>
    <t xml:space="preserve">ENCLOSURE,OUTDOOR, DUAL 1101                      </t>
  </si>
  <si>
    <t>T280R</t>
  </si>
  <si>
    <t xml:space="preserve">TEMPERATURE SENSOR PROBE, FOR USE WITH 1115-W     </t>
  </si>
  <si>
    <t>1101-HSG-B/10</t>
  </si>
  <si>
    <t xml:space="preserve">WIRELESS TRANSMITTER HOUSING, 10PKG               </t>
  </si>
  <si>
    <t>1101-HSG-C/10</t>
  </si>
  <si>
    <t xml:space="preserve">WIRELESS TRANSMITTER HOUSING,10PKG                </t>
  </si>
  <si>
    <t>1101-HSG-W/10</t>
  </si>
  <si>
    <t>1101MAG-W/10</t>
  </si>
  <si>
    <t xml:space="preserve">MAGNET W/MOUNTING ACCESSORIES,10PKG               </t>
  </si>
  <si>
    <t>1105-HSG-B/10</t>
  </si>
  <si>
    <t xml:space="preserve">UNIVERSAL WIRELESS TRANSMITTER HOUSING,10PKG      </t>
  </si>
  <si>
    <t>1105-HSG-C/10</t>
  </si>
  <si>
    <t>1105-HSG-W/10</t>
  </si>
  <si>
    <t>1106-HSG-C/10</t>
  </si>
  <si>
    <t xml:space="preserve">1106 HOUSING,CHOC,10PK                            </t>
  </si>
  <si>
    <t>1106-HSG-W/10</t>
  </si>
  <si>
    <t xml:space="preserve">1106 HOUSING,WHITE,10PK                           </t>
  </si>
  <si>
    <t>1106STDMAG-W/10</t>
  </si>
  <si>
    <t xml:space="preserve">STD MAGNET WITH MOUNT ACCESSORY, WHITE            </t>
  </si>
  <si>
    <t>1107-HSG-C/10</t>
  </si>
  <si>
    <t>REPLACEMENT WIRELESS TRANSMITTER HOUSING,PKG OF 10</t>
  </si>
  <si>
    <t>1107-HSG-W/10</t>
  </si>
  <si>
    <t>1107-TAPE/10</t>
  </si>
  <si>
    <t>TRANSMITTER AND MAGNET REPLACEMENT TAPE, 10 PK</t>
  </si>
  <si>
    <t>1107COMMAG-W/10</t>
  </si>
  <si>
    <t xml:space="preserve">1107 COMMERCIAL MAGNET, PK OF 10                  </t>
  </si>
  <si>
    <t>1107STDMAG-W/10</t>
  </si>
  <si>
    <t xml:space="preserve">1107 STANDARD MAG, 10PKG                          </t>
  </si>
  <si>
    <t>1121-HSG-W</t>
  </si>
  <si>
    <t xml:space="preserve">WIRELESS PIR HOUSING                              </t>
  </si>
  <si>
    <t>1131-HSG/10</t>
  </si>
  <si>
    <t xml:space="preserve">1131 HOUSING, WHITE, NO MAGNET, PKG OF 10         </t>
  </si>
  <si>
    <t>1131MAG-W/10</t>
  </si>
  <si>
    <t xml:space="preserve">MAGNET W/HOUSING FOR RECESSED CONTACT,10PKG       </t>
  </si>
  <si>
    <t>1142-HSG-B/10</t>
  </si>
  <si>
    <t xml:space="preserve">REPLACEMENT 1142 HOUSING                          </t>
  </si>
  <si>
    <t>1142-HSG-W/10</t>
  </si>
  <si>
    <t>1145-HSG-B</t>
  </si>
  <si>
    <t xml:space="preserve">WIRELESS 4-BUTTON KEY FOB HOUSING                 </t>
  </si>
  <si>
    <t>263EXT</t>
  </si>
  <si>
    <t>CELLULAR EXTENSION MODULE</t>
  </si>
  <si>
    <t>263H</t>
  </si>
  <si>
    <t xml:space="preserve">HSPA+ CELLULAR COMMUNICATOR FOR XT &amp; XR SERIES         </t>
  </si>
  <si>
    <t>263H/381-2</t>
  </si>
  <si>
    <t xml:space="preserve">HSPA+ CELLULAR COMMUNICATOR FOR XT &amp; XR SERIES W/381-2 </t>
  </si>
  <si>
    <t>263HCAN</t>
  </si>
  <si>
    <t xml:space="preserve">HSPA+ CELLULAR COMMUNICATOR, CANADA               </t>
  </si>
  <si>
    <t>263HCAN/381-2</t>
  </si>
  <si>
    <t>HSPA+ CELLULAR COMMUNICATOR FOR XT &amp; XR SERIES W/381-2, CANADA</t>
  </si>
  <si>
    <t>265H</t>
  </si>
  <si>
    <t xml:space="preserve">HSPA+ CELLULAR COMMUNICATOR FOR XTL+               </t>
  </si>
  <si>
    <t>265HCAN</t>
  </si>
  <si>
    <t xml:space="preserve">HSPA+ CELLULAR COMMUNICATOR FOR XTL+, EXT ANTENNA, CANADA               </t>
  </si>
  <si>
    <t>263LTE-A</t>
  </si>
  <si>
    <t>LTE CELLULAR COMMUNICATOR, AT&amp;T</t>
  </si>
  <si>
    <t>263LTE-A/381-2</t>
  </si>
  <si>
    <t>LTE CELLULAR COMMUNICATOR, 381 ANTENNA, AT&amp;T</t>
  </si>
  <si>
    <t>263LTE-V</t>
  </si>
  <si>
    <t>LTE CELLULAR COMMUNICATOR FOR XT &amp; XR SERIES</t>
  </si>
  <si>
    <t>263LTE-V/381-2</t>
  </si>
  <si>
    <t>LTE CELLULAR COMMUNICATOR FOR XT &amp; XR SERIES, 381 ANTENNA</t>
  </si>
  <si>
    <t>263LTE-V5</t>
  </si>
  <si>
    <t>LTE CELLULAR COMMUNICATOR FOR XR100/XR500, VERIZON</t>
  </si>
  <si>
    <t>265LTE-A</t>
  </si>
  <si>
    <t>265LTE-V</t>
  </si>
  <si>
    <t>LTE CELLULAR COMMUNICATOR FOR XTL+</t>
  </si>
  <si>
    <t>464</t>
  </si>
  <si>
    <t>CELLULAR ADAPTER FOR XR100/XR500</t>
  </si>
  <si>
    <t>CELLCOM-LTE-V</t>
  </si>
  <si>
    <t>LTE UNIVERSAL ALARM COMMUNICATOR</t>
  </si>
  <si>
    <t>CELLCOMF-LTE-V</t>
  </si>
  <si>
    <t>LTE UNIVERSAL FIRE ALARM COMMUNICATOR</t>
  </si>
  <si>
    <t>DUALCOMNF-LA</t>
  </si>
  <si>
    <t>UNIVERSAL FIRE COMMUNICATOR NETWORK, LTE, AT&amp;T</t>
  </si>
  <si>
    <t>DUALCOMNF-LV</t>
  </si>
  <si>
    <t>UNIVERSAL FIRE COMMUNICATOR NETWORK, LTE, VERIZON</t>
  </si>
  <si>
    <t>DUALCOMWZ-LA</t>
  </si>
  <si>
    <t>UNIVERSAL ALARM COMMUNICATOR WI-FI, LTE, Z-WAVE, AT&amp;T</t>
  </si>
  <si>
    <t>DUALCOMWZ-LV</t>
  </si>
  <si>
    <t>UNIVERSAL ALARM COMMUNICATOR WI-FI, LTE, Z-WAVE, VERIZON</t>
  </si>
  <si>
    <t>380-400</t>
  </si>
  <si>
    <t xml:space="preserve">REPLACEMENT SIM CARD FOR ALL CELL COMMUNICATORS   </t>
  </si>
  <si>
    <t>380-400R</t>
  </si>
  <si>
    <t xml:space="preserve">REPLACEMENT ROGERS SECURECOM WIRELESS SIM CARD    </t>
  </si>
  <si>
    <t>381-12</t>
  </si>
  <si>
    <t xml:space="preserve">12' SMA LMR-100 COAX CABLE EXTENSION FOR ALL CELL COMM    </t>
  </si>
  <si>
    <t>381-2</t>
  </si>
  <si>
    <t xml:space="preserve">18" COAX CABLE W/BRASS WASHERS FOR CELLULAR COMM  </t>
  </si>
  <si>
    <t>381-25</t>
  </si>
  <si>
    <t xml:space="preserve">25' SMA LMR-100 COAX CABLE EXTENSION FOR ALL CELL COMM    </t>
  </si>
  <si>
    <t>383</t>
  </si>
  <si>
    <t xml:space="preserve">DUAL BAND ANTENNA FOR ALL CELL COMM    </t>
  </si>
  <si>
    <t>383LTE</t>
  </si>
  <si>
    <t xml:space="preserve">DUAL BAND ANTENNA FOR LTE CELL COMM    </t>
  </si>
  <si>
    <t>386</t>
  </si>
  <si>
    <t xml:space="preserve">ANTENNA MOUNTING BRACKET FOR ALL CELL COMM        </t>
  </si>
  <si>
    <t>387-25</t>
  </si>
  <si>
    <t xml:space="preserve">SMA TO N CABLE, 25FT, LMR195                      </t>
  </si>
  <si>
    <t>387-4</t>
  </si>
  <si>
    <t xml:space="preserve">SMA TO N CABLE, 4FT, LMR195                       </t>
  </si>
  <si>
    <t>387-50</t>
  </si>
  <si>
    <t xml:space="preserve">SMA TO N CABLE, 50FT, LMR195                      </t>
  </si>
  <si>
    <t>387-8</t>
  </si>
  <si>
    <t xml:space="preserve">SMA TO N CABLE, 8FT, LMR195                       </t>
  </si>
  <si>
    <t>388-1</t>
  </si>
  <si>
    <t>3DB MEG ANTENNA</t>
  </si>
  <si>
    <t>388-3</t>
  </si>
  <si>
    <t>685-R</t>
  </si>
  <si>
    <t xml:space="preserve">CELLCOMSLCF &amp; ICOMSLF BACK BOX , RED                   </t>
  </si>
  <si>
    <t>685-W</t>
  </si>
  <si>
    <t xml:space="preserve">CELLCOMSLCF &amp; ICOMSLF BACK BOX , WHITE                   </t>
  </si>
  <si>
    <t>CELLCOMSLBAT/8</t>
  </si>
  <si>
    <t xml:space="preserve">CELLCOMSL REPLACEMENT BATTERY, 8 PK               </t>
  </si>
  <si>
    <t>ICOMSL</t>
  </si>
  <si>
    <t xml:space="preserve">NETWORK ALARM COMMUNICATOR                        </t>
  </si>
  <si>
    <t>ICOMSLF</t>
  </si>
  <si>
    <t xml:space="preserve">NETWORK FIRE ALARM COMMUNICATOR                   </t>
  </si>
  <si>
    <t>357-2</t>
  </si>
  <si>
    <t xml:space="preserve">CAT-5E, 2 FT                                      </t>
  </si>
  <si>
    <t>357-3</t>
  </si>
  <si>
    <t xml:space="preserve">3FT CAT-5 CABLE FOR ALL PANELS                    </t>
  </si>
  <si>
    <t>357-10</t>
  </si>
  <si>
    <t xml:space="preserve">10FT CAT-5 CABLE FOR ALL PANELS                   </t>
  </si>
  <si>
    <t>357-X-10</t>
  </si>
  <si>
    <t xml:space="preserve">CAT-5 CROSSOVER CABLE FOR ALL PANELS, 10 FT       </t>
  </si>
  <si>
    <t>357-X</t>
  </si>
  <si>
    <t xml:space="preserve">CAT-5 CROSSOVER CABLE FOR ALL PANELS, 5 FT        </t>
  </si>
  <si>
    <t>763</t>
  </si>
  <si>
    <t xml:space="preserve">WI-FI INTERFACE MODULE                            </t>
  </si>
  <si>
    <t>335</t>
  </si>
  <si>
    <t xml:space="preserve">INDOOR SIREN                                      </t>
  </si>
  <si>
    <t>PSD100</t>
  </si>
  <si>
    <t xml:space="preserve">VAULT AUDIO DETECTOR                              </t>
  </si>
  <si>
    <t>1076C</t>
  </si>
  <si>
    <t xml:space="preserve">1" DOOR CONTACT                                   </t>
  </si>
  <si>
    <t>1085TW</t>
  </si>
  <si>
    <t xml:space="preserve">SURFACE MOUNT CONTACT, WIDE GAP                   </t>
  </si>
  <si>
    <t>1085TW-M</t>
  </si>
  <si>
    <t xml:space="preserve">SURFACE MOUNT CONTACT, WIDE GAP, BROWN            </t>
  </si>
  <si>
    <t>2205A</t>
  </si>
  <si>
    <t xml:space="preserve">SENTROL OVERHEAD DOOR CONTACT, CLOSED LOOP        </t>
  </si>
  <si>
    <t>2207A</t>
  </si>
  <si>
    <t xml:space="preserve">SENTROL OVERHEAD DOOR CONTACT, SPDT               </t>
  </si>
  <si>
    <t>2505A</t>
  </si>
  <si>
    <t xml:space="preserve">SENTROL INDUSTRIAL WIDE GAP CONTACT               </t>
  </si>
  <si>
    <t>3012</t>
  </si>
  <si>
    <t xml:space="preserve">CLIP ON TAMPER SWITCH                             </t>
  </si>
  <si>
    <t>GP-23</t>
  </si>
  <si>
    <t xml:space="preserve">HIDDEN WIRE SURFACE MOUNT DOOR CONTACT            </t>
  </si>
  <si>
    <t>HSC BRACKET</t>
  </si>
  <si>
    <t xml:space="preserve">L BRACKET FOR MOUNTING HSC-1 &amp; HSC-2              </t>
  </si>
  <si>
    <t>HSC-1</t>
  </si>
  <si>
    <t xml:space="preserve">HIGH SECURITY CONTACT SWITCH                      </t>
  </si>
  <si>
    <t>MET-44WG-18</t>
  </si>
  <si>
    <t xml:space="preserve">OVERHEAD DOOR CONTACT SMALL SIZE, WIDE GAP        </t>
  </si>
  <si>
    <t>P2S-001</t>
  </si>
  <si>
    <t xml:space="preserve">HIGH SECURITY MAGNETIC SENSOR                     </t>
  </si>
  <si>
    <t>PB-52TC</t>
  </si>
  <si>
    <t xml:space="preserve">PUSH-BUTTON REED W/TERMINAL CONNECTS              </t>
  </si>
  <si>
    <t>SD-70</t>
  </si>
  <si>
    <t xml:space="preserve">STEEL DOOR 1.25" RECESSED CONTACT                 </t>
  </si>
  <si>
    <t>SD-70/10</t>
  </si>
  <si>
    <t xml:space="preserve">STEEL DOOR 1.25" RECESSED CONTACT, 10PKG          </t>
  </si>
  <si>
    <t>SM-20WG</t>
  </si>
  <si>
    <t xml:space="preserve">3" WIDE GAP DOOR CONTACT                          </t>
  </si>
  <si>
    <t>STB-10</t>
  </si>
  <si>
    <t xml:space="preserve">3/8" RECESSED DOOR CONTACT                        </t>
  </si>
  <si>
    <t>STB-10/10</t>
  </si>
  <si>
    <t xml:space="preserve">3/8" RECESSED DOOR CONTACT, 10PKG                 </t>
  </si>
  <si>
    <t>TANE 60</t>
  </si>
  <si>
    <t xml:space="preserve">QUICK CONNECT DOOR CONTACT                        </t>
  </si>
  <si>
    <t>TANE 60/10</t>
  </si>
  <si>
    <t xml:space="preserve">QUICK CONNECT DOOR CONTACT, 10PKG                 </t>
  </si>
  <si>
    <t>TANE WS1</t>
  </si>
  <si>
    <t xml:space="preserve"> WATER SENSOR                                     </t>
  </si>
  <si>
    <t>5812NT</t>
  </si>
  <si>
    <t xml:space="preserve">GLASSBREAK DETECTOR                          </t>
  </si>
  <si>
    <t>5820A</t>
  </si>
  <si>
    <t xml:space="preserve">GLASSBREAK, RECESS MOUNT                          </t>
  </si>
  <si>
    <t>FG-730</t>
  </si>
  <si>
    <t xml:space="preserve">GLASSBREAK DETECTOR                               </t>
  </si>
  <si>
    <t>HUB-M</t>
  </si>
  <si>
    <t xml:space="preserve">HOLD-UP BUTTON                                    </t>
  </si>
  <si>
    <t>HUB-T</t>
  </si>
  <si>
    <t xml:space="preserve">TWO-SET HOLD-UP BUTTON                            </t>
  </si>
  <si>
    <t>RP-44</t>
  </si>
  <si>
    <t xml:space="preserve">PUSH BUTTON                                       </t>
  </si>
  <si>
    <t>CX-702</t>
  </si>
  <si>
    <t xml:space="preserve">OPTEX 70'X 70' PIR                                </t>
  </si>
  <si>
    <t>DX-40</t>
  </si>
  <si>
    <t xml:space="preserve">OPTEX PIR MICROWAVE DETECTOR                      </t>
  </si>
  <si>
    <t>DX-60</t>
  </si>
  <si>
    <t>EX-35T</t>
  </si>
  <si>
    <t xml:space="preserve">OPTEX 35'X 35' PIR                                </t>
  </si>
  <si>
    <t>FX-360</t>
  </si>
  <si>
    <t xml:space="preserve">OPTEX 360 DEGREE PIR                              </t>
  </si>
  <si>
    <t>KX-08</t>
  </si>
  <si>
    <t xml:space="preserve">OPTEX CEILING MOUNT PIR                           </t>
  </si>
  <si>
    <t>MX-40</t>
  </si>
  <si>
    <t xml:space="preserve">OPTEX PIR AND MICROWAVE DETECTOR                  </t>
  </si>
  <si>
    <t>OP-08CB</t>
  </si>
  <si>
    <t xml:space="preserve">REX PIR MOTION DETECTOR,BLACK                     </t>
  </si>
  <si>
    <t>OP-08CW</t>
  </si>
  <si>
    <t xml:space="preserve">REX PIR MOTION DETECTOR,WHITE                     </t>
  </si>
  <si>
    <t>PA-450PI</t>
  </si>
  <si>
    <t xml:space="preserve">TAKEX WIDE ANGLE PIR W/PET IMMUNITY               </t>
  </si>
  <si>
    <t>RX-40PI</t>
  </si>
  <si>
    <t xml:space="preserve">OPTEX PIR 40'X40' W/PET IMMUNITY                  </t>
  </si>
  <si>
    <t>RX-40PI/10</t>
  </si>
  <si>
    <t xml:space="preserve">OPTEX PIR, 40'X40' W/PET IMMUNITY, 10PKG          </t>
  </si>
  <si>
    <t>SX-360Z</t>
  </si>
  <si>
    <t xml:space="preserve">OPTEX 360 DEGREE CEILING MOUNT PIR                </t>
  </si>
  <si>
    <t>300</t>
  </si>
  <si>
    <t xml:space="preserve">REPLACEMENT HARNESS FOR KEYPADS (4 WIRE)          </t>
  </si>
  <si>
    <t>301</t>
  </si>
  <si>
    <t xml:space="preserve">REPLACEMENT ENCLOSURE LOCK                        </t>
  </si>
  <si>
    <t>302</t>
  </si>
  <si>
    <t xml:space="preserve">TWO-PIN JUMPER (PACKAGE OF 10)                    </t>
  </si>
  <si>
    <t>303</t>
  </si>
  <si>
    <t xml:space="preserve">SILENCE/RESET PUSH BUTTON KIT                     </t>
  </si>
  <si>
    <t>305</t>
  </si>
  <si>
    <t xml:space="preserve">PLUG-IN OUTPUT RELAY                              </t>
  </si>
  <si>
    <t>305/10</t>
  </si>
  <si>
    <t xml:space="preserve">PLUG-IN OUTPUT RELAY 10 PK                        </t>
  </si>
  <si>
    <t>306</t>
  </si>
  <si>
    <t xml:space="preserve">TAMPER HARNESS                                   </t>
  </si>
  <si>
    <t>307</t>
  </si>
  <si>
    <t xml:space="preserve">CLIP-ON TAMPER SWITCH                             </t>
  </si>
  <si>
    <t>307-S</t>
  </si>
  <si>
    <t xml:space="preserve">SCREW-ON TAMPER SWITCH                            </t>
  </si>
  <si>
    <t>308</t>
  </si>
  <si>
    <t xml:space="preserve">10K OHM REPLACEMENT EOL RESISTOR W/WIRE LEADS     </t>
  </si>
  <si>
    <t>309</t>
  </si>
  <si>
    <t xml:space="preserve">3.3K OHM REPLACEMENT EOL RESISTOR W/WIRE LEADS    </t>
  </si>
  <si>
    <t>310</t>
  </si>
  <si>
    <t xml:space="preserve">1K OHM RESISTOR W/WIRE LEADS                      </t>
  </si>
  <si>
    <t>310/25</t>
  </si>
  <si>
    <t xml:space="preserve">1K OHM RESISTOR W/WIRE LEADS 25PKG                </t>
  </si>
  <si>
    <t>311</t>
  </si>
  <si>
    <t xml:space="preserve">1K OHM REPLACEMENT EOL RESISTOR 10PKG             </t>
  </si>
  <si>
    <t xml:space="preserve">470K EOL W/WIRE LEADS                       </t>
  </si>
  <si>
    <t>312/25</t>
  </si>
  <si>
    <t xml:space="preserve">470K EOL W/WIRE LEADS 25PKG                       </t>
  </si>
  <si>
    <t>319</t>
  </si>
  <si>
    <t xml:space="preserve">3 AMP FUSES(FOR USE W/SCS-1R RECEIVER) 5PKG       </t>
  </si>
  <si>
    <t>330</t>
  </si>
  <si>
    <t xml:space="preserve">DUAL-ENDED 4-WIRE HARNESS                         </t>
  </si>
  <si>
    <t>330-24V</t>
  </si>
  <si>
    <t xml:space="preserve">24V PROGRAMMING CABLE                             </t>
  </si>
  <si>
    <t>330-4</t>
  </si>
  <si>
    <t xml:space="preserve">DUAL-ENDED 4-WIRE HARNESS, 4 FOOT                 </t>
  </si>
  <si>
    <t>356-2</t>
  </si>
  <si>
    <t xml:space="preserve">RJ PHONE CABLE, 2 FT                              </t>
  </si>
  <si>
    <t>356-7</t>
  </si>
  <si>
    <t xml:space="preserve">RJ PHONE CABLE, 7 FT                              </t>
  </si>
  <si>
    <t>358</t>
  </si>
  <si>
    <t xml:space="preserve">RJ PHONE BLOCK                                    </t>
  </si>
  <si>
    <t>374</t>
  </si>
  <si>
    <t xml:space="preserve">SURGE VOLTAGE SUPPRESSER                          </t>
  </si>
  <si>
    <t>399</t>
  </si>
  <si>
    <t xml:space="preserve"> DIRECT CONNECT UPDATE/PROGRAMMING CABLE          </t>
  </si>
  <si>
    <t>400</t>
  </si>
  <si>
    <t xml:space="preserve">USB FLASH MODULE                                  </t>
  </si>
  <si>
    <t>431</t>
  </si>
  <si>
    <t xml:space="preserve">OUTPUT HARNESS FOR XR SERIES                      </t>
  </si>
  <si>
    <t>572</t>
  </si>
  <si>
    <t xml:space="preserve">REMOTE INDICATOR LED                              </t>
  </si>
  <si>
    <t>ACCESSORY PACK</t>
  </si>
  <si>
    <t xml:space="preserve">TECHNICIAN ACCESSORY PK                           </t>
  </si>
  <si>
    <t>PANEL PACK</t>
  </si>
  <si>
    <t xml:space="preserve">XT/XR HARDWARE PACK                               </t>
  </si>
  <si>
    <t>2W-BLX</t>
  </si>
  <si>
    <t xml:space="preserve">SMOKE DET, 12V, LX-BUS                            </t>
  </si>
  <si>
    <t>2WT-BLX</t>
  </si>
  <si>
    <t xml:space="preserve">SMOKE DET, 12V, LX-BUS, HEAT                      </t>
  </si>
  <si>
    <t>525</t>
  </si>
  <si>
    <t xml:space="preserve">REPLACEMENT OPTICAL CHAMBER 10PK                  </t>
  </si>
  <si>
    <t>850-AR</t>
  </si>
  <si>
    <t xml:space="preserve">SCORED ACRYLIC BREAKRODS (1 DOZEN)                </t>
  </si>
  <si>
    <t>850-SB</t>
  </si>
  <si>
    <t xml:space="preserve">BACKBOX, SURFACE MOUNT                            </t>
  </si>
  <si>
    <t>850-WP</t>
  </si>
  <si>
    <t xml:space="preserve">WEATHERPROOF BACKBOX,SURFACE MOUNT                </t>
  </si>
  <si>
    <t>850D</t>
  </si>
  <si>
    <t xml:space="preserve">PULL STATION, DUAL ACTION                         </t>
  </si>
  <si>
    <t>850D/711</t>
  </si>
  <si>
    <t>PULL STATION,DUAL ACT W/SINGLE POINT ZONE EXPANDER</t>
  </si>
  <si>
    <t>850S</t>
  </si>
  <si>
    <t xml:space="preserve">PULL STATION, SINGLE ACTION                       </t>
  </si>
  <si>
    <t>850S/711</t>
  </si>
  <si>
    <t xml:space="preserve">PULL STAT,SINGLE ACT,W/SINGLE POINT ZONE EXPANDER </t>
  </si>
  <si>
    <t>630F-R</t>
  </si>
  <si>
    <t xml:space="preserve">REMOTE FIRE ANNUNCIATOR, LCD DISPLAY              </t>
  </si>
  <si>
    <t>635-R</t>
  </si>
  <si>
    <t xml:space="preserve">CONDUIT BACKBOX FOR 630F KEYPAD,1-3/4",RED        </t>
  </si>
  <si>
    <t>635-S</t>
  </si>
  <si>
    <t xml:space="preserve">630F HOUSING - STAINLESS STEEL                    </t>
  </si>
  <si>
    <t>635F-R</t>
  </si>
  <si>
    <t xml:space="preserve">KEYPAD FLUSH MOUNT CONDUIT BACKBOX-630F KEYPAD    </t>
  </si>
  <si>
    <t>1306P</t>
  </si>
  <si>
    <t xml:space="preserve">PROX PATCH                                        </t>
  </si>
  <si>
    <t>1306P-W/10</t>
  </si>
  <si>
    <t xml:space="preserve">PROX PATCH -STANDARD 26-BIT WIEGAND,10PKG         </t>
  </si>
  <si>
    <t>1306P/10</t>
  </si>
  <si>
    <t xml:space="preserve">PROX PATCH, 10PKG                                 </t>
  </si>
  <si>
    <t>1326/10</t>
  </si>
  <si>
    <t xml:space="preserve">PROXCARD II CARD, 10PKG                           </t>
  </si>
  <si>
    <t>1326/100</t>
  </si>
  <si>
    <t xml:space="preserve">PROXCARD II CARD,100PKG                           </t>
  </si>
  <si>
    <t>1346</t>
  </si>
  <si>
    <t xml:space="preserve">PROXKEY II ACCESS DEVICE                          </t>
  </si>
  <si>
    <t>1346-RING</t>
  </si>
  <si>
    <t xml:space="preserve">RING FOR 1346 PROXKEY II                          </t>
  </si>
  <si>
    <t>1346/10</t>
  </si>
  <si>
    <t xml:space="preserve">PROXKEY II ACCESS DEVICE,10PKG                    </t>
  </si>
  <si>
    <t>1346/100</t>
  </si>
  <si>
    <t xml:space="preserve">PROXKEY II ACCESS DEVICE,100PKG                   </t>
  </si>
  <si>
    <t>1351</t>
  </si>
  <si>
    <t xml:space="preserve">HID PROXPASS,ACTIVE CREDENTIAL FOR AUTOMOBILES    </t>
  </si>
  <si>
    <t>1386/10</t>
  </si>
  <si>
    <t xml:space="preserve">ISOPROX II CARD, 10PKG                            </t>
  </si>
  <si>
    <t>332</t>
  </si>
  <si>
    <t xml:space="preserve">BLACK LANYARD W/SPLIT RING                        </t>
  </si>
  <si>
    <t>CMC-2/10</t>
  </si>
  <si>
    <t>CONEKT MOBILE ACCESS CREDENTIAL, 10 PK</t>
  </si>
  <si>
    <t>CMC-2/100</t>
  </si>
  <si>
    <t>CONEKT MOBILE ACCESS CREDENTIAL, 100 PK</t>
  </si>
  <si>
    <t>DE2/10</t>
  </si>
  <si>
    <t>MIFARE DESFIRE EV1 SMARTCARD, 10 PK</t>
  </si>
  <si>
    <t>DE2/100</t>
  </si>
  <si>
    <t>MIFARE DESFIRE EV1 SMARTCARD, 100 PK</t>
  </si>
  <si>
    <t>PKG-ACCESS-2DR</t>
  </si>
  <si>
    <t>505-12, (2) 734, (2) SD-70, (2) P-300-H-A, PSK-3-H/10</t>
  </si>
  <si>
    <t>PKG-ACCESS-2DR/REX</t>
  </si>
  <si>
    <t>505-12, (2) 734, (2) SD-70, (2) P-300-H-A, PSK-3-H/10, PB-2, OP-08CW</t>
  </si>
  <si>
    <t>PSC-1-H/10</t>
  </si>
  <si>
    <t xml:space="preserve">STANDARD LIGHT PROX CARD, 10 PK                   </t>
  </si>
  <si>
    <t>PSC-1-H/100</t>
  </si>
  <si>
    <t xml:space="preserve">STANDARD LIGHT PROX CARD, 100 PK                  </t>
  </si>
  <si>
    <t>PSK-3-H/10</t>
  </si>
  <si>
    <t xml:space="preserve">PROX KEY RING TAG, 10 PK                          </t>
  </si>
  <si>
    <t>PSK-3-H/100</t>
  </si>
  <si>
    <t xml:space="preserve">PROX KEY RING TAG, 100 PK                         </t>
  </si>
  <si>
    <t>PSM-2P-H/10</t>
  </si>
  <si>
    <t xml:space="preserve">ISO IMAGEABLE PROX CARD, 10 PK                    </t>
  </si>
  <si>
    <t>333</t>
  </si>
  <si>
    <t xml:space="preserve">NOISE SUPPRESSOR FOR 734                          </t>
  </si>
  <si>
    <t>730</t>
  </si>
  <si>
    <t xml:space="preserve">NETWORK SWITCH FOR ACCESS NETWORK                 </t>
  </si>
  <si>
    <t>734</t>
  </si>
  <si>
    <t xml:space="preserve">WIEGAND INTERFACE MODULE                          </t>
  </si>
  <si>
    <t>734N</t>
  </si>
  <si>
    <t xml:space="preserve">NETWORK WIEGAND INTERFACE MODULE                  </t>
  </si>
  <si>
    <t>734N-POE</t>
  </si>
  <si>
    <t xml:space="preserve">POE NETWORK WIEGAND INTERFACE MODULE                  </t>
  </si>
  <si>
    <t>PB-2</t>
  </si>
  <si>
    <t xml:space="preserve">REX EXIT CONTROL PUSH BUTTON                      </t>
  </si>
  <si>
    <t>1301I</t>
  </si>
  <si>
    <t>ICLASS COMPUTER PROX RDR (REMOTE LINK,SYSTEM LINK)</t>
  </si>
  <si>
    <t>1301N</t>
  </si>
  <si>
    <t>USB NANO COMPUTER PROXIMITY READER</t>
  </si>
  <si>
    <t>1301P</t>
  </si>
  <si>
    <t xml:space="preserve">COMPUTER PROX RDR (REMOTE LINK,SYSTEM LINK,ENTRE) </t>
  </si>
  <si>
    <t>CSR-35P</t>
  </si>
  <si>
    <t>FARPOINTE DATA CONEKT BLUETOOTH READER</t>
  </si>
  <si>
    <t>DELTA3</t>
  </si>
  <si>
    <t>CONTACTLESS SMARTCARD READER</t>
  </si>
  <si>
    <t>DELTA5</t>
  </si>
  <si>
    <t>DELTA6.4</t>
  </si>
  <si>
    <t>CONTACTLESS SMARTCARD READER &amp; KEYPAD</t>
  </si>
  <si>
    <t>MP-5365</t>
  </si>
  <si>
    <t xml:space="preserve">MINIPROX PROXIMITY READER                         </t>
  </si>
  <si>
    <t>MX-5375</t>
  </si>
  <si>
    <t xml:space="preserve">MAXIPROX PROXIMITY READER                         </t>
  </si>
  <si>
    <t>P-300-H-A</t>
  </si>
  <si>
    <t xml:space="preserve">CASCADE PROXIMITY READER                          </t>
  </si>
  <si>
    <t>P-500-H-A</t>
  </si>
  <si>
    <t xml:space="preserve">ALPS PROXIMITY READER                             </t>
  </si>
  <si>
    <t>P-640-H-A</t>
  </si>
  <si>
    <t xml:space="preserve">PATAGONIA PROXIMITY READER &amp; KEYPAD               </t>
  </si>
  <si>
    <t>PP-6005B</t>
  </si>
  <si>
    <t xml:space="preserve">PROXPOINT PLUS PROXIMITY READER                   </t>
  </si>
  <si>
    <t>PP-B</t>
  </si>
  <si>
    <t xml:space="preserve">DESIGNER COVER FOR PP-6005B, BLACK                </t>
  </si>
  <si>
    <t>PR-5355-AGK14</t>
  </si>
  <si>
    <t xml:space="preserve">PROXPRO READER WITH KEYPAD                        </t>
  </si>
  <si>
    <t>PR-5455</t>
  </si>
  <si>
    <t xml:space="preserve">PROXPRO PROXIMITY READER                          </t>
  </si>
  <si>
    <t>TL-5395</t>
  </si>
  <si>
    <t xml:space="preserve">THINLINE II PROXIMITY READER                      </t>
  </si>
  <si>
    <t>ENTRE LITE</t>
  </si>
  <si>
    <t>ENTRE LITE SOFTWARE — 1-4 PANELS (1 CLIENT, BADGING, AUTOMATION, IMAGE CAPTURE, ALARM MAPS, 16 DOORS (16 DOORS MAX), 4 PANELS, SUPPORTS REMOTE PANEL PROGRAMMING)</t>
  </si>
  <si>
    <t>1 year</t>
  </si>
  <si>
    <t>ENTRE BUS</t>
  </si>
  <si>
    <t>ENTRE BUSINESS SOFTWARE  — 1-24 PANELS (1 CLIENT, BADGING, AUTOMATION, IMAGE CAPTURE, ALARM MAPS, 16 DOORS (96 DOORS MAX), 24 PANELS, SUPPORTS REMOTE PANEL PROGRAMMING, ADDITIONAL DOOR LICENSES AVAILABLE)</t>
  </si>
  <si>
    <t>ENTRE ENT</t>
  </si>
  <si>
    <t>ENTRE ENTERPRISE SOFTWARE — 1-100 PANELS (1 CLIENT, BADGING, AUTOMATION, IMAGE CAPTURE, ALARM MAPS, 96 DOORS (400 DOORS MAX), 100 PANELS (500 PANELS MAX), SUPPORTS REMOTE PANEL PROGRAMMING, ADDITIONAL DOOR LICENSES AVAILABLE)</t>
  </si>
  <si>
    <t>ENTRE-10PNL</t>
  </si>
  <si>
    <t>10 PANEL LICENSE (FOR ENTRE ENTERPRISE)</t>
  </si>
  <si>
    <t>ENTRE-100PNL</t>
  </si>
  <si>
    <t>100 PANEL LICENSE (FOR ENTRE ENTERPRISE)</t>
  </si>
  <si>
    <t>ENTRE-4DR</t>
  </si>
  <si>
    <t>4 DOOR ADD-ON (FOR ENTRE BUSINESS OR ENTRE ENTERPRISE)</t>
  </si>
  <si>
    <t>ENTRE-16DR</t>
  </si>
  <si>
    <t>16 DOOR ADD-ON (FOR ENTRE BUSINESS OR ENTRE ENTERPRISE)</t>
  </si>
  <si>
    <t>ENTRE-32DR</t>
  </si>
  <si>
    <t>32 DOOR ADD-ON (FOR ENTRE BUSINESS OR ENTRE ENTERPRISE)</t>
  </si>
  <si>
    <t>ENTRE-64DR</t>
  </si>
  <si>
    <t>64 DOOR ADD-ON (FOR ENTRE BUSINESS OR ENTRE ENTERPRISE)</t>
  </si>
  <si>
    <t>ENTRE-128DR</t>
  </si>
  <si>
    <t>128 DOOR ADD-ON (FOR ENTRE ENTERPRISE)</t>
  </si>
  <si>
    <t>ENTRE-CLIENT</t>
  </si>
  <si>
    <t>ENTRE OPERATOR CONCURRENT CLIENT</t>
  </si>
  <si>
    <t>ENTRE-VIDEO-VERINT</t>
  </si>
  <si>
    <t>VIDEO MODULES SOFTWARE VERINT (1-5 NVRs)</t>
  </si>
  <si>
    <t>ENTRE-VIDEO-DM</t>
  </si>
  <si>
    <t>VIDEO MODULES SOFTWARE DEDICATED MICROS (1-5 NVRs)</t>
  </si>
  <si>
    <t>ENTRE-VIDEO-3VR</t>
  </si>
  <si>
    <t>VIDEO MODULES SOFTWARE 3VR (1-5 NVRs)</t>
  </si>
  <si>
    <t>ENTRE-VIDEO-EXACQ</t>
  </si>
  <si>
    <t>VIDEO MODULES SOFTWARE EXACQ (1-5 NVRs)</t>
  </si>
  <si>
    <t>ENTRE-VIDEO-MARCH</t>
  </si>
  <si>
    <t>VIDEO MODULES SOFTWARE MARCH (1-5 NVRs)</t>
  </si>
  <si>
    <t>ENTRE-VIDEO-VERINT+</t>
  </si>
  <si>
    <t>VIDEO MODULES SOFTWARE VERINT PLUS (EACH ADDITIONAL NVR)</t>
  </si>
  <si>
    <t>ENTRE-VIDEO-DM+</t>
  </si>
  <si>
    <t>VIDEO MODULES SOFTWARE DEDICATED MICROS PLUS (EACH ADDITIONAL NVR)</t>
  </si>
  <si>
    <t>ENTRE-VIDEO-3VR+</t>
  </si>
  <si>
    <t>VIDEO MODULES SOFTWARE 3VR PLUS (EACH ADDITIONAL NVR)</t>
  </si>
  <si>
    <t>ENTRE-VIDEO-EXACQ+</t>
  </si>
  <si>
    <t>VIDEO MODULES SOFTWARE EXACQ PLUS (EACH ADDITIONAL NVR)</t>
  </si>
  <si>
    <t>ENTRE-VIDEO-MARCH+</t>
  </si>
  <si>
    <t>VIDEO MODULES SOFTWARE MARCH PLUS (EACH ADDITIONAL NVR)</t>
  </si>
  <si>
    <t>ENTRE-LANG</t>
  </si>
  <si>
    <t>MULTI-LANGUAGE SOFTWARE</t>
  </si>
  <si>
    <t>ENTRE RELICENSE</t>
  </si>
  <si>
    <t>INITIAL SERVER FINGERPRINT CHANGE - NO CHARGE, SUBSEQUENT UPDATES - $50</t>
  </si>
  <si>
    <t>ENTRE-10PNL-SPT</t>
  </si>
  <si>
    <t>10 PANEL LICENSE ANNUAL SUPPORT (FOR ENTRE ENTERPRISE)</t>
  </si>
  <si>
    <t>ENTRE-100PNL-SPT</t>
  </si>
  <si>
    <t>100 PANEL LICENSE ANNUAL SUPPORT (FOR ENTRE ENTERPRISE)</t>
  </si>
  <si>
    <t>ENTRE-NOC</t>
  </si>
  <si>
    <t>ENTRE NOC ACCESS AND SECURITY MANAGEMENT SOFTWARE — 100-5,000 PANELS (1 STD CLIENT, BADGING, AUTOMATION, IMAGE CAPTURE, ALARM MAPS, 40 INDIVIDUAL PANEL LICENSES, ALL DOORS INCLUDED FREE, SUPPORTS REMOTE PANEL PROGRAMMING, DATABASE PARTITIONING, EVENTS SERVER, AND ACTIVE DIRECTORY INTEGRATION, ADDITIONAL PANEL LICENSES AVAILABLE)</t>
  </si>
  <si>
    <t>ENTRE-NOC-10PNL</t>
  </si>
  <si>
    <t>10 NOC PANEL LICENSE</t>
  </si>
  <si>
    <t>ENTRE-NOC-100PNL</t>
  </si>
  <si>
    <t>100 NOC PANEL LICENSE</t>
  </si>
  <si>
    <t>ENTRE-NOC-10PNL-SPT</t>
  </si>
  <si>
    <t>10 NOC PANEL LICENSE ANNUAL SUPPORT</t>
  </si>
  <si>
    <t>ENTRE-NOC-100PNL-SPT</t>
  </si>
  <si>
    <t>100 NOC PANEL LICENSE ANNUAL SUPPORT</t>
  </si>
  <si>
    <t>364</t>
  </si>
  <si>
    <t xml:space="preserve">12 VDC BATTERY,SLA,F1 TERM (1.3 AH)               </t>
  </si>
  <si>
    <t>365</t>
  </si>
  <si>
    <t xml:space="preserve">12 VDC LEAD-ACID BATTERY (9.0 AH)                 </t>
  </si>
  <si>
    <t>366</t>
  </si>
  <si>
    <t xml:space="preserve">12 VDC LEAD-ACID BATTERY(18 AH)                   </t>
  </si>
  <si>
    <t>368</t>
  </si>
  <si>
    <t xml:space="preserve">12 VDC BATTERY(4.5 AH)                            </t>
  </si>
  <si>
    <t>369</t>
  </si>
  <si>
    <t xml:space="preserve">12 VDC BATTERY(7.0 AH)                            </t>
  </si>
  <si>
    <t>318</t>
  </si>
  <si>
    <t xml:space="preserve">DUAL BATTERY HARNESS FOR STD. BATTERY LEADS       </t>
  </si>
  <si>
    <t>318EXT</t>
  </si>
  <si>
    <t xml:space="preserve">BATTERY HARNESS EXTENSION                         </t>
  </si>
  <si>
    <t>318R</t>
  </si>
  <si>
    <t xml:space="preserve">BATTERY HARNESS FOR RING-STYLE BATTERY LEADS      </t>
  </si>
  <si>
    <t>505-12-G</t>
  </si>
  <si>
    <t xml:space="preserve">POWER SUPPLY,5AMP,12V                             </t>
  </si>
  <si>
    <t>505-12-R</t>
  </si>
  <si>
    <t>505-12A-G</t>
  </si>
  <si>
    <t xml:space="preserve">POWER SUPPLY,5AMP,12V,350A ENCLOSURE              </t>
  </si>
  <si>
    <t>505-12L-G</t>
  </si>
  <si>
    <t xml:space="preserve">POWER SUPPLY,5AMP,12V,350 ENCLOSURE               </t>
  </si>
  <si>
    <t>505-12L-R</t>
  </si>
  <si>
    <t>505-12LX-G</t>
  </si>
  <si>
    <t xml:space="preserve">POWER BOOSTER,5AMP,12V,W/2 NAC CIRCUITS           </t>
  </si>
  <si>
    <t>505-12LX-R</t>
  </si>
  <si>
    <t>505-12PCB</t>
  </si>
  <si>
    <t xml:space="preserve">POWER SUPPLY,5AMP,12V,BOARD ONLY                  </t>
  </si>
  <si>
    <t>321</t>
  </si>
  <si>
    <t xml:space="preserve">16.5 VAC 40 VA PLUG-IN TRANSFORMER                </t>
  </si>
  <si>
    <t>322</t>
  </si>
  <si>
    <t xml:space="preserve">16.5 VAC 56 VA WIRE-IN TRANSFORMER W/ENCLOSURE    </t>
  </si>
  <si>
    <t>323</t>
  </si>
  <si>
    <t xml:space="preserve">56VA TRANSFORMER MOUNTING KIT,350 OR 350A ENCLSR  </t>
  </si>
  <si>
    <t>324</t>
  </si>
  <si>
    <t xml:space="preserve">16 V 100 VA WIRE-IN TRANSFORMER ENCLOSURE         </t>
  </si>
  <si>
    <t>324P</t>
  </si>
  <si>
    <t xml:space="preserve">16 V 100 VA WIRE-IN PLATE,350 OR 350A ENCLSR      </t>
  </si>
  <si>
    <t>325</t>
  </si>
  <si>
    <t xml:space="preserve">TERM STRIP W/COVER FOR WIRE-IN TRNSFMRS &amp; BRACKET </t>
  </si>
  <si>
    <t>327</t>
  </si>
  <si>
    <t xml:space="preserve">16.5 VAC 50 VA PLUG-IN TRANSFORMER                </t>
  </si>
  <si>
    <t>327-CAN</t>
  </si>
  <si>
    <t xml:space="preserve">16.5 VAC 50 VA PLUG-IN TRANSFORMER,ULC APPROVED   </t>
  </si>
  <si>
    <t>372-500</t>
  </si>
  <si>
    <t xml:space="preserve">POWER SUPPLY,500MA,12V,PLUG-IN FOR XTL SERIES     </t>
  </si>
  <si>
    <t>372-500-W</t>
  </si>
  <si>
    <t xml:space="preserve">PWR SUP,12V 500MA,WHTE,SCR TAB, FOR XTLC          </t>
  </si>
  <si>
    <t>376</t>
  </si>
  <si>
    <t xml:space="preserve">12VDC PLUG-IN POWER SUPPLY                        </t>
  </si>
  <si>
    <t>376L</t>
  </si>
  <si>
    <t xml:space="preserve">12VDC PLUG-IN POWER SUPPLY W/LEADS                </t>
  </si>
  <si>
    <t>270</t>
  </si>
  <si>
    <t xml:space="preserve">NETWORK TRANSIENT SUPPRESSION MODULE              </t>
  </si>
  <si>
    <t>277</t>
  </si>
  <si>
    <t xml:space="preserve">TROUBLE ANNUNCIATOR FOR XR150/XR550 SERIES  </t>
  </si>
  <si>
    <t>370</t>
  </si>
  <si>
    <t xml:space="preserve">LIGHTNING SUPPRESSOR                              </t>
  </si>
  <si>
    <t>370RJ</t>
  </si>
  <si>
    <t xml:space="preserve">LIGHTNING SUPPRESSOR W/DUAL RJ JACKS              </t>
  </si>
  <si>
    <t>860</t>
  </si>
  <si>
    <t xml:space="preserve">RELAY OUTPUT MODULE                               </t>
  </si>
  <si>
    <t>860-4</t>
  </si>
  <si>
    <t xml:space="preserve">RELAY MODULE, 4 RELAYS                            </t>
  </si>
  <si>
    <t>861</t>
  </si>
  <si>
    <t xml:space="preserve">POWER DISTRIBUTION/4 WIRE BUS MODULE              </t>
  </si>
  <si>
    <t>865</t>
  </si>
  <si>
    <t xml:space="preserve">STYLE Y/Z NOTIFICATION MODULE                     </t>
  </si>
  <si>
    <t>866</t>
  </si>
  <si>
    <t xml:space="preserve">STYLE W NOTIFICATION MODULE                       </t>
  </si>
  <si>
    <t>867</t>
  </si>
  <si>
    <t xml:space="preserve">LX-BUS NOTIFICATION MODULE                        </t>
  </si>
  <si>
    <t>869</t>
  </si>
  <si>
    <t xml:space="preserve">STYLE D INITIATING MODULE                         </t>
  </si>
  <si>
    <t>893A</t>
  </si>
  <si>
    <t xml:space="preserve">DUAL LINE PHONE MODULE                            </t>
  </si>
  <si>
    <t>708</t>
  </si>
  <si>
    <t xml:space="preserve">BUS EXTENDER (SET OF 2 MODULES)                   </t>
  </si>
  <si>
    <t>710</t>
  </si>
  <si>
    <t xml:space="preserve">BUS SPLITTER/REPEATER                             </t>
  </si>
  <si>
    <t>711</t>
  </si>
  <si>
    <t xml:space="preserve">SINGLE PT ZONE EXPANDER,ROTARY SWITCH ADDRESSING  </t>
  </si>
  <si>
    <t>711S</t>
  </si>
  <si>
    <t>ZONE EXPANSION MODULE, SINGLE POINT</t>
  </si>
  <si>
    <t>712-8</t>
  </si>
  <si>
    <t xml:space="preserve">8PT ZONE EXPANDER,NO ENCLOSURE,3-HOLE MOUNT       </t>
  </si>
  <si>
    <t>714</t>
  </si>
  <si>
    <t xml:space="preserve">4PT ZONE EXPANDER                                 </t>
  </si>
  <si>
    <t>714-16</t>
  </si>
  <si>
    <t xml:space="preserve">16PT ZONE EXPANDER IN 340 ENCLOSURE               </t>
  </si>
  <si>
    <t>714-16-R</t>
  </si>
  <si>
    <t xml:space="preserve">16PT ZONE EXPANDER IN 340 RED ENCLOSURE               </t>
  </si>
  <si>
    <t>714-16L-G</t>
  </si>
  <si>
    <t xml:space="preserve">16PT ZONE EXPANDER IN 350 ENCLOSURE               </t>
  </si>
  <si>
    <t>714-16L-R</t>
  </si>
  <si>
    <t xml:space="preserve">16PT ZONE EXPANDER IN 350 RED ENCLOSURE               </t>
  </si>
  <si>
    <t>714-16PCB</t>
  </si>
  <si>
    <t xml:space="preserve">16PT ZONE EXPANDER, BOARD ONLY                    </t>
  </si>
  <si>
    <t>714-18T</t>
  </si>
  <si>
    <t xml:space="preserve">4PT ZONE EXPANDER W/TERMINAL BLOCK                </t>
  </si>
  <si>
    <t>714-19T</t>
  </si>
  <si>
    <t xml:space="preserve">4PT ZONE EXPANDER W/TERMINAL BLOCK,EOL RESISTORS  </t>
  </si>
  <si>
    <t>714-8</t>
  </si>
  <si>
    <t xml:space="preserve">8PT ZONE EXPANDER IN 340 ENCLOSURE                </t>
  </si>
  <si>
    <t>714-8-R</t>
  </si>
  <si>
    <t xml:space="preserve">8PT ZONE EXPANDER IN 340 RED ENCLOSURE                </t>
  </si>
  <si>
    <t>714-8L-G</t>
  </si>
  <si>
    <t xml:space="preserve">8PT ZONE EXPANDER IN 350 ENCLOSURE                </t>
  </si>
  <si>
    <t>714-8L-R</t>
  </si>
  <si>
    <t xml:space="preserve">8PT ZONE EXPANDER IN 350 RED ENCLOSURE                </t>
  </si>
  <si>
    <t>714-8PCB</t>
  </si>
  <si>
    <t xml:space="preserve">8PT ZONE EXPANDER, BOARD ONLY                     </t>
  </si>
  <si>
    <t>714-X</t>
  </si>
  <si>
    <t xml:space="preserve">4PT ZONE EXPANDER IN PLASTIC EXTRUSION            </t>
  </si>
  <si>
    <t>714-X-18T</t>
  </si>
  <si>
    <t>715</t>
  </si>
  <si>
    <t xml:space="preserve">4PT ZONE EXPANDER FOR 2-WIRE SMOKE DETECTORS      </t>
  </si>
  <si>
    <t>715-16</t>
  </si>
  <si>
    <t>16 PT ZN EXPAND FOR 2-WIRE SMOKE DET IN 340 ENCLOS</t>
  </si>
  <si>
    <t>715-16PCB</t>
  </si>
  <si>
    <t xml:space="preserve">16PT ZONE EXPANDER FOR 2-WIRE SMOKE DET,BOARD     </t>
  </si>
  <si>
    <t>715-18T</t>
  </si>
  <si>
    <t>715-20T</t>
  </si>
  <si>
    <t xml:space="preserve">4PT ZONE EXPANDER W/TERMINAL BLOCK, EOL RESISTORS </t>
  </si>
  <si>
    <t>715-8</t>
  </si>
  <si>
    <t xml:space="preserve">8PT ZONE EXPANDER FOR 2-WIRE SMOKE DET,340 ENCLOS </t>
  </si>
  <si>
    <t>715-8PCB</t>
  </si>
  <si>
    <t xml:space="preserve">8PT ZONE EXPANDER FOR 2-WIRE SMOKE DET,BOARD ONLY </t>
  </si>
  <si>
    <t>716</t>
  </si>
  <si>
    <t xml:space="preserve">RELAY OUTPUT EXPANDER MODULE                              </t>
  </si>
  <si>
    <t>717</t>
  </si>
  <si>
    <t xml:space="preserve">GRAPHIC ANNUNCIATOR MODULE                      </t>
  </si>
  <si>
    <t>718T</t>
  </si>
  <si>
    <t xml:space="preserve">PLUG-IN SCREW TERMINAL FOR 714/715                </t>
  </si>
  <si>
    <t>719T</t>
  </si>
  <si>
    <t xml:space="preserve">TERMINAL BOARD W/EOL RESISTORS FOR 714            </t>
  </si>
  <si>
    <t>721T</t>
  </si>
  <si>
    <t xml:space="preserve">TERMINAL BLOCK MODULE W/HARNESS,EOL               </t>
  </si>
  <si>
    <t>736P</t>
  </si>
  <si>
    <t xml:space="preserve">RADIONICS POPIT INTERFACE MODULE                  </t>
  </si>
  <si>
    <t>738A</t>
  </si>
  <si>
    <t xml:space="preserve">ADEMCO 5800 SERIES WIRELESS INTERFACE MODULE                     </t>
  </si>
  <si>
    <t>738I</t>
  </si>
  <si>
    <t xml:space="preserve">ITI WIRELESS INTERFACE MODULE                              </t>
  </si>
  <si>
    <t>738T</t>
  </si>
  <si>
    <t>WIRELESS TRANSLATOR</t>
  </si>
  <si>
    <t>738Z+</t>
  </si>
  <si>
    <t xml:space="preserve">738Z Z-WAVE PLUS INTERFACE MODULE             </t>
  </si>
  <si>
    <t>SCS-1R</t>
  </si>
  <si>
    <t xml:space="preserve">RACK MOUNT SECURITY CONTROL RECEIVER              </t>
  </si>
  <si>
    <t>SCS-100</t>
  </si>
  <si>
    <t xml:space="preserve">DIGITAL DIALER LINE CARD                          </t>
  </si>
  <si>
    <t>SCS-104</t>
  </si>
  <si>
    <t xml:space="preserve">LINE CARD W/4 DD &amp; 1 NET                          </t>
  </si>
  <si>
    <t>SCS-105</t>
  </si>
  <si>
    <t xml:space="preserve">SINGLE LINE SERVICE RECEIVER                      </t>
  </si>
  <si>
    <t>SCS-110</t>
  </si>
  <si>
    <t xml:space="preserve">MODEM POWER CARD                                  </t>
  </si>
  <si>
    <t>SCS-120</t>
  </si>
  <si>
    <t xml:space="preserve">MULTIBUS POWER CARD                               </t>
  </si>
  <si>
    <t>SCS-130</t>
  </si>
  <si>
    <t xml:space="preserve">TRANSFORMER CARD                                  </t>
  </si>
  <si>
    <t>SCS-150</t>
  </si>
  <si>
    <t xml:space="preserve">SCS-1R PROCESSOR BOARD                            </t>
  </si>
  <si>
    <t>SCS-186T</t>
  </si>
  <si>
    <t xml:space="preserve">SERIAL PRINTER W/CABLE                            </t>
  </si>
  <si>
    <t>SCS-203</t>
  </si>
  <si>
    <t xml:space="preserve">CONVENIENCE PANEL FOR SCS-150                     </t>
  </si>
  <si>
    <t>SCS-204</t>
  </si>
  <si>
    <t xml:space="preserve">HOST CABLE                                        </t>
  </si>
  <si>
    <t>SCS-206</t>
  </si>
  <si>
    <t xml:space="preserve">SCS-150 KEYPAD/LINECARD CABLES                    </t>
  </si>
  <si>
    <t>SCS-208</t>
  </si>
  <si>
    <t xml:space="preserve"> POWER CORD                                       </t>
  </si>
  <si>
    <t>395</t>
  </si>
  <si>
    <t xml:space="preserve">SCS-105 DATA CABLE                                </t>
  </si>
  <si>
    <t>SCS150/CONVERT</t>
  </si>
  <si>
    <t xml:space="preserve">CONVERSION KIT FOR SCS-150                        </t>
  </si>
  <si>
    <t>SCS150/UPDATE</t>
  </si>
  <si>
    <t xml:space="preserve">SCS150 VERSION 100 UPDATE                         </t>
  </si>
  <si>
    <t>SCS-RACK</t>
  </si>
  <si>
    <t xml:space="preserve">RACK MOUNT CONVERSION KIT FOR SCS-1               </t>
  </si>
  <si>
    <t>SCS1R-SPARES</t>
  </si>
  <si>
    <t xml:space="preserve">SCS-1R RECEIVER SPARES KIT                        </t>
  </si>
  <si>
    <t>SCS-VR 1000</t>
  </si>
  <si>
    <t xml:space="preserve">VIRTUAL RECEIVER-1000 ACCTS (2 LICENSES)          </t>
  </si>
  <si>
    <t>SCS-VR 500</t>
  </si>
  <si>
    <t xml:space="preserve">VIRTUAL RECEIVER-500 ACCOUNTS (1 LICENSE)         </t>
  </si>
  <si>
    <t>SCS-VR 2500</t>
  </si>
  <si>
    <t xml:space="preserve">VIRTUAL RECEIVER-2500 ACCOUNTS (2 LICENSES)       </t>
  </si>
  <si>
    <t>SCS-VR 30000</t>
  </si>
  <si>
    <t xml:space="preserve">VIRTUAL RECEIVER-30000 ACCTS (2 LICENSES)         </t>
  </si>
  <si>
    <t>SCS-VR 5000</t>
  </si>
  <si>
    <t xml:space="preserve">VIRTUAL RECEIVER-5000 ACCOUNTS (2 LICENSES)       </t>
  </si>
  <si>
    <t>SCS-VR 10000</t>
  </si>
  <si>
    <t xml:space="preserve">VIRTUAL RECEIVER-10000 ACCTS (2 LICENSES)         </t>
  </si>
  <si>
    <t>SCS-VR 20000</t>
  </si>
  <si>
    <t xml:space="preserve">VIRTUAL RECEIVER-20000 ACCTS (2 LICENSES)         </t>
  </si>
  <si>
    <t>SCS-VR 5GRP/UPG</t>
  </si>
  <si>
    <t xml:space="preserve">5 GROUP UPGRADE                                   </t>
  </si>
  <si>
    <t>SCS-VR 1000-SPT</t>
  </si>
  <si>
    <t xml:space="preserve">VIRTUAL RECEIVER-1000 ACCTS (ANNUAL SUPPORT)      </t>
  </si>
  <si>
    <t>SCS-VR 500-SPT</t>
  </si>
  <si>
    <t xml:space="preserve">VIRTUAL RECEIVER-500 ACCTS (ANNUAL SUPPORT)       </t>
  </si>
  <si>
    <t>SCS-VR 2500-SPT</t>
  </si>
  <si>
    <t xml:space="preserve">VIRTUAL RECEIVER-2500 ACCTS (ANNUAL SUPPORT)      </t>
  </si>
  <si>
    <t>SCS-VR 30000-SPT</t>
  </si>
  <si>
    <t xml:space="preserve">VIRTUAL RECEIVER-30000 ACCTS (ANNUAL SUPPORT)     </t>
  </si>
  <si>
    <t>SCS-VR 5000-SPT</t>
  </si>
  <si>
    <t xml:space="preserve">VIRTUAL RECEIVER-5000 ACCTS (ANNUAL SUPPORT)      </t>
  </si>
  <si>
    <t>SCS-VR 10000-SPT</t>
  </si>
  <si>
    <t xml:space="preserve">VIRTUAL RECEIVER-10000ACCTS (ANNUAL SUPPORT)      </t>
  </si>
  <si>
    <t>SCS-VR 20000-SPT</t>
  </si>
  <si>
    <t xml:space="preserve">VIRTUAL RECEIVER-20000 ACCTS (ANNUAL SUPPORT)     </t>
  </si>
  <si>
    <t>ACCOUNT GROUP ADD</t>
  </si>
  <si>
    <t xml:space="preserve">ACCT GRPS ADDTIONAL SINGLE WORKSTATION LICENSE    </t>
  </si>
  <si>
    <t>ACCOUNT GROUPS 10</t>
  </si>
  <si>
    <t xml:space="preserve">ACCOUNT GROUPS (1-10 ACCOUNTS)                    </t>
  </si>
  <si>
    <t>ACCOUNT GROUPS 50</t>
  </si>
  <si>
    <t xml:space="preserve">ACCOUNT GROUPS (1-50 ACCOUNTS)                    </t>
  </si>
  <si>
    <t>ACCOUNT GROUPS 100</t>
  </si>
  <si>
    <t xml:space="preserve">ACCOUNT GROUPS (1-100 ACCOUNTS)                   </t>
  </si>
  <si>
    <t>ACCOUNT GROUPS 500</t>
  </si>
  <si>
    <t xml:space="preserve">ACCOUNT GROUPS (1-500 ACCOUNTS)                   </t>
  </si>
  <si>
    <t>ACCOUNT GROUPS 1000</t>
  </si>
  <si>
    <t xml:space="preserve">ACCOUNT GROUPS (1-1000 ACCOUNTS)                  </t>
  </si>
  <si>
    <t>ADVANCED ADD</t>
  </si>
  <si>
    <t xml:space="preserve">ADVANCED REPORTING ADD SNG WRKSTN LICENSE         </t>
  </si>
  <si>
    <t>ADVANCED 10</t>
  </si>
  <si>
    <t xml:space="preserve">ADVANCED REPORTING (1-10 ACCOUNTS)                </t>
  </si>
  <si>
    <t>ADVANCED 50</t>
  </si>
  <si>
    <t xml:space="preserve">ADVANCED REPORTING (1-50 ACCOUNTS)                </t>
  </si>
  <si>
    <t>ADVANCED 100</t>
  </si>
  <si>
    <t xml:space="preserve">ADVANCED REPORTING (1-100 ACCOUNTS)               </t>
  </si>
  <si>
    <t>ADVANCED 500</t>
  </si>
  <si>
    <t xml:space="preserve">ADVANCED REPORTING (1-500 ACCOUNTS)               </t>
  </si>
  <si>
    <t>ADVANCED 1000</t>
  </si>
  <si>
    <t xml:space="preserve">ADVANCED REPORTING (1-1000 ACCOUNTS)              </t>
  </si>
  <si>
    <t>ALARM MON ADD</t>
  </si>
  <si>
    <t xml:space="preserve">ALARM MON ADDTIONAL SINGLE WORKSTATION LICENSE    </t>
  </si>
  <si>
    <t>ALRM MON 10</t>
  </si>
  <si>
    <t xml:space="preserve">ALARM MONITORING (1-10 ACCOUNTS)                  </t>
  </si>
  <si>
    <t>ALRM MON 100</t>
  </si>
  <si>
    <t xml:space="preserve">ALARM MONITORING (1-100 ACCOUNTS)                 </t>
  </si>
  <si>
    <t>COMMAND ADD</t>
  </si>
  <si>
    <t xml:space="preserve">COMMAND CNTR ADDITIONAL SNGL WORKSTATION LICENSE  </t>
  </si>
  <si>
    <t>COMMAND 100</t>
  </si>
  <si>
    <t xml:space="preserve">COMMAND CENTER (1-100 ACCOUNTS)                   </t>
  </si>
  <si>
    <t>LINK SERVER</t>
  </si>
  <si>
    <t xml:space="preserve">PROVIDES SERVER DATABASE FOR REMOTE LINK </t>
  </si>
  <si>
    <t>REMOTE LINK</t>
  </si>
  <si>
    <t xml:space="preserve">REMOTE PROGRAMMING SOFTWARE ON CD W/MANUAL (FREE DOWNLOAD)        </t>
  </si>
  <si>
    <t>SCS-CTM</t>
  </si>
  <si>
    <t xml:space="preserve">CHECKIN TABLE MANAGER,SCS-101 NETWORK LINE CARD   </t>
  </si>
  <si>
    <t>SQL MODULE</t>
  </si>
  <si>
    <t xml:space="preserve">SEQUEL DATABASE MODULE FOR REMOTE LINK                            </t>
  </si>
  <si>
    <t>SQL MODULE ADD</t>
  </si>
  <si>
    <t xml:space="preserve">ADDITIONAL WORKSTATION LICENSE FOR REMOTE LINK                   </t>
  </si>
  <si>
    <t>SYSTEM LINK</t>
  </si>
  <si>
    <t xml:space="preserve">END-USER MANAGEMENT SOFTWARE ON CD W/MANUAL       </t>
  </si>
  <si>
    <t>V-4010B-1</t>
  </si>
  <si>
    <t xml:space="preserve">CAMERA, INDOOR/OUTDOOR BULLET, 1.3MP              </t>
  </si>
  <si>
    <t>V-4020C-1</t>
  </si>
  <si>
    <t xml:space="preserve">CAMERA, INDOOR CUBE 1.0MP                         </t>
  </si>
  <si>
    <t>V-4030PT-1</t>
  </si>
  <si>
    <t xml:space="preserve">CAMERA, INDOOR PAN/TILT, 1.0MP                    </t>
  </si>
  <si>
    <t>V-4050D-1</t>
  </si>
  <si>
    <t xml:space="preserve">CAMERA, INDOOR/OUTDOOR FIXED DOME, 1.3MP          </t>
  </si>
  <si>
    <t>V-4404A</t>
  </si>
  <si>
    <t xml:space="preserve">4 CHANNEL ANALOG INPUT CONVERTER                  </t>
  </si>
  <si>
    <t>V-IP1006RR</t>
  </si>
  <si>
    <t xml:space="preserve">WIRELESS ACCESS POINT FOR IP CAMERA               </t>
  </si>
  <si>
    <t>V-4000-EXT10-5V</t>
  </si>
  <si>
    <t xml:space="preserve">POWER EXT CABLE,10',5V,DC,BLK                     </t>
  </si>
  <si>
    <t>V-4000-EXT10-12V</t>
  </si>
  <si>
    <t xml:space="preserve">DC POWER SUPPLY EXTENSION, 12V                    </t>
  </si>
  <si>
    <t>V-4000-PLATE-1</t>
  </si>
  <si>
    <t xml:space="preserve">CAMERA MOUNTING PLATE                             </t>
  </si>
  <si>
    <t>V-4408D</t>
  </si>
  <si>
    <t>8-CHANNEL NETWORK VIDEO RECORDER</t>
  </si>
  <si>
    <t>PKG-NVR-4DOME</t>
  </si>
  <si>
    <t>8-CHANNEL NVR AND FOUR DOME CAMERAS</t>
  </si>
  <si>
    <t>PKG-NVR-4BULLET</t>
  </si>
  <si>
    <t>8-CHANNEL NVR AND FOUR BULLET CAMERAS</t>
  </si>
  <si>
    <t>V-4060DB</t>
  </si>
  <si>
    <t>VIDEO DOORBELL</t>
  </si>
  <si>
    <t>V-4060DB-BLACK/10</t>
  </si>
  <si>
    <t>VIDEO DOORBELL COVER PLATE, BLACK, 10 PK</t>
  </si>
  <si>
    <t>V-4060DB-CHAR/10</t>
  </si>
  <si>
    <t>VIDEO DOORBELL COVER PLATE, CHARCOAL, 10 PK</t>
  </si>
  <si>
    <t>V-4060DB-SILVER/10</t>
  </si>
  <si>
    <t>VIDEO DOORBELL COVER PLATE, SILVER, 10 PK</t>
  </si>
  <si>
    <t>V-4060DB-WHITE/10</t>
  </si>
  <si>
    <t>VIDEO DOORBELL COVER PLATE, WHITE, 10 PK</t>
  </si>
  <si>
    <t>V-4060DB-HW</t>
  </si>
  <si>
    <t>HORIZONTAL WEDGE FOR WALL MOUNTING</t>
  </si>
  <si>
    <t>V-4060DB-VW</t>
  </si>
  <si>
    <t>VERTICAL WEDGE FOR WALL MOUNTING</t>
  </si>
  <si>
    <t>V-4060DB-PK</t>
  </si>
  <si>
    <t>VIDEO DOORBELL POWER KIT</t>
  </si>
  <si>
    <t>Z-GD00Z</t>
  </si>
  <si>
    <t xml:space="preserve">Z-WAVE GARAGE DOOR CONTROLLER           </t>
  </si>
  <si>
    <t>Z-PD300EMZ5-1</t>
  </si>
  <si>
    <t xml:space="preserve">Z-WAVE LIGHT CONTROL MODULE WITH DIMMER           </t>
  </si>
  <si>
    <t>Z-PS15EMZ5-1</t>
  </si>
  <si>
    <t xml:space="preserve">Z-WAVE APPLIANCE CONTROL MODULE                       </t>
  </si>
  <si>
    <t>Z-45741</t>
  </si>
  <si>
    <t xml:space="preserve">Z-WAVE, SWITCH AUX, WHITE                         </t>
  </si>
  <si>
    <t>Z-45742</t>
  </si>
  <si>
    <t xml:space="preserve">Z-WAVE, DIMMER SWITCH, WHITE                      </t>
  </si>
  <si>
    <t>Z-5010T</t>
  </si>
  <si>
    <t xml:space="preserve">Z-WAVE THERMOSTAT,BATT/24VAC                      </t>
  </si>
  <si>
    <t>Z-LB60Z-1</t>
  </si>
  <si>
    <t xml:space="preserve">Z-WAVE LED LIGHT BULB                             </t>
  </si>
  <si>
    <t>Z-99100-077</t>
  </si>
  <si>
    <t xml:space="preserve">Z-WAVE DOOR DEAD BOLT, POLISHED BRASS           </t>
  </si>
  <si>
    <t>Z-99100-078</t>
  </si>
  <si>
    <t xml:space="preserve">Z-WAVE DOOR DEAD BOLT, SATIN NICKEL          </t>
  </si>
  <si>
    <t>Z-99100-079</t>
  </si>
  <si>
    <t xml:space="preserve">Z-WAVE DOOR DEAD BOLT, VENETIAN BRONZE          </t>
  </si>
  <si>
    <t>BACK BOX</t>
  </si>
  <si>
    <t>GLASS BREAK DETECTOR</t>
  </si>
  <si>
    <t>HID PROX PRO READER</t>
  </si>
  <si>
    <t>OUTDR ENCL KIT 102A/120A</t>
  </si>
  <si>
    <t>ENCLOSURE ACCESSORY RED</t>
  </si>
  <si>
    <t>NAC POWER EXTENDER</t>
  </si>
  <si>
    <t>HR/STR 75C OUTDR CEIL RED</t>
  </si>
  <si>
    <t>8 INPUT MODULE FOR SDI2 BUS</t>
  </si>
  <si>
    <t>8 RELAY MODULE FOR SDI2</t>
  </si>
  <si>
    <t>KIT B3512, B11, CX4010, B430</t>
  </si>
  <si>
    <t>KIT (B3512, B11, CX4010)</t>
  </si>
  <si>
    <t>HSPA+ PLUG-IN W/ ATT SIM</t>
  </si>
  <si>
    <t>KIT B4512, B10, CX4010, B930</t>
  </si>
  <si>
    <t>KIT B4512, B11, CX4010, B930</t>
  </si>
  <si>
    <t>KIT B4512, B10, CX4010, B920</t>
  </si>
  <si>
    <t>EXTERNAL ANNUNCIATOR</t>
  </si>
  <si>
    <t>SDI-2 MOLEX CABLE 10 PACK</t>
  </si>
  <si>
    <t>KIT B5512, B10, CX4010, B430</t>
  </si>
  <si>
    <t>KIT B5512, B10, CX4010, B920</t>
  </si>
  <si>
    <t>KIT (B6512, B10, CX4010)</t>
  </si>
  <si>
    <t>COMMERCIAL ENCLOSURE (WHITE)</t>
  </si>
  <si>
    <t>DOOR CONTROL MODULE SDI2/SDI</t>
  </si>
  <si>
    <t>TRANSFORMER, 18VAC 22VA</t>
  </si>
  <si>
    <t>SIREN, 12V 15 WATT</t>
  </si>
  <si>
    <t>BATTERY, 12V 5 AH</t>
  </si>
  <si>
    <t>RELAY MODULE 5 AMP</t>
  </si>
  <si>
    <t>DUAL RELAY MODULE,2AMP,12VDC</t>
  </si>
  <si>
    <t>LOW BATTERY CUTOFF MODULE</t>
  </si>
  <si>
    <t>EARTH GROUND CLAMP</t>
  </si>
  <si>
    <t>FLAME DETECTOR UV/IR 24V</t>
  </si>
  <si>
    <t>EXTNSN ROD CHROME 4IN 5PK</t>
  </si>
  <si>
    <t>COMBUSTIBLE GAS DETECTOR</t>
  </si>
  <si>
    <t>UNIVERSAL ENCLOSURE</t>
  </si>
  <si>
    <t>BATT CHARGER MOD,L/XFMR</t>
  </si>
  <si>
    <t>FIRE DIALER</t>
  </si>
  <si>
    <t>ESCORT OUTPUT MODULE</t>
  </si>
  <si>
    <t>7 BUS XPONDER ELECT. ASSM</t>
  </si>
  <si>
    <t>HIGH TRAFFIC MOTION DETECTOR</t>
  </si>
  <si>
    <t>SERIAL RECEIVER</t>
  </si>
  <si>
    <t>ANALOG MINI CONTACT MODULE</t>
  </si>
  <si>
    <t>MAN DBL ACT TERM KEY RED</t>
  </si>
  <si>
    <t>MAN SGL ACT TERM KEY RED</t>
  </si>
  <si>
    <t>INDOOR BACK BOX RED</t>
  </si>
  <si>
    <t>LCD KEYPAD FOR OEM DACT</t>
  </si>
  <si>
    <t>MAN DBL ACT TERM KEY BLU</t>
  </si>
  <si>
    <t>MAN SGL ACT TERM KEY BLU</t>
  </si>
  <si>
    <t>MAN STA WETHRPRF BACK RED</t>
  </si>
  <si>
    <t>RNAC 8 AMPS 4 CIRCUITS</t>
  </si>
  <si>
    <t>2 WIRE BASE</t>
  </si>
  <si>
    <t>4 WIRE BASE W/AUX RELAY</t>
  </si>
  <si>
    <t>4 WIRE BASE W/EOL RELAY</t>
  </si>
  <si>
    <t>4 WIRE BASE</t>
  </si>
  <si>
    <t>PHOTO SPOT SMOKE</t>
  </si>
  <si>
    <t>PHOTO SMOKE W/THERMISTOR</t>
  </si>
  <si>
    <t>RATE OF RISE HEAT DTR</t>
  </si>
  <si>
    <t>FIXED TEMP 135 HEAT DTR</t>
  </si>
  <si>
    <t>FIXED TEMP 190 HEAT DTR</t>
  </si>
  <si>
    <t>ALARM BELL 24V 10IN RED</t>
  </si>
  <si>
    <t>HN/SB 24V 15-115C CEIL RD</t>
  </si>
  <si>
    <t>STRB 24V 15-110CD CEIL W</t>
  </si>
  <si>
    <t>HN/ST 24V 15-110C WALL RD</t>
  </si>
  <si>
    <t>STR24V15/75C RED IN</t>
  </si>
  <si>
    <t>STRB 12V 15-75C WALL RED</t>
  </si>
  <si>
    <t>HORN 24V RED</t>
  </si>
  <si>
    <t>PHOTO BEAM 200/400M QUAD 1CH</t>
  </si>
  <si>
    <t>PHOTO BEAM 30/60M DUAL 1CH</t>
  </si>
  <si>
    <t>PHOTO BEAM 60/120M DUAL 1CH</t>
  </si>
  <si>
    <t>PHOTO BEAM 90/180M DUAL 1CH</t>
  </si>
  <si>
    <t>SHOCK SENSOR</t>
  </si>
  <si>
    <t>PHOTO BEAM 200/400M QUAD 4CH</t>
  </si>
  <si>
    <t>DETECTOR MOUNTING PLATE</t>
  </si>
  <si>
    <t>TEST TRANSMITTER</t>
  </si>
  <si>
    <t>HR MINI SGL GANG WALL WHT</t>
  </si>
  <si>
    <t>BACK TO BACK BOX</t>
  </si>
  <si>
    <t>33K 1/2W EOL RES 8/PKG</t>
  </si>
  <si>
    <t>D6600 I/O CABLE</t>
  </si>
  <si>
    <t>KEYFOB - TWO BUTTON</t>
  </si>
  <si>
    <t>PANIC BUTTON - SINGLE BUTTON</t>
  </si>
  <si>
    <t>RADION WIRELESS SMOKE DETECTOR</t>
  </si>
  <si>
    <t>STRB 24V 15-95C SQRE AMBE</t>
  </si>
  <si>
    <t>STROBE24V 15-95C CEIL RED</t>
  </si>
  <si>
    <t>STROBE 15-95CD 24V SQ WH</t>
  </si>
  <si>
    <t>STRB 24V VARC WALL RED</t>
  </si>
  <si>
    <t>STR 135/185C WALL RED</t>
  </si>
  <si>
    <t>ESCORT SFTWR 32BIT-DEMO</t>
  </si>
  <si>
    <t>MANDOWN TX USER W/SNAG</t>
  </si>
  <si>
    <t>TX SM CAMPUS-USER</t>
  </si>
  <si>
    <t>SE88 BRKAWAY NCK BND 10PK</t>
  </si>
  <si>
    <t>304 WATCH TYPE TX</t>
  </si>
  <si>
    <t>HRN/STRB 75C W/GOE RED</t>
  </si>
  <si>
    <t>MOUNTING BRACKET</t>
  </si>
  <si>
    <t>BILL TRAP</t>
  </si>
  <si>
    <t>CARD FORMAT CONFIG CARD (CSN)</t>
  </si>
  <si>
    <t>LECTUS SECURE 1000 RO READER</t>
  </si>
  <si>
    <t>GV3 COMPATIBILITY FLASH KEY</t>
  </si>
  <si>
    <t>PHOTO BEAM 60/120M QUAD 4CH</t>
  </si>
  <si>
    <t>PHOTO BEAM 60/120M QUAD 1CH</t>
  </si>
  <si>
    <t>RJ31X PHONE JACK</t>
  </si>
  <si>
    <t>KEY FOR D101F LOCK, FIRE</t>
  </si>
  <si>
    <t>INDOOR BACK BOX YELLOW</t>
  </si>
  <si>
    <t>CEILING MOUNT BRACKET</t>
  </si>
  <si>
    <t>FLOOR BOX</t>
  </si>
  <si>
    <t>Bosch</t>
  </si>
  <si>
    <t>5601P</t>
  </si>
  <si>
    <t>135 Fix Ror Sgnl Heat Det</t>
  </si>
  <si>
    <t>5602</t>
  </si>
  <si>
    <t>194 FIX ROR SGNL HEAT DET</t>
  </si>
  <si>
    <t>5603</t>
  </si>
  <si>
    <t>135 FIXED SGNL HEAT DET</t>
  </si>
  <si>
    <t>5604</t>
  </si>
  <si>
    <t>194 FIXED SGNL HEAT DET</t>
  </si>
  <si>
    <t>ACA-ATR13</t>
  </si>
  <si>
    <t>EM TOKENS TOKENS/25 PKG</t>
  </si>
  <si>
    <t>ACA-IC2K26-10</t>
  </si>
  <si>
    <t xml:space="preserve"> 2K, 26-BIT iCLASS ADHESIVE TAG - 10Pk</t>
  </si>
  <si>
    <t>ACD-ATR11ISO</t>
  </si>
  <si>
    <t>EM CARDS 125K KHZ ISO CARD/25 PKG</t>
  </si>
  <si>
    <t>ACD-ATR14CS</t>
  </si>
  <si>
    <t>EM CARDS CLAM SHELL/25 PKG</t>
  </si>
  <si>
    <t>ACD-EV1-ISO</t>
  </si>
  <si>
    <t>MIFARE EV1 8KB ISO CARD (50PCS./PKG)</t>
  </si>
  <si>
    <t>ACD-IC16K26-50</t>
  </si>
  <si>
    <t>16K, 26-BIT iCLASS CARD - 50PK</t>
  </si>
  <si>
    <t>ACD-IC16K37-50</t>
  </si>
  <si>
    <t>16K, 37-BIT ICLASS CARD - 50PK</t>
  </si>
  <si>
    <t>ACD-IC16KP26-50</t>
  </si>
  <si>
    <t>16K, 26-BIT  DUAL TECH iCLASS CARD (COMBINATION PROXIMITY AND SMART CARD TECHNOLOGY) - 50PK</t>
  </si>
  <si>
    <t>ACD-IC16KP37-50</t>
  </si>
  <si>
    <t>16K, 37-BIT DUAL TECH ICLASS CARD - 50PK</t>
  </si>
  <si>
    <t>ACD-IC2K26-50</t>
  </si>
  <si>
    <t>2K, 26-BIT iCLASS CARD - 50PK</t>
  </si>
  <si>
    <t>ACD-IC2K37-50</t>
  </si>
  <si>
    <t>2K, 37-BIT ICLASS CARD - 50PK</t>
  </si>
  <si>
    <t>ACD-MFC-ISO</t>
  </si>
  <si>
    <t>MIFARE CLASSIC 1KB ISO CARD (50PCS./PKG)</t>
  </si>
  <si>
    <t>ACT-EV1MYKR-SA2</t>
  </si>
  <si>
    <t>MIFARE EV1 8KB KEYFOBT2 (50PCS./PKG)</t>
  </si>
  <si>
    <t>ACT-EV1TRF-SA1</t>
  </si>
  <si>
    <t>MIFARE EV1 8KB KEYFOBT1 (50PCS./PKG)</t>
  </si>
  <si>
    <t>ACT-IC16K26-10</t>
  </si>
  <si>
    <t>16K, 26-BIT iCLASS KEYFOB - 10PK</t>
  </si>
  <si>
    <t>ACT-IC16K37-10</t>
  </si>
  <si>
    <t>16K, 37-BIT ICLASS KEYFOBS - 10PK</t>
  </si>
  <si>
    <t>ACT-IC2K26-10</t>
  </si>
  <si>
    <t>2K, 26-BIT iCLASS KEYFOB - 10PK</t>
  </si>
  <si>
    <t>ACT-IC2K37-10</t>
  </si>
  <si>
    <t>2K, 37-BIT ICLASS KEYFOBS - 10PK</t>
  </si>
  <si>
    <t>ACT-MFCMYKR-SA2</t>
  </si>
  <si>
    <t>MIFARE CLASSIC 1KB KEYFOBT2 (50PCS./PKG)</t>
  </si>
  <si>
    <t>ACT-MFCTRF-SA1</t>
  </si>
  <si>
    <t>MIFARE CLASSIC 1KB KEYFOBT1 (50PCS./PKG)</t>
  </si>
  <si>
    <t>ACX-AMC2-PLUGS</t>
  </si>
  <si>
    <t>AMC2 PLUGS SPARE PARTS</t>
  </si>
  <si>
    <t>ACX-JOJCON01</t>
  </si>
  <si>
    <t>ISO CARD CONTAINER WITH JOJO (10 PCS./PK</t>
  </si>
  <si>
    <t>ACX-RAIL-250</t>
  </si>
  <si>
    <t>250 MM DIN RAIL</t>
  </si>
  <si>
    <t>ACX-RAIL-400</t>
  </si>
  <si>
    <t>400 MM DIN RAIL</t>
  </si>
  <si>
    <t>AE_100</t>
  </si>
  <si>
    <t>INDOOR ENCL KIT EA101</t>
  </si>
  <si>
    <t>AE_101</t>
  </si>
  <si>
    <t>AE1</t>
  </si>
  <si>
    <t>SMALL GREY UNIVERSAL ENCLOSURE</t>
  </si>
  <si>
    <t>AE2</t>
  </si>
  <si>
    <t>SMALL RED UNIVERSAL ENCL</t>
  </si>
  <si>
    <t>AE20</t>
  </si>
  <si>
    <t>UNIVERSAL PLASTIC ENCLOSURE</t>
  </si>
  <si>
    <t>AE203R</t>
  </si>
  <si>
    <t>AE3</t>
  </si>
  <si>
    <t>LARGE GREY UNIVERSAL ENCLOSURE</t>
  </si>
  <si>
    <t>AE4</t>
  </si>
  <si>
    <t>LARGE RED UNIVERSAL ENCL</t>
  </si>
  <si>
    <t>AEC-AEC21-EXT1</t>
  </si>
  <si>
    <t>ACCESS EASY CONTROLLER 2.1 EXTENSION ENCLOSURE WITH 100-240VAC POWER SUPPLY UNIT</t>
  </si>
  <si>
    <t>AEC-AMC2-ENC3</t>
  </si>
  <si>
    <t>AMC2 ENCLOSURE WITH PSU &amp; DIN RAIL</t>
  </si>
  <si>
    <t>AEC-AMC2-UL1</t>
  </si>
  <si>
    <t>SMALL ENCLOSURE WITH ONE DIN RAIL</t>
  </si>
  <si>
    <t>AEC-AMC2-UL2</t>
  </si>
  <si>
    <t>LARGE ENCLOSURE WITH TWO DIN RAILS</t>
  </si>
  <si>
    <t>AEC-PANEL19-4DR</t>
  </si>
  <si>
    <t>19" FITTING PANEL 4 RAILS</t>
  </si>
  <si>
    <t>AEC-PANEL19-UPS</t>
  </si>
  <si>
    <t>19" FITTING PANEL 2 RAILS + M. KIT</t>
  </si>
  <si>
    <t>AH-24WP-R</t>
  </si>
  <si>
    <t>HRN SYNC WTHRPRF 24V RED</t>
  </si>
  <si>
    <t>AIM-AEC21-CVT</t>
  </si>
  <si>
    <t>READER EXTENSION MODULE. ADDS THE ABILITY TO ADD AND ADDITIONAL 16 READERS TO AN AEC 2.1 SYSTEM (4X API-AEC21-4WR AND 4X API-AEC21-8I8O)</t>
  </si>
  <si>
    <t>AL1002WAL</t>
  </si>
  <si>
    <t>AL300UL-PD4R</t>
  </si>
  <si>
    <t>UL FIRE PWR SUPPLY ALTRON</t>
  </si>
  <si>
    <t>AL300ULXR</t>
  </si>
  <si>
    <t>2.5A 12/24V PWRSUP W/CORD</t>
  </si>
  <si>
    <t>AL400UL-PD4R</t>
  </si>
  <si>
    <t>4AMP FIRE PWR SUPPLY</t>
  </si>
  <si>
    <t>AL600ULB</t>
  </si>
  <si>
    <t>AL802 POWER SUPPLY</t>
  </si>
  <si>
    <t>AL800LGK9E</t>
  </si>
  <si>
    <t>AL802 AL1002 LOGIC BOARD</t>
  </si>
  <si>
    <t>AL802-WAL</t>
  </si>
  <si>
    <t>WALMART NAC POWER SUPPLY</t>
  </si>
  <si>
    <t>AMT-12/24-R</t>
  </si>
  <si>
    <t>MULTITONE 12/24V FL RED</t>
  </si>
  <si>
    <t>AMT-12/24-R-NYC</t>
  </si>
  <si>
    <t>MULTITONES 12/24V FL RED</t>
  </si>
  <si>
    <t>APC-AEC21-UPS1</t>
  </si>
  <si>
    <t>AEC2.1 MAIN ENCLOSURE, PSU1                                                 ACCESS EASY CONTROLLER 2.1 ENCLOSURE WITH CPU BOARD, 4 WIEGAND READER BOARD, 100-240VAC POWER SUPPLY UNIT, COMPACT FLASH, QUICK START GUIDE AND CD-ROM CONTAINING PROGRAM AND MANUALS</t>
  </si>
  <si>
    <t>APC-AMC2-4R4CF</t>
  </si>
  <si>
    <t>AMC2 DOORCONTR. RS485 WITH CF CARD</t>
  </si>
  <si>
    <t>APC-AMC2-4WCF</t>
  </si>
  <si>
    <t>AMC2 DOORCONTROLLER 4 WIEGAND WITH CF</t>
  </si>
  <si>
    <t>API-AEC21-4WR</t>
  </si>
  <si>
    <t>ACCESS EASY CONTROLLER 2.1  4 WIEGAND READER WITH 8 INPUT-OUTPUT BOARD</t>
  </si>
  <si>
    <t>API-AEC21-8I8O</t>
  </si>
  <si>
    <t>ACCESS EASY CONTROLLER 2.1 8 INPUT-OUTPUT BOARD</t>
  </si>
  <si>
    <t>API-AMC2-16IE</t>
  </si>
  <si>
    <t>AMC EXTENSION BOARD 16-INPUTS</t>
  </si>
  <si>
    <t>API-AMC2-16IOE</t>
  </si>
  <si>
    <t>INPUT/OUTPUT BOARD, 16 INPUTS/16 OUTPUTS</t>
  </si>
  <si>
    <t>API-AMC2-16ION</t>
  </si>
  <si>
    <t>AMC2-16IO PHW</t>
  </si>
  <si>
    <t>API-AMC2-4WE</t>
  </si>
  <si>
    <t>AMC2 DOORCONTR.-EXTENSION WIEGANDIF</t>
  </si>
  <si>
    <t>API-AMC2-8IOE</t>
  </si>
  <si>
    <t>INPUT/OUTPUT BOARD, 8 INPUTS/8 OUTPUTS</t>
  </si>
  <si>
    <t>APM-AEC21M-CPU1</t>
  </si>
  <si>
    <t>AEC2.1 Module CPU Board</t>
  </si>
  <si>
    <t>APS-AEC21-PSU1</t>
  </si>
  <si>
    <t>ACCESS EASY CONTROLLER 2.1 100-240 VAC POWER SUPPLY UNIT</t>
  </si>
  <si>
    <t>APS-PSU-60</t>
  </si>
  <si>
    <t>AMC POWER SUPPLY UNIT</t>
  </si>
  <si>
    <t>ARA-FPBL-PSA</t>
  </si>
  <si>
    <t>BIOLITE POWER ADAPTER</t>
  </si>
  <si>
    <t>ARA-FPPLSTAND</t>
  </si>
  <si>
    <t>BIOLITE PLASTIC STAND</t>
  </si>
  <si>
    <t>ARA-OSDPACNL</t>
  </si>
  <si>
    <t>LECTUS SECURE ADDRESS CONFIG SET</t>
  </si>
  <si>
    <t>ARA-OSDP-CSN</t>
  </si>
  <si>
    <t>ARA-SER10-IP65</t>
  </si>
  <si>
    <t>LECTUS SECURE 1000 GASKET FOR IP65, 10PC</t>
  </si>
  <si>
    <t>ARA-SER15-IP65</t>
  </si>
  <si>
    <t>LECTUS SECURE 2000 GASKET FOR IP65, 10PC</t>
  </si>
  <si>
    <t>ARA-SER40-IP65</t>
  </si>
  <si>
    <t>LECTUS SECURE 4000 GASKET FOR IP65, 10PC</t>
  </si>
  <si>
    <t>ARA-SERK40-IP65</t>
  </si>
  <si>
    <t>LECTUS SECURE 5000 GASKET FOR IP65, 10PC</t>
  </si>
  <si>
    <t>ARD-AYBS6260</t>
  </si>
  <si>
    <t>LECTUS DUO 3000 C, MF CLASSIC</t>
  </si>
  <si>
    <t>ARD-AYBS6280</t>
  </si>
  <si>
    <t>LECTUS DUO 3000 E, MF EV1</t>
  </si>
  <si>
    <t>ARD-AYBS6360</t>
  </si>
  <si>
    <t>LECTUS DUO 3000 CK, MF CLASSIC, KEYPAD</t>
  </si>
  <si>
    <t>ARD-AYBS6380</t>
  </si>
  <si>
    <t>LECTUS DUO 3000 EK, MF EV1, KEYPAD</t>
  </si>
  <si>
    <t>ARD-AYCE65B</t>
  </si>
  <si>
    <t>MULLION PROX-PIN EM CARD READER</t>
  </si>
  <si>
    <t>ARD-AYH12</t>
  </si>
  <si>
    <t>SWITCH PLATE EM CARD READER</t>
  </si>
  <si>
    <t>ARD-AYJ12</t>
  </si>
  <si>
    <t>MULLION EM CARD READER</t>
  </si>
  <si>
    <t>ARD-AYK12</t>
  </si>
  <si>
    <t>MINI MULLION EM CARD READER</t>
  </si>
  <si>
    <t>ARD-AYQ12</t>
  </si>
  <si>
    <t>SWITCH PLATE VANDAL RESISTANT EM CARD READER</t>
  </si>
  <si>
    <t>ARD-AYZ12</t>
  </si>
  <si>
    <t>EM CARD READER LONG DISTANCE 60 INCHES</t>
  </si>
  <si>
    <t>ARD-EDMCV002-USB</t>
  </si>
  <si>
    <t>LECTUS ENROLL 5000 MD</t>
  </si>
  <si>
    <t>ARD-FPBEPHP-OC</t>
  </si>
  <si>
    <t>BIOENTRY PLUS W/HID PROX CARD READER</t>
  </si>
  <si>
    <t>ARD-FPBEPMF-OC</t>
  </si>
  <si>
    <t>FP READER WITH CARD READER MIFARE</t>
  </si>
  <si>
    <t>ARD-FPBEPPR-OC</t>
  </si>
  <si>
    <t>FP READER WITH CARD READER EMPROX</t>
  </si>
  <si>
    <t>ARD-FPLN-OC</t>
  </si>
  <si>
    <t>FINGERPRINT READER, KEYPAD, DISPLAY AND NET</t>
  </si>
  <si>
    <t>ARD-FPLS-OC</t>
  </si>
  <si>
    <t>FINGERPRINTREADER KEYPAD AND DISPLAY</t>
  </si>
  <si>
    <t>ARD-SER10-RO</t>
  </si>
  <si>
    <t>ARD-SER10-WI</t>
  </si>
  <si>
    <t>LECTUS SECURE 1000 WI ICLASS READER</t>
  </si>
  <si>
    <t>ARD-SER15-RO</t>
  </si>
  <si>
    <t>LECTUS SECURE 2000 RO ICLASS READER</t>
  </si>
  <si>
    <t>ARD-SER40-RO</t>
  </si>
  <si>
    <t>LECTUS SECURE 4000 RO ICLASS READER</t>
  </si>
  <si>
    <t>ARD-SER40-WI</t>
  </si>
  <si>
    <t>LECTUS SECURE 4000 WI ICLASS READER</t>
  </si>
  <si>
    <t>ARD-SER90-WI</t>
  </si>
  <si>
    <t>LECTUS SECURE 9000 WI ICLASS RDR HFREE</t>
  </si>
  <si>
    <t>ARD-SERK40-RO</t>
  </si>
  <si>
    <t>LECTUS SECURE 5000 RO ICLASS READER W/ KEYPAD</t>
  </si>
  <si>
    <t>ARD-SERK40-W1</t>
  </si>
  <si>
    <t>LECTUS SECURE 5000 W1 ICLASS READER (AMC)</t>
  </si>
  <si>
    <t>ASL-AEC21-SWK</t>
  </si>
  <si>
    <t>AEC2.1 Software Kit with  CF</t>
  </si>
  <si>
    <t>ASL-APE3P-API</t>
  </si>
  <si>
    <t>APE - BASIC SDK FOR CARDHOLDER INFORMATION</t>
  </si>
  <si>
    <t>ASL-APE3P-BASE</t>
  </si>
  <si>
    <t>COMES WITH 16 READERS, 1 CLIENT CONNECTION AND 2,000 CARDHOLDERS.  SYSTEM EXPANSION IS  AVAILABLE THROUGH THE LICENSING OPTIONS.</t>
  </si>
  <si>
    <t>ASL-APE3P-BEXT</t>
  </si>
  <si>
    <t>COMES WITH 64 READERS, 3 CLIENT CONNECTIONS AND 10,000 CARDHOLDERS.  SYSTEM EXPANSION IS  AVAILABLE THROUGH THE LICENSING OPTIONS.</t>
  </si>
  <si>
    <t>ASL-APE3P-CLI</t>
  </si>
  <si>
    <t xml:space="preserve">THIS ADD 1 ADDITIONAL CONCURRENT CLIENT TO THE SYSTEM UP TO THE LIMIT OF 16. </t>
  </si>
  <si>
    <t>ASL-APE3P-RDR</t>
  </si>
  <si>
    <t>THIS ADDS ADDITIONAL READERS TO THE SYSTEM IN INCREMENTS OF 16 READERS UP TO THE LIMIT OF 128.</t>
  </si>
  <si>
    <t>ASL-APE3P-RDRL</t>
  </si>
  <si>
    <t>APE - READER EXPANSION UP TO 512 READER</t>
  </si>
  <si>
    <t>ASL-APE3P-VIDB</t>
  </si>
  <si>
    <t xml:space="preserve">ACTIVATES THE CORE VIDEO FUNCTIONALITY AND PROVIDES 16 VIDEO CHANNELS FOR INTEGRATION WITH BOSCH VIDEO SOLUTIONS. </t>
  </si>
  <si>
    <t>ASL-APE3P-VIDE</t>
  </si>
  <si>
    <t>THIS ADDS ADDITIONAL VIDEO CHANNELS TO THE SYSTEM IN INCREMENTS OF 16 UP TO THE SYSTEM LIMIT OF 128.</t>
  </si>
  <si>
    <t>ASL-APE3P-XPRO</t>
  </si>
  <si>
    <t>APE - XPROTECT INTERFACE ACTIVATION</t>
  </si>
  <si>
    <t>ASWP-2475C-FR</t>
  </si>
  <si>
    <t>ASWP-2475W-FR</t>
  </si>
  <si>
    <t>HRN/STRB 24V 75C OUTDR RD</t>
  </si>
  <si>
    <t>AVSM-R</t>
  </si>
  <si>
    <t>SYNC CNTRL MOD 8V RED</t>
  </si>
  <si>
    <t>AVSM-W</t>
  </si>
  <si>
    <t>SYNC CNTRL MOD 12-16V WHT</t>
  </si>
  <si>
    <t>B10</t>
  </si>
  <si>
    <t>ENCLOSURE, CONTROL PANEL, MEDIUM WHITE</t>
  </si>
  <si>
    <t>B10R</t>
  </si>
  <si>
    <t>RED ENCLOSURE, CONTROL PANEL, MEDIUM</t>
  </si>
  <si>
    <t>B10R-1640-120WI</t>
  </si>
  <si>
    <t>RED MEDIUM ENCLOSURE WITH 16.5 VAC 40 VA</t>
  </si>
  <si>
    <t>B11</t>
  </si>
  <si>
    <t>SMALL ENCLOSURE FOR B SERIES PANELS (WHITE)</t>
  </si>
  <si>
    <t>B11R</t>
  </si>
  <si>
    <t>RED ENCLOSURE, CONTROL PANEL, SMALL</t>
  </si>
  <si>
    <t>B12</t>
  </si>
  <si>
    <t>MOUNTING PLATE FOR B SERIES PANELS AND B520 TO D8103 OR D8108A</t>
  </si>
  <si>
    <t>B201</t>
  </si>
  <si>
    <t>2-WIRE SMOKE DETECTOR MODULE FOR B3512, B4512 AND B5512</t>
  </si>
  <si>
    <t>B208</t>
  </si>
  <si>
    <t>B299</t>
  </si>
  <si>
    <t>POPEX MODULE FOR B9512G AND B8512G</t>
  </si>
  <si>
    <t>B308</t>
  </si>
  <si>
    <t>B328</t>
  </si>
  <si>
    <t>SWIVEL MOUNTING BRACKET</t>
  </si>
  <si>
    <t>B335-3</t>
  </si>
  <si>
    <t>SWIVEL MOUNT FOR 774/932 SERIES</t>
  </si>
  <si>
    <t>B338</t>
  </si>
  <si>
    <t>UNIVERSAL CEILING BRACKET</t>
  </si>
  <si>
    <t>B3512</t>
  </si>
  <si>
    <t>16 POINT CONTROL COMMUNICATOR</t>
  </si>
  <si>
    <t xml:space="preserve">B3512-DC </t>
  </si>
  <si>
    <t>KIT B3512, B11, CX4010, B444, B920</t>
  </si>
  <si>
    <t xml:space="preserve">B3512-DC-920 </t>
  </si>
  <si>
    <t>B3512-DP</t>
  </si>
  <si>
    <t>B3512-DP-920</t>
  </si>
  <si>
    <t xml:space="preserve">KIT B3512, B11, CX4010, B430, B920
</t>
  </si>
  <si>
    <t xml:space="preserve">B3512E-DC </t>
  </si>
  <si>
    <t>B3512 CELLULAR KIT (NOT ETHERNET) INCLUDES:B3512E, CX4010, B11, B444</t>
  </si>
  <si>
    <t>B3512E-DP</t>
  </si>
  <si>
    <t>B3512 PSTN KIT (NOT ETHERNET) INCLUDES: B3512E, CX4010, B11, B430</t>
  </si>
  <si>
    <t>B3512E-DP-915</t>
  </si>
  <si>
    <t>B3512E PSTN KIT (NO ETHERNET) INCLUDES: B3512E, CX4010, B11, B430, B915</t>
  </si>
  <si>
    <t>B3512K-D</t>
  </si>
  <si>
    <t>B3512K-D-915</t>
  </si>
  <si>
    <t>KIT (B3512, B11, CX4010, B915)</t>
  </si>
  <si>
    <t>B3512-NC</t>
  </si>
  <si>
    <t>16 POINT CONTROL COMMUNICATOR (NON CLOUD)</t>
  </si>
  <si>
    <t>B40-MB25</t>
  </si>
  <si>
    <t>INDOOR/OUTDOOR MULTIBAND ANTENNA, CELL, 25FT CABLE</t>
  </si>
  <si>
    <t>B40-MB50</t>
  </si>
  <si>
    <t>INDOOR/OUTDOOR MULTIBAND ANTENNA, CELL, 50FT CABLE</t>
  </si>
  <si>
    <t>B40-P</t>
  </si>
  <si>
    <t>INDOOR/OUTDOOR PUCK ANTENNA, CELL, 6.5FT CABLE</t>
  </si>
  <si>
    <t>B426</t>
  </si>
  <si>
    <t>CONETTIX IP ETHERNET INTERFACE</t>
  </si>
  <si>
    <t>B430</t>
  </si>
  <si>
    <t>PLUG-IN COMMUNICATOR, TELEPHONE</t>
  </si>
  <si>
    <t>B443</t>
  </si>
  <si>
    <t>PLUG-IN CELLULAR COMMUNICATOR, HSPA+ (3G/4G)</t>
  </si>
  <si>
    <t>B443-ATT</t>
  </si>
  <si>
    <t>B443-TMO</t>
  </si>
  <si>
    <t>HSPA+ PLUG-IN W/ T-MOBILE SIM</t>
  </si>
  <si>
    <t>B444</t>
  </si>
  <si>
    <t>PLUG-IN CELLULAR MODULE, VERIZON LTE, HOT</t>
  </si>
  <si>
    <t>B444-C</t>
  </si>
  <si>
    <t>PLUG-IN CELLULAR MODULE, VERIZON LTE, COLD</t>
  </si>
  <si>
    <t>B450</t>
  </si>
  <si>
    <t>PLUG-IN COMMUNICATION MODULE ADAPTER FOR B SERIES, G SERIES AND FPD7024 PANELS</t>
  </si>
  <si>
    <t>B450-C</t>
  </si>
  <si>
    <t>CELLULAR ADD-ON KIT INCLUDES B444 PLUS B450</t>
  </si>
  <si>
    <t>B4512</t>
  </si>
  <si>
    <t>28 POINT CONTROL COMMUNICATOR</t>
  </si>
  <si>
    <t>B4512-C</t>
  </si>
  <si>
    <t>B4512 WITH TRANSFORMER AND MEDIUM ENCLOSURE</t>
  </si>
  <si>
    <t>B4512-C-920</t>
  </si>
  <si>
    <t>B4512-C-921C</t>
  </si>
  <si>
    <t>KIT INCLUDES B4512, B10, CX4010 AND B921C</t>
  </si>
  <si>
    <t>B4512-C-930</t>
  </si>
  <si>
    <t>B4512-CC</t>
  </si>
  <si>
    <t>KIT B4512, B10, CX4010, B444, B920</t>
  </si>
  <si>
    <t>B4512-CC-920</t>
  </si>
  <si>
    <t>B4512-CP</t>
  </si>
  <si>
    <t>KIT B4512, B10, CX4010, B430</t>
  </si>
  <si>
    <t>B4512-CP-920</t>
  </si>
  <si>
    <t>KIT B4512, B10, CX4010, B430, B920</t>
  </si>
  <si>
    <t>B4512-CP-920-K1</t>
  </si>
  <si>
    <t>4512 KIT, B430, BDL2, DS937, B208</t>
  </si>
  <si>
    <t>B4512-CP-921C</t>
  </si>
  <si>
    <t>KIT INCLUDES B4512, B10, CX4010, B430 AND B921C</t>
  </si>
  <si>
    <t>B4512-CP-930</t>
  </si>
  <si>
    <t>KIT B4512, B10, CX4010, B430, B930</t>
  </si>
  <si>
    <t>B4512-D</t>
  </si>
  <si>
    <t>B4512 WITH TRANSFORMER AND SMALL ENCLOSURE</t>
  </si>
  <si>
    <t>B4512-D-920</t>
  </si>
  <si>
    <t>KIT B4512, B11, CX4010, B920</t>
  </si>
  <si>
    <t>B4512-D-921C</t>
  </si>
  <si>
    <t>KIT INCLUDES B4512, B11, CX4010 AND B921C</t>
  </si>
  <si>
    <t>B4512-D-930</t>
  </si>
  <si>
    <t>B4512-DP</t>
  </si>
  <si>
    <t>KIT B4512, B11, CX4010, B430</t>
  </si>
  <si>
    <t>B4512-DP-920</t>
  </si>
  <si>
    <t>KIT B4512, B11, CX4010, B430, B920</t>
  </si>
  <si>
    <t>B4512-DP-930</t>
  </si>
  <si>
    <t>KIT B4512, B11, CX4010, B430, B930</t>
  </si>
  <si>
    <t xml:space="preserve">B4512E-DC </t>
  </si>
  <si>
    <t>B4512 CELLULAR KIT (NOT ETHERNET) INCLUDES:B4512E, CX4010, B11, B444</t>
  </si>
  <si>
    <t>B4512E-DP</t>
  </si>
  <si>
    <t>B4512 PSTN KIT (NOT ETHERNET) INCLUDES:B4512E, CX4010, B11, B430</t>
  </si>
  <si>
    <t>B4512E-DP-915</t>
  </si>
  <si>
    <t>B4512E PSTN KIT (NO ETHERNET) INCLUDES:B4512E, CX4010, B11, B430, B915</t>
  </si>
  <si>
    <t>B4512K-C</t>
  </si>
  <si>
    <t>KIT (B4512, B10, CX4010)</t>
  </si>
  <si>
    <t xml:space="preserve">B4512K-C-920 </t>
  </si>
  <si>
    <t>KIT (B4512, B10, CX4010, B920)</t>
  </si>
  <si>
    <t>B4512-NC</t>
  </si>
  <si>
    <t>28 POINT CONTROL COMMUNICATOR (NON CLOUD)</t>
  </si>
  <si>
    <t>B46</t>
  </si>
  <si>
    <t>B465</t>
  </si>
  <si>
    <t>UNIVERSAL DUAL PATH COMMUNICATOR</t>
  </si>
  <si>
    <t>B465-MR-120WI</t>
  </si>
  <si>
    <t>KIT (B465 COMMUNICATOR, B10R-1640-120WI MEDIUM RED ENCLOSURE W/16.5 VAC 40VA, B46 EXTERNAL ANNUNCIATOR, D101 LOCK &amp; KEY)</t>
  </si>
  <si>
    <t>B465-MR-1640</t>
  </si>
  <si>
    <t>KIT (B465 COMMUNICATOR, B10R MEDIUM RED ENCLOSURE, B46 EXTERNAL ANNUNCIATOR,  D101 LOCK &amp; KEY, D1640 TRANSFORMER, D8004 TRANSFORMER ENCLOSURE)</t>
  </si>
  <si>
    <t>B465-MRC-120WI</t>
  </si>
  <si>
    <t>KIT W/B465/B10R/120WI/B46/B444</t>
  </si>
  <si>
    <t>B465-MRC-1640</t>
  </si>
  <si>
    <t>KIT W/B465/B10R/D1640/B46/D8004/B444</t>
  </si>
  <si>
    <t>B465-MW-1640</t>
  </si>
  <si>
    <t>KIT (B465 COMMUNICATOR, B10 MEDIUM WHITE ENCLOSURE,   D101 LOCK &amp; KEY,  D1640 TRANSFORMER)</t>
  </si>
  <si>
    <t>B465-MWC-1640</t>
  </si>
  <si>
    <t>KIT W/B465/B10/D1640/D101/B444</t>
  </si>
  <si>
    <t>B465-SR-1640</t>
  </si>
  <si>
    <t>KIT (B465 COMMUNICATOR, B11R SMALL RED ENCLOSURE, D101 LOCK &amp; KEY, D1640 TRANSFORMER, D8004 TRANSFORMER ENCLOSURE)</t>
  </si>
  <si>
    <t>B465-SRC-1640</t>
  </si>
  <si>
    <t>KIT W/B465/B11R/D1640/D8004/B444</t>
  </si>
  <si>
    <t>B465-SW-1640</t>
  </si>
  <si>
    <t>KIT (B465 COMMUNICATOR, B11 SMALL WHITE ENCLOSURE, D101 LOCK &amp; KEY, D1640 TRANSFORMER)</t>
  </si>
  <si>
    <t>B465-SWC-1640</t>
  </si>
  <si>
    <t>KIT W/B465/B11/D1640/B444/D101</t>
  </si>
  <si>
    <t>B501-10</t>
  </si>
  <si>
    <t>B520</t>
  </si>
  <si>
    <t>SDI2 AUXILIARY POWER SUPPLY 2.0 AMPS</t>
  </si>
  <si>
    <t>B520-B</t>
  </si>
  <si>
    <t>B520 POWER SUPPLY WITH TR1850 TRANSFORMER AND B10 ENCLOSURE</t>
  </si>
  <si>
    <t>B520-C</t>
  </si>
  <si>
    <t>B520 POWER SUPPLY WITH TR1850 TRANSFORMER, B8103 ENCLOSURE AND B12 MOUNTING PLATE</t>
  </si>
  <si>
    <t>B5512</t>
  </si>
  <si>
    <t>48 POINT CONTROL COMMUNICATOR</t>
  </si>
  <si>
    <t>B5512-C</t>
  </si>
  <si>
    <t>B5512 WITH TRANSFORMER AND MEDIUM ENCLOSURE</t>
  </si>
  <si>
    <t>B5512-C-920</t>
  </si>
  <si>
    <t>B5512-C-930</t>
  </si>
  <si>
    <t>KIT B5512, B10, CX4010, B930</t>
  </si>
  <si>
    <t>B5512-CC</t>
  </si>
  <si>
    <t>KIT B5512, B10, CX4010, B444</t>
  </si>
  <si>
    <t>B5512-CC-920</t>
  </si>
  <si>
    <t>KIT B5512, B10, CX4010, B444, B920</t>
  </si>
  <si>
    <t>B5512-CC-930</t>
  </si>
  <si>
    <t>KIT B5512, B10, CX4010, B444, B930</t>
  </si>
  <si>
    <t>B5512-CP</t>
  </si>
  <si>
    <t>B5512-CP-920</t>
  </si>
  <si>
    <t>KIT B5512, B10, CX4010, B430, B920</t>
  </si>
  <si>
    <t>B5512-CP-930</t>
  </si>
  <si>
    <t>KIT B5512, B10, CX4010, B430, B930</t>
  </si>
  <si>
    <t>B5512-D</t>
  </si>
  <si>
    <t>B5512 WITH TRANSFORMER AND SMALL ENCLOSURE</t>
  </si>
  <si>
    <t>B5512-D-920</t>
  </si>
  <si>
    <t>KIT B5512, B11, CX4010, B920</t>
  </si>
  <si>
    <t>B5512-D-930</t>
  </si>
  <si>
    <t>KIT B5512, B11, CX4010, B930</t>
  </si>
  <si>
    <t>B5512-DP</t>
  </si>
  <si>
    <t>KIT B5512, B11, CX4010, B430</t>
  </si>
  <si>
    <t>B5512-DP-920</t>
  </si>
  <si>
    <t>KIT B5512, B11, CX4010, B430, B920</t>
  </si>
  <si>
    <t>B5512-DP-930</t>
  </si>
  <si>
    <t>KIT B5512, B11, CX4010, B430, B930</t>
  </si>
  <si>
    <t xml:space="preserve">B5512E-DC </t>
  </si>
  <si>
    <t>B5512 CELLULAR KIT (NOT ETHERNET) INCLUDES :B5512E , CX4010, B11, B444</t>
  </si>
  <si>
    <t>B5512E-DP</t>
  </si>
  <si>
    <t>B5512 PSTN KIT (NOT ETHERNET) INCLUDES:B5512E, CX4010, B11, B430</t>
  </si>
  <si>
    <t>B5512E-DP-915</t>
  </si>
  <si>
    <t>B5512E PSTN KIT (NO ETHERNET) INCLUDES:B5512E, CX4010, B11, B430, B915</t>
  </si>
  <si>
    <t xml:space="preserve">B5512K-C </t>
  </si>
  <si>
    <t>KIT (B5512, B10, CX4010)</t>
  </si>
  <si>
    <t xml:space="preserve">B5512K-C-920 </t>
  </si>
  <si>
    <t>KIT (B5512, B10, CX4010. B920)</t>
  </si>
  <si>
    <t>B5512-NC</t>
  </si>
  <si>
    <t>48 POINT CONTROL COMMUNICATOR (NON CLOUD)</t>
  </si>
  <si>
    <t>B56</t>
  </si>
  <si>
    <t>B SERIES KEYPAD SURFACE MOUNT BACK BOX</t>
  </si>
  <si>
    <t>B600</t>
  </si>
  <si>
    <t>ZONEX MODULE FOR B9512G AND B8512G</t>
  </si>
  <si>
    <t>B6512</t>
  </si>
  <si>
    <t>96 POINT CONTROL COMMUNICATOR W/4 DOORS</t>
  </si>
  <si>
    <t>B6512K-C</t>
  </si>
  <si>
    <t>B6512K-C-920</t>
  </si>
  <si>
    <t>KIT (B6512, B10, CX4010,B920)</t>
  </si>
  <si>
    <t>B800</t>
  </si>
  <si>
    <t>B810</t>
  </si>
  <si>
    <t>RADION WIRELESS RECEIVER – SDI2 COMPATIBLE PANELS</t>
  </si>
  <si>
    <t>B8103</t>
  </si>
  <si>
    <t>B810K</t>
  </si>
  <si>
    <t>RADION WIRELESS KIT (RCVR, PIR, 2X DOOR/WINDOW</t>
  </si>
  <si>
    <t>B820</t>
  </si>
  <si>
    <t>SDI2 INOVONICS INTERFACE</t>
  </si>
  <si>
    <t>B8512G</t>
  </si>
  <si>
    <t>INTRUSION/FIRE/ACCESS CONTROL PANEL 99 POINTS 8 DOORS</t>
  </si>
  <si>
    <t>B8512G-B1</t>
  </si>
  <si>
    <t>FIRE KIT (B8512G, B926F, D8109, D1640, D122, D101F)</t>
  </si>
  <si>
    <t xml:space="preserve">B8512G-B2 </t>
  </si>
  <si>
    <t>FIRE KIT (B8512G, B926F, D8109, D1640, D122, D101F, B444)</t>
  </si>
  <si>
    <t>B8512G-B3</t>
  </si>
  <si>
    <t>FIRE KIT (B8512G, B926F, D8109, D1640, D122, D161, B430, B444, D101F)</t>
  </si>
  <si>
    <t>B8512G-BP</t>
  </si>
  <si>
    <t>FIRE KIT (B8512G, D8109, D1640, D122, D161(2), B430 (2), D101F)</t>
  </si>
  <si>
    <t>B8512G-C</t>
  </si>
  <si>
    <t>KIT (B8512G, B8103, D1640, D101)</t>
  </si>
  <si>
    <t>B8512G-CC</t>
  </si>
  <si>
    <t>KIT (B8512G, B8103, B444, D1640, D101)</t>
  </si>
  <si>
    <t>B8512G-CP</t>
  </si>
  <si>
    <t>KIT (B8512G, B8103, B430, D1640, D101)</t>
  </si>
  <si>
    <t>B8512G-ECC</t>
  </si>
  <si>
    <t>KIT (B8512G-E, B8103, B444, D1640, D101)</t>
  </si>
  <si>
    <t>B8512G-ECP</t>
  </si>
  <si>
    <t>KIT (B8512G-E, B8103, B430, D1640, D101)</t>
  </si>
  <si>
    <t>B8512G-U</t>
  </si>
  <si>
    <t>B8512G UPGRADE KIT INCLUDES B600</t>
  </si>
  <si>
    <t>B8512G-UC</t>
  </si>
  <si>
    <t>B8512G UPGRADE KIT INCLUDES B600 AND B444</t>
  </si>
  <si>
    <t>B901</t>
  </si>
  <si>
    <t>B915</t>
  </si>
  <si>
    <t>BASIC TEXT KEYPAD</t>
  </si>
  <si>
    <t>B915I</t>
  </si>
  <si>
    <t>BASIC TEXT KEYPAD (ICON KEYS)</t>
  </si>
  <si>
    <t>B920</t>
  </si>
  <si>
    <t>2 LINE ALPHA NUMERIC KEYPAD (SD12)</t>
  </si>
  <si>
    <t>B921C</t>
  </si>
  <si>
    <t>2-LINE LCD CAPACITIVE TOUCH KEYPAD</t>
  </si>
  <si>
    <t>B925F</t>
  </si>
  <si>
    <t>COMBINATION FIRE AND INTRUSION KEYPAD/ANNUNCIATOR FOR B8512G AND B9512G</t>
  </si>
  <si>
    <t>B926F</t>
  </si>
  <si>
    <t>FIRE KEYPAD/ANNUNCIATOR FOR B8512G AND B9512G</t>
  </si>
  <si>
    <t>B930</t>
  </si>
  <si>
    <t>ATM STYLE-ALPHA NUMERIC KEYPAD (SDI2)</t>
  </si>
  <si>
    <t>B942</t>
  </si>
  <si>
    <t>COLOR GRAPHIC TOUCH SCREEN KEYPAD WITH PROX (BLACK)</t>
  </si>
  <si>
    <t>B942W</t>
  </si>
  <si>
    <t>COLOR GRAPHIC TOUCH SCREEN KEYPAD WITH PROX (WHITE)</t>
  </si>
  <si>
    <t>B9512G</t>
  </si>
  <si>
    <t>INTRUSION/FIRE/ACCESS CONTROL PANEL 599 POINTS 32 DOORS</t>
  </si>
  <si>
    <t xml:space="preserve">B9512G-B1  </t>
  </si>
  <si>
    <t>FIRE KIT (B9512G, B926F, D8109, D1640, D122, D101F)</t>
  </si>
  <si>
    <t xml:space="preserve">B9512G-B2 </t>
  </si>
  <si>
    <t>FIRE KIT (B9512G, B926F, D8109, D1640, D122, D101F, B444)</t>
  </si>
  <si>
    <t>B9512G-BP</t>
  </si>
  <si>
    <t>FIRE KIT (B9512G, D8109, D1640, D122, D161(2), B430 (2), D101F)</t>
  </si>
  <si>
    <t>B9512G-C</t>
  </si>
  <si>
    <t>KIT (B9512G, B8103, D1640, D101)</t>
  </si>
  <si>
    <t>B9512G-CC</t>
  </si>
  <si>
    <t>KIT (B9512G, B8103, B444, D1640, D101)</t>
  </si>
  <si>
    <t>B9512G-CC-930</t>
  </si>
  <si>
    <t>B9512G CELLULAR KIT WITH B930, B440</t>
  </si>
  <si>
    <t>B9512G-CP</t>
  </si>
  <si>
    <t>KIT (B9512G, B8103, B430, D1640, D101)</t>
  </si>
  <si>
    <t>B9512G-ECC</t>
  </si>
  <si>
    <t>KIT (B9512G-E, B8103, B444, D1640, D101)</t>
  </si>
  <si>
    <t>B9512G-ECP</t>
  </si>
  <si>
    <t>KIT (B9512G-E, B8103, B430, D1640, D101)</t>
  </si>
  <si>
    <t>B9512G-U</t>
  </si>
  <si>
    <t>B9512G UPGRADE KIT INCLUDES B600</t>
  </si>
  <si>
    <t>B9512G-UC</t>
  </si>
  <si>
    <t>B96</t>
  </si>
  <si>
    <t>TRIM PLATE FOR B SERIES KEYPADS</t>
  </si>
  <si>
    <t>BATB-40</t>
  </si>
  <si>
    <t>BATTERY BOX 40 AH</t>
  </si>
  <si>
    <t>BATB-80</t>
  </si>
  <si>
    <t>BATTERY BOX 80AH</t>
  </si>
  <si>
    <t>BATB-SHELF</t>
  </si>
  <si>
    <t>BATTERY BOX SHELF</t>
  </si>
  <si>
    <t>BB-R</t>
  </si>
  <si>
    <t>BACKBOX INDOOR 4IN RED</t>
  </si>
  <si>
    <t>BH12T</t>
  </si>
  <si>
    <t>HEATER FOR PHOTO BEAMS ISC-FPB1-XXX</t>
  </si>
  <si>
    <t>C900V2</t>
  </si>
  <si>
    <t>DIALER CAPTURE TO IP MODULE 12/24 VDC</t>
  </si>
  <si>
    <t>CBB-8</t>
  </si>
  <si>
    <t>RND BACKBOX 8IN SPKRS</t>
  </si>
  <si>
    <t>CTS1-70</t>
  </si>
  <si>
    <t>ENCLOSURE TAMPER KIT/SWITCH</t>
  </si>
  <si>
    <t>CX4010</t>
  </si>
  <si>
    <t>D1005</t>
  </si>
  <si>
    <t>3 FOOT TEST CABLE</t>
  </si>
  <si>
    <t>D101</t>
  </si>
  <si>
    <t>LOCK &amp; KEY SET, STANDARD</t>
  </si>
  <si>
    <t>D101F</t>
  </si>
  <si>
    <t>LOCK &amp; KEY SET, FIRE</t>
  </si>
  <si>
    <t>D101X</t>
  </si>
  <si>
    <t>LOCK &amp; KEY SET, D2803 ENCLOSURES</t>
  </si>
  <si>
    <t>D102</t>
  </si>
  <si>
    <t>KEY FOR D101 LOCK STANDARD</t>
  </si>
  <si>
    <t>D102F</t>
  </si>
  <si>
    <t>D110</t>
  </si>
  <si>
    <t>TAMPER SWITCH, 2/PKG</t>
  </si>
  <si>
    <t>D113</t>
  </si>
  <si>
    <t>BATTERY LEAD SUPR MODULE</t>
  </si>
  <si>
    <t>D116</t>
  </si>
  <si>
    <t>D117</t>
  </si>
  <si>
    <t>SIREN, 12V 30 WATT</t>
  </si>
  <si>
    <t>D118</t>
  </si>
  <si>
    <t>SPEAKER, 12V 15 WATT</t>
  </si>
  <si>
    <t>D119</t>
  </si>
  <si>
    <t>SPEAKER, 12V 30 WATT</t>
  </si>
  <si>
    <t>D1218</t>
  </si>
  <si>
    <t>BATTERY, 12V, 18 AH</t>
  </si>
  <si>
    <t>D122</t>
  </si>
  <si>
    <t>DUAL BATTERY HARNESS</t>
  </si>
  <si>
    <t>D122L</t>
  </si>
  <si>
    <t>DUAL BTRY HARNESS LNG LDS</t>
  </si>
  <si>
    <t>D1250</t>
  </si>
  <si>
    <t>D1255</t>
  </si>
  <si>
    <t>ALPHA NUMERIC COMMAND CENTER WITH VACUUM FLUORESCENT DISPLAY - OFF-WHITE ENCLOSURE</t>
  </si>
  <si>
    <t>D1255B</t>
  </si>
  <si>
    <t>ALPHA NUMERIC COMMAND CENTER WITH VACUUM FLUORESCENT DISPLAY - GRAY AND WHITE ENCLOSURE</t>
  </si>
  <si>
    <t>D1255RB</t>
  </si>
  <si>
    <t>FULL FUNCTION FIRE KEYPAD WITH VACUUM FLORESCENT DISPLAY</t>
  </si>
  <si>
    <t>D1255-USA</t>
  </si>
  <si>
    <t>D1255 FOR GOVT APPLICATIONS</t>
  </si>
  <si>
    <t>D1255W</t>
  </si>
  <si>
    <t>ALPHA NUMERIC COMMAND CENTER WITH VACUUM FLUORESCENT DISPLAY - WHITE ENCLOSURE</t>
  </si>
  <si>
    <t>D1256RB</t>
  </si>
  <si>
    <t>FIRE ANNUNCIATOR/KEYPAD WITH VACUUM FLORESCENT DISPLAY</t>
  </si>
  <si>
    <t>D1257RB</t>
  </si>
  <si>
    <t>TWO BUTTON FIRE ANNUNCIATOR WITH VACUUM FLORESCENT DISPLAY</t>
  </si>
  <si>
    <t>D125B</t>
  </si>
  <si>
    <t>12/24V DUAL INITIATING MOD</t>
  </si>
  <si>
    <t>D126</t>
  </si>
  <si>
    <t>BATTERY, 12V 7 AH</t>
  </si>
  <si>
    <t>D1260</t>
  </si>
  <si>
    <t>ATM STYLE ALPHA COMMAND CENTER WITH LCD DISPLAY - OFF-WHITE ENCLOSURE</t>
  </si>
  <si>
    <t>D1260B</t>
  </si>
  <si>
    <t>ATM STYLE ALPHA COMMAND CENTER WITH LCD DISPLAY - GREY AND WHITE ENCLOSURE</t>
  </si>
  <si>
    <t>D1260W</t>
  </si>
  <si>
    <t>ATM STYLE ALPHA COMMAND CENTER WITH LCD DISPLAY - WHITE ENCLOSURE</t>
  </si>
  <si>
    <t>D127</t>
  </si>
  <si>
    <t>REVERSING RELAY MODULE</t>
  </si>
  <si>
    <t>D129</t>
  </si>
  <si>
    <t>DUAL CLASS A FIRE LOOP</t>
  </si>
  <si>
    <t>D130</t>
  </si>
  <si>
    <t>D132A</t>
  </si>
  <si>
    <t>SMOKE DET. REV. MODULE</t>
  </si>
  <si>
    <t>D132B</t>
  </si>
  <si>
    <t>REVERSING RELAY MULTI-USE</t>
  </si>
  <si>
    <t>D133</t>
  </si>
  <si>
    <t>RELAY MODULE, 2 AMP 12VDC</t>
  </si>
  <si>
    <t>D134</t>
  </si>
  <si>
    <t>D135A</t>
  </si>
  <si>
    <t>D137</t>
  </si>
  <si>
    <t>D138</t>
  </si>
  <si>
    <t>MOD BRKT, RIGHT ANGL D9124</t>
  </si>
  <si>
    <t>D160</t>
  </si>
  <si>
    <t>7 FT PHONE CORD, PLUG TO SPADE LUGS</t>
  </si>
  <si>
    <t>D161</t>
  </si>
  <si>
    <t>PHONE CORD-7FT DUAL MODULAR</t>
  </si>
  <si>
    <t>D162</t>
  </si>
  <si>
    <t>PHONE CORD-2FT DUAL MODULAR</t>
  </si>
  <si>
    <t>D1625</t>
  </si>
  <si>
    <t>PLUG-IN TRANFORMER,16VAC,25VA</t>
  </si>
  <si>
    <t>D164</t>
  </si>
  <si>
    <t>PHONE CORD 8COND SML LUG 7F</t>
  </si>
  <si>
    <t>D1640</t>
  </si>
  <si>
    <t>PLUG-IN TRANSFORMER, 16VAC 40VA</t>
  </si>
  <si>
    <t>D166</t>
  </si>
  <si>
    <t>D167</t>
  </si>
  <si>
    <t>D185</t>
  </si>
  <si>
    <t>REV POLARITY INTRFC MOD</t>
  </si>
  <si>
    <t>D192G</t>
  </si>
  <si>
    <t>BELL SUPERVSN MOD 12V/24V</t>
  </si>
  <si>
    <t>D203</t>
  </si>
  <si>
    <t>ENCLOSURE 3/5 MODULE</t>
  </si>
  <si>
    <t>D250A</t>
  </si>
  <si>
    <t>DETECTOR BASE, 6INCH</t>
  </si>
  <si>
    <t>D263</t>
  </si>
  <si>
    <t>SMOKE DET PHOTOELEC 2WIRE</t>
  </si>
  <si>
    <t>D263TH</t>
  </si>
  <si>
    <t>PHOTOSMOKE DET W/HEAT 2W</t>
  </si>
  <si>
    <t>D273</t>
  </si>
  <si>
    <t>SMOKE DET PHOTOELEC 4WIRE</t>
  </si>
  <si>
    <t>D273IS</t>
  </si>
  <si>
    <t>4W SMK DTR W/HEAT &amp; SNDR</t>
  </si>
  <si>
    <t>D273TH</t>
  </si>
  <si>
    <t>SMOKE DET PHOTO/HEAT 4W</t>
  </si>
  <si>
    <t>D273THCS</t>
  </si>
  <si>
    <t>4W SMK DTR W/HT RLY SNDR</t>
  </si>
  <si>
    <t>D273THE</t>
  </si>
  <si>
    <t>4W SMK DTR W/HEAT &amp; EOL RLY</t>
  </si>
  <si>
    <t>D273THES</t>
  </si>
  <si>
    <t>4W W/THERM EOL RELY/SONDR</t>
  </si>
  <si>
    <t>D273THR</t>
  </si>
  <si>
    <t>4W SMK DTR HEAT &amp; TRBL</t>
  </si>
  <si>
    <t>D273THS</t>
  </si>
  <si>
    <t>D278S</t>
  </si>
  <si>
    <t>12V4W ZNX SMK SINGLE BASE</t>
  </si>
  <si>
    <t>D279A</t>
  </si>
  <si>
    <t>INDEPENDENT ZONE CONTROL</t>
  </si>
  <si>
    <t>D282A-DH</t>
  </si>
  <si>
    <t>DUCT SMOKE HEAD FOR D300A</t>
  </si>
  <si>
    <t>D284</t>
  </si>
  <si>
    <t>D285DH</t>
  </si>
  <si>
    <t>SMK P/E HEAD CONV  (DUCT)</t>
  </si>
  <si>
    <t>D290</t>
  </si>
  <si>
    <t>DETECTOR BASE 24V 4 WIRE</t>
  </si>
  <si>
    <t>D296</t>
  </si>
  <si>
    <t>SMOKE-PROJECTED BEAM 24V</t>
  </si>
  <si>
    <t>D297</t>
  </si>
  <si>
    <t>SMOKE-PROJECTED BEAM 12V</t>
  </si>
  <si>
    <t>D298S</t>
  </si>
  <si>
    <t>24V4W ZNX SMK SINGLE BASE</t>
  </si>
  <si>
    <t>D300A</t>
  </si>
  <si>
    <t>DUCT DETECTOR W/HEAD</t>
  </si>
  <si>
    <t>D304</t>
  </si>
  <si>
    <t>REMOTE ANNUNCIATOR PLATE</t>
  </si>
  <si>
    <t>D305</t>
  </si>
  <si>
    <t>REMOTE TEST/INDICAT PLATE</t>
  </si>
  <si>
    <t>D308</t>
  </si>
  <si>
    <t>FIELD TEST KIT-D296/D297</t>
  </si>
  <si>
    <t>D340</t>
  </si>
  <si>
    <t>DUCT SMK CONV.2W</t>
  </si>
  <si>
    <t>D340P</t>
  </si>
  <si>
    <t>D285DH AND D340</t>
  </si>
  <si>
    <t>D341</t>
  </si>
  <si>
    <t>DUCT SMK. 120V</t>
  </si>
  <si>
    <t>D341P</t>
  </si>
  <si>
    <t>D285DH AND D341</t>
  </si>
  <si>
    <t>D342</t>
  </si>
  <si>
    <t>DUCT SMK. 230V</t>
  </si>
  <si>
    <t>D342P</t>
  </si>
  <si>
    <t>DUCT SMK. 230V Kit</t>
  </si>
  <si>
    <t>D344-1.5</t>
  </si>
  <si>
    <t>DUCT SAMPLE TUBE 1.5 FEET</t>
  </si>
  <si>
    <t>D344-3</t>
  </si>
  <si>
    <t>DUCT SAMPLE TUBE 3 FOOT</t>
  </si>
  <si>
    <t>D344-5</t>
  </si>
  <si>
    <t>SAMPLE TUBE 5FT (DS290)</t>
  </si>
  <si>
    <t>D344-RL</t>
  </si>
  <si>
    <t>REMOTE LED DISPLAY (DUCT)</t>
  </si>
  <si>
    <t>D344-RT</t>
  </si>
  <si>
    <t>REMOTE TEST STATION DUCT</t>
  </si>
  <si>
    <t>D344-TF</t>
  </si>
  <si>
    <t>DUCT TUBE FILTERS 20/PK</t>
  </si>
  <si>
    <t>D370B</t>
  </si>
  <si>
    <t>DOORHLDR 24/120V WALL MNT</t>
  </si>
  <si>
    <t>D370C</t>
  </si>
  <si>
    <t>D371B</t>
  </si>
  <si>
    <t>DOORHLDR 24/120V FLOR MNT</t>
  </si>
  <si>
    <t>D371C</t>
  </si>
  <si>
    <t>D372B</t>
  </si>
  <si>
    <t>BACKBOX DOORHOLDER BRASS</t>
  </si>
  <si>
    <t>D372C</t>
  </si>
  <si>
    <t>BACKBOX DOORHOLDER CHROME</t>
  </si>
  <si>
    <t>D373B</t>
  </si>
  <si>
    <t>EXTNSN ROD BRASS 1IN 5/PK</t>
  </si>
  <si>
    <t>D373C</t>
  </si>
  <si>
    <t>EXTNSN ROD CHROME 1IN 5/P</t>
  </si>
  <si>
    <t>D374B</t>
  </si>
  <si>
    <t>EXTNSN ROD BRASS 1.5 IN</t>
  </si>
  <si>
    <t>D374C</t>
  </si>
  <si>
    <t>EXT.ROD CHROME 1.5in 5PACK</t>
  </si>
  <si>
    <t>D375B</t>
  </si>
  <si>
    <t>EXTNSN ROD BRASS 2IN 5PKG</t>
  </si>
  <si>
    <t>D375C</t>
  </si>
  <si>
    <t>EXTNSN ROD CHROME 2IN 5PK</t>
  </si>
  <si>
    <t>D376B</t>
  </si>
  <si>
    <t>EXTNSN ROD BRASS 3IN 5PKG</t>
  </si>
  <si>
    <t>D376C</t>
  </si>
  <si>
    <t>EXTNSN ROD CHROME 3IN 5PK</t>
  </si>
  <si>
    <t>D377B</t>
  </si>
  <si>
    <t>EXTNSN ROD BRASS 4 IN 5PK</t>
  </si>
  <si>
    <t>D377C</t>
  </si>
  <si>
    <t>D378</t>
  </si>
  <si>
    <t>EXTENSION ROD WRENCH</t>
  </si>
  <si>
    <t>D379</t>
  </si>
  <si>
    <t>SWIVEL BASE MTG DRILL FXT</t>
  </si>
  <si>
    <t>D382</t>
  </si>
  <si>
    <t>D4103</t>
  </si>
  <si>
    <t>ENCLOSURE D4112</t>
  </si>
  <si>
    <t>D464</t>
  </si>
  <si>
    <t>BACKBOX MAN STATION DEEP</t>
  </si>
  <si>
    <t>D465</t>
  </si>
  <si>
    <t>GLASS BREAK TUBES 10/PKG</t>
  </si>
  <si>
    <t>D5060</t>
  </si>
  <si>
    <t xml:space="preserve">MUX POINT PROGRAMMER </t>
  </si>
  <si>
    <t>D5070</t>
  </si>
  <si>
    <t>PROGRAMMER ANALOG PT NS</t>
  </si>
  <si>
    <t>D5360</t>
  </si>
  <si>
    <t>RAM IV PNL DIRECT-CONNECT MOD</t>
  </si>
  <si>
    <t>D5370-USB</t>
  </si>
  <si>
    <t>RPS SECURITY BLOCK -USB</t>
  </si>
  <si>
    <t>D5371-USB</t>
  </si>
  <si>
    <t>RPS LITE SEC.BLOCK-USB</t>
  </si>
  <si>
    <t>D55</t>
  </si>
  <si>
    <t>DESK TOP STAND FOR COMMAND CENTERS</t>
  </si>
  <si>
    <t>D5500C-LITE-USB</t>
  </si>
  <si>
    <t>RPS LITE KIT ON CD-USB</t>
  </si>
  <si>
    <t>D5500CU</t>
  </si>
  <si>
    <t>RPS UPGRADE ON CD ROM</t>
  </si>
  <si>
    <t>D5500CU-LITE</t>
  </si>
  <si>
    <t>RPS LITE UPGRADE ON CD</t>
  </si>
  <si>
    <t>D5500C-USB</t>
  </si>
  <si>
    <t>RPS KIT ON CD-USB DONGLE</t>
  </si>
  <si>
    <t>D56</t>
  </si>
  <si>
    <t>CONDUIT BX COMMAND CENTER OFF-WHITE</t>
  </si>
  <si>
    <t>D56R</t>
  </si>
  <si>
    <t>CONDUIT BOX FOR COMMAND CENTERS - RED</t>
  </si>
  <si>
    <t>D6100IPV6-01</t>
  </si>
  <si>
    <t>2-LINE RECEIVER WITH IP - SUPPORTS IPV6</t>
  </si>
  <si>
    <t>D6100RMK</t>
  </si>
  <si>
    <t>D6100I RACK MOUNT KIT</t>
  </si>
  <si>
    <t>D6103</t>
  </si>
  <si>
    <t>ENCLOSURE FOR D6112</t>
  </si>
  <si>
    <t>D6201-500-USB</t>
  </si>
  <si>
    <t>500 ACCOUNT USB KEY FOR CONETTIX IP</t>
  </si>
  <si>
    <t>D6201-USB</t>
  </si>
  <si>
    <t>3200 ACCOUNT USB KEY FOR CONETTIX IP</t>
  </si>
  <si>
    <t>D6600</t>
  </si>
  <si>
    <t>COMMUNICATIONS RECEIVER/GATEWAY</t>
  </si>
  <si>
    <t>D6615</t>
  </si>
  <si>
    <t>CPU TERMINATOR CARD (D6615)</t>
  </si>
  <si>
    <t>D6641</t>
  </si>
  <si>
    <t>TELCO LINE CARD D6641</t>
  </si>
  <si>
    <t>D6645</t>
  </si>
  <si>
    <t>TELCO LINE TERMINATOR CARD</t>
  </si>
  <si>
    <t>D6672</t>
  </si>
  <si>
    <t>D6600 COM1 EXPANSION KIT</t>
  </si>
  <si>
    <t>D7030X</t>
  </si>
  <si>
    <t>8 LED ANNUNCIATOR EXPAND</t>
  </si>
  <si>
    <t>D7030X-S2</t>
  </si>
  <si>
    <t>ANNUNCIATOR-2-SUPERVISORY</t>
  </si>
  <si>
    <t>D7030X-S8</t>
  </si>
  <si>
    <t>ANNUNCIATOR-8-SUPERVISORY</t>
  </si>
  <si>
    <t>D7032</t>
  </si>
  <si>
    <t>8 LED EXP BOARD D7030X</t>
  </si>
  <si>
    <t>D7035</t>
  </si>
  <si>
    <t>8 RELAY BOARD, D7024</t>
  </si>
  <si>
    <t>D7035B</t>
  </si>
  <si>
    <t>MUX OCTAL RELAY FIRE BOX</t>
  </si>
  <si>
    <t>D7042</t>
  </si>
  <si>
    <t>8-INPUT-MUX-REMOTE</t>
  </si>
  <si>
    <t>D7042B</t>
  </si>
  <si>
    <t>MUX 8 INPUT REMOTE FIRE</t>
  </si>
  <si>
    <t>D7044</t>
  </si>
  <si>
    <t>MUX SINGLE INPUT FIRE</t>
  </si>
  <si>
    <t>D7044M</t>
  </si>
  <si>
    <t>MUX MINI CONTACT MODULE</t>
  </si>
  <si>
    <t>D7048</t>
  </si>
  <si>
    <t>MUX OCTAL DRIVER FIRE</t>
  </si>
  <si>
    <t>D7050</t>
  </si>
  <si>
    <t>MULTIPLEX P/E SMOKE HEAD</t>
  </si>
  <si>
    <t>D7050-B6</t>
  </si>
  <si>
    <t>2 WIRE BASE FOR 7050</t>
  </si>
  <si>
    <t>D7050DH</t>
  </si>
  <si>
    <t>MULTI P/E SMK HEAD (DUCT)</t>
  </si>
  <si>
    <t>D7050TH</t>
  </si>
  <si>
    <t>MULTIPLEX P/E SMK W/HEAT</t>
  </si>
  <si>
    <t>D7052</t>
  </si>
  <si>
    <t>MUX DUAL INPUT FIRE</t>
  </si>
  <si>
    <t>D7053</t>
  </si>
  <si>
    <t>MUX I/O MODULE FIRE</t>
  </si>
  <si>
    <t>D720</t>
  </si>
  <si>
    <t>LED COMMAND CENTER - OFF-WHITE ENCLOSURE</t>
  </si>
  <si>
    <t>D720B</t>
  </si>
  <si>
    <t>LED COMMAND CENTER - GRAY AND WHITE ENCLOSURE</t>
  </si>
  <si>
    <t>D720R</t>
  </si>
  <si>
    <t>LED COMMAND CNTR RED</t>
  </si>
  <si>
    <t>D7412GV4</t>
  </si>
  <si>
    <t>75 POINT INTRUSION/FIRE/ACCESS CONTROL PANEL</t>
  </si>
  <si>
    <t>D7412GV4-A</t>
  </si>
  <si>
    <t>D7412GV4 WITH TRANSFORMER, D8108A ATTACK RESISTANT ENCLOSURE, LOCK AND KEY</t>
  </si>
  <si>
    <t>D7412GV4-B</t>
  </si>
  <si>
    <t>D7412GV4 FIRE PACKAGE INCLUDES D7412GV4, TRANSFORMER, D8109 FIRE ENCLOSURE, D928 DUAL PHONE LINE SWITCHER, 2 D161 PHONE CORDS, AND D122 DUAL BATTERY HARNESS</t>
  </si>
  <si>
    <t>D7412GV4-C</t>
  </si>
  <si>
    <t>D7412GV4 WITH TRANSFORMER, D8103 STANDARD ENCLOSURE, LOCK AND KEY</t>
  </si>
  <si>
    <t>D7412GV4-D</t>
  </si>
  <si>
    <t>D7412GV4 WITH TRANSFORMER, D6103 SMALL ENCLOSURE, LOCK AND KEY</t>
  </si>
  <si>
    <t>D8004</t>
  </si>
  <si>
    <t>TRANSFORMER KIT UL APPROV</t>
  </si>
  <si>
    <t>D8103</t>
  </si>
  <si>
    <t>D8108A</t>
  </si>
  <si>
    <t>ENCLOSURE ATTACK RESISTANT (UL APPR)</t>
  </si>
  <si>
    <t>D8109</t>
  </si>
  <si>
    <t>ENCL FIRE, RED (UL APPR)</t>
  </si>
  <si>
    <t>D8109-1358</t>
  </si>
  <si>
    <t>ENCL FIRE, RED, 1358, UL</t>
  </si>
  <si>
    <t>D8109G</t>
  </si>
  <si>
    <t>ENCLOSURE FIRE, GREY</t>
  </si>
  <si>
    <t>D8109L</t>
  </si>
  <si>
    <t>ENCL, LOUVERED, RED</t>
  </si>
  <si>
    <t>D8125</t>
  </si>
  <si>
    <t>POPEX ZONE EXPANDER FOR G SERIES</t>
  </si>
  <si>
    <t>D8125MUX</t>
  </si>
  <si>
    <t>MULTIPLEX ZONE EXPANDER FOR G SERIES</t>
  </si>
  <si>
    <t>D8128D</t>
  </si>
  <si>
    <t>OCTOPOPIT 8 ZONE EXPANDER FOR G SERIES</t>
  </si>
  <si>
    <t>D8129</t>
  </si>
  <si>
    <t>OCTO-RELAY 8 RELAY MODULE FOR G SERIES</t>
  </si>
  <si>
    <t>D8130</t>
  </si>
  <si>
    <t>RELEASE MODULE</t>
  </si>
  <si>
    <t>D8132</t>
  </si>
  <si>
    <t>BATTERY CHARGER MODULE</t>
  </si>
  <si>
    <t>D8132LT</t>
  </si>
  <si>
    <t>D8223</t>
  </si>
  <si>
    <t>D8223-P</t>
  </si>
  <si>
    <t>HID PROX PRO AND PIN READER</t>
  </si>
  <si>
    <t>D8224</t>
  </si>
  <si>
    <t>HID MULLION PROXIMITY READER</t>
  </si>
  <si>
    <t>D8224-SP</t>
  </si>
  <si>
    <t>HID SWITCH PLATE PROXIMITY READER</t>
  </si>
  <si>
    <t>D8225</t>
  </si>
  <si>
    <t>HID MINI MULLION PROXIMITY READER</t>
  </si>
  <si>
    <t>D8229</t>
  </si>
  <si>
    <t>ACCESS KEYPAD (26-BIT WIEGAND OUTPUT)</t>
  </si>
  <si>
    <t>D8236-10</t>
  </si>
  <si>
    <t xml:space="preserve">HID PROX CARDS, 26-BIT - 10PK </t>
  </si>
  <si>
    <t>D8236KF-10</t>
  </si>
  <si>
    <t>HID PROX KEYFOB, 26BIT - 10PK</t>
  </si>
  <si>
    <t>D8236TG-10</t>
  </si>
  <si>
    <t>HID PROX ADHESIVE TAG, 26BIT - 10PK</t>
  </si>
  <si>
    <t>D8237-50</t>
  </si>
  <si>
    <t>HID 37-BIT PID PROX CARD - 50PK</t>
  </si>
  <si>
    <t>D8237KF-10</t>
  </si>
  <si>
    <t>HID 37-BIT KEYFOBS - 10PK</t>
  </si>
  <si>
    <t>D9002-5</t>
  </si>
  <si>
    <t>MTG SKIRT,SIX 3x5, 5/PKG</t>
  </si>
  <si>
    <t>D9068</t>
  </si>
  <si>
    <t>D9127T</t>
  </si>
  <si>
    <t>POPIT WITH TAMPER SWITCH</t>
  </si>
  <si>
    <t>D9127U</t>
  </si>
  <si>
    <t>POPIT WITH NO TAMPER SWITCH</t>
  </si>
  <si>
    <t>D9131A</t>
  </si>
  <si>
    <t>PRINTER INTERFACE MODULE (NON B1)</t>
  </si>
  <si>
    <t>D9142LC</t>
  </si>
  <si>
    <t>24V POWER SUPPLY LESS CAN</t>
  </si>
  <si>
    <t>D9142M</t>
  </si>
  <si>
    <t>PWR SUPPLY D9142 W/SKIRT</t>
  </si>
  <si>
    <t>D928</t>
  </si>
  <si>
    <t>DUAL PHONE LINE SWITCHER</t>
  </si>
  <si>
    <t>D9412GV3</t>
  </si>
  <si>
    <t>8 TO 246 POINT CONTROL COMMUNICATOR WITH ENHANCED PERFORMANCE AND FEATURES FOR INTRUSION, FIRE AND ACCESS - NO ENCLOSURE</t>
  </si>
  <si>
    <t>D9412GV4</t>
  </si>
  <si>
    <t>246 POINT INTRUSION/FIRE/ACCESS CONTROL PANEL</t>
  </si>
  <si>
    <t>D9412GV4-A</t>
  </si>
  <si>
    <t>D9412GV4 WITH TRANSFORMER, D8108A ATTACK RESISTANT ENCLOSURE, LOCK AND KEY</t>
  </si>
  <si>
    <t>D9412GV4-B</t>
  </si>
  <si>
    <t>D9412GV4 FIRE PACKAGE INCLUDES D9412GV4, TRANSFORMER, D8109 FIRE ENCLOSURE, D928 DUAL PHONE LINE SWITCHER, 2 D161 PHONE CORDS, AND D122 DUAL BATTERY HARNESS</t>
  </si>
  <si>
    <t>D9412GV4-C</t>
  </si>
  <si>
    <t>D9412GV4 WITH TRANSFORMER, D8103 STANDARD ENCLOSURE, LOCK AND KEY</t>
  </si>
  <si>
    <t>DBB-R</t>
  </si>
  <si>
    <t>DEEP BACKBOX 4IN SQUARE</t>
  </si>
  <si>
    <t>DCT-HWD</t>
  </si>
  <si>
    <t>HDWR KIT SIEMENS DCT-1/1E</t>
  </si>
  <si>
    <t>DRA-12/24</t>
  </si>
  <si>
    <t>DRA-5</t>
  </si>
  <si>
    <t>DS1101I</t>
  </si>
  <si>
    <t>GLASS BREAK ROUND 25 FT</t>
  </si>
  <si>
    <t>DS1102I</t>
  </si>
  <si>
    <t>GLASS BREAK SQUARE 25 FT</t>
  </si>
  <si>
    <t>DS1103I</t>
  </si>
  <si>
    <t>GLASS BREAK FLUSH 25 FT</t>
  </si>
  <si>
    <t>DS1108I</t>
  </si>
  <si>
    <t xml:space="preserve">GLASS BREAK ROUND 25FT </t>
  </si>
  <si>
    <t>DS1109I</t>
  </si>
  <si>
    <t>GLASS BREAK, FRAME MOUNT 10 ft</t>
  </si>
  <si>
    <t>DS1110I</t>
  </si>
  <si>
    <t>GLASS BREAK TESTER</t>
  </si>
  <si>
    <t>DS150I</t>
  </si>
  <si>
    <t>PIR REQUEST TO EXIT SENSOR GRAY</t>
  </si>
  <si>
    <t>DS150ITP160</t>
  </si>
  <si>
    <t>DS150I WITH TP160 PLATE</t>
  </si>
  <si>
    <t>DS151I</t>
  </si>
  <si>
    <t>PIR REQUEST TO EXIT SENSOR BLACK</t>
  </si>
  <si>
    <t>DS160</t>
  </si>
  <si>
    <t>PIR REQUEST TO EXIT SENSOR WITH SOUNDER GRAY</t>
  </si>
  <si>
    <t>DS161</t>
  </si>
  <si>
    <t>PIR REQUEST TO EXIT SENSOR WITH SOUNDER BACK</t>
  </si>
  <si>
    <t>DS720I</t>
  </si>
  <si>
    <t>300 FT PIR/MICROWAVE TRITECH</t>
  </si>
  <si>
    <t>DS7432</t>
  </si>
  <si>
    <t>8 INPUT MULTIPLEX MODULE</t>
  </si>
  <si>
    <t>DS7457I</t>
  </si>
  <si>
    <t>SINGLE POINT MULTIPLEX MODULE WITH FLYING LEADS</t>
  </si>
  <si>
    <t>DS7457IF</t>
  </si>
  <si>
    <t xml:space="preserve">SINGLE POINT MULTIPLEX MODULE WITH FLYING LEADS FOR FIRE </t>
  </si>
  <si>
    <t>DS7460I</t>
  </si>
  <si>
    <t>TWO POINT MULTIPLEX MODULE IN ENCLOSURE</t>
  </si>
  <si>
    <t>DS7461i</t>
  </si>
  <si>
    <t>SINGLE POINT MULTIPLEX MODULE IN ENCLOSURE</t>
  </si>
  <si>
    <t>DS7465I</t>
  </si>
  <si>
    <t>INPUT/OUTPUT MULTIPLEX MODULE IN ENCLOSURE</t>
  </si>
  <si>
    <t>DS778</t>
  </si>
  <si>
    <t>200' LONG RANGE PIR</t>
  </si>
  <si>
    <t>DS794Z</t>
  </si>
  <si>
    <t>80' &amp; 200' LONG RANGE PIR</t>
  </si>
  <si>
    <t>DS915</t>
  </si>
  <si>
    <t>30' RECESSED MOUNT PIR</t>
  </si>
  <si>
    <t>DS936</t>
  </si>
  <si>
    <t>LOW PROFILE CEILING MOUNT PIR</t>
  </si>
  <si>
    <t>DS9360</t>
  </si>
  <si>
    <t>60' DIAMETER COMMERCIAL CEILING MOUNT PIR/MICROWAVE TRITECH</t>
  </si>
  <si>
    <t>DS936B</t>
  </si>
  <si>
    <t>LOW PROFILE CEILING MOUNT DETECTOR IN BLACK ENCLOSURE</t>
  </si>
  <si>
    <t>DS937</t>
  </si>
  <si>
    <t>50' DIAMETER PIR</t>
  </si>
  <si>
    <t>DS9370</t>
  </si>
  <si>
    <t>70' DIAMETER CEILING MOUNT TRITECH - WHITE</t>
  </si>
  <si>
    <t>DS9371</t>
  </si>
  <si>
    <t>70' DIAMETER CEILING MOUNT TRITECH - BLACK</t>
  </si>
  <si>
    <t>DS938Z</t>
  </si>
  <si>
    <t>60' DIAMETER COMMERCIAL CEILING MOUNT PIR</t>
  </si>
  <si>
    <t>DS939</t>
  </si>
  <si>
    <t>70' DIAMETER CEILING MOUNT PIR</t>
  </si>
  <si>
    <t>DSM-12/24-R</t>
  </si>
  <si>
    <t>SYNC 2CL/B OR 1CL/A RED</t>
  </si>
  <si>
    <t>DT-2</t>
  </si>
  <si>
    <t>DETECTOR TESTER/REMOVER</t>
  </si>
  <si>
    <t>DX3010</t>
  </si>
  <si>
    <t>OCTO OUTPUT MODULE FOR D4412/D6412</t>
  </si>
  <si>
    <t>DX4010V2</t>
  </si>
  <si>
    <t>USB / SERIAL INTERFACE MODULE</t>
  </si>
  <si>
    <t>E50-24MCW-FW</t>
  </si>
  <si>
    <t>SPK STR 24V VARC WALL WHT</t>
  </si>
  <si>
    <t>E70-24MCW-FR</t>
  </si>
  <si>
    <t>SPK STR 24V VARC WALL RED</t>
  </si>
  <si>
    <t>E70-24MCW-FW</t>
  </si>
  <si>
    <t>E70-24MCWH-FR</t>
  </si>
  <si>
    <t>SPKST2W 135-185CD 24V SQR</t>
  </si>
  <si>
    <t>E70-24MCWH-FW</t>
  </si>
  <si>
    <t>SPKST2W 135-185CD 24V SQW</t>
  </si>
  <si>
    <t>E70A-24MCC-NW</t>
  </si>
  <si>
    <t>SPKR/STRB 24V 15-95C AMBR</t>
  </si>
  <si>
    <t>E70-R</t>
  </si>
  <si>
    <t>SPKR SQ WALL CEIL RED</t>
  </si>
  <si>
    <t>E70-W</t>
  </si>
  <si>
    <t>SPKR SQ WALL CEILING WHITE</t>
  </si>
  <si>
    <t>E90-24MCC-FW</t>
  </si>
  <si>
    <t>SPKSTRB 15-95CD 24VRND WH</t>
  </si>
  <si>
    <t>E90-24MCCH-FW</t>
  </si>
  <si>
    <t>SPKSTRB 115-177CD 24VRNDW</t>
  </si>
  <si>
    <t>E90A-24MCC-NW</t>
  </si>
  <si>
    <t>E90B-24110W-NW</t>
  </si>
  <si>
    <t>SPKR/STRB 24V 110C BLUE</t>
  </si>
  <si>
    <t>E90-W</t>
  </si>
  <si>
    <t>SPKR RND WALL CEIL WHITE</t>
  </si>
  <si>
    <t>EA102A-304</t>
  </si>
  <si>
    <t>ESCORT RECEIVER 304.00MHz</t>
  </si>
  <si>
    <t>EA120B</t>
  </si>
  <si>
    <t>EA500B</t>
  </si>
  <si>
    <t>EN1210</t>
  </si>
  <si>
    <t>SINGLE INPUT UNIVERSAL TRANSMITTER</t>
  </si>
  <si>
    <t>EN1210EOL</t>
  </si>
  <si>
    <t>SINGLE INPUT UNIVERSAL TRANSMITTER, EOL PROTECTION</t>
  </si>
  <si>
    <t>EN1210W</t>
  </si>
  <si>
    <t>DOOR/WINDOW TRANSMITTER WITH REED SWITCH</t>
  </si>
  <si>
    <t>EN1215EOL</t>
  </si>
  <si>
    <t>UNIVERSAL TRANSMITTER WITH WALL TAMPER</t>
  </si>
  <si>
    <t>EN1215WEOL</t>
  </si>
  <si>
    <t>DOOR/WINDOW TRANSMITTER WITH WALL TAMPER AND REED SWITCH</t>
  </si>
  <si>
    <t>EN1223D</t>
  </si>
  <si>
    <t>DOUBLE-BUTTON WATER-RESISTANT PENDANT TRANSMITTER</t>
  </si>
  <si>
    <t>EN1223S</t>
  </si>
  <si>
    <t>SINGLE-BUTTON WATER-RESISTANT PENDANT TRANSMITTER</t>
  </si>
  <si>
    <t>EN1224-ON</t>
  </si>
  <si>
    <t>FOUR BUTTON ARM/DISARM KEYFOB</t>
  </si>
  <si>
    <t>EN1233D</t>
  </si>
  <si>
    <t>DOUBLE-BUTTON PENDANT TRANSMITTER</t>
  </si>
  <si>
    <t>EN1233S</t>
  </si>
  <si>
    <t>SINGLE-BUTTON PENDANT TRANSMITTER</t>
  </si>
  <si>
    <t>EN1235D</t>
  </si>
  <si>
    <t>DOUBLE-BUTTON BELT CLIP PENDANT TRANSMITTER</t>
  </si>
  <si>
    <t>EN1235DF</t>
  </si>
  <si>
    <t>DOUBLE-BUTTON FIXED POSITION HOLD UP TRANSMITTER</t>
  </si>
  <si>
    <t>EN1235S</t>
  </si>
  <si>
    <t>SINGLE-BUTTON BELT CLIP PENDANT TRANSMITTER</t>
  </si>
  <si>
    <t>EN1235SF</t>
  </si>
  <si>
    <t>SINGLE-BUTTON FIXED POSITION HOLD UP TRANSMITTER</t>
  </si>
  <si>
    <t>EN1244</t>
  </si>
  <si>
    <t>SMOKE DETECTOR</t>
  </si>
  <si>
    <t>EN1247</t>
  </si>
  <si>
    <t>GLASSBREAK DETECTOR TRANSMITTER</t>
  </si>
  <si>
    <t>EN1249</t>
  </si>
  <si>
    <t>EN1260</t>
  </si>
  <si>
    <t>WALL MOUNT MOTION DETECTOR</t>
  </si>
  <si>
    <t>EN1261HT</t>
  </si>
  <si>
    <t>EN1262</t>
  </si>
  <si>
    <t>MOTION DETECTOR WITH PET IMMUNITY</t>
  </si>
  <si>
    <t>EN1265</t>
  </si>
  <si>
    <t>360° CEILING MOUNT MOTION DETECTOR</t>
  </si>
  <si>
    <t>EN4200</t>
  </si>
  <si>
    <t>EN4204R</t>
  </si>
  <si>
    <t>FOUR ZONE ADD-ON RECEIVER WITH RELAY OUTPUTS</t>
  </si>
  <si>
    <t>EN4216MR</t>
  </si>
  <si>
    <t>16 ZONE RELAY RECEIVER</t>
  </si>
  <si>
    <t>EN5040-T</t>
  </si>
  <si>
    <t>HIGH POWER REPEATER WITH TRANSFORMER</t>
  </si>
  <si>
    <t>ENKIT-01</t>
  </si>
  <si>
    <t>ISW-D8125CW-V2 AND EN4200 KIT</t>
  </si>
  <si>
    <t>ENKIT-SDI2</t>
  </si>
  <si>
    <t>INOVONICS WIRELESS INTERFACE KIT FOR GV4 PANELS. INCLUDES B820 SDI2 INTERFACE, INOVONICS EN4200 RECEIVER AND ENCLOSURE</t>
  </si>
  <si>
    <t>EOL-2.2K</t>
  </si>
  <si>
    <t>2.2K EOL 7400/9400/7024-8</t>
  </si>
  <si>
    <t>ET-1010-R</t>
  </si>
  <si>
    <t>SPKR SURF VANDL RESIS RED</t>
  </si>
  <si>
    <t>ET-1010-W</t>
  </si>
  <si>
    <t>SPKR SURF VANDL RESIS WHT</t>
  </si>
  <si>
    <t>ET-1080-R</t>
  </si>
  <si>
    <t>SPKR FLSH VANDL RESIS RED</t>
  </si>
  <si>
    <t>ET70-241575W-FR</t>
  </si>
  <si>
    <t>SPKR STRB SYNC 1575C RED</t>
  </si>
  <si>
    <t>ET70-24MCW-FR</t>
  </si>
  <si>
    <t>SPK STR 8W VARC WALL RED</t>
  </si>
  <si>
    <t>ET70-24MCW-FW</t>
  </si>
  <si>
    <t>SPK STR 8W VARC WALL WHT</t>
  </si>
  <si>
    <t>ET70-24MCWH-FW</t>
  </si>
  <si>
    <t>SPKST8W 135-185CD 24V SQW</t>
  </si>
  <si>
    <t>ET70-R</t>
  </si>
  <si>
    <t>SPEAKER SQUARE RED</t>
  </si>
  <si>
    <t>ET70-W</t>
  </si>
  <si>
    <t>SPKR 8W SQ WHITE</t>
  </si>
  <si>
    <t>ET70WP-2475C-FR</t>
  </si>
  <si>
    <t>SPK/STR OUTDR CEIL 75C RD</t>
  </si>
  <si>
    <t>ET70WP-2475C-FW</t>
  </si>
  <si>
    <t>SPK/STR OUTDR CEIL 75C WT</t>
  </si>
  <si>
    <t>ET70WP-2475W-FR</t>
  </si>
  <si>
    <t>SPKR/STR 75C WP 1/8-8W-RD</t>
  </si>
  <si>
    <t>ET70WPA2475W-NW</t>
  </si>
  <si>
    <t>SPKR/STRB 24V 75C AMBR</t>
  </si>
  <si>
    <t>ET80-24MCW-FR</t>
  </si>
  <si>
    <t>SPKR/STRB FLSH VARC RED</t>
  </si>
  <si>
    <t>ET80-24MCW-FW</t>
  </si>
  <si>
    <t>SPKR/STRB FLSH VARC WHT</t>
  </si>
  <si>
    <t>ET80-24MCWH-FR</t>
  </si>
  <si>
    <t>SPKR/STRB SYNC 135/185C R</t>
  </si>
  <si>
    <t>ET80-24MCWH-FW</t>
  </si>
  <si>
    <t>SPKR/STR SYNC 135/185C WT</t>
  </si>
  <si>
    <t>ET90-24MCC-FN</t>
  </si>
  <si>
    <t>SPKSTR 8W 15-95C RND NKL</t>
  </si>
  <si>
    <t>ET90-24MCC-FR</t>
  </si>
  <si>
    <t>SPKSTR 8W 15-95C RND RED</t>
  </si>
  <si>
    <t>ET90-24MCC-FW</t>
  </si>
  <si>
    <t>SPKSTR 8W 15-95C RNDWHT</t>
  </si>
  <si>
    <t>ET90-24MCCH-FW</t>
  </si>
  <si>
    <t>SPKSTR8W 115/177C RND WHT</t>
  </si>
  <si>
    <t>ET90-24MCC-NW</t>
  </si>
  <si>
    <t>SPKSTR 8W 15095C NLTR WHT</t>
  </si>
  <si>
    <t>ET90-R</t>
  </si>
  <si>
    <t>SPKR 8W RND RED</t>
  </si>
  <si>
    <t>ET90-W</t>
  </si>
  <si>
    <t>SPKR 8W ROUND WHITE</t>
  </si>
  <si>
    <t>EVAX100</t>
  </si>
  <si>
    <t>EVAX DMR MIC 100W GREY</t>
  </si>
  <si>
    <t>EVAX100/12Z</t>
  </si>
  <si>
    <t>EVAX100/16Z</t>
  </si>
  <si>
    <t>EVAX DMR MIC CHAR GREY</t>
  </si>
  <si>
    <t>EVAX100/2ZA</t>
  </si>
  <si>
    <t>EVAX DMR MIC 100W GREY 2Z</t>
  </si>
  <si>
    <t>EVAX100/4Z</t>
  </si>
  <si>
    <t>EVAX DMR MIC 100W 4ZB GRY</t>
  </si>
  <si>
    <t>EVAX100/4ZA</t>
  </si>
  <si>
    <t>EVAX DMR MIC 100W GRY 4ZA</t>
  </si>
  <si>
    <t>EVAX100/8Z</t>
  </si>
  <si>
    <t>EVAX DMR MIC 100W 8ZB GRY</t>
  </si>
  <si>
    <t>EVAX100/8ZA</t>
  </si>
  <si>
    <t>EVAX DMR MIC 100W GRY 8ZA</t>
  </si>
  <si>
    <t>EVAX100E</t>
  </si>
  <si>
    <t>EVAX 100W CHARCOAL GREY</t>
  </si>
  <si>
    <t>EVAX100EM</t>
  </si>
  <si>
    <t>EVAX100EMR</t>
  </si>
  <si>
    <t>EVAX 100W RED</t>
  </si>
  <si>
    <t>EVAX100EMR/4Z</t>
  </si>
  <si>
    <t>EVAX 100W RED 4Z</t>
  </si>
  <si>
    <t>EVAX100ER</t>
  </si>
  <si>
    <t>EVAX100R</t>
  </si>
  <si>
    <t>EVAX DMR MIC 100W RED</t>
  </si>
  <si>
    <t>EVAX100R/12Z</t>
  </si>
  <si>
    <t>EVAX DMR MIC 100W 12ZB RD</t>
  </si>
  <si>
    <t>EVAX100R/16Z</t>
  </si>
  <si>
    <t>EVAX DMR MIC 100W 16ZB RD</t>
  </si>
  <si>
    <t>EVAX100R/2ZA</t>
  </si>
  <si>
    <t>EVAC DMR MIC 100W RED 2ZA</t>
  </si>
  <si>
    <t>EVAX100R/4ZA</t>
  </si>
  <si>
    <t>EVAX DMR MIC 100W RED 4ZA</t>
  </si>
  <si>
    <t>EVAX100R/8Z</t>
  </si>
  <si>
    <t>EVAX DMR MIC 100W 8ZB RED</t>
  </si>
  <si>
    <t>EVAX100R/8ZA</t>
  </si>
  <si>
    <t>EVAX DMR MIC 100W RED 8ZA</t>
  </si>
  <si>
    <t>EVAX150/12Z</t>
  </si>
  <si>
    <t>EVAX DMR MIC 150W12ZB GRY</t>
  </si>
  <si>
    <t>EVAX150/16Z</t>
  </si>
  <si>
    <t>EVAX DMR MIC 150W 16Z GRY</t>
  </si>
  <si>
    <t>EVAX150/8Z</t>
  </si>
  <si>
    <t>EVAX DMR MIC 150W 8ZB GRY</t>
  </si>
  <si>
    <t>EVAX150/8ZA</t>
  </si>
  <si>
    <t>EVAX DMR MIC 150W GRY 8ZA</t>
  </si>
  <si>
    <t>EVAX150E</t>
  </si>
  <si>
    <t>EVAX 150W CHARCOAL GREY LARGE</t>
  </si>
  <si>
    <t>EVAX150EM</t>
  </si>
  <si>
    <t>EVAX150EMR</t>
  </si>
  <si>
    <t>EVAX 150W RED LARGE</t>
  </si>
  <si>
    <t>EVAX150ER</t>
  </si>
  <si>
    <t>EVAX150R</t>
  </si>
  <si>
    <t>EVAX DMR MIC 150W RED LARGE</t>
  </si>
  <si>
    <t>EVAX150R/12Z</t>
  </si>
  <si>
    <t>EVAX DMR MIC 150W 12ZB RD</t>
  </si>
  <si>
    <t>EVAX150R/16Z</t>
  </si>
  <si>
    <t>EVAX DMRMIC 150W16ZB REDL</t>
  </si>
  <si>
    <t>EVAX150R/8Z</t>
  </si>
  <si>
    <t>EVAX DMR MIC 150W8ZB REDL</t>
  </si>
  <si>
    <t>EVAX150R/8ZA</t>
  </si>
  <si>
    <t>EVAX DMR MIC 150W RED 8ZA</t>
  </si>
  <si>
    <t>EVAX200</t>
  </si>
  <si>
    <t>EVAX DMR MIC 200W GRY LARGE</t>
  </si>
  <si>
    <t>EVAX200/12Z</t>
  </si>
  <si>
    <t>EVAX DMR MIC 200W12ZB GRY</t>
  </si>
  <si>
    <t>EVAX200/16Z</t>
  </si>
  <si>
    <t>EVAX DMR MIC 200W16ZB GRY</t>
  </si>
  <si>
    <t>EVAX200/8Z</t>
  </si>
  <si>
    <t>EVAX DMR MIC 200W8ZB GRY</t>
  </si>
  <si>
    <t>EVAX200/8ZA</t>
  </si>
  <si>
    <t>EVAX DMR MIC 200W GRY 8ZA</t>
  </si>
  <si>
    <t>EVAX200E</t>
  </si>
  <si>
    <t>EVAX 200W CHARCOAL GREY LARGE</t>
  </si>
  <si>
    <t>EVAX200EM</t>
  </si>
  <si>
    <t>EVAX200EMR</t>
  </si>
  <si>
    <t>EVAX 200W RED LARGE</t>
  </si>
  <si>
    <t>EVAX200ER</t>
  </si>
  <si>
    <t>EVAX200R</t>
  </si>
  <si>
    <t>EVAX DMR MIC 200W RED LARGE</t>
  </si>
  <si>
    <t>EVAX200R/12Z</t>
  </si>
  <si>
    <t>EVAX DMR MIC 200W12ZB RDL</t>
  </si>
  <si>
    <t>EVAX200R/16Z</t>
  </si>
  <si>
    <t>EVAX DMRMIC 200W16ZB REDL</t>
  </si>
  <si>
    <t>EVAX200R/8Z</t>
  </si>
  <si>
    <t>EVAX DMR MIC 200W8ZB REDL</t>
  </si>
  <si>
    <t>EVAX200R/8ZA</t>
  </si>
  <si>
    <t>EVAX DMR MIC 200W RED 8ZA</t>
  </si>
  <si>
    <t>EVAX25</t>
  </si>
  <si>
    <t>EVAX DMR MIC 25W CHARCOAL GRY</t>
  </si>
  <si>
    <t>EVAX25/2ZA</t>
  </si>
  <si>
    <t>EVAX DMR MIC 25W GRY 2ZA</t>
  </si>
  <si>
    <t>EVAX25/4Z</t>
  </si>
  <si>
    <t>EVAX DMR MIC 25W 4ZB GRY</t>
  </si>
  <si>
    <t>EVAX25/4ZA</t>
  </si>
  <si>
    <t>EVAX DMR MIC 25W GRY 4ZA</t>
  </si>
  <si>
    <t>EVAX25/8Z</t>
  </si>
  <si>
    <t>EVAX DMR MIC 25W 8ZB GRY</t>
  </si>
  <si>
    <t>EVAX25E</t>
  </si>
  <si>
    <t>EVAX 25W CHARCOAL GREY</t>
  </si>
  <si>
    <t>EVAX25EM</t>
  </si>
  <si>
    <t>EVAX25EMR</t>
  </si>
  <si>
    <t>EVAX 25W RED</t>
  </si>
  <si>
    <t>EVAX25EMR/8Z</t>
  </si>
  <si>
    <t>EVAX 25W RED 8Z</t>
  </si>
  <si>
    <t>EVAX25ER</t>
  </si>
  <si>
    <t>EVAX25R</t>
  </si>
  <si>
    <t>EVAX DMR MIC 25W RED</t>
  </si>
  <si>
    <t>EVAX25R/2ZA</t>
  </si>
  <si>
    <t>EVAX MIC 25W RED 2ZA</t>
  </si>
  <si>
    <t>EVAX25R/4Z</t>
  </si>
  <si>
    <t>EVAX DMR MIC 25W 4ZB RED</t>
  </si>
  <si>
    <t>EVAX25R/4ZA</t>
  </si>
  <si>
    <t>EVAX MIC 25W RED 4ZA</t>
  </si>
  <si>
    <t>EVAX25R/8Z</t>
  </si>
  <si>
    <t>EVAX DMR MIC 25W 8ZB RED</t>
  </si>
  <si>
    <t>EVAX50</t>
  </si>
  <si>
    <t>EVAX DMR MIC 50W GREY</t>
  </si>
  <si>
    <t>EVAX50/12Z</t>
  </si>
  <si>
    <t>EVAX DMR MIC 50W 12ZB GRY</t>
  </si>
  <si>
    <t>EVAX50/16Z</t>
  </si>
  <si>
    <t>EVAX50/2ZA</t>
  </si>
  <si>
    <t>EVAX DMR MIC 50W GRY 2ZA</t>
  </si>
  <si>
    <t>EVAX50/4Z</t>
  </si>
  <si>
    <t>EVAX DMR MIC 50W 4ZB GRY</t>
  </si>
  <si>
    <t>EVAX50/4ZA</t>
  </si>
  <si>
    <t>EVAX DMR MIC 50W GRY 4ZA</t>
  </si>
  <si>
    <t>EVAX50/8Z</t>
  </si>
  <si>
    <t>EVAX DMR MIC 50W 8ZB GRY</t>
  </si>
  <si>
    <t>EVAX50/8ZA</t>
  </si>
  <si>
    <t>EVAX DMR MIC 50W GRY 8ZA</t>
  </si>
  <si>
    <t>EVAX50E</t>
  </si>
  <si>
    <t>EVAX MIC 50W CHARCOAL GREY</t>
  </si>
  <si>
    <t>EVAX50EM</t>
  </si>
  <si>
    <t>EVAX 50W CHARCOAL GREY</t>
  </si>
  <si>
    <t>EVAX50EMR</t>
  </si>
  <si>
    <t>EVAX 50W RED</t>
  </si>
  <si>
    <t>EVAX50ER</t>
  </si>
  <si>
    <t>EVAX50R</t>
  </si>
  <si>
    <t>EVAX DMR MIC 50W RED</t>
  </si>
  <si>
    <t>EVAX50R/12Z</t>
  </si>
  <si>
    <t>EVAX DMR MIC 50W 12ZB RED</t>
  </si>
  <si>
    <t>EVAX50R/16Z</t>
  </si>
  <si>
    <t>EVAX50R/2ZA</t>
  </si>
  <si>
    <t>EVAX DMR MIC 50W RED 2ZA</t>
  </si>
  <si>
    <t>EVAX50R/4Z</t>
  </si>
  <si>
    <t>EVAX DMR MIC 50W 4ZB RED</t>
  </si>
  <si>
    <t>EVAX50R/4ZA</t>
  </si>
  <si>
    <t>EVAX DMR MIC 50W RED 4ZA</t>
  </si>
  <si>
    <t>EVAX50R/8Z</t>
  </si>
  <si>
    <t>EVAX DMR MIC 50W 8ZB RED</t>
  </si>
  <si>
    <t>EVAX50R/8ZA</t>
  </si>
  <si>
    <t>EVAX DMR MIC 50W RED 8ZA</t>
  </si>
  <si>
    <t>EVB-BA100</t>
  </si>
  <si>
    <t>Backup Audio Interface</t>
  </si>
  <si>
    <t>EVX-100</t>
  </si>
  <si>
    <t>AMP DMR MIC 100W L/CAB</t>
  </si>
  <si>
    <t>EVX-100E</t>
  </si>
  <si>
    <t>AMP 100W L/CAB CHARCOAL GREY</t>
  </si>
  <si>
    <t>EVX-100EM</t>
  </si>
  <si>
    <t>EVX-25</t>
  </si>
  <si>
    <t>AMP DMR MIC 25W L/CAB</t>
  </si>
  <si>
    <t>EVX-25E</t>
  </si>
  <si>
    <t>AMP 25W L/CAB CHARCOAL GREY</t>
  </si>
  <si>
    <t>EVX-25EM</t>
  </si>
  <si>
    <t>EVX-2ZA</t>
  </si>
  <si>
    <t>EVAX 2 ZONE CLASS A MODUL</t>
  </si>
  <si>
    <t>EVX-4Z</t>
  </si>
  <si>
    <t>EVAX 4 ZONE CLASS B MODUL</t>
  </si>
  <si>
    <t>EVX-50</t>
  </si>
  <si>
    <t>AMP DMR MIC 50W L/CAB</t>
  </si>
  <si>
    <t>EVX-50E</t>
  </si>
  <si>
    <t>AMP 50W MIC CHARCOAL GREY</t>
  </si>
  <si>
    <t>EVX-50EM</t>
  </si>
  <si>
    <t>AMP 50W L/CAB CHARCOAL GREY</t>
  </si>
  <si>
    <t>EVX-BA</t>
  </si>
  <si>
    <t>EVAX BACKUP AMP MODULE</t>
  </si>
  <si>
    <t>EVX-BB-2</t>
  </si>
  <si>
    <t>EVAX LG BKBX NO DOOR GRY</t>
  </si>
  <si>
    <t>EVX-BB-2R</t>
  </si>
  <si>
    <t>EVAX LG BKBX NO DOOR RED</t>
  </si>
  <si>
    <t>EVX-CAB-1</t>
  </si>
  <si>
    <t>EVAX STD EMPTY CAB GREY</t>
  </si>
  <si>
    <t>EVX-CAB-1R</t>
  </si>
  <si>
    <t>EVAX STD EMPTY CAB RED</t>
  </si>
  <si>
    <t>EVX-CAB-2</t>
  </si>
  <si>
    <t>EVAX LG EMPTY CAB GREY</t>
  </si>
  <si>
    <t>EVX-CAB-2R</t>
  </si>
  <si>
    <t>EVAX LG EMPTY CAB RED</t>
  </si>
  <si>
    <t>EVX-DFP-1</t>
  </si>
  <si>
    <t>EVAX STD DEADFRONT GREY</t>
  </si>
  <si>
    <t>EVX-DFP-2</t>
  </si>
  <si>
    <t>EVAX LG DEADFRONT GREY</t>
  </si>
  <si>
    <t>EVX-DR-2</t>
  </si>
  <si>
    <t>EVAX LG CABT DOOR GREY</t>
  </si>
  <si>
    <t>EVX-DR-2R</t>
  </si>
  <si>
    <t>EVAX LG CABT DOOR RED</t>
  </si>
  <si>
    <t>EVX-RM</t>
  </si>
  <si>
    <t>EVAX REMOTE MICROPHONE</t>
  </si>
  <si>
    <t>EVX-RSI</t>
  </si>
  <si>
    <t>EVAX REM SERIAL INTERFACE</t>
  </si>
  <si>
    <t>EVX-SC</t>
  </si>
  <si>
    <t>EVAX REMOTE MIC SUPV MOD</t>
  </si>
  <si>
    <t>EVX-T17528</t>
  </si>
  <si>
    <t>EVAX XFMR 50-100W AMP</t>
  </si>
  <si>
    <t>EVX-T2885</t>
  </si>
  <si>
    <t>EVAX XFMR FOR 25W AMP</t>
  </si>
  <si>
    <t>EVX-ZA</t>
  </si>
  <si>
    <t>EVAX 4Z CLASS A CONVTER</t>
  </si>
  <si>
    <t>F220-135</t>
  </si>
  <si>
    <t>F220-135F</t>
  </si>
  <si>
    <t>F220-190F</t>
  </si>
  <si>
    <t>F220-B6</t>
  </si>
  <si>
    <t>F220-B6C</t>
  </si>
  <si>
    <t>F220-B6E</t>
  </si>
  <si>
    <t>F220-B6PM</t>
  </si>
  <si>
    <t>POPIT F220 MASTER BASE</t>
  </si>
  <si>
    <t>F220-B6PS</t>
  </si>
  <si>
    <t>POPIT F220 STANDARD BASE</t>
  </si>
  <si>
    <t>F220-B6R</t>
  </si>
  <si>
    <t>F220-B6RS</t>
  </si>
  <si>
    <t>4 WIRE SOUNDER BASE W/RLY (24 VOLT)</t>
  </si>
  <si>
    <t>F220-P</t>
  </si>
  <si>
    <t>F220-PTH</t>
  </si>
  <si>
    <t>F220-PTHC</t>
  </si>
  <si>
    <t>PHOTO SMOKE W/TH AND CO</t>
  </si>
  <si>
    <t>FAA-325-10</t>
  </si>
  <si>
    <t>FAA-325-10 SAMPLING TUBE 10 FT</t>
  </si>
  <si>
    <t>FAA-325-2.5</t>
  </si>
  <si>
    <t xml:space="preserve">FAA-325-2.5 SAMPLING TUBE 2.5 FT </t>
  </si>
  <si>
    <t>FAA-325-5</t>
  </si>
  <si>
    <t>FAA-325-5 SAMPLING TUBE 5 FT</t>
  </si>
  <si>
    <t>FAA-325-B4</t>
  </si>
  <si>
    <t>FAA-325-B4 4" ANALOG SENSOR BASE</t>
  </si>
  <si>
    <t>FAA-325-B6</t>
  </si>
  <si>
    <t>FAA-325-B6 6" ANALOG SENSOR BASE</t>
  </si>
  <si>
    <t>FAA-325-B6S</t>
  </si>
  <si>
    <t>FAA-325-B6S 6" ANALOG SOUNDER BASE</t>
  </si>
  <si>
    <t>FAA-440-B4</t>
  </si>
  <si>
    <t>ANALOG  BASE 4 INCH</t>
  </si>
  <si>
    <t>FAA-440-B4-ISO</t>
  </si>
  <si>
    <t>ANALOG ISOLATOR BASE 4 INCH</t>
  </si>
  <si>
    <t>FAA-440-B6</t>
  </si>
  <si>
    <t>ANALOG BASE 6 INCH</t>
  </si>
  <si>
    <t>FAA-440-B6-ISO</t>
  </si>
  <si>
    <t>ANALOG ISOLATOR BASE 6 INCH</t>
  </si>
  <si>
    <t>FAA-500-BB-UL</t>
  </si>
  <si>
    <t>FAA-500-RTL</t>
  </si>
  <si>
    <t>SMOKE DETECTOR REMOVAL TOOL</t>
  </si>
  <si>
    <t>FAA-500-TR-P</t>
  </si>
  <si>
    <t>TRIM RING; TRANSPARENT W/ COLOR RINGS</t>
  </si>
  <si>
    <t>FAA-500-TR-W</t>
  </si>
  <si>
    <t>TRIM RING; WHITE</t>
  </si>
  <si>
    <t>FAA-500-TTL</t>
  </si>
  <si>
    <t>SMOKE TEST TOOL W/ MAGNET</t>
  </si>
  <si>
    <t>FAD-325-V2F</t>
  </si>
  <si>
    <t>KIT, ANALOG DUCT HOUSING W/ SMOKE HEAD</t>
  </si>
  <si>
    <t>FAD-325-V2F-DH</t>
  </si>
  <si>
    <t>ANALOG DUCT SMOKE HEAD</t>
  </si>
  <si>
    <t>FAD-325-V2F-R</t>
  </si>
  <si>
    <t>KIT, ANALOG DUCT HOUSING W/RELAYS &amp; HEAD</t>
  </si>
  <si>
    <t>FAH-440</t>
  </si>
  <si>
    <t>ANALOG DETECTOR</t>
  </si>
  <si>
    <t>FAP-325-V2F</t>
  </si>
  <si>
    <t>FAP-325-V2F ANALOG PHOTO DETECTOR FLAT</t>
  </si>
  <si>
    <t>FAP-440</t>
  </si>
  <si>
    <t>ANALOG PHOTOELECTRIC DETECTOR</t>
  </si>
  <si>
    <t>FAP-440-D</t>
  </si>
  <si>
    <t>ANALOG DUAL-PHOTOELECTRIC DETECTOR</t>
  </si>
  <si>
    <t>FAP-440-DT</t>
  </si>
  <si>
    <t>ANALOG MULTI DUAL-PHOTO, HEAT</t>
  </si>
  <si>
    <t>FAP-440-DTC</t>
  </si>
  <si>
    <t>ANALOG MULTI DUAL-PHOTO, HEAT, CO</t>
  </si>
  <si>
    <t>FAP-440-T</t>
  </si>
  <si>
    <t>ANALOG MULTISENSOR DETECTOR PHOTO/HEAT</t>
  </si>
  <si>
    <t>FAP-440-TC</t>
  </si>
  <si>
    <t>ANALOG MULTISENSOR PHOTO, HEAT, CO</t>
  </si>
  <si>
    <t>FCA-500</t>
  </si>
  <si>
    <t>FCA-500-E</t>
  </si>
  <si>
    <t>4 WIRE BASE W/ EOL</t>
  </si>
  <si>
    <t>FCC-380</t>
  </si>
  <si>
    <t>CONVENTIONAL CO-DETECTOR (3M)</t>
  </si>
  <si>
    <t>FCP-500</t>
  </si>
  <si>
    <t>SMOKE DETECTOR; FLUSH MOUNT; WHITE</t>
  </si>
  <si>
    <t>FCP-500-C</t>
  </si>
  <si>
    <t>SMOKE DETECTOR; FLUSH MOUNT; CO; WHITE</t>
  </si>
  <si>
    <t>FCP-500-CEK</t>
  </si>
  <si>
    <t>4 WIRE; WHITE W/ CO &amp; EOL KIT INCLUDES: FCP-500 INVISIBLE SMOKE DETECTOR; WHITE, FAA-500-BB-UL FLUSH BACK BOX, FCA-500-E 4 WIRE BASE W/ EOL, FAA-500-TR-W TRIM RING; WHITE</t>
  </si>
  <si>
    <t>FCP-500-CEPK</t>
  </si>
  <si>
    <t>4 WIRE; TRANSPARENT W/ COLOR RINGS, CO, EOL KIT INCLUDES: FCP-500 INVISIBLE SMOKE DETECTOR; WHITE, FAA-500-BB-UL FLUSH BACK BOX, FCA-500-E 4 WIRE BASE W/ EOL, FAA-500-TR-P TRIM RING; W/ COLOR RINGS</t>
  </si>
  <si>
    <t>FCP-500-CK</t>
  </si>
  <si>
    <t>4 WIRE; WHITE W/ CO ELEMENT KIT INCLUDES: FCP-500-C INVISIBLE SMOKE DETECTOR; WHITE, FAA-500-BB-UL FLUSH BACK BOX,FCA-500 4 WIRE BASE, FAA-500-TR-W TRIM RING; WHITE</t>
  </si>
  <si>
    <t>FCP-500-C-P</t>
  </si>
  <si>
    <t>SMOKE DETECTOR; FLUSH MOUNT; CO; TRANSPARENT</t>
  </si>
  <si>
    <t>FCP-500-CPK</t>
  </si>
  <si>
    <t>4 WIRE; TRANSPARENT W/ COLOR RINGS &amp; CO KIT INCLUDES:FCP-500-C INVISIBLE SMOKE DETECTOR; WHITE, FAA-500-BB-UL FLUSH BACK BOX,FCA-500 4 WIRE BASE, FAA-500-TR-P TRIM RING; W/ COLOR RINGS</t>
  </si>
  <si>
    <t>FCP-500-EK</t>
  </si>
  <si>
    <t>4 WIRE; WHITE W/ EOL BASE KIT INCLUDES: FCP-500 INVISIBLE SMOKE DETECTOR; WHITE, FAA-500-BB-UL FLUSH BACK BOX, FCA-500-E 4 WIRE BASE W/ EOL, FAA-500-TR-W TRIM RING; WHITE</t>
  </si>
  <si>
    <t>FCP-500-EPK</t>
  </si>
  <si>
    <t>4 WIRE; TRANSPARENT W/ COLOR RINGS; EOL KIT INCLUDES: FCP-500 INVISIBLE SMOKE DETECTOR; WHITE, FAA-500-BB-UL FLUSH BACK BOX, FCA-500-E 4 WIRE BASE W/ EOL, FAA-500-TR-P TRIM RING; W/ COLOR RINGS</t>
  </si>
  <si>
    <t>FCP-500-K</t>
  </si>
  <si>
    <t>4 WIRE WHITE FCP KIT INCLUDES: FCP-500 INVISIBLE SMOKE DETECTOR; WHITE, FAA-500-BB-UL FLUSH BACK BOX,FCA-500 4 WIRE BASE, FAA-500-TR-W TRIM RING; WHITE</t>
  </si>
  <si>
    <t>FCP-500-P</t>
  </si>
  <si>
    <t>SMOKE DETECTOR; FLUSH MOUNT; TRANSPARENT</t>
  </si>
  <si>
    <t>FCP-500-PK</t>
  </si>
  <si>
    <t>4 WIRE; TRANSPARENT W/ COLOR RINGS KIT INCLUDES: FCP-500 INVISIBLE SMOKE DETECTOR; WHITE, FAA-500-BB-UL FLUSH BACK BOX,FCA-500 4 WIRE BASE, FAA-500-TR-P TRIM RING; W/COLOR RINGS</t>
  </si>
  <si>
    <t>FCS-8000-VFD-B</t>
  </si>
  <si>
    <t>SUPPLEMENTARY - VIDEO-BASED FIRE DETECTION</t>
  </si>
  <si>
    <t>FIRERAY5000-UL</t>
  </si>
  <si>
    <t>FIRERAY 5000 REFL. LIN BEAM DETECTOR UL</t>
  </si>
  <si>
    <t>FLM-325-2I4</t>
  </si>
  <si>
    <t>FLM-325-2I4 DUAL INPUT MONITOR MODULE</t>
  </si>
  <si>
    <t>FLM-325-2R4-2A</t>
  </si>
  <si>
    <t>DUAL RELAY MODULE 2 AMP</t>
  </si>
  <si>
    <t>FLM-325-2R4-2AI</t>
  </si>
  <si>
    <t>DUAL RELAY MODULE 2 AMP WITH ISOLATOR</t>
  </si>
  <si>
    <t>FLM-325-2R4-8A</t>
  </si>
  <si>
    <t>DUAL RELAY MODULE 8 AMP</t>
  </si>
  <si>
    <t>FLM-325-2R4-8AI</t>
  </si>
  <si>
    <t>DUAL RELAY MODULE 8 AMP WITH ISOLATOR</t>
  </si>
  <si>
    <t>FLM-325-CZM4</t>
  </si>
  <si>
    <t>FLM-325-CZM4 CONVENTIONAL ZONE MODULE</t>
  </si>
  <si>
    <t>FLM-325-I4-A</t>
  </si>
  <si>
    <t>CONTACT MONITOR 4" CLASS A</t>
  </si>
  <si>
    <t>FLM-325-I4-AI</t>
  </si>
  <si>
    <t>CONTACT MONITOR 4" CLASS A WITH ISOLATOR</t>
  </si>
  <si>
    <t>FLM-325-IM</t>
  </si>
  <si>
    <t>FLM-325-ISO</t>
  </si>
  <si>
    <t xml:space="preserve">FLM-325-I SHORT CIRCUIT ISOLATOR </t>
  </si>
  <si>
    <t>FLM-325-NA4</t>
  </si>
  <si>
    <t>FLM-325-NA4 SUPERV. OUT. MODULE (CL.A/B)</t>
  </si>
  <si>
    <t>FLM-325-NAI4</t>
  </si>
  <si>
    <t>FLM-325-NAI4 SUPERV. OUT. MOD CL.A/B W/I</t>
  </si>
  <si>
    <t>FLM-7024-ISO</t>
  </si>
  <si>
    <t>MUX BUS ISOLATOR MODULE</t>
  </si>
  <si>
    <t>FME-SOLOGAS-A10</t>
  </si>
  <si>
    <t>SMOKE TESTING AEROSOL</t>
  </si>
  <si>
    <t>FMM-100BB-B</t>
  </si>
  <si>
    <t>INDOOR BACK BOX BLUE</t>
  </si>
  <si>
    <t>FMM-100BB-R</t>
  </si>
  <si>
    <t>FMM-100BB-Y</t>
  </si>
  <si>
    <t>FMM-100DAT2CK-B</t>
  </si>
  <si>
    <t>FMM-100DATK</t>
  </si>
  <si>
    <t>FMM-100DBB-R</t>
  </si>
  <si>
    <t>INDOOR DEEP BACK BOX RED</t>
  </si>
  <si>
    <t>FMM-100GR</t>
  </si>
  <si>
    <t>GLASS RODS 12 PACKAGE</t>
  </si>
  <si>
    <t>FMM-100SAT2CK-B</t>
  </si>
  <si>
    <t>FMM-100SAT2CKEX</t>
  </si>
  <si>
    <t>MAN SGL ACT TERM KEYEXP-R</t>
  </si>
  <si>
    <t>FMM-100SAT2CK-Y</t>
  </si>
  <si>
    <t>MAN SGL ACT TERM KEY YEL</t>
  </si>
  <si>
    <t>FMM-100SATK</t>
  </si>
  <si>
    <t>FMM-100SATK-NYC</t>
  </si>
  <si>
    <t>MAN SGL ACT TERM KEY NYC</t>
  </si>
  <si>
    <t>FMM-100WPBB-R</t>
  </si>
  <si>
    <t>FMM-325A</t>
  </si>
  <si>
    <t>ANALOG MAN STA SGL ACT</t>
  </si>
  <si>
    <t>FMM-325A-D</t>
  </si>
  <si>
    <t>ANALOG MAN STA DBL ACT</t>
  </si>
  <si>
    <t>FMM-462</t>
  </si>
  <si>
    <t>POPIT MAN STA SGL ACT</t>
  </si>
  <si>
    <t>FMM-462-D</t>
  </si>
  <si>
    <t>POPIT MAN STA DBL ACT</t>
  </si>
  <si>
    <t>FMM-7045</t>
  </si>
  <si>
    <t>MUX PULL STA SGL ACT</t>
  </si>
  <si>
    <t>FMM-7045-D</t>
  </si>
  <si>
    <t>MUX PULL STA DUAL ACT</t>
  </si>
  <si>
    <t>FMR-1000-RA</t>
  </si>
  <si>
    <t>REMOTE ANNUNCIATOR FPA-1000-UL</t>
  </si>
  <si>
    <t>FMR-1000-RCMD</t>
  </si>
  <si>
    <t>REMOTE COMMAND CENTER FPA-1000-UL</t>
  </si>
  <si>
    <t>FMR-7033</t>
  </si>
  <si>
    <t>LCD KEYPAD FOR FPD-7024</t>
  </si>
  <si>
    <t>FMR-7036</t>
  </si>
  <si>
    <t>LCD ANNUNC FPD-7024</t>
  </si>
  <si>
    <t>FMR-DACT-KEYPAD</t>
  </si>
  <si>
    <t>FPA-1000-LC</t>
  </si>
  <si>
    <t>COMPACT FIRE PANEL UL LESS ENC</t>
  </si>
  <si>
    <t>FPA-1000-UL</t>
  </si>
  <si>
    <t>COMPACT FIRE PANEL UL</t>
  </si>
  <si>
    <t>FPA-1000-V2</t>
  </si>
  <si>
    <t>FIRE PANEL 2 SLC AND NETWORKING</t>
  </si>
  <si>
    <t>FPC-7024-FK1</t>
  </si>
  <si>
    <t>BASIC FIRE PANEL KIT</t>
  </si>
  <si>
    <t>FPC-7034</t>
  </si>
  <si>
    <t>4 ZONE EXPANDER, FPD-7024</t>
  </si>
  <si>
    <t>FPD-7024</t>
  </si>
  <si>
    <t>4 ZONE 24V FIRE CONT/COMM</t>
  </si>
  <si>
    <t>FPD-7024-LC</t>
  </si>
  <si>
    <t>4 ZONE 24V FACP LESS CAN</t>
  </si>
  <si>
    <t>FPE-1000-CITY</t>
  </si>
  <si>
    <t>CITY TIE PLUG-IN MODULE</t>
  </si>
  <si>
    <t>FPE-1000-NE</t>
  </si>
  <si>
    <t>NETWORK CARD 3-ETHERNET</t>
  </si>
  <si>
    <t>FPE-1000-NF</t>
  </si>
  <si>
    <t>NETWORK CARD 1-ETHERNET 2-FIBER OPTIC</t>
  </si>
  <si>
    <t>FPE-1000-NW</t>
  </si>
  <si>
    <t>NETWORK CARD 1-ETHERNET 2-WIRED</t>
  </si>
  <si>
    <t>FPE-1000-SLC</t>
  </si>
  <si>
    <t>SIGNALING LINE CIRCUIT PLUG-IN MODULE</t>
  </si>
  <si>
    <t>FPE-7039</t>
  </si>
  <si>
    <t>MULTIPLEX EXPANDER CARD, FPD-7024</t>
  </si>
  <si>
    <t>FPM-1000-ENC</t>
  </si>
  <si>
    <t>ENCLOSURE WITH DEAD FRONT DOOR</t>
  </si>
  <si>
    <t xml:space="preserve">FPM-1000-SFMK </t>
  </si>
  <si>
    <t>SEMI-FLUSH MOUNTING TRIM RING</t>
  </si>
  <si>
    <t>FPP-RNAC-8A-4C</t>
  </si>
  <si>
    <t>FRAY5000-1PRISM</t>
  </si>
  <si>
    <t>PRISM PLATE FOR 1 PRISM</t>
  </si>
  <si>
    <t>FRAY5000-4PRISM</t>
  </si>
  <si>
    <t>PRISM PLATE FOR 4 PRISM</t>
  </si>
  <si>
    <t>FRAY5000-BR</t>
  </si>
  <si>
    <t>UNIVERSAL BRACKET ACCESSORY FOR FRAY5000</t>
  </si>
  <si>
    <t>FRAY5000-CMOUNT</t>
  </si>
  <si>
    <t>FRAY5000 CEILING MOUNT</t>
  </si>
  <si>
    <t>FRAY5000-CTRBOX</t>
  </si>
  <si>
    <t>CONTROLLER BACK BOX FOR FRAY5000</t>
  </si>
  <si>
    <t>FRAY5000-DETBOX</t>
  </si>
  <si>
    <t>FRAY5000 DETECTOR BACK BOX</t>
  </si>
  <si>
    <t>FRAY5000-HEAD-UL</t>
  </si>
  <si>
    <t>ADDITIONAL HEAD FOR FRAY5000-UL</t>
  </si>
  <si>
    <t>FRAY5000-LR-KIT</t>
  </si>
  <si>
    <t>FIRERAY5000 LONG RANGE EXTENSION KIT</t>
  </si>
  <si>
    <t>FRAY5000-TRIM</t>
  </si>
  <si>
    <t>TRIM PLATE FOR FRAY5000 CONTR. BACK BOX</t>
  </si>
  <si>
    <t>FSD-FPD7024ICON</t>
  </si>
  <si>
    <t>ROM UPDATE FOR FPD-7024 ICON V1.06.01</t>
  </si>
  <si>
    <t>FSD-ROM-FPD7024</t>
  </si>
  <si>
    <t>ROM UPDATE FOR FPD-7024 V1.03</t>
  </si>
  <si>
    <t>G450</t>
  </si>
  <si>
    <t>HOME CONTROL GATEWAY (REQUIRES ANNUAL SERVICE PLAN $60/YR)</t>
  </si>
  <si>
    <t>GB10-24</t>
  </si>
  <si>
    <t>GB6-24</t>
  </si>
  <si>
    <t>ALARM BELL 24V 6IN RED</t>
  </si>
  <si>
    <t>GCC24-CR</t>
  </si>
  <si>
    <t>GCC24-CW</t>
  </si>
  <si>
    <t>HN/SB 24V 15-110CD CEIL W</t>
  </si>
  <si>
    <t>GCS24-CR</t>
  </si>
  <si>
    <t>STRB 24V 15-110CD CEIL R</t>
  </si>
  <si>
    <t>GCS24-CW</t>
  </si>
  <si>
    <t>GEC24-15/75WR</t>
  </si>
  <si>
    <t>HRN/STR24V15/75C RED IN</t>
  </si>
  <si>
    <t>GEC3-12WR</t>
  </si>
  <si>
    <t>HN/ST 12V 15-75C WALL RED</t>
  </si>
  <si>
    <t>GEC3-24WR</t>
  </si>
  <si>
    <t>GEC3-24WW</t>
  </si>
  <si>
    <t>HN/ST 24V 15-110C WALL WH</t>
  </si>
  <si>
    <t>GECB24-PWB</t>
  </si>
  <si>
    <t>INDOOR BLUE SOUNDER/STROB</t>
  </si>
  <si>
    <t>GEH12WR</t>
  </si>
  <si>
    <t>HRN 12V WALL/CEILING RED</t>
  </si>
  <si>
    <t>GEH12WW</t>
  </si>
  <si>
    <t>HRN 12V WALL/CEIL WHITE</t>
  </si>
  <si>
    <t>GEH24-R</t>
  </si>
  <si>
    <t>HRN 24V RED IN</t>
  </si>
  <si>
    <t>GEH24-W</t>
  </si>
  <si>
    <t>HRN 24V WHT IN</t>
  </si>
  <si>
    <t>GES24-15/75WR</t>
  </si>
  <si>
    <t>GES3-12WR</t>
  </si>
  <si>
    <t>GES3-24WR</t>
  </si>
  <si>
    <t>STRB 24V 15-110C WALL RED</t>
  </si>
  <si>
    <t>GES3-24WW</t>
  </si>
  <si>
    <t>STRB 24V 15-110C WALL WHT</t>
  </si>
  <si>
    <t>GSB</t>
  </si>
  <si>
    <t>GNTX COMMANDER SRF BX RED</t>
  </si>
  <si>
    <t>G-SSPK24-15/75WLPR</t>
  </si>
  <si>
    <t>FIXED 15/75C, SPKER/STR, 1/8-4W, WALL RD</t>
  </si>
  <si>
    <t>G-SSPK24-15/75WLPW</t>
  </si>
  <si>
    <t>FIXED 15/75C, SPKER/STR, 1/8-4W, WALL WH</t>
  </si>
  <si>
    <t>G-SSPK24CLPW</t>
  </si>
  <si>
    <t>SEL CAND, SPKER/STR, 1/8-4W, CEILING WH</t>
  </si>
  <si>
    <t>G-SSPK24WLPR</t>
  </si>
  <si>
    <t>SEL CANDELA, SPKER/STR, 1/8-4WWALL RED</t>
  </si>
  <si>
    <t>G-SSPK24WLPW</t>
  </si>
  <si>
    <t>SEL CANDELA, SPKER/STR, 1/8-4W, WALL WH</t>
  </si>
  <si>
    <t>G-SSPKCLPR</t>
  </si>
  <si>
    <t>UNIVERSAL MOUNT SPEAKER, 1/8-4W, RED</t>
  </si>
  <si>
    <t xml:space="preserve">G-SSPKCLPW </t>
  </si>
  <si>
    <t>UNIVERSAL MOUNT SPEAKER, 1/8-4W, WHITE</t>
  </si>
  <si>
    <t>GV3-ROM-KEY</t>
  </si>
  <si>
    <t>GV3 FLASH ROM UPDATE KEY</t>
  </si>
  <si>
    <t>GV3-V8.0X-KEY</t>
  </si>
  <si>
    <t>GV4-1.0X-KEY</t>
  </si>
  <si>
    <t>GV4 FIRMWARE VERSION 1 UPDATE KEY</t>
  </si>
  <si>
    <t>GV4-ROM-KEY</t>
  </si>
  <si>
    <t xml:space="preserve">GV4 FIRMWARE UPDATE KEY FOR REVISION 2.00 AND HIGHER </t>
  </si>
  <si>
    <t>GX93-R</t>
  </si>
  <si>
    <t>HRN 12/24V SYNC/AVS RED</t>
  </si>
  <si>
    <t>GX93-W</t>
  </si>
  <si>
    <t>HRN 12/24V SYNC/AVS WHT</t>
  </si>
  <si>
    <t>HMB-DP</t>
  </si>
  <si>
    <t>Distributed Panel, 4 Audio Cicuits</t>
  </si>
  <si>
    <t>HMB-DP/P</t>
  </si>
  <si>
    <t>Distributed Panel, 4 Fire Phone Circuits</t>
  </si>
  <si>
    <t>HMB-DP-42</t>
  </si>
  <si>
    <t>Distributed Panel, 16 Audio Circuits</t>
  </si>
  <si>
    <t>HMB-MP16</t>
  </si>
  <si>
    <t>Master Panel</t>
  </si>
  <si>
    <t>HOLSTER-SE2</t>
  </si>
  <si>
    <t>SE2 HOLSTER</t>
  </si>
  <si>
    <t>HS-24-R</t>
  </si>
  <si>
    <t>HS-24-W</t>
  </si>
  <si>
    <t>HORN 24V WHITE</t>
  </si>
  <si>
    <t>HS4-24MCW-FR</t>
  </si>
  <si>
    <t>HRNSTR 15-110CD 24V4W SQR</t>
  </si>
  <si>
    <t>HS4-24MCWH-FR</t>
  </si>
  <si>
    <t>HRNSTR135-185CD 24V4W SQR</t>
  </si>
  <si>
    <t>HS4-24MCWH-FW</t>
  </si>
  <si>
    <t>HRNSTR135-185CD 24V4W SQW</t>
  </si>
  <si>
    <t>ICP-1K22AWG-10</t>
  </si>
  <si>
    <t xml:space="preserve">RESISTOR PACK 1Kohm 22awg EOL-10 </t>
  </si>
  <si>
    <t>ICP-EZTS</t>
  </si>
  <si>
    <t>EASY SERIES DUAL (COVER AND WALL) TAMPER SWITCH</t>
  </si>
  <si>
    <t>ICP-SDI-9114</t>
  </si>
  <si>
    <t>SDI BUS SPLITTER MODULE FOR G SERIES</t>
  </si>
  <si>
    <t>IN-CNNCT-MOB</t>
  </si>
  <si>
    <t>REMOTE CONNECT MOBILE - MONTHLY SERVICE FEE</t>
  </si>
  <si>
    <t>IOB-R</t>
  </si>
  <si>
    <t>BACKBOX SURF IN-OUTDR RD</t>
  </si>
  <si>
    <t>IPP-AL400-ULKT1</t>
  </si>
  <si>
    <t>AL400, ENCLOSURE AND PD4UL</t>
  </si>
  <si>
    <t>IPP-AL400-ULKT2</t>
  </si>
  <si>
    <t>AL400, ENCLOSURE, PD4UL AND DX4020</t>
  </si>
  <si>
    <t>IPP-AL400-ULKT3</t>
  </si>
  <si>
    <t>AL400 POWER SUPPLY, ENCLOSURE AND PD4ULCB</t>
  </si>
  <si>
    <t>ISC-BDL2-W12G</t>
  </si>
  <si>
    <t>BLUE LINE GEN 2 TRITECH 40 FT. BY 40 FT.</t>
  </si>
  <si>
    <t>ISC-BDL2-WP12G</t>
  </si>
  <si>
    <t>BLUE LINE GEN 2 TRITECH 40 FT. BY 40 FT. - PET FRIENDLY SELECTABLE</t>
  </si>
  <si>
    <t>ISC-BDL2-WP6G</t>
  </si>
  <si>
    <t>BLUE LINE GEN 2 TRITECH 20 FT. BY 20 FT. - PET FRIENDLY SELECTABLE</t>
  </si>
  <si>
    <t>ISC-BPQ2-W12</t>
  </si>
  <si>
    <t>BLUE LINE GEN 2 QUAD PIR 40 FT. BY 40 FT.</t>
  </si>
  <si>
    <t>ISC-BPR2-W12</t>
  </si>
  <si>
    <t>BLUE LINE GEN 2 PIR 40 FT. BY 40 FT.</t>
  </si>
  <si>
    <t>ISC-BPR2-WP12</t>
  </si>
  <si>
    <t>BLUE LINE GEN 2 PIR 40 FT. BY 40 FT. - PET FRIENDLY SELECTABLE</t>
  </si>
  <si>
    <t>ISC-CDL1-W15G</t>
  </si>
  <si>
    <t xml:space="preserve">COMMERCIAL SERIES TRITECH DETECTOR 50 BY 50 FT. </t>
  </si>
  <si>
    <t>ISC-CDL1-WA12G</t>
  </si>
  <si>
    <t>COMMERCIAL SERIES TRITECH DETECTOR WITH ANTI-MASK 40 BY 40 FT.</t>
  </si>
  <si>
    <t>ISC-CDL1-WA15G</t>
  </si>
  <si>
    <t xml:space="preserve">COMMERCIAL SERIES TRITECH DETECTOR WITH ANTI-MASK 50 BY 50 FT. </t>
  </si>
  <si>
    <t>ISC-FPB1-W120QF</t>
  </si>
  <si>
    <t>PHOTO BEAM 120/240M QUAD 4CH</t>
  </si>
  <si>
    <t>ISC-FPB1-W120QS</t>
  </si>
  <si>
    <t>PHOTO BEAM 120/240M QUAD 1CH</t>
  </si>
  <si>
    <t>ISC-FPB1-W200QF</t>
  </si>
  <si>
    <t>ISC-FPB1-W200QS</t>
  </si>
  <si>
    <t>ISC-FPB1-W30DS</t>
  </si>
  <si>
    <t>ISC-FPB1-W60DS</t>
  </si>
  <si>
    <t>ISC-FPB1-W60QF</t>
  </si>
  <si>
    <t>ISC-FPB1-W60QS</t>
  </si>
  <si>
    <t>ISC-FPB1-W90DS</t>
  </si>
  <si>
    <t>ISC-PB1-100</t>
  </si>
  <si>
    <t>SINGLE BUTTON HARDWIRE PANIC - ROUND</t>
  </si>
  <si>
    <t>ISC-PDL1-W18G</t>
  </si>
  <si>
    <t>60' PROFESSIONAL SERIES PIR/MICROWAVE TRITECH</t>
  </si>
  <si>
    <t>ISC-PDL1-WA18G</t>
  </si>
  <si>
    <t>60' PROFESSIONAL SERIES PIR/MICROWAVE TRITECH WITH MULTI-POINT ANTIMASK</t>
  </si>
  <si>
    <t>ISC-PDL1-WA18GB</t>
  </si>
  <si>
    <t>60' PROFESSIONAL SERIES PIR/MICROWAVE TRITECH WITH MULTI-POINT ANTIMASK, FORM B (N/O) RELAY</t>
  </si>
  <si>
    <t>ISC-PDL1-WAC30G</t>
  </si>
  <si>
    <t>100' PROFESSIONAL SERIES CURTAIN PIR/MICROWAVE TRITECH  WITH MULTI-POINT ANTIMASK</t>
  </si>
  <si>
    <t>ISC-PDL1-WC30G</t>
  </si>
  <si>
    <t>100' PROFESSIONAL SERIES CURTAIN PIR/MICROWAVE TRITECH</t>
  </si>
  <si>
    <t>ISC-PPR1-W16</t>
  </si>
  <si>
    <t>60' PROFESSIONAL SERIES PIR</t>
  </si>
  <si>
    <t>ISC-PPR1-WA16G</t>
  </si>
  <si>
    <t>60' PROFESSIONAL SERIES PIR WITH MULTI-POINT ANTIMASK</t>
  </si>
  <si>
    <t>ISC-SK10</t>
  </si>
  <si>
    <t>ISN-C45-W</t>
  </si>
  <si>
    <t>MINIATURE STICK-ON CONTACT WHITE 10 PK</t>
  </si>
  <si>
    <t>ISN-C60-W</t>
  </si>
  <si>
    <t>SLIM SURFACE CONTACT WITH TERMINALS WHITE 10 PK</t>
  </si>
  <si>
    <t>ISN-C66</t>
  </si>
  <si>
    <t>TRACK MOUNT OVERHEAD DOOR CONTACT</t>
  </si>
  <si>
    <t>ISN-CFM-102B</t>
  </si>
  <si>
    <t>FLANGE MOUNT CONTACT WITH SIDE LEADS BROWN -10PK</t>
  </si>
  <si>
    <t>ISN-CFM-102W</t>
  </si>
  <si>
    <t>FLANGE MOUNT CONTACT WITH SIDE LEADS WHITE -10PK</t>
  </si>
  <si>
    <t>ISN-CMET-200AR</t>
  </si>
  <si>
    <t>COMMERCIAL METAL CONTACT</t>
  </si>
  <si>
    <t>ISN-CMET-4418</t>
  </si>
  <si>
    <t>OVERHEAD DOOR CONTACT</t>
  </si>
  <si>
    <t>ISN-CMINI-10W</t>
  </si>
  <si>
    <t>3/8" MINIATURE RECESSED CONTACT WHITE 10 PK</t>
  </si>
  <si>
    <t>ISN-CSD70-W</t>
  </si>
  <si>
    <t>3/4" STUBBY RECESSED CONTACT WHITE - 10 PK</t>
  </si>
  <si>
    <t>ISN-CSD80-W</t>
  </si>
  <si>
    <t>1" STUBBY RECESSED CONTACT WHITE - 10 PK</t>
  </si>
  <si>
    <t>ISN-CSM20-WGB</t>
  </si>
  <si>
    <t>SURFACE MOUNT COMMERCIAL CONTACT BROWN</t>
  </si>
  <si>
    <t>ISN-CSM20-WGW</t>
  </si>
  <si>
    <t>SURFACE MOUNT COMMERCIAL CONTACT WHITE</t>
  </si>
  <si>
    <t>ISN-CSM35-W</t>
  </si>
  <si>
    <t>SURFACE MOUNT CONTACT WHITE - 10 PACK</t>
  </si>
  <si>
    <t>ISN-CSM35-WGW</t>
  </si>
  <si>
    <t>SURFACE MOUNT WIDE GAP CONTACT WHITE - 10 PACK</t>
  </si>
  <si>
    <t>ISN-CSTB-10W</t>
  </si>
  <si>
    <t>3/8" STUBBY CONTACT WHITE -10 PACK</t>
  </si>
  <si>
    <t>ISN-CSTB-TCW</t>
  </si>
  <si>
    <t>ISN-CTC75-W</t>
  </si>
  <si>
    <t>3/4" CONTACT WITH TERMINAL CONNECTION WHITE</t>
  </si>
  <si>
    <t>ISN-GMX-B0</t>
  </si>
  <si>
    <t>ISN-GMX-D7</t>
  </si>
  <si>
    <t>ANTI DRILL PROTECTION</t>
  </si>
  <si>
    <t>ISN-GMX-P0</t>
  </si>
  <si>
    <t>ISN-GMX-P3S2</t>
  </si>
  <si>
    <t>2MM SPACER FOR SWIVEL PLATE</t>
  </si>
  <si>
    <t>ISN-GMX-PZ</t>
  </si>
  <si>
    <t>SWIVEL PLATE</t>
  </si>
  <si>
    <t>ISN-GMX-S1</t>
  </si>
  <si>
    <t>ISN-GMX-W0</t>
  </si>
  <si>
    <t>WALL RECESS SET</t>
  </si>
  <si>
    <t>ISN-SM-50</t>
  </si>
  <si>
    <t>SEISMIC DETECTOR 50 METER SQ</t>
  </si>
  <si>
    <t>ISN-SM-80</t>
  </si>
  <si>
    <t>SEISMIC DETECTOR 80 METER SQ</t>
  </si>
  <si>
    <t>ISN-SMS-W7</t>
  </si>
  <si>
    <t>SENSOR TOOL PC SOFTWARE</t>
  </si>
  <si>
    <t>ISP2-W</t>
  </si>
  <si>
    <t>INDOOR SURFACE EXTDNR WHT</t>
  </si>
  <si>
    <t>ISW-D8125CW-V2</t>
  </si>
  <si>
    <t>COMMERCIAL WIRELESS INTERFACE MODULE</t>
  </si>
  <si>
    <t>ISW-ZDL1-WP11G</t>
  </si>
  <si>
    <t>WIRELESS TRITECH MOTION DETECTOR</t>
  </si>
  <si>
    <t>ISW-ZPR1-WP13</t>
  </si>
  <si>
    <t>WIRELESS PIR MOTION DETECTOR</t>
  </si>
  <si>
    <t>ITS-D6686-UL</t>
  </si>
  <si>
    <t>CONETTIX IP ETHERNET ADAPTOR FOR D6600 (IPv6 and IPv4) - 120VAC</t>
  </si>
  <si>
    <t>ITS-SIM-ATT</t>
  </si>
  <si>
    <t>AT&amp;T SIM CARD FOR B443</t>
  </si>
  <si>
    <t>ITS-SIM-TMO</t>
  </si>
  <si>
    <t>WYLESS SIM CARD FOR T-MOBILE COVERAGE</t>
  </si>
  <si>
    <t>KEY-625</t>
  </si>
  <si>
    <t>KEY (PK625)</t>
  </si>
  <si>
    <t>KEY-A126</t>
  </si>
  <si>
    <t>SPARE KEY FOR LOCK 24136</t>
  </si>
  <si>
    <t>KEY-ANN</t>
  </si>
  <si>
    <t>SPARE KEY FOR LOCK 47028</t>
  </si>
  <si>
    <t>L9412GV4-OM-EN</t>
  </si>
  <si>
    <t>GV4 VERSION 2 USER GUIDE 5 PACK</t>
  </si>
  <si>
    <t>LX512-OM-EN</t>
  </si>
  <si>
    <t xml:space="preserve">ENGLISH OWNER'S MANUAL FOR B3512, B4512, B5512, B8512G AND B9512G </t>
  </si>
  <si>
    <t>LX512-OM-ES</t>
  </si>
  <si>
    <t xml:space="preserve">SPANISH OWNER'S MANUAL FOR B3512, B4512, B5512, B8512G AND B9512G </t>
  </si>
  <si>
    <t>MB-AMI</t>
  </si>
  <si>
    <t>Audio Module Interface</t>
  </si>
  <si>
    <t>MB-ASC</t>
  </si>
  <si>
    <t>Audio System Control</t>
  </si>
  <si>
    <t>MB-DCC</t>
  </si>
  <si>
    <t>Data Communication controller</t>
  </si>
  <si>
    <t>MB-FH</t>
  </si>
  <si>
    <t>Portable Handset</t>
  </si>
  <si>
    <t>MB-FJ</t>
  </si>
  <si>
    <t>Telephone Jack</t>
  </si>
  <si>
    <t>MB-FO</t>
  </si>
  <si>
    <t>Fiber Optic Interface Card</t>
  </si>
  <si>
    <t>MB-FPI</t>
  </si>
  <si>
    <t>Fire Phone Interface</t>
  </si>
  <si>
    <t>MB-FPO2</t>
  </si>
  <si>
    <t>Fire Phone Output Adapter</t>
  </si>
  <si>
    <t>MB-FS</t>
  </si>
  <si>
    <t>Fire Phone Station</t>
  </si>
  <si>
    <t>MB-G10-12-R</t>
  </si>
  <si>
    <t>BELL 12V 10IN RED</t>
  </si>
  <si>
    <t>MB-G10-24-R</t>
  </si>
  <si>
    <t>MOTOR BELL 24V 10IN RED</t>
  </si>
  <si>
    <t>MB-G6-12-R</t>
  </si>
  <si>
    <t>MOTOR BELL 12V 6IN RED</t>
  </si>
  <si>
    <t>MB-G6-24-R</t>
  </si>
  <si>
    <t>MOTOR BELL 24V 6IN RED</t>
  </si>
  <si>
    <t>MB-MBK</t>
  </si>
  <si>
    <t>Mother Board Relays</t>
  </si>
  <si>
    <t>MB-MBR</t>
  </si>
  <si>
    <t>Mother Board Remote</t>
  </si>
  <si>
    <t>MB-MFA</t>
  </si>
  <si>
    <t>Master Fire Phone Assembly</t>
  </si>
  <si>
    <t>MB-MMC</t>
  </si>
  <si>
    <t>Master Microphone Control</t>
  </si>
  <si>
    <t>MB-OI</t>
  </si>
  <si>
    <t>Extended Output Interface Card</t>
  </si>
  <si>
    <t>MB-PWR</t>
  </si>
  <si>
    <t>Master Panel Power Supply</t>
  </si>
  <si>
    <t>MB-SLC</t>
  </si>
  <si>
    <t>Switch/LED Card</t>
  </si>
  <si>
    <t>MB-SSC</t>
  </si>
  <si>
    <t>Switch Scan Card</t>
  </si>
  <si>
    <t>MB-TC</t>
  </si>
  <si>
    <t>Fire Phone Cabinet</t>
  </si>
  <si>
    <t>MB-WS</t>
  </si>
  <si>
    <t>Warden Station</t>
  </si>
  <si>
    <t>MB-XI</t>
  </si>
  <si>
    <t>Extended Input Interface</t>
  </si>
  <si>
    <t>MIZ-24S-R</t>
  </si>
  <si>
    <t>HR MINI SGL GANG WALL RED</t>
  </si>
  <si>
    <t>MIZ-24S-W</t>
  </si>
  <si>
    <t>MODEM-KIT-2400B</t>
  </si>
  <si>
    <t>MODEM-2400</t>
  </si>
  <si>
    <t>MP1</t>
  </si>
  <si>
    <t>OUTDOOR PE 3' MOUNTING POLE</t>
  </si>
  <si>
    <t>MP2</t>
  </si>
  <si>
    <t>OUTDOOR PE 4' MOUNTING POLE</t>
  </si>
  <si>
    <t>MP3</t>
  </si>
  <si>
    <t>CURVED OUTDOOR PE MOUNT POLE</t>
  </si>
  <si>
    <t>MP-D203</t>
  </si>
  <si>
    <t>MOUNTING PLATE ACCESSORY</t>
  </si>
  <si>
    <t>MT-12/24-R</t>
  </si>
  <si>
    <t>HRN MULTI 12/24V FLSH RED</t>
  </si>
  <si>
    <t>MT-121575W-FR</t>
  </si>
  <si>
    <t>MLTONESTR12V 1575C WL RED</t>
  </si>
  <si>
    <t>MT-121575W-NW</t>
  </si>
  <si>
    <t>MTONE STR12V 1575C WL WHT</t>
  </si>
  <si>
    <t>MT-24MCW-FR</t>
  </si>
  <si>
    <t>MT-24MCW-FW</t>
  </si>
  <si>
    <t>STRB 24V VARC WALL WHT</t>
  </si>
  <si>
    <t>MTWP-2475C-FR</t>
  </si>
  <si>
    <t>STR OUTDR MULTI  75C RED</t>
  </si>
  <si>
    <t>MTWP-2475W-FR</t>
  </si>
  <si>
    <t>WTHRPRF MULTI STR 24V 75C</t>
  </si>
  <si>
    <t>MTWPA-2475W-NW</t>
  </si>
  <si>
    <t>MULTI STRB 24V 75C AMBR</t>
  </si>
  <si>
    <t>MTWPB-2475W-NW</t>
  </si>
  <si>
    <t>MULTI STRB 24V 75C BLUE</t>
  </si>
  <si>
    <t>MX775I</t>
  </si>
  <si>
    <t>MUX COMMERCIAL WALL PIR</t>
  </si>
  <si>
    <t>MX934I</t>
  </si>
  <si>
    <t>MUX RESIDENTIAL WALL PIR</t>
  </si>
  <si>
    <t>MX938I</t>
  </si>
  <si>
    <t>MUX COMMERCIAL CEILING</t>
  </si>
  <si>
    <t>NATP-W</t>
  </si>
  <si>
    <t>TRIM PLATE WHT</t>
  </si>
  <si>
    <t>OD850-F1</t>
  </si>
  <si>
    <t>50 FT BY 50 FT OUTDOOR PIR/MICROWAVE TRITECH</t>
  </si>
  <si>
    <t>OMLR93-3</t>
  </si>
  <si>
    <t>L/R OPT MIRROR 70FT 3/PKG</t>
  </si>
  <si>
    <t>P105F</t>
  </si>
  <si>
    <t>1K 1/2W EOL RES 8/PKG</t>
  </si>
  <si>
    <t>P106F</t>
  </si>
  <si>
    <t>P6601</t>
  </si>
  <si>
    <t>D6600 BATTERY CABLE</t>
  </si>
  <si>
    <t>P6602</t>
  </si>
  <si>
    <t>PAM-4</t>
  </si>
  <si>
    <t>POWER SUPERVISION MODULE 9-40VDC</t>
  </si>
  <si>
    <t>PC1A</t>
  </si>
  <si>
    <t>WEATHER ENCLOSURE</t>
  </si>
  <si>
    <t>PC3A</t>
  </si>
  <si>
    <t>R08-USA-0207</t>
  </si>
  <si>
    <t>ROM UPDATE DS9400</t>
  </si>
  <si>
    <t>R09-USA-0207</t>
  </si>
  <si>
    <t>ROM UPDATE D7024</t>
  </si>
  <si>
    <t>RFAC-BC-3</t>
  </si>
  <si>
    <t>BELT CLIP FOR RADION KEYFOBS AND PANIC BUTTONS - 3 PACK</t>
  </si>
  <si>
    <t>RFAC-DW-10</t>
  </si>
  <si>
    <t>RADION RFDW-SM SPACER 10PCS</t>
  </si>
  <si>
    <t>RFAC-LY-10</t>
  </si>
  <si>
    <t>LANYARD FOR RADION KEYFOBS AND PANIC BUTTONS - 10 PACK</t>
  </si>
  <si>
    <t>RFAC-UN-10</t>
  </si>
  <si>
    <t>RADION RFUN SPACER 10PCS</t>
  </si>
  <si>
    <t>RFBT-A</t>
  </si>
  <si>
    <t>RFDL-11-A</t>
  </si>
  <si>
    <t>RADION PIR/MICROWAVE TRITECH 35 FT. BY 35 FT. 100 LB PET IMMUNITY</t>
  </si>
  <si>
    <t>RFDW-RM-A</t>
  </si>
  <si>
    <t>DOOR WINDOW CONTACT - RECESSED MOUNT</t>
  </si>
  <si>
    <t>RFDW-SM-A</t>
  </si>
  <si>
    <t>DOOR WINDOW CONTACT - SURFACE MOUNT</t>
  </si>
  <si>
    <t>RFGB-A</t>
  </si>
  <si>
    <t>RFKF-A</t>
  </si>
  <si>
    <t>KEYFOB - TWO BUTTON, CLASSIC STYLING</t>
  </si>
  <si>
    <t>RFKF-FB-A</t>
  </si>
  <si>
    <t>KEYFOB - FOUR BUTTON</t>
  </si>
  <si>
    <t>RFKF-TB-A</t>
  </si>
  <si>
    <t>RFKF-TBS-A</t>
  </si>
  <si>
    <t>WIRELESS KEYFOB TWO BUTTON ENCRYPTED-A</t>
  </si>
  <si>
    <t>RFPB-SB-A</t>
  </si>
  <si>
    <t>RFPB-TB-A</t>
  </si>
  <si>
    <t>PANIC BUTTON - TWO BUTTON</t>
  </si>
  <si>
    <t>RFPR-12-A</t>
  </si>
  <si>
    <t>PIR MOTION DETECTOR - 40FT, PET IMMUN</t>
  </si>
  <si>
    <t>RFPR-C12-A</t>
  </si>
  <si>
    <t>PIR CURTAIN MOTION DETECTOR - 40X5FT, PET IMMUNE</t>
  </si>
  <si>
    <t>RFRP-A</t>
  </si>
  <si>
    <t>REPEATER</t>
  </si>
  <si>
    <t>RFSM-A</t>
  </si>
  <si>
    <t>RFUN-A</t>
  </si>
  <si>
    <t>UNIVERSAL TRANSMITTER (W/DOOR WINDOW CONTACT)</t>
  </si>
  <si>
    <t>RSS-241575W-FR</t>
  </si>
  <si>
    <t>STRB SYNC 1575C 24V RED</t>
  </si>
  <si>
    <t>RSS-241575W-FW</t>
  </si>
  <si>
    <t>STRB SYNC 1575C 24V WHT</t>
  </si>
  <si>
    <t>RSS-24MCC-FR</t>
  </si>
  <si>
    <t>RSS-24MCC-FW</t>
  </si>
  <si>
    <t>RSS-24MCW-FR</t>
  </si>
  <si>
    <t>RSS-24MCW-FW</t>
  </si>
  <si>
    <t>STRB 24V VARC WALL WHITE</t>
  </si>
  <si>
    <t>RSS-24MCWH-FR</t>
  </si>
  <si>
    <t>RSS-24MCWH-FW</t>
  </si>
  <si>
    <t>STR 135/185MC WALL WHT</t>
  </si>
  <si>
    <t>RSSA-24MCCH-NW</t>
  </si>
  <si>
    <t>STRB 24V 115/117C AMBER</t>
  </si>
  <si>
    <t>RSSA-24MCC-NW</t>
  </si>
  <si>
    <t>RSSB-24110W-NW</t>
  </si>
  <si>
    <t>STRB 24V SQUARE 110C BLUE</t>
  </si>
  <si>
    <t>RSSP-121575W-FR</t>
  </si>
  <si>
    <t>STR PLATE 12V 1575C RED</t>
  </si>
  <si>
    <t>RSSP-241575W-FR</t>
  </si>
  <si>
    <t>STRB PLATE 24V 1575C RED</t>
  </si>
  <si>
    <t>RSSPA-24MCC-NW</t>
  </si>
  <si>
    <t>STRB 24V 15-95C AMBER</t>
  </si>
  <si>
    <t>RSSWP-2475C-FR</t>
  </si>
  <si>
    <t>STRB 75C OUTDR CEIL RED</t>
  </si>
  <si>
    <t>RSSWP-2475C-FW</t>
  </si>
  <si>
    <t>STRB 75C OUTDR CEIL WHT</t>
  </si>
  <si>
    <t>RSSWP-2475W-FR</t>
  </si>
  <si>
    <t>STR24V WPRF 75C RED</t>
  </si>
  <si>
    <t>RSSWPA-2475W-NW</t>
  </si>
  <si>
    <t>STRB WTHRPF 24V 75C AMBER</t>
  </si>
  <si>
    <t>S8-24MCC-FW</t>
  </si>
  <si>
    <t>SPK RND SUPV 15-95C WHT</t>
  </si>
  <si>
    <t>S8-24MCCH-FW</t>
  </si>
  <si>
    <t>SP 24/70V 8RND 115/177C W</t>
  </si>
  <si>
    <t>S8-70/25</t>
  </si>
  <si>
    <t>SPK 24/70V 8RND WHT</t>
  </si>
  <si>
    <t>SBB-R</t>
  </si>
  <si>
    <t>BACKBOX SURFACE MOUNT RED</t>
  </si>
  <si>
    <t>SBB-W</t>
  </si>
  <si>
    <t>SURFACE BACKBOX WHT</t>
  </si>
  <si>
    <t>SE2005</t>
  </si>
  <si>
    <t>ESCORT SFTWR 32BIT-499</t>
  </si>
  <si>
    <t>SE2010</t>
  </si>
  <si>
    <t>ESCORT SFTWR 32BIT-1K</t>
  </si>
  <si>
    <t>SE2050</t>
  </si>
  <si>
    <t>ESCORT SFTWR 32BIT-5K</t>
  </si>
  <si>
    <t>SE2S</t>
  </si>
  <si>
    <t>MANDOWN XMTR-SECURITY</t>
  </si>
  <si>
    <t>SE2S-SN</t>
  </si>
  <si>
    <t>MANDOWN XMTR-SEC W/SNATCH</t>
  </si>
  <si>
    <t>SE2S-SN-304</t>
  </si>
  <si>
    <t>MANDOWN TX SECURITY W/SNA</t>
  </si>
  <si>
    <t>SE2U-SN-304</t>
  </si>
  <si>
    <t>SE3S-304</t>
  </si>
  <si>
    <t>TX SM CAMPUS-SECURITY</t>
  </si>
  <si>
    <t>SE3U-304</t>
  </si>
  <si>
    <t>SE485</t>
  </si>
  <si>
    <t>CENTRAL STATION INTERFACE</t>
  </si>
  <si>
    <t>SE88-30S-304-EA</t>
  </si>
  <si>
    <t>SE88-60M-304-EA</t>
  </si>
  <si>
    <t>SE88A-90S-304</t>
  </si>
  <si>
    <t>TRANSMITTER, 90 SECOND SUPERVISION, ASSET TRACKING, 304MHz</t>
  </si>
  <si>
    <t>SE88-NECKBAND</t>
  </si>
  <si>
    <t>SE-DEMO</t>
  </si>
  <si>
    <t>SHBB-R</t>
  </si>
  <si>
    <t>SURF BB RED W/DAS/DS/DRS</t>
  </si>
  <si>
    <t>SHMP-R</t>
  </si>
  <si>
    <t>ADPT PLATE STH-RSSP</t>
  </si>
  <si>
    <t>SMOKE400</t>
  </si>
  <si>
    <t>FOR USE WITH TRUTEST</t>
  </si>
  <si>
    <t>SOLO100</t>
  </si>
  <si>
    <t>TELESCOPIC POLE  1-3,38M</t>
  </si>
  <si>
    <t>SOLO101</t>
  </si>
  <si>
    <t>EXTENSION POLE 1M</t>
  </si>
  <si>
    <t>SOLO200</t>
  </si>
  <si>
    <t>UNIVERSAL DETECTOR REMOVAL TOOL</t>
  </si>
  <si>
    <t>SOLO330</t>
  </si>
  <si>
    <t>TEST DEVICE FOR OPTICAL SMOKE DETECTORS</t>
  </si>
  <si>
    <t>SOLO332</t>
  </si>
  <si>
    <t>SMOKE DETECTOR TESTER LARGE</t>
  </si>
  <si>
    <t>SOLO461</t>
  </si>
  <si>
    <t>CORDLESS HEAT DETECTOR TEST KIT</t>
  </si>
  <si>
    <t>SOLO610</t>
  </si>
  <si>
    <t>TRANSPORT BAG</t>
  </si>
  <si>
    <t>SOLO720</t>
  </si>
  <si>
    <t>SPARE BATTERY BATON SOLO 760</t>
  </si>
  <si>
    <t>SOLO725</t>
  </si>
  <si>
    <t>ADTNL CHRGER FOR S720 BAT</t>
  </si>
  <si>
    <t>SOLO850</t>
  </si>
  <si>
    <t>DETECTOR SERVICE KIT</t>
  </si>
  <si>
    <t>SOLO851</t>
  </si>
  <si>
    <t>COMPLETE SOLO KIT</t>
  </si>
  <si>
    <t>SOLOAEROSOLA4</t>
  </si>
  <si>
    <t>FOR USE WITH SOLO 330/332</t>
  </si>
  <si>
    <t>SP-SVC</t>
  </si>
  <si>
    <t>SUPERVISED VOLUME CONTROL</t>
  </si>
  <si>
    <t>SSB-4</t>
  </si>
  <si>
    <t>4IN SPK/STR TILE BRACKET</t>
  </si>
  <si>
    <t>SSB-8</t>
  </si>
  <si>
    <t>8 IN SPEAKER SUPPORT BRIDGE</t>
  </si>
  <si>
    <t>SSBBS-SP2R</t>
  </si>
  <si>
    <t>SPKSTRB BBOX SKIRT SP2RED</t>
  </si>
  <si>
    <t>SS-BZRC-PG</t>
  </si>
  <si>
    <t>Bezel ceiling horn/strobe red, pt</t>
  </si>
  <si>
    <t>SS-BZRC-SP</t>
  </si>
  <si>
    <t>Bezel ceiling horn/strobe red, es</t>
  </si>
  <si>
    <t>SS-BZR-PG</t>
  </si>
  <si>
    <t>Wall Speaker Surface Back Box, RD</t>
  </si>
  <si>
    <t>SS-BZR-SP</t>
  </si>
  <si>
    <t>Bezel wall horn/strobe red, es</t>
  </si>
  <si>
    <t>SS-BZWC-PG</t>
  </si>
  <si>
    <t>Bezel ceiling horn/strobe white, pt</t>
  </si>
  <si>
    <t>SS-BZWC-SP</t>
  </si>
  <si>
    <t>Bezel ceiling horn/strobe white, es</t>
  </si>
  <si>
    <t>SS-BZW-PG</t>
  </si>
  <si>
    <t>Wall Speaker Surface Back Box, WH</t>
  </si>
  <si>
    <t>SS-BZW-SP</t>
  </si>
  <si>
    <t>Bezel wall horn/strobe white, es</t>
  </si>
  <si>
    <t>SS-HR-LF</t>
  </si>
  <si>
    <t>Wall strobe, 2-wire, red</t>
  </si>
  <si>
    <t>SS-MDL3R</t>
  </si>
  <si>
    <t>Ceiling strobe, 2-wire, white</t>
  </si>
  <si>
    <t>SS-P2R</t>
  </si>
  <si>
    <t>2 WIRE HORN/STROBE STD CD RED</t>
  </si>
  <si>
    <t>SS-P2RH-LF</t>
  </si>
  <si>
    <t>Wall strobe, 2-wire, white</t>
  </si>
  <si>
    <t>SS-P2RK</t>
  </si>
  <si>
    <t>2 WIRE HORN/STROBE STD CD RED OUTDOOR</t>
  </si>
  <si>
    <t>SS-P2RL</t>
  </si>
  <si>
    <t>Wall horn/strobe, 2-wire, red</t>
  </si>
  <si>
    <t>SS-P2W</t>
  </si>
  <si>
    <t>2 WIRE HORN/STROBE STD CD WHITE</t>
  </si>
  <si>
    <t>SS-P2WL</t>
  </si>
  <si>
    <t>Wall horn/strobe, 2-wire, white</t>
  </si>
  <si>
    <t>SS-PC2R</t>
  </si>
  <si>
    <t>2 WIRE HORN/STROBE CEILING STD CD RED</t>
  </si>
  <si>
    <t>SS-PC2RH</t>
  </si>
  <si>
    <t>2 WIRE HORN/STROBE CEILING HI CD RED</t>
  </si>
  <si>
    <t>SS-PC2RL</t>
  </si>
  <si>
    <t>Ceiling horn/strobe, 2-wire, red</t>
  </si>
  <si>
    <t>SS-PC2WH</t>
  </si>
  <si>
    <t>2 WIRE HORN/STROBE CEILING HI CD WHITE</t>
  </si>
  <si>
    <t>SS-PC2WL</t>
  </si>
  <si>
    <t>Ceiling horn/strobe, 2-wire, white</t>
  </si>
  <si>
    <t>SS-SBBSPRL</t>
  </si>
  <si>
    <t>SS-SBBSPWL</t>
  </si>
  <si>
    <t>SS-SCR</t>
  </si>
  <si>
    <t>STROBE CEILING STD CD RED</t>
  </si>
  <si>
    <t>SS-SCRH</t>
  </si>
  <si>
    <t>STROBE CEILING HI CD RED</t>
  </si>
  <si>
    <t>SS-SCRL</t>
  </si>
  <si>
    <t>Ceiling strobe, 2-wire, red</t>
  </si>
  <si>
    <t>SS-SCWH</t>
  </si>
  <si>
    <t>STROBE CEILING HI CD WHITE</t>
  </si>
  <si>
    <t>SS-SCWL</t>
  </si>
  <si>
    <t>SS-SR</t>
  </si>
  <si>
    <t>STROBE STD CD RED</t>
  </si>
  <si>
    <t>SS-SRK</t>
  </si>
  <si>
    <t>STROBE STD CD RED OUTDOOR</t>
  </si>
  <si>
    <t>SS-SRL</t>
  </si>
  <si>
    <t>SS-SWL</t>
  </si>
  <si>
    <t>SSWBB</t>
  </si>
  <si>
    <t>SYS SENSOR WP BACKBOX</t>
  </si>
  <si>
    <t>STH-15SR</t>
  </si>
  <si>
    <t>15 WATT SPKR HORN RED</t>
  </si>
  <si>
    <t>STH-4R</t>
  </si>
  <si>
    <t>CLUST SPKR 4HRN/NO STR</t>
  </si>
  <si>
    <t>TP160</t>
  </si>
  <si>
    <t>TRIM PLATE FOR DS150/DS160</t>
  </si>
  <si>
    <t>TP161</t>
  </si>
  <si>
    <t>TRIM PLATE FOR DS151/DS161</t>
  </si>
  <si>
    <t>TR1850</t>
  </si>
  <si>
    <t>TRANSFORMER, 18VAC,50VA</t>
  </si>
  <si>
    <t>TRUTEST801</t>
  </si>
  <si>
    <t>SMK DET SENSITIVITY TESTER</t>
  </si>
  <si>
    <t>UMM-LIC-10</t>
  </si>
  <si>
    <t>RPS-USER MANAGEMENT MODULE LICENSE (1-10 PANELS)</t>
  </si>
  <si>
    <t>UMM-LIC-100</t>
  </si>
  <si>
    <t>RPS-USER MANAGEMENT MODULE LICENSE (51-100 PANELS)</t>
  </si>
  <si>
    <t>UMM-LIC-50</t>
  </si>
  <si>
    <t>RPS-USER MANAGEMENT MODULE LICENSE (11-50 PANELS)</t>
  </si>
  <si>
    <t>UMM-LIC-500</t>
  </si>
  <si>
    <t>RPS-USER MANAGEMENT MODULE LICENSE (101-500 PANELS)</t>
  </si>
  <si>
    <t>UMM-LIC-UNL</t>
  </si>
  <si>
    <t>RPS-USER MANAGEMENT MODULE LICENSE (501+ PANELS)</t>
  </si>
  <si>
    <t>WBB-R</t>
  </si>
  <si>
    <t>BACKBOX RED WEATHERPROOF</t>
  </si>
  <si>
    <t>WGEC24-75WR</t>
  </si>
  <si>
    <t>WGEC24-75WRLP</t>
  </si>
  <si>
    <t>HRN/STRB 75C W/GOELP RED</t>
  </si>
  <si>
    <t>WGEC24-75WW</t>
  </si>
  <si>
    <t>HRN/STRB 75C W/GOE WHT</t>
  </si>
  <si>
    <t>WGEC24-75WWLP</t>
  </si>
  <si>
    <t>HRN/STRB 75C W/GOELP WHT</t>
  </si>
  <si>
    <t>WGECB24-75PWB</t>
  </si>
  <si>
    <t>HRN/STRB OUTDR BLUE W/GOE</t>
  </si>
  <si>
    <t>WGES24-75WR</t>
  </si>
  <si>
    <t>STRB WTHRPR 75C W/GOE RED</t>
  </si>
  <si>
    <t>WGES24-75WRLP</t>
  </si>
  <si>
    <t>STRB WTHR 75C W/GOELP RED</t>
  </si>
  <si>
    <t>WGES24-75WW</t>
  </si>
  <si>
    <t>STRB WTHRPR 75C W/GOE WHT</t>
  </si>
  <si>
    <t>WGES24-75WWLP</t>
  </si>
  <si>
    <t>STRB WTHR 75C W/GOELP WHT</t>
  </si>
  <si>
    <t>W-HNR</t>
  </si>
  <si>
    <t>HORN, RED, 2W, WALL, 12/24V</t>
  </si>
  <si>
    <t>W-HNW</t>
  </si>
  <si>
    <t>HORN, WHITE, 2W, WALL, 12/24V</t>
  </si>
  <si>
    <t>W-HSR</t>
  </si>
  <si>
    <t>HORN STROBE, RED, 2W, WALL, 12/24V, M-CD</t>
  </si>
  <si>
    <t>W-HSRC</t>
  </si>
  <si>
    <t>HORN STROBE, RED, 2W, CEILING, 12/24V, M-CD</t>
  </si>
  <si>
    <t>W-HSW</t>
  </si>
  <si>
    <t>HORN STROBE, WHT, 2W, WALL, 12/24V, M-CD</t>
  </si>
  <si>
    <t>W-HSWC</t>
  </si>
  <si>
    <t>HORN STROBE, WHT, 2W, CEILING, 12/24V, M-CD</t>
  </si>
  <si>
    <t>WPBB-R</t>
  </si>
  <si>
    <t>BACKBOX RED WP WITH DASWP</t>
  </si>
  <si>
    <t>WPSBB-R</t>
  </si>
  <si>
    <t>BACKBOX RED WP WITH DRS</t>
  </si>
  <si>
    <t>W-STR</t>
  </si>
  <si>
    <t>STROBE, RED, 2W, WALL, 12/24V, M-CD</t>
  </si>
  <si>
    <t>W-STRC</t>
  </si>
  <si>
    <t>STROBE, RED, 2W, CEILING, 12/24V, M-CD</t>
  </si>
  <si>
    <t>W-STW</t>
  </si>
  <si>
    <t>STROBE, WHT, 2W, WALL, 12/24V, M-CD</t>
  </si>
  <si>
    <t>W-STWC</t>
  </si>
  <si>
    <t>STROBE, WHT, 2W, CEILING, 12/24V, M-CD</t>
  </si>
  <si>
    <t xml:space="preserve">XFMR 110/18VAC </t>
  </si>
  <si>
    <t>TRANSFORMER FOR D6100IPV6 RECEIVER</t>
  </si>
  <si>
    <t>ZX776Z</t>
  </si>
  <si>
    <t>50' ZONEX PIR WITH SUPERVISION</t>
  </si>
  <si>
    <t>ZX794Z</t>
  </si>
  <si>
    <t>PIR MOTION SENSOR 80 FT</t>
  </si>
  <si>
    <t>ZX835</t>
  </si>
  <si>
    <t>35' BY 35' ZONEX PIR/MICROWAVE TRITECH</t>
  </si>
  <si>
    <t>ZX935Z</t>
  </si>
  <si>
    <t>PIR MOTION SENSOR 35FT POPIT</t>
  </si>
  <si>
    <t>ZX938Z</t>
  </si>
  <si>
    <t>PIR MOTION DETECTOR 60FT W/POPIT</t>
  </si>
  <si>
    <t>ZX970</t>
  </si>
  <si>
    <t>PIR/MW SENSOR 70FT POPIT</t>
  </si>
  <si>
    <t>NYS OGS Automatic Electronic Defibrillators Monitoring</t>
  </si>
  <si>
    <t>NYS OGS Call Box Monitoring - Voice Answer</t>
  </si>
  <si>
    <t>NYS OGS Dual Path Monitoring</t>
  </si>
  <si>
    <t>NYS OGS Elevator Call Box - Voice Answer</t>
  </si>
  <si>
    <t>NYS OGS Dual Path Monitoring (add on to standard Fire Alarm monitoring above, 5 min supervision)</t>
  </si>
  <si>
    <t>NYS OGS Dual Path Monitoring (add on to standard Fire Alarm monitoring above, 60 min supervision)</t>
  </si>
  <si>
    <t>NYS OGS Dual Path Monitoring (add on to standard Fire Alarm monitoring above, 6 Hour supervision)</t>
  </si>
  <si>
    <t>NYS OGS Fire Alarm Monitoring per account number in Monitoring Center. Region 1, 3</t>
  </si>
  <si>
    <t>NYS OGS Fire Alarm Monitoring per account number in Monitoring Center. NYC Region 2, up to 50 points</t>
  </si>
  <si>
    <t>NYC Region 2 Terminal Fee Assessment A</t>
  </si>
  <si>
    <t>NYC Region 2 Terminal Fee Assessment B</t>
  </si>
  <si>
    <t>NYS OGS Gym Call Box - Voice Answer</t>
  </si>
  <si>
    <t>NYS OGS Alarm Monitoring per account number in Monitoring Center. All Regions</t>
  </si>
  <si>
    <t>NYS OGS Additional Monitoring per area or parition with different response instructions. All Regions</t>
  </si>
  <si>
    <t>NYS OGS PageWatch</t>
  </si>
  <si>
    <t>NYS OGS Schedule Monitoring- unlimited schedule changes.</t>
  </si>
  <si>
    <t>NYS OGS  Schedule Monitoring - limited schedule changes.</t>
  </si>
  <si>
    <t>NYS OGS Video Verification per 4 cameras.</t>
  </si>
  <si>
    <t>OGSAED</t>
  </si>
  <si>
    <t>OGSCALLBOX</t>
  </si>
  <si>
    <t>OGSDPM</t>
  </si>
  <si>
    <t>OGSELEV</t>
  </si>
  <si>
    <t>OGSF5DPM</t>
  </si>
  <si>
    <t>OGSF60DPM</t>
  </si>
  <si>
    <t>OGSF6DPM</t>
  </si>
  <si>
    <t>OGSFM12</t>
  </si>
  <si>
    <t>OGSFM12NYC</t>
  </si>
  <si>
    <t>OGSFMNYCTERMA</t>
  </si>
  <si>
    <t>OGSFMNYCTERMB</t>
  </si>
  <si>
    <t>OGSGYM</t>
  </si>
  <si>
    <t>OGSM12</t>
  </si>
  <si>
    <t>OGSMAdd</t>
  </si>
  <si>
    <t>OGSPWatch</t>
  </si>
  <si>
    <t>OGSSCAdvanced</t>
  </si>
  <si>
    <t>OGSSCBasic</t>
  </si>
  <si>
    <t>OGSVideo</t>
  </si>
  <si>
    <t>per month</t>
  </si>
  <si>
    <t>GROUP 77201 AWARD 23150 - Intelligent Facility and Security Systems and Solutions</t>
  </si>
  <si>
    <t>Contractor Name:</t>
  </si>
  <si>
    <t>Lot Awarded:</t>
  </si>
  <si>
    <t>Region(s) Awarded:</t>
  </si>
  <si>
    <t>Equipment Pricing</t>
  </si>
  <si>
    <t>Contractor's Name</t>
  </si>
  <si>
    <r>
      <t xml:space="preserve">Vaping Detection System
Technician Onsite Region 3 
</t>
    </r>
    <r>
      <rPr>
        <u/>
        <sz val="11"/>
        <rFont val="Calibri"/>
        <family val="2"/>
        <scheme val="minor"/>
      </rPr>
      <t>Entire County</t>
    </r>
    <r>
      <rPr>
        <sz val="11"/>
        <rFont val="Calibri"/>
        <family val="2"/>
        <scheme val="minor"/>
      </rPr>
      <t xml:space="preserve">: </t>
    </r>
    <r>
      <rPr>
        <b/>
        <sz val="11"/>
        <rFont val="Calibri"/>
        <family val="2"/>
        <scheme val="minor"/>
      </rPr>
      <t xml:space="preserve">Westchester </t>
    </r>
  </si>
  <si>
    <r>
      <t xml:space="preserve">Vaping Detection System
Technician Onsite Region 3 
</t>
    </r>
    <r>
      <rPr>
        <u/>
        <sz val="11"/>
        <rFont val="Calibri"/>
        <family val="2"/>
        <scheme val="minor"/>
      </rPr>
      <t>Entire Counties</t>
    </r>
    <r>
      <rPr>
        <sz val="11"/>
        <rFont val="Calibri"/>
        <family val="2"/>
        <scheme val="minor"/>
      </rPr>
      <t xml:space="preserve">: </t>
    </r>
    <r>
      <rPr>
        <b/>
        <sz val="11"/>
        <rFont val="Calibri"/>
        <family val="2"/>
        <scheme val="minor"/>
      </rPr>
      <t>Putnam</t>
    </r>
    <r>
      <rPr>
        <sz val="11"/>
        <rFont val="Calibri"/>
        <family val="2"/>
        <scheme val="minor"/>
      </rPr>
      <t xml:space="preserve">
</t>
    </r>
    <r>
      <rPr>
        <u/>
        <sz val="11"/>
        <rFont val="Calibri"/>
        <family val="2"/>
        <scheme val="minor"/>
      </rPr>
      <t>Partial Counties</t>
    </r>
    <r>
      <rPr>
        <sz val="11"/>
        <rFont val="Calibri"/>
        <family val="2"/>
        <scheme val="minor"/>
      </rPr>
      <t xml:space="preserve">: </t>
    </r>
    <r>
      <rPr>
        <b/>
        <sz val="11"/>
        <rFont val="Calibri"/>
        <family val="2"/>
        <scheme val="minor"/>
      </rPr>
      <t>Dutchess</t>
    </r>
    <r>
      <rPr>
        <sz val="11"/>
        <rFont val="Calibri"/>
        <family val="2"/>
        <scheme val="minor"/>
      </rPr>
      <t>:Towns of Fishkill, East Fishkill, and Beacon.</t>
    </r>
  </si>
  <si>
    <r>
      <t xml:space="preserve">Vaping Detection System
Technician Onsite Region 3
</t>
    </r>
    <r>
      <rPr>
        <u/>
        <sz val="11"/>
        <rFont val="Calibri"/>
        <family val="2"/>
        <scheme val="minor"/>
      </rPr>
      <t>Partial Counties</t>
    </r>
    <r>
      <rPr>
        <sz val="11"/>
        <rFont val="Calibri"/>
        <family val="2"/>
        <scheme val="minor"/>
      </rPr>
      <t xml:space="preserve"> - </t>
    </r>
    <r>
      <rPr>
        <b/>
        <sz val="11"/>
        <rFont val="Calibri"/>
        <family val="2"/>
        <scheme val="minor"/>
      </rPr>
      <t>Dutchess</t>
    </r>
    <r>
      <rPr>
        <sz val="11"/>
        <rFont val="Calibri"/>
        <family val="2"/>
        <scheme val="minor"/>
      </rPr>
      <t>: All of the county except  for the towns of Fishkill,East Fishkill, and Beacon.</t>
    </r>
  </si>
  <si>
    <t>Individual employed by the Contractor or a Subcontractor who:
1) Installs, runs, pulls, etc. Low Voltage Wiring,  Line Voltage Wiring, cable, fiber optics, etc. for all products/systems which fit the scope of This Award;
2) Installs raceway, conduits, etc. for wire, cable, and fiber optics for all products/systems which fit the scope of the contract;
3) Installs/Mounts products onto poles, pads, etc.; 
4) Performs any other Installation work classified by NYS DOL as electrical work which is permitted on This Award;
But only for:
A. Building Automation Systems
B. Energy Management Systems
C. Intelligent Lighting Control/Occupancy Detecting Systems
D. Fire Alarm Systems
E. Fire Pump Systems
F. Emergency Mass Notification System 
G. Fire Sprinkler Systems
I. Fire Suppression Systems
***This Job Title can only be used for work/Services on Systems/Product Lines/Equipment which are included on the Contractor's Contract***</t>
  </si>
  <si>
    <t>Electrician/Wireman Inside/Outside - Nassau, Suffolk</t>
  </si>
  <si>
    <t>PT68855:  NYS NET PRICING PAGES - Effective 7/1/2024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</si>
</sst>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8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b/>
      <sz val="12"/>
      <name val="Times New Roman"/>
      <family val="1"/>
    </font>
    <font>
      <sz val="12"/>
      <name val="Times New Roman"/>
      <family val="1"/>
    </font>
    <font>
      <sz val="8"/>
      <name val="Arial"/>
      <family val="2"/>
    </font>
    <font>
      <b/>
      <u/>
      <sz val="12"/>
      <name val="Times New Roman Bold"/>
    </font>
    <font>
      <sz val="12"/>
      <name val="Symbol"/>
      <family val="1"/>
      <charset val="2"/>
    </font>
    <font>
      <sz val="7"/>
      <name val="Times New Roman"/>
      <family val="1"/>
    </font>
    <font>
      <sz val="10"/>
      <name val="Times New Roman"/>
      <family val="1"/>
    </font>
    <font>
      <b/>
      <sz val="10"/>
      <name val="Arial"/>
      <family val="2"/>
    </font>
    <font>
      <sz val="12"/>
      <name val="Times New Roman"/>
      <family val="1"/>
      <charset val="2"/>
    </font>
    <font>
      <b/>
      <sz val="14"/>
      <name val="Arial"/>
      <family val="2"/>
    </font>
    <font>
      <b/>
      <sz val="12"/>
      <name val="Arial"/>
      <family val="2"/>
    </font>
    <font>
      <sz val="12"/>
      <color theme="1"/>
      <name val="Times New Roman"/>
      <family val="1"/>
    </font>
    <font>
      <sz val="10"/>
      <color theme="1"/>
      <name val="Arial"/>
      <family val="2"/>
    </font>
    <font>
      <sz val="11"/>
      <name val="Calibri"/>
      <family val="2"/>
      <scheme val="minor"/>
    </font>
    <font>
      <b/>
      <sz val="11"/>
      <color theme="1"/>
      <name val="Calibri"/>
      <family val="2"/>
      <scheme val="minor"/>
    </font>
    <font>
      <sz val="11"/>
      <name val="Arial"/>
      <family val="2"/>
    </font>
    <font>
      <b/>
      <sz val="14"/>
      <color theme="0"/>
      <name val="Arial"/>
      <family val="2"/>
    </font>
    <font>
      <b/>
      <sz val="11"/>
      <color theme="0"/>
      <name val="Arial"/>
      <family val="2"/>
    </font>
    <font>
      <sz val="10"/>
      <name val="Arial"/>
      <family val="2"/>
    </font>
    <font>
      <sz val="10"/>
      <color theme="1"/>
      <name val="Calibri"/>
      <family val="2"/>
      <scheme val="minor"/>
    </font>
    <font>
      <b/>
      <sz val="14"/>
      <color theme="1"/>
      <name val="Calibri"/>
      <family val="2"/>
      <scheme val="minor"/>
    </font>
    <font>
      <sz val="8"/>
      <color rgb="FF000000"/>
      <name val="Arial"/>
      <family val="2"/>
    </font>
    <font>
      <b/>
      <sz val="16"/>
      <color theme="1"/>
      <name val="Calibri"/>
      <family val="2"/>
      <scheme val="minor"/>
    </font>
    <font>
      <b/>
      <sz val="16"/>
      <name val="Calibri"/>
      <family val="2"/>
      <scheme val="minor"/>
    </font>
    <font>
      <u/>
      <sz val="11"/>
      <color theme="1"/>
      <name val="Calibri"/>
      <family val="2"/>
      <scheme val="minor"/>
    </font>
    <font>
      <b/>
      <sz val="11"/>
      <name val="Calibri"/>
      <family val="2"/>
      <scheme val="minor"/>
    </font>
    <font>
      <u/>
      <sz val="11"/>
      <name val="Calibri"/>
      <family val="2"/>
      <scheme val="minor"/>
    </font>
    <font>
      <sz val="11"/>
      <name val="The Arial"/>
    </font>
    <font>
      <b/>
      <sz val="11"/>
      <name val="The Arial"/>
    </font>
    <font>
      <sz val="11"/>
      <name val="Times New Roman"/>
      <family val="1"/>
    </font>
    <font>
      <b/>
      <u/>
      <sz val="11"/>
      <name val="The Arial"/>
    </font>
    <font>
      <sz val="14"/>
      <name val="Arial"/>
      <family val="2"/>
    </font>
    <font>
      <sz val="10"/>
      <color rgb="FF000000"/>
      <name val="Arial"/>
      <family val="2"/>
    </font>
    <font>
      <i/>
      <sz val="10"/>
      <color theme="1"/>
      <name val="Arial"/>
      <family val="2"/>
    </font>
    <font>
      <sz val="9"/>
      <color rgb="FF000000"/>
      <name val="Arial"/>
      <family val="2"/>
    </font>
    <font>
      <b/>
      <u/>
      <sz val="12"/>
      <name val="Times New Roman"/>
      <family val="1"/>
    </font>
    <font>
      <b/>
      <sz val="14"/>
      <color indexed="81"/>
      <name val="Tahoma"/>
      <family val="2"/>
    </font>
    <font>
      <sz val="14"/>
      <color indexed="81"/>
      <name val="Tahoma"/>
      <family val="2"/>
    </font>
    <font>
      <b/>
      <sz val="16"/>
      <name val="Times New Roman"/>
      <family val="1"/>
    </font>
    <font>
      <sz val="16"/>
      <name val="Times New Roman"/>
      <family val="1"/>
    </font>
    <font>
      <i/>
      <sz val="10"/>
      <name val="Arial"/>
      <family val="2"/>
    </font>
    <font>
      <b/>
      <sz val="11"/>
      <name val="Arial"/>
      <family val="2"/>
    </font>
    <font>
      <sz val="12"/>
      <color rgb="FFFF0000"/>
      <name val="Times New Roman"/>
      <family val="1"/>
    </font>
    <font>
      <sz val="11"/>
      <color rgb="FFFF0000"/>
      <name val="Times New Roman"/>
      <family val="1"/>
    </font>
    <font>
      <b/>
      <u/>
      <sz val="11"/>
      <name val="Times New Roman"/>
      <family val="1"/>
    </font>
    <font>
      <sz val="11"/>
      <color rgb="FFFF0000"/>
      <name val="Calibri"/>
      <family val="2"/>
      <scheme val="minor"/>
    </font>
    <font>
      <sz val="10"/>
      <color rgb="FFFF0000"/>
      <name val="Arial"/>
      <family val="2"/>
    </font>
  </fonts>
  <fills count="14">
    <fill>
      <patternFill patternType="none"/>
    </fill>
    <fill>
      <patternFill patternType="gray125"/>
    </fill>
    <fill>
      <patternFill patternType="solid">
        <fgColor indexed="41"/>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s>
  <cellStyleXfs count="12">
    <xf numFmtId="0" fontId="0" fillId="0" borderId="0"/>
    <xf numFmtId="9" fontId="35" fillId="0" borderId="0" applyFont="0" applyFill="0" applyBorder="0" applyAlignment="0" applyProtection="0"/>
    <xf numFmtId="0" fontId="34" fillId="0" borderId="0"/>
    <xf numFmtId="44" fontId="34" fillId="0" borderId="0" applyFont="0" applyFill="0" applyBorder="0" applyAlignment="0" applyProtection="0"/>
    <xf numFmtId="0" fontId="33" fillId="0" borderId="0"/>
    <xf numFmtId="44" fontId="33" fillId="0" borderId="0" applyFont="0" applyFill="0" applyBorder="0" applyAlignment="0" applyProtection="0"/>
    <xf numFmtId="0" fontId="35" fillId="0" borderId="0"/>
    <xf numFmtId="44" fontId="55" fillId="0" borderId="0" applyFont="0" applyFill="0" applyBorder="0" applyAlignment="0" applyProtection="0"/>
    <xf numFmtId="0" fontId="10" fillId="0" borderId="0"/>
    <xf numFmtId="0" fontId="10" fillId="0" borderId="0"/>
    <xf numFmtId="0" fontId="7" fillId="0" borderId="0"/>
    <xf numFmtId="0" fontId="35" fillId="0" borderId="0"/>
  </cellStyleXfs>
  <cellXfs count="279">
    <xf numFmtId="0" fontId="0" fillId="0" borderId="0" xfId="0"/>
    <xf numFmtId="0" fontId="0" fillId="0" borderId="0" xfId="0" applyAlignment="1">
      <alignment horizontal="left" vertical="top"/>
    </xf>
    <xf numFmtId="0" fontId="41" fillId="0" borderId="0" xfId="0" applyFont="1" applyAlignment="1">
      <alignment horizontal="left" vertical="top"/>
    </xf>
    <xf numFmtId="0" fontId="38" fillId="0" borderId="0" xfId="0" applyFont="1" applyAlignment="1">
      <alignment horizontal="left" vertical="top"/>
    </xf>
    <xf numFmtId="0" fontId="38" fillId="0" borderId="0" xfId="0" applyFont="1" applyAlignment="1">
      <alignment wrapText="1"/>
    </xf>
    <xf numFmtId="0" fontId="44" fillId="0" borderId="0" xfId="0" applyFont="1" applyAlignment="1">
      <alignment horizontal="right" vertical="top"/>
    </xf>
    <xf numFmtId="0" fontId="44" fillId="0" borderId="0" xfId="0" applyFont="1" applyAlignment="1">
      <alignment vertical="top"/>
    </xf>
    <xf numFmtId="0" fontId="44" fillId="0" borderId="0" xfId="0" applyFont="1" applyAlignment="1">
      <alignment horizontal="center" vertical="top"/>
    </xf>
    <xf numFmtId="0" fontId="38" fillId="0" borderId="4" xfId="0" applyFont="1" applyBorder="1" applyAlignment="1">
      <alignment wrapText="1"/>
    </xf>
    <xf numFmtId="0" fontId="38" fillId="0" borderId="5" xfId="0" applyFont="1" applyBorder="1" applyAlignment="1">
      <alignment wrapText="1"/>
    </xf>
    <xf numFmtId="0" fontId="0" fillId="0" borderId="5" xfId="0" applyBorder="1" applyAlignment="1">
      <alignment wrapText="1"/>
    </xf>
    <xf numFmtId="0" fontId="37" fillId="0" borderId="1" xfId="0" applyFont="1" applyBorder="1" applyAlignment="1">
      <alignment horizontal="right" vertical="top"/>
    </xf>
    <xf numFmtId="0" fontId="38" fillId="0" borderId="0" xfId="0" applyFont="1"/>
    <xf numFmtId="0" fontId="38" fillId="0" borderId="0" xfId="0" applyFont="1" applyAlignment="1">
      <alignment horizontal="center" wrapText="1"/>
    </xf>
    <xf numFmtId="0" fontId="0" fillId="0" borderId="0" xfId="0" applyAlignment="1">
      <alignment wrapText="1"/>
    </xf>
    <xf numFmtId="0" fontId="0" fillId="0" borderId="1" xfId="0" applyBorder="1" applyAlignment="1" applyProtection="1">
      <alignment horizontal="center" vertical="top"/>
      <protection locked="0"/>
    </xf>
    <xf numFmtId="0" fontId="48" fillId="0" borderId="0" xfId="0" applyFont="1" applyAlignment="1">
      <alignment vertical="center"/>
    </xf>
    <xf numFmtId="0" fontId="38" fillId="0" borderId="0" xfId="0" applyFont="1" applyAlignment="1">
      <alignment horizontal="left" vertical="top" wrapText="1"/>
    </xf>
    <xf numFmtId="0" fontId="36" fillId="0" borderId="0" xfId="0" applyFont="1" applyAlignment="1">
      <alignment horizontal="right" vertical="top"/>
    </xf>
    <xf numFmtId="0" fontId="35" fillId="0" borderId="2" xfId="0" applyFont="1" applyBorder="1" applyAlignment="1" applyProtection="1">
      <alignment horizontal="center" vertical="top"/>
      <protection locked="0"/>
    </xf>
    <xf numFmtId="0" fontId="35" fillId="0" borderId="1" xfId="0" applyFont="1" applyBorder="1" applyAlignment="1" applyProtection="1">
      <alignment horizontal="center" vertical="top"/>
      <protection locked="0"/>
    </xf>
    <xf numFmtId="0" fontId="0" fillId="0" borderId="1" xfId="0" applyBorder="1" applyAlignment="1">
      <alignment horizontal="left" vertical="top"/>
    </xf>
    <xf numFmtId="0" fontId="36" fillId="0" borderId="1" xfId="0" applyFont="1" applyBorder="1" applyAlignment="1">
      <alignment horizontal="right" vertical="top"/>
    </xf>
    <xf numFmtId="0" fontId="0" fillId="0" borderId="2" xfId="0" applyBorder="1" applyAlignment="1" applyProtection="1">
      <alignment horizontal="center" vertical="top"/>
      <protection locked="0"/>
    </xf>
    <xf numFmtId="0" fontId="64" fillId="0" borderId="0" xfId="0" applyFont="1" applyAlignment="1">
      <alignment horizontal="left" vertical="top" wrapText="1"/>
    </xf>
    <xf numFmtId="0" fontId="41" fillId="0" borderId="0" xfId="0" applyFont="1" applyAlignment="1">
      <alignment horizontal="left" vertical="top" wrapText="1"/>
    </xf>
    <xf numFmtId="0" fontId="69" fillId="0" borderId="11" xfId="0" applyFont="1" applyBorder="1" applyAlignment="1">
      <alignment horizontal="left" vertical="center" wrapText="1"/>
    </xf>
    <xf numFmtId="0" fontId="0" fillId="0" borderId="11" xfId="0" applyBorder="1" applyAlignment="1">
      <alignment wrapText="1"/>
    </xf>
    <xf numFmtId="0" fontId="49" fillId="0" borderId="8" xfId="0" applyFont="1" applyBorder="1" applyAlignment="1">
      <alignment vertical="center" wrapText="1"/>
    </xf>
    <xf numFmtId="0" fontId="49" fillId="0" borderId="11" xfId="0" applyFont="1" applyBorder="1" applyAlignment="1">
      <alignment vertical="center" wrapText="1"/>
    </xf>
    <xf numFmtId="0" fontId="69" fillId="0" borderId="20" xfId="0" applyFont="1" applyBorder="1" applyAlignment="1">
      <alignment horizontal="justify" vertical="center" wrapText="1"/>
    </xf>
    <xf numFmtId="0" fontId="49" fillId="0" borderId="21" xfId="0" applyFont="1" applyBorder="1" applyAlignment="1">
      <alignment vertical="center" wrapText="1"/>
    </xf>
    <xf numFmtId="0" fontId="49" fillId="0" borderId="20" xfId="0" applyFont="1" applyBorder="1" applyAlignment="1">
      <alignment vertical="center" wrapText="1"/>
    </xf>
    <xf numFmtId="0" fontId="69" fillId="0" borderId="20" xfId="0" applyFont="1" applyBorder="1" applyAlignment="1">
      <alignment vertical="center" wrapText="1"/>
    </xf>
    <xf numFmtId="0" fontId="69" fillId="0" borderId="11" xfId="0" applyFont="1" applyBorder="1" applyAlignment="1">
      <alignment vertical="center" wrapText="1"/>
    </xf>
    <xf numFmtId="0" fontId="0" fillId="0" borderId="11" xfId="0" applyBorder="1"/>
    <xf numFmtId="0" fontId="35" fillId="0" borderId="20" xfId="0" applyFont="1" applyBorder="1" applyAlignment="1">
      <alignment vertical="center" wrapText="1"/>
    </xf>
    <xf numFmtId="0" fontId="35" fillId="0" borderId="21" xfId="0" applyFont="1" applyBorder="1" applyAlignment="1">
      <alignment vertical="center" wrapText="1"/>
    </xf>
    <xf numFmtId="0" fontId="35" fillId="0" borderId="8" xfId="0" applyFont="1" applyBorder="1" applyAlignment="1">
      <alignment vertical="center" wrapText="1"/>
    </xf>
    <xf numFmtId="0" fontId="35" fillId="0" borderId="11" xfId="0" applyFont="1" applyBorder="1" applyAlignment="1">
      <alignment vertical="center" wrapText="1"/>
    </xf>
    <xf numFmtId="0" fontId="36" fillId="0" borderId="6" xfId="0" applyFont="1" applyBorder="1" applyAlignment="1">
      <alignment horizontal="center" vertical="top" wrapText="1"/>
    </xf>
    <xf numFmtId="0" fontId="36" fillId="0" borderId="7" xfId="0" applyFont="1" applyBorder="1" applyAlignment="1">
      <alignment horizontal="center" vertical="top" wrapText="1"/>
    </xf>
    <xf numFmtId="0" fontId="36" fillId="0" borderId="8" xfId="0" applyFont="1" applyBorder="1" applyAlignment="1">
      <alignment horizontal="center" vertical="top" wrapText="1"/>
    </xf>
    <xf numFmtId="0" fontId="49" fillId="0" borderId="12" xfId="0" applyFont="1" applyBorder="1" applyAlignment="1">
      <alignment vertical="center" wrapText="1"/>
    </xf>
    <xf numFmtId="0" fontId="35" fillId="0" borderId="12" xfId="0" applyFont="1" applyBorder="1" applyAlignment="1">
      <alignment vertical="center" wrapText="1"/>
    </xf>
    <xf numFmtId="0" fontId="35" fillId="0" borderId="0" xfId="6" applyAlignment="1">
      <alignment horizontal="left" vertical="top"/>
    </xf>
    <xf numFmtId="0" fontId="41" fillId="0" borderId="0" xfId="6" applyFont="1" applyAlignment="1">
      <alignment horizontal="left" vertical="top"/>
    </xf>
    <xf numFmtId="0" fontId="38" fillId="0" borderId="0" xfId="6" applyFont="1" applyAlignment="1">
      <alignment horizontal="left" vertical="top"/>
    </xf>
    <xf numFmtId="0" fontId="35" fillId="0" borderId="0" xfId="6"/>
    <xf numFmtId="0" fontId="36" fillId="2" borderId="1" xfId="0" applyFont="1" applyFill="1" applyBorder="1" applyAlignment="1">
      <alignment horizontal="center"/>
    </xf>
    <xf numFmtId="0" fontId="36" fillId="2" borderId="2" xfId="0" applyFont="1" applyFill="1" applyBorder="1" applyAlignment="1">
      <alignment horizontal="center" wrapText="1"/>
    </xf>
    <xf numFmtId="0" fontId="36" fillId="2" borderId="2" xfId="0" applyFont="1" applyFill="1" applyBorder="1" applyAlignment="1">
      <alignment horizontal="center"/>
    </xf>
    <xf numFmtId="0" fontId="37" fillId="2" borderId="2" xfId="0" applyFont="1" applyFill="1" applyBorder="1" applyAlignment="1">
      <alignment horizontal="center" wrapText="1"/>
    </xf>
    <xf numFmtId="0" fontId="36" fillId="2" borderId="1" xfId="8" applyFont="1" applyFill="1" applyBorder="1" applyAlignment="1">
      <alignment horizontal="center"/>
    </xf>
    <xf numFmtId="0" fontId="36" fillId="2" borderId="2" xfId="8" applyFont="1" applyFill="1" applyBorder="1" applyAlignment="1">
      <alignment horizontal="center" wrapText="1"/>
    </xf>
    <xf numFmtId="0" fontId="83" fillId="0" borderId="21" xfId="0" applyFont="1" applyBorder="1" applyAlignment="1">
      <alignment vertical="center" wrapText="1"/>
    </xf>
    <xf numFmtId="0" fontId="83" fillId="0" borderId="20" xfId="0" applyFont="1" applyBorder="1" applyAlignment="1">
      <alignment vertical="center" wrapText="1"/>
    </xf>
    <xf numFmtId="0" fontId="37" fillId="0" borderId="0" xfId="0" applyFont="1" applyAlignment="1">
      <alignment horizontal="center"/>
    </xf>
    <xf numFmtId="0" fontId="38" fillId="0" borderId="1" xfId="0" applyFont="1" applyBorder="1" applyAlignment="1">
      <alignment horizontal="center"/>
    </xf>
    <xf numFmtId="10" fontId="38" fillId="0" borderId="4" xfId="0" applyNumberFormat="1" applyFont="1" applyBorder="1" applyAlignment="1">
      <alignment horizontal="center"/>
    </xf>
    <xf numFmtId="10" fontId="38" fillId="0" borderId="1" xfId="0" applyNumberFormat="1" applyFont="1" applyBorder="1" applyAlignment="1">
      <alignment horizontal="center"/>
    </xf>
    <xf numFmtId="0" fontId="37" fillId="0" borderId="0" xfId="0" applyFont="1" applyAlignment="1">
      <alignment horizontal="center" wrapText="1"/>
    </xf>
    <xf numFmtId="0" fontId="38" fillId="0" borderId="1" xfId="8" applyFont="1" applyBorder="1" applyAlignment="1">
      <alignment horizontal="center"/>
    </xf>
    <xf numFmtId="0" fontId="35" fillId="0" borderId="0" xfId="6" applyAlignment="1">
      <alignment horizontal="center"/>
    </xf>
    <xf numFmtId="0" fontId="36" fillId="0" borderId="1" xfId="6" applyFont="1" applyBorder="1" applyAlignment="1">
      <alignment horizontal="center"/>
    </xf>
    <xf numFmtId="0" fontId="35" fillId="0" borderId="23" xfId="6" applyBorder="1" applyAlignment="1">
      <alignment horizontal="center"/>
    </xf>
    <xf numFmtId="0" fontId="35" fillId="0" borderId="1" xfId="6" applyBorder="1" applyAlignment="1">
      <alignment horizontal="center"/>
    </xf>
    <xf numFmtId="0" fontId="0" fillId="0" borderId="0" xfId="0" applyAlignment="1">
      <alignment horizontal="center"/>
    </xf>
    <xf numFmtId="0" fontId="33" fillId="0" borderId="0" xfId="4" applyAlignment="1">
      <alignment horizontal="center"/>
    </xf>
    <xf numFmtId="10" fontId="33" fillId="0" borderId="0" xfId="4" applyNumberFormat="1" applyAlignment="1">
      <alignment horizontal="center"/>
    </xf>
    <xf numFmtId="164" fontId="33" fillId="0" borderId="0" xfId="4" applyNumberFormat="1" applyAlignment="1">
      <alignment horizontal="center"/>
    </xf>
    <xf numFmtId="0" fontId="57" fillId="0" borderId="0" xfId="4" applyFont="1" applyAlignment="1">
      <alignment horizontal="center"/>
    </xf>
    <xf numFmtId="0" fontId="50" fillId="0" borderId="0" xfId="0" applyFont="1" applyAlignment="1">
      <alignment horizontal="center"/>
    </xf>
    <xf numFmtId="0" fontId="33" fillId="11" borderId="1" xfId="4" applyFill="1" applyBorder="1" applyAlignment="1">
      <alignment horizontal="center"/>
    </xf>
    <xf numFmtId="0" fontId="6" fillId="11" borderId="1" xfId="4" applyFont="1" applyFill="1" applyBorder="1" applyAlignment="1">
      <alignment horizontal="center"/>
    </xf>
    <xf numFmtId="0" fontId="26" fillId="11" borderId="1" xfId="4" applyFont="1" applyFill="1" applyBorder="1" applyAlignment="1">
      <alignment horizontal="center"/>
    </xf>
    <xf numFmtId="10" fontId="33" fillId="11" borderId="1" xfId="4" applyNumberFormat="1" applyFill="1" applyBorder="1" applyAlignment="1">
      <alignment horizontal="center" wrapText="1"/>
    </xf>
    <xf numFmtId="164" fontId="33" fillId="11" borderId="1" xfId="4" applyNumberFormat="1" applyFill="1" applyBorder="1" applyAlignment="1">
      <alignment horizontal="center" wrapText="1"/>
    </xf>
    <xf numFmtId="164" fontId="4" fillId="11" borderId="1" xfId="4" applyNumberFormat="1" applyFont="1" applyFill="1" applyBorder="1" applyAlignment="1">
      <alignment horizontal="center" wrapText="1"/>
    </xf>
    <xf numFmtId="164" fontId="18" fillId="11" borderId="1" xfId="4" applyNumberFormat="1" applyFont="1" applyFill="1" applyBorder="1" applyAlignment="1">
      <alignment horizontal="center" wrapText="1"/>
    </xf>
    <xf numFmtId="0" fontId="20" fillId="0" borderId="1" xfId="4" applyFont="1" applyBorder="1" applyAlignment="1">
      <alignment horizontal="center" wrapText="1"/>
    </xf>
    <xf numFmtId="0" fontId="6" fillId="0" borderId="1" xfId="4" applyFont="1" applyBorder="1" applyAlignment="1">
      <alignment horizontal="center" wrapText="1"/>
    </xf>
    <xf numFmtId="10" fontId="8" fillId="12" borderId="1" xfId="4" applyNumberFormat="1" applyFont="1" applyFill="1" applyBorder="1" applyAlignment="1">
      <alignment horizontal="center"/>
    </xf>
    <xf numFmtId="164" fontId="33" fillId="0" borderId="1" xfId="4" applyNumberFormat="1" applyBorder="1" applyAlignment="1">
      <alignment horizontal="center"/>
    </xf>
    <xf numFmtId="0" fontId="18" fillId="0" borderId="1" xfId="4" applyFont="1" applyBorder="1" applyAlignment="1">
      <alignment horizontal="center" wrapText="1"/>
    </xf>
    <xf numFmtId="0" fontId="23" fillId="0" borderId="1" xfId="4" applyFont="1" applyBorder="1" applyAlignment="1">
      <alignment horizontal="center" wrapText="1"/>
    </xf>
    <xf numFmtId="0" fontId="25" fillId="0" borderId="1" xfId="4" applyFont="1" applyBorder="1" applyAlignment="1">
      <alignment horizontal="center" wrapText="1"/>
    </xf>
    <xf numFmtId="164" fontId="33" fillId="0" borderId="1" xfId="4" applyNumberFormat="1" applyBorder="1" applyAlignment="1">
      <alignment horizontal="center" wrapText="1"/>
    </xf>
    <xf numFmtId="0" fontId="33" fillId="0" borderId="1" xfId="4" applyBorder="1" applyAlignment="1">
      <alignment horizontal="center"/>
    </xf>
    <xf numFmtId="0" fontId="19" fillId="0" borderId="1" xfId="4" applyFont="1" applyBorder="1" applyAlignment="1">
      <alignment horizontal="center" wrapText="1"/>
    </xf>
    <xf numFmtId="0" fontId="13" fillId="0" borderId="1" xfId="4" applyFont="1" applyBorder="1" applyAlignment="1">
      <alignment horizontal="center" wrapText="1"/>
    </xf>
    <xf numFmtId="0" fontId="14" fillId="0" borderId="1" xfId="4" applyFont="1" applyBorder="1" applyAlignment="1">
      <alignment horizontal="center" wrapText="1"/>
    </xf>
    <xf numFmtId="0" fontId="24" fillId="0" borderId="1" xfId="4" applyFont="1" applyBorder="1" applyAlignment="1">
      <alignment horizontal="center" wrapText="1"/>
    </xf>
    <xf numFmtId="0" fontId="12" fillId="0" borderId="1" xfId="4" applyFont="1" applyBorder="1" applyAlignment="1">
      <alignment horizontal="center" wrapText="1"/>
    </xf>
    <xf numFmtId="0" fontId="27" fillId="0" borderId="1" xfId="4" applyFont="1" applyBorder="1" applyAlignment="1">
      <alignment horizontal="center" wrapText="1"/>
    </xf>
    <xf numFmtId="0" fontId="50" fillId="0" borderId="1" xfId="4" applyFont="1" applyBorder="1" applyAlignment="1">
      <alignment horizontal="center" wrapText="1"/>
    </xf>
    <xf numFmtId="10" fontId="50" fillId="12" borderId="1" xfId="4" applyNumberFormat="1" applyFont="1" applyFill="1" applyBorder="1" applyAlignment="1">
      <alignment horizontal="center"/>
    </xf>
    <xf numFmtId="164" fontId="50" fillId="0" borderId="1" xfId="4" applyNumberFormat="1" applyFont="1" applyBorder="1" applyAlignment="1">
      <alignment horizontal="center"/>
    </xf>
    <xf numFmtId="0" fontId="50" fillId="0" borderId="0" xfId="4" applyFont="1" applyAlignment="1">
      <alignment horizontal="center"/>
    </xf>
    <xf numFmtId="0" fontId="50" fillId="0" borderId="1" xfId="4" applyFont="1" applyBorder="1" applyAlignment="1">
      <alignment horizontal="center"/>
    </xf>
    <xf numFmtId="0" fontId="22" fillId="0" borderId="1" xfId="4" applyFont="1" applyBorder="1" applyAlignment="1">
      <alignment horizontal="center" wrapText="1"/>
    </xf>
    <xf numFmtId="0" fontId="33" fillId="0" borderId="1" xfId="4" applyBorder="1" applyAlignment="1">
      <alignment horizontal="center" wrapText="1"/>
    </xf>
    <xf numFmtId="0" fontId="33" fillId="9" borderId="1" xfId="4" applyFill="1" applyBorder="1" applyAlignment="1">
      <alignment horizontal="center"/>
    </xf>
    <xf numFmtId="10" fontId="33" fillId="9" borderId="1" xfId="4" applyNumberFormat="1" applyFill="1" applyBorder="1" applyAlignment="1">
      <alignment horizontal="center"/>
    </xf>
    <xf numFmtId="164" fontId="33" fillId="12" borderId="1" xfId="4" applyNumberFormat="1" applyFill="1" applyBorder="1" applyAlignment="1">
      <alignment horizontal="center"/>
    </xf>
    <xf numFmtId="164" fontId="33" fillId="9" borderId="1" xfId="4" applyNumberFormat="1" applyFill="1" applyBorder="1" applyAlignment="1">
      <alignment horizontal="center"/>
    </xf>
    <xf numFmtId="0" fontId="30" fillId="0" borderId="1" xfId="4" applyFont="1" applyBorder="1" applyAlignment="1">
      <alignment horizontal="center" wrapText="1"/>
    </xf>
    <xf numFmtId="0" fontId="31" fillId="0" borderId="1" xfId="4" applyFont="1" applyBorder="1" applyAlignment="1">
      <alignment horizontal="center" wrapText="1"/>
    </xf>
    <xf numFmtId="0" fontId="6" fillId="0" borderId="2" xfId="4" applyFont="1" applyBorder="1" applyAlignment="1">
      <alignment horizontal="center" wrapText="1"/>
    </xf>
    <xf numFmtId="0" fontId="6" fillId="0" borderId="16" xfId="4" applyFont="1" applyBorder="1" applyAlignment="1">
      <alignment horizontal="center" wrapText="1"/>
    </xf>
    <xf numFmtId="0" fontId="6" fillId="0" borderId="12" xfId="4" applyFont="1" applyBorder="1" applyAlignment="1">
      <alignment horizontal="center" wrapText="1"/>
    </xf>
    <xf numFmtId="0" fontId="6" fillId="0" borderId="13" xfId="4" applyFont="1" applyBorder="1" applyAlignment="1">
      <alignment horizontal="center" wrapText="1"/>
    </xf>
    <xf numFmtId="0" fontId="6" fillId="0" borderId="1" xfId="4" applyFont="1" applyBorder="1" applyAlignment="1">
      <alignment horizontal="center"/>
    </xf>
    <xf numFmtId="0" fontId="49" fillId="0" borderId="0" xfId="4" applyFont="1" applyAlignment="1">
      <alignment horizontal="center"/>
    </xf>
    <xf numFmtId="10" fontId="49" fillId="0" borderId="0" xfId="4" applyNumberFormat="1" applyFont="1" applyAlignment="1">
      <alignment horizontal="center"/>
    </xf>
    <xf numFmtId="164" fontId="49" fillId="0" borderId="0" xfId="4" applyNumberFormat="1" applyFont="1" applyAlignment="1">
      <alignment horizontal="center"/>
    </xf>
    <xf numFmtId="0" fontId="51" fillId="0" borderId="0" xfId="4" applyFont="1" applyAlignment="1">
      <alignment horizontal="center"/>
    </xf>
    <xf numFmtId="0" fontId="11" fillId="0" borderId="1" xfId="4" applyFont="1" applyBorder="1" applyAlignment="1">
      <alignment horizontal="center" wrapText="1"/>
    </xf>
    <xf numFmtId="10" fontId="33" fillId="12" borderId="1" xfId="4" applyNumberFormat="1" applyFill="1" applyBorder="1" applyAlignment="1">
      <alignment horizontal="center"/>
    </xf>
    <xf numFmtId="8" fontId="58" fillId="0" borderId="0" xfId="0" applyNumberFormat="1" applyFont="1" applyAlignment="1">
      <alignment horizontal="center"/>
    </xf>
    <xf numFmtId="0" fontId="9" fillId="0" borderId="1" xfId="4" applyFont="1" applyBorder="1" applyAlignment="1">
      <alignment horizontal="center" wrapText="1"/>
    </xf>
    <xf numFmtId="0" fontId="21" fillId="0" borderId="1" xfId="4" applyFont="1" applyBorder="1" applyAlignment="1">
      <alignment horizontal="center" wrapText="1"/>
    </xf>
    <xf numFmtId="0" fontId="82" fillId="0" borderId="1" xfId="4" applyFont="1" applyBorder="1" applyAlignment="1">
      <alignment horizontal="center" wrapText="1"/>
    </xf>
    <xf numFmtId="164" fontId="82" fillId="0" borderId="1" xfId="4" applyNumberFormat="1" applyFont="1" applyBorder="1" applyAlignment="1">
      <alignment horizontal="center"/>
    </xf>
    <xf numFmtId="0" fontId="17" fillId="0" borderId="1" xfId="4" applyFont="1" applyBorder="1" applyAlignment="1">
      <alignment horizontal="center" wrapText="1"/>
    </xf>
    <xf numFmtId="0" fontId="56" fillId="0" borderId="1" xfId="4" applyFont="1" applyBorder="1" applyAlignment="1">
      <alignment horizontal="center" wrapText="1"/>
    </xf>
    <xf numFmtId="164" fontId="8" fillId="12" borderId="1" xfId="4" applyNumberFormat="1" applyFont="1" applyFill="1" applyBorder="1" applyAlignment="1">
      <alignment horizontal="center"/>
    </xf>
    <xf numFmtId="0" fontId="56" fillId="0" borderId="2" xfId="4" applyFont="1" applyBorder="1" applyAlignment="1">
      <alignment horizontal="center" wrapText="1"/>
    </xf>
    <xf numFmtId="0" fontId="56" fillId="0" borderId="16" xfId="4" applyFont="1" applyBorder="1" applyAlignment="1">
      <alignment horizontal="center" wrapText="1"/>
    </xf>
    <xf numFmtId="0" fontId="56" fillId="0" borderId="12" xfId="4" applyFont="1" applyBorder="1" applyAlignment="1">
      <alignment horizontal="center" wrapText="1"/>
    </xf>
    <xf numFmtId="0" fontId="56" fillId="0" borderId="13" xfId="4" applyFont="1" applyBorder="1" applyAlignment="1">
      <alignment horizontal="center" wrapText="1"/>
    </xf>
    <xf numFmtId="0" fontId="32" fillId="0" borderId="1" xfId="4" applyFont="1" applyBorder="1" applyAlignment="1">
      <alignment horizontal="center" wrapText="1"/>
    </xf>
    <xf numFmtId="0" fontId="3" fillId="0" borderId="1" xfId="4" applyFont="1" applyBorder="1" applyAlignment="1">
      <alignment horizontal="center" wrapText="1"/>
    </xf>
    <xf numFmtId="0" fontId="5" fillId="0" borderId="1" xfId="4" applyFont="1" applyBorder="1" applyAlignment="1">
      <alignment horizontal="center" wrapText="1"/>
    </xf>
    <xf numFmtId="0" fontId="2" fillId="0" borderId="1" xfId="4" applyFont="1" applyBorder="1" applyAlignment="1">
      <alignment horizontal="center" wrapText="1"/>
    </xf>
    <xf numFmtId="8" fontId="33" fillId="0" borderId="0" xfId="4" applyNumberFormat="1" applyAlignment="1">
      <alignment horizontal="center"/>
    </xf>
    <xf numFmtId="0" fontId="16" fillId="0" borderId="1" xfId="4" applyFont="1" applyBorder="1" applyAlignment="1">
      <alignment horizontal="center" wrapText="1"/>
    </xf>
    <xf numFmtId="0" fontId="28" fillId="0" borderId="1" xfId="4" applyFont="1" applyBorder="1" applyAlignment="1">
      <alignment horizontal="center" wrapText="1"/>
    </xf>
    <xf numFmtId="0" fontId="29" fillId="0" borderId="2" xfId="4" applyFont="1" applyBorder="1" applyAlignment="1">
      <alignment horizontal="center" wrapText="1"/>
    </xf>
    <xf numFmtId="0" fontId="3" fillId="0" borderId="2" xfId="4" applyFont="1" applyBorder="1" applyAlignment="1">
      <alignment horizontal="center" wrapText="1"/>
    </xf>
    <xf numFmtId="0" fontId="27" fillId="0" borderId="2" xfId="4" applyFont="1" applyBorder="1" applyAlignment="1">
      <alignment horizontal="center" wrapText="1"/>
    </xf>
    <xf numFmtId="164" fontId="33" fillId="0" borderId="2" xfId="4" applyNumberFormat="1" applyBorder="1" applyAlignment="1">
      <alignment horizontal="center"/>
    </xf>
    <xf numFmtId="0" fontId="29" fillId="0" borderId="13" xfId="4" applyFont="1" applyBorder="1" applyAlignment="1">
      <alignment horizontal="center" wrapText="1"/>
    </xf>
    <xf numFmtId="0" fontId="5" fillId="0" borderId="13" xfId="4" applyFont="1" applyBorder="1" applyAlignment="1">
      <alignment horizontal="center" wrapText="1"/>
    </xf>
    <xf numFmtId="0" fontId="27" fillId="0" borderId="13" xfId="4" applyFont="1" applyBorder="1" applyAlignment="1">
      <alignment horizontal="center" wrapText="1"/>
    </xf>
    <xf numFmtId="164" fontId="33" fillId="0" borderId="13" xfId="4" applyNumberFormat="1" applyBorder="1" applyAlignment="1">
      <alignment horizontal="center"/>
    </xf>
    <xf numFmtId="0" fontId="33" fillId="0" borderId="14" xfId="4" applyBorder="1" applyAlignment="1">
      <alignment horizontal="center"/>
    </xf>
    <xf numFmtId="0" fontId="29" fillId="0" borderId="12" xfId="4" applyFont="1" applyBorder="1" applyAlignment="1">
      <alignment horizontal="center" wrapText="1"/>
    </xf>
    <xf numFmtId="0" fontId="5" fillId="0" borderId="12" xfId="4" applyFont="1" applyBorder="1" applyAlignment="1">
      <alignment horizontal="center" wrapText="1"/>
    </xf>
    <xf numFmtId="164" fontId="33" fillId="0" borderId="12" xfId="4" applyNumberFormat="1" applyBorder="1" applyAlignment="1">
      <alignment horizontal="center"/>
    </xf>
    <xf numFmtId="0" fontId="5" fillId="0" borderId="2" xfId="4" applyFont="1" applyBorder="1" applyAlignment="1">
      <alignment horizontal="center" wrapText="1"/>
    </xf>
    <xf numFmtId="0" fontId="15" fillId="0" borderId="13" xfId="4" applyFont="1" applyBorder="1" applyAlignment="1">
      <alignment horizontal="center" wrapText="1"/>
    </xf>
    <xf numFmtId="0" fontId="20" fillId="0" borderId="13" xfId="4" applyFont="1" applyBorder="1" applyAlignment="1">
      <alignment horizontal="center" wrapText="1"/>
    </xf>
    <xf numFmtId="0" fontId="31" fillId="0" borderId="2" xfId="4" applyFont="1" applyBorder="1" applyAlignment="1">
      <alignment horizontal="center" wrapText="1"/>
    </xf>
    <xf numFmtId="0" fontId="33" fillId="9" borderId="2" xfId="4" applyFill="1" applyBorder="1" applyAlignment="1">
      <alignment horizontal="center"/>
    </xf>
    <xf numFmtId="10" fontId="33" fillId="9" borderId="2" xfId="4" applyNumberFormat="1" applyFill="1" applyBorder="1" applyAlignment="1">
      <alignment horizontal="center"/>
    </xf>
    <xf numFmtId="164" fontId="33" fillId="9" borderId="2" xfId="4" applyNumberFormat="1" applyFill="1" applyBorder="1" applyAlignment="1">
      <alignment horizontal="center"/>
    </xf>
    <xf numFmtId="0" fontId="18" fillId="0" borderId="16" xfId="4" applyFont="1" applyBorder="1" applyAlignment="1">
      <alignment horizontal="center" wrapText="1"/>
    </xf>
    <xf numFmtId="0" fontId="5" fillId="0" borderId="16" xfId="4" applyFont="1" applyBorder="1" applyAlignment="1">
      <alignment horizontal="center" wrapText="1"/>
    </xf>
    <xf numFmtId="0" fontId="33" fillId="9" borderId="16" xfId="4" applyFill="1" applyBorder="1" applyAlignment="1">
      <alignment horizontal="center"/>
    </xf>
    <xf numFmtId="10" fontId="33" fillId="9" borderId="16" xfId="4" applyNumberFormat="1" applyFill="1" applyBorder="1" applyAlignment="1">
      <alignment horizontal="center"/>
    </xf>
    <xf numFmtId="164" fontId="33" fillId="0" borderId="16" xfId="4" applyNumberFormat="1" applyBorder="1" applyAlignment="1">
      <alignment horizontal="center"/>
    </xf>
    <xf numFmtId="164" fontId="33" fillId="9" borderId="16" xfId="4" applyNumberFormat="1" applyFill="1" applyBorder="1" applyAlignment="1">
      <alignment horizontal="center"/>
    </xf>
    <xf numFmtId="0" fontId="33" fillId="0" borderId="17" xfId="4" applyBorder="1" applyAlignment="1">
      <alignment horizontal="center"/>
    </xf>
    <xf numFmtId="0" fontId="31" fillId="0" borderId="12" xfId="4" applyFont="1" applyBorder="1" applyAlignment="1">
      <alignment horizontal="center" wrapText="1"/>
    </xf>
    <xf numFmtId="0" fontId="33" fillId="9" borderId="12" xfId="4" applyFill="1" applyBorder="1" applyAlignment="1">
      <alignment horizontal="center"/>
    </xf>
    <xf numFmtId="10" fontId="33" fillId="9" borderId="12" xfId="4" applyNumberFormat="1" applyFill="1" applyBorder="1" applyAlignment="1">
      <alignment horizontal="center"/>
    </xf>
    <xf numFmtId="164" fontId="33" fillId="9" borderId="12" xfId="4" applyNumberFormat="1" applyFill="1" applyBorder="1" applyAlignment="1">
      <alignment horizontal="center"/>
    </xf>
    <xf numFmtId="0" fontId="33" fillId="0" borderId="13" xfId="4" applyBorder="1" applyAlignment="1">
      <alignment horizontal="center" wrapText="1"/>
    </xf>
    <xf numFmtId="0" fontId="33" fillId="9" borderId="13" xfId="4" applyFill="1" applyBorder="1" applyAlignment="1">
      <alignment horizontal="center"/>
    </xf>
    <xf numFmtId="10" fontId="33" fillId="9" borderId="13" xfId="4" applyNumberFormat="1" applyFill="1" applyBorder="1" applyAlignment="1">
      <alignment horizontal="center"/>
    </xf>
    <xf numFmtId="164" fontId="33" fillId="9" borderId="13" xfId="4" applyNumberFormat="1" applyFill="1" applyBorder="1" applyAlignment="1">
      <alignment horizontal="center"/>
    </xf>
    <xf numFmtId="0" fontId="33" fillId="0" borderId="15" xfId="4" applyBorder="1" applyAlignment="1">
      <alignment horizontal="center"/>
    </xf>
    <xf numFmtId="0" fontId="5" fillId="0" borderId="1" xfId="4" applyFont="1" applyBorder="1" applyAlignment="1">
      <alignment horizontal="center"/>
    </xf>
    <xf numFmtId="0" fontId="10" fillId="0" borderId="0" xfId="8" applyAlignment="1">
      <alignment horizontal="center"/>
    </xf>
    <xf numFmtId="0" fontId="36" fillId="0" borderId="0" xfId="8" applyFont="1" applyAlignment="1">
      <alignment horizontal="center"/>
    </xf>
    <xf numFmtId="0" fontId="10" fillId="0" borderId="0" xfId="8" applyAlignment="1">
      <alignment horizontal="center" wrapText="1"/>
    </xf>
    <xf numFmtId="0" fontId="38" fillId="0" borderId="0" xfId="8" applyFont="1" applyAlignment="1">
      <alignment horizontal="center"/>
    </xf>
    <xf numFmtId="0" fontId="10" fillId="0" borderId="1" xfId="8" applyBorder="1" applyAlignment="1">
      <alignment horizontal="center"/>
    </xf>
    <xf numFmtId="0" fontId="10" fillId="0" borderId="1" xfId="8" applyBorder="1" applyAlignment="1">
      <alignment horizontal="center" wrapText="1"/>
    </xf>
    <xf numFmtId="0" fontId="8" fillId="0" borderId="1" xfId="8" applyFont="1" applyBorder="1" applyAlignment="1">
      <alignment horizontal="center"/>
    </xf>
    <xf numFmtId="0" fontId="0" fillId="0" borderId="0" xfId="0" applyAlignment="1">
      <alignment horizontal="center" wrapText="1"/>
    </xf>
    <xf numFmtId="0" fontId="38" fillId="0" borderId="0" xfId="0" applyFont="1" applyAlignment="1">
      <alignment horizontal="center"/>
    </xf>
    <xf numFmtId="0" fontId="78" fillId="0" borderId="0" xfId="0" applyFont="1" applyAlignment="1">
      <alignment horizontal="center"/>
    </xf>
    <xf numFmtId="0" fontId="38" fillId="0" borderId="1" xfId="0" applyFont="1" applyBorder="1" applyAlignment="1">
      <alignment horizontal="center" wrapText="1"/>
    </xf>
    <xf numFmtId="164" fontId="0" fillId="0" borderId="0" xfId="0" applyNumberFormat="1" applyAlignment="1">
      <alignment horizontal="center"/>
    </xf>
    <xf numFmtId="164" fontId="38" fillId="0" borderId="0" xfId="0" applyNumberFormat="1" applyFont="1" applyAlignment="1">
      <alignment horizontal="center"/>
    </xf>
    <xf numFmtId="164" fontId="37" fillId="2" borderId="1" xfId="0" applyNumberFormat="1" applyFont="1" applyFill="1" applyBorder="1" applyAlignment="1">
      <alignment horizontal="center" wrapText="1"/>
    </xf>
    <xf numFmtId="164" fontId="38" fillId="0" borderId="1" xfId="7" applyNumberFormat="1" applyFont="1" applyBorder="1" applyAlignment="1" applyProtection="1">
      <alignment horizontal="center"/>
    </xf>
    <xf numFmtId="164" fontId="37" fillId="2" borderId="1" xfId="0" applyNumberFormat="1" applyFont="1" applyFill="1" applyBorder="1" applyAlignment="1">
      <alignment horizontal="center"/>
    </xf>
    <xf numFmtId="164" fontId="38" fillId="4" borderId="1" xfId="7" applyNumberFormat="1" applyFont="1" applyFill="1" applyBorder="1" applyAlignment="1" applyProtection="1">
      <alignment horizontal="center"/>
    </xf>
    <xf numFmtId="10" fontId="0" fillId="0" borderId="0" xfId="0" applyNumberFormat="1" applyAlignment="1">
      <alignment horizontal="center"/>
    </xf>
    <xf numFmtId="10" fontId="38" fillId="0" borderId="0" xfId="0" applyNumberFormat="1" applyFont="1" applyAlignment="1">
      <alignment horizontal="center"/>
    </xf>
    <xf numFmtId="10" fontId="36" fillId="2" borderId="1" xfId="0" applyNumberFormat="1" applyFont="1" applyFill="1" applyBorder="1" applyAlignment="1">
      <alignment horizontal="center" wrapText="1"/>
    </xf>
    <xf numFmtId="164" fontId="10" fillId="0" borderId="0" xfId="8" applyNumberFormat="1" applyAlignment="1">
      <alignment horizontal="center"/>
    </xf>
    <xf numFmtId="164" fontId="36" fillId="2" borderId="1" xfId="8" applyNumberFormat="1" applyFont="1" applyFill="1" applyBorder="1" applyAlignment="1">
      <alignment horizontal="center" wrapText="1"/>
    </xf>
    <xf numFmtId="164" fontId="10" fillId="0" borderId="1" xfId="8" applyNumberFormat="1" applyBorder="1" applyAlignment="1">
      <alignment horizontal="center"/>
    </xf>
    <xf numFmtId="10" fontId="33" fillId="12" borderId="1" xfId="1" applyNumberFormat="1" applyFont="1" applyFill="1" applyBorder="1" applyAlignment="1" applyProtection="1">
      <alignment horizontal="center"/>
    </xf>
    <xf numFmtId="0" fontId="38" fillId="8" borderId="3" xfId="0" applyFont="1" applyFill="1" applyBorder="1" applyAlignment="1">
      <alignment horizontal="left" vertical="top" wrapText="1"/>
    </xf>
    <xf numFmtId="0" fontId="38" fillId="8" borderId="9" xfId="0" applyFont="1" applyFill="1" applyBorder="1" applyAlignment="1">
      <alignment horizontal="left" vertical="top" wrapText="1"/>
    </xf>
    <xf numFmtId="0" fontId="38" fillId="8" borderId="10" xfId="0" applyFont="1" applyFill="1" applyBorder="1" applyAlignment="1">
      <alignment horizontal="left" vertical="top" wrapText="1"/>
    </xf>
    <xf numFmtId="0" fontId="38" fillId="5" borderId="1" xfId="0" applyFont="1" applyFill="1" applyBorder="1" applyAlignment="1">
      <alignment wrapText="1"/>
    </xf>
    <xf numFmtId="0" fontId="38" fillId="5" borderId="1" xfId="0" applyFont="1" applyFill="1" applyBorder="1" applyAlignment="1">
      <alignment horizontal="left" wrapText="1"/>
    </xf>
    <xf numFmtId="0" fontId="38" fillId="5" borderId="3" xfId="0" applyFont="1" applyFill="1" applyBorder="1" applyAlignment="1">
      <alignment horizontal="left" wrapText="1"/>
    </xf>
    <xf numFmtId="0" fontId="38" fillId="5" borderId="9" xfId="0" applyFont="1" applyFill="1" applyBorder="1" applyAlignment="1">
      <alignment horizontal="left" wrapText="1"/>
    </xf>
    <xf numFmtId="0" fontId="38" fillId="5" borderId="10" xfId="0" applyFont="1" applyFill="1" applyBorder="1" applyAlignment="1">
      <alignment horizontal="left" wrapText="1"/>
    </xf>
    <xf numFmtId="0" fontId="66" fillId="8" borderId="1" xfId="0" applyFont="1" applyFill="1" applyBorder="1" applyAlignment="1">
      <alignment horizontal="left" vertical="top" wrapText="1"/>
    </xf>
    <xf numFmtId="0" fontId="36" fillId="5" borderId="6" xfId="0" applyFont="1" applyFill="1" applyBorder="1" applyAlignment="1">
      <alignment horizontal="center" vertical="top" wrapText="1"/>
    </xf>
    <xf numFmtId="0" fontId="36" fillId="5" borderId="7" xfId="0" applyFont="1" applyFill="1" applyBorder="1" applyAlignment="1">
      <alignment horizontal="center" vertical="top" wrapText="1"/>
    </xf>
    <xf numFmtId="0" fontId="36" fillId="5" borderId="8" xfId="0" applyFont="1" applyFill="1" applyBorder="1" applyAlignment="1">
      <alignment horizontal="center" vertical="top" wrapText="1"/>
    </xf>
    <xf numFmtId="0" fontId="48" fillId="8" borderId="1" xfId="0" applyFont="1" applyFill="1" applyBorder="1" applyAlignment="1">
      <alignment vertical="center" wrapText="1"/>
    </xf>
    <xf numFmtId="0" fontId="38" fillId="8" borderId="1" xfId="0" applyFont="1" applyFill="1" applyBorder="1" applyAlignment="1">
      <alignment horizontal="left" vertical="top" wrapText="1"/>
    </xf>
    <xf numFmtId="0" fontId="38" fillId="5" borderId="3" xfId="0" applyFont="1" applyFill="1" applyBorder="1" applyAlignment="1">
      <alignment wrapText="1"/>
    </xf>
    <xf numFmtId="0" fontId="38" fillId="5" borderId="9" xfId="0" applyFont="1" applyFill="1" applyBorder="1" applyAlignment="1">
      <alignment wrapText="1"/>
    </xf>
    <xf numFmtId="0" fontId="38" fillId="5" borderId="10" xfId="0" applyFont="1" applyFill="1" applyBorder="1" applyAlignment="1">
      <alignment wrapText="1"/>
    </xf>
    <xf numFmtId="0" fontId="47" fillId="5" borderId="7" xfId="0" applyFont="1" applyFill="1" applyBorder="1" applyAlignment="1">
      <alignment horizontal="center" vertical="top" wrapText="1"/>
    </xf>
    <xf numFmtId="0" fontId="47" fillId="5" borderId="8" xfId="0" applyFont="1" applyFill="1" applyBorder="1" applyAlignment="1">
      <alignment horizontal="center" vertical="top" wrapText="1"/>
    </xf>
    <xf numFmtId="0" fontId="0" fillId="5" borderId="1" xfId="0" applyFill="1" applyBorder="1" applyAlignment="1">
      <alignment wrapText="1"/>
    </xf>
    <xf numFmtId="0" fontId="41" fillId="3" borderId="2" xfId="0" applyFont="1" applyFill="1" applyBorder="1" applyAlignment="1">
      <alignment horizontal="left" vertical="top" wrapText="1"/>
    </xf>
    <xf numFmtId="0" fontId="0" fillId="3" borderId="2" xfId="0" applyFill="1" applyBorder="1" applyAlignment="1">
      <alignment horizontal="left" vertical="top"/>
    </xf>
    <xf numFmtId="0" fontId="41" fillId="3" borderId="1" xfId="0" applyFont="1" applyFill="1" applyBorder="1" applyAlignment="1">
      <alignment horizontal="left"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52" fillId="6" borderId="3" xfId="0" applyFont="1" applyFill="1" applyBorder="1" applyAlignment="1">
      <alignment horizontal="left" vertical="top" wrapText="1"/>
    </xf>
    <xf numFmtId="0" fontId="52" fillId="6" borderId="9" xfId="0" applyFont="1" applyFill="1" applyBorder="1" applyAlignment="1">
      <alignment horizontal="left" vertical="top" wrapText="1"/>
    </xf>
    <xf numFmtId="0" fontId="52" fillId="6" borderId="10" xfId="0" applyFont="1" applyFill="1" applyBorder="1" applyAlignment="1">
      <alignment horizontal="left" vertical="top" wrapText="1"/>
    </xf>
    <xf numFmtId="0" fontId="36" fillId="5" borderId="6" xfId="0" applyFont="1" applyFill="1" applyBorder="1" applyAlignment="1">
      <alignment horizontal="left" vertical="top" wrapText="1"/>
    </xf>
    <xf numFmtId="0" fontId="36" fillId="5" borderId="7" xfId="0" applyFont="1" applyFill="1" applyBorder="1" applyAlignment="1">
      <alignment horizontal="left" vertical="top" wrapText="1"/>
    </xf>
    <xf numFmtId="0" fontId="36" fillId="5" borderId="8" xfId="0" applyFont="1" applyFill="1" applyBorder="1" applyAlignment="1">
      <alignment horizontal="left" vertical="top" wrapText="1"/>
    </xf>
    <xf numFmtId="0" fontId="52" fillId="6" borderId="3" xfId="0" applyFont="1" applyFill="1" applyBorder="1" applyAlignment="1">
      <alignment horizontal="left" vertical="top"/>
    </xf>
    <xf numFmtId="0" fontId="52" fillId="6" borderId="9" xfId="0" applyFont="1" applyFill="1" applyBorder="1" applyAlignment="1">
      <alignment horizontal="left" vertical="top"/>
    </xf>
    <xf numFmtId="0" fontId="52" fillId="6" borderId="10" xfId="0" applyFont="1" applyFill="1" applyBorder="1" applyAlignment="1">
      <alignment horizontal="left" vertical="top"/>
    </xf>
    <xf numFmtId="0" fontId="53" fillId="10" borderId="1" xfId="0" applyFont="1" applyFill="1" applyBorder="1" applyAlignment="1">
      <alignment horizontal="center"/>
    </xf>
    <xf numFmtId="0" fontId="54" fillId="10" borderId="1" xfId="0" applyFont="1" applyFill="1" applyBorder="1" applyAlignment="1">
      <alignment horizontal="center"/>
    </xf>
    <xf numFmtId="0" fontId="35" fillId="0" borderId="3" xfId="0" applyFont="1" applyBorder="1" applyAlignment="1" applyProtection="1">
      <alignment horizontal="center" vertical="top"/>
      <protection locked="0"/>
    </xf>
    <xf numFmtId="0" fontId="0" fillId="0" borderId="9" xfId="0" applyBorder="1" applyAlignment="1">
      <alignment horizontal="center" vertical="top"/>
    </xf>
    <xf numFmtId="0" fontId="0" fillId="0" borderId="10" xfId="0" applyBorder="1" applyAlignment="1">
      <alignment horizontal="center" vertical="top"/>
    </xf>
    <xf numFmtId="0" fontId="44" fillId="0" borderId="0" xfId="0" applyFont="1" applyAlignment="1">
      <alignment vertical="top" wrapText="1"/>
    </xf>
    <xf numFmtId="0" fontId="0" fillId="0" borderId="0" xfId="0" applyAlignment="1">
      <alignment vertical="top" wrapText="1"/>
    </xf>
    <xf numFmtId="0" fontId="38" fillId="3" borderId="1" xfId="0" applyFont="1" applyFill="1" applyBorder="1" applyAlignment="1">
      <alignment horizontal="left" vertical="top" wrapText="1"/>
    </xf>
    <xf numFmtId="0" fontId="43" fillId="3" borderId="1" xfId="0" applyFont="1" applyFill="1" applyBorder="1" applyAlignment="1">
      <alignment horizontal="left" vertical="top" wrapText="1"/>
    </xf>
    <xf numFmtId="0" fontId="35" fillId="0" borderId="1" xfId="0" applyFont="1" applyBorder="1" applyAlignment="1" applyProtection="1">
      <alignment horizontal="center" vertical="top"/>
      <protection locked="0"/>
    </xf>
    <xf numFmtId="0" fontId="46" fillId="7" borderId="1" xfId="0" applyFont="1" applyFill="1" applyBorder="1" applyAlignment="1">
      <alignment horizontal="center" vertical="top" wrapText="1"/>
    </xf>
    <xf numFmtId="0" fontId="68" fillId="7" borderId="1" xfId="0" applyFont="1" applyFill="1" applyBorder="1" applyAlignment="1">
      <alignment horizontal="center" vertical="top"/>
    </xf>
    <xf numFmtId="0" fontId="45" fillId="3" borderId="1" xfId="0" applyFont="1" applyFill="1" applyBorder="1" applyAlignment="1">
      <alignment horizontal="left" vertical="top" wrapText="1"/>
    </xf>
    <xf numFmtId="0" fontId="38" fillId="13" borderId="1" xfId="0" applyFont="1" applyFill="1" applyBorder="1" applyAlignment="1">
      <alignment horizontal="left" vertical="top" wrapText="1"/>
    </xf>
    <xf numFmtId="0" fontId="38" fillId="13" borderId="1" xfId="0" applyFont="1" applyFill="1" applyBorder="1" applyAlignment="1">
      <alignment horizontal="left" vertical="top"/>
    </xf>
    <xf numFmtId="0" fontId="38" fillId="3" borderId="6" xfId="0" applyFont="1" applyFill="1" applyBorder="1" applyAlignment="1">
      <alignment horizontal="center" vertical="top" wrapText="1"/>
    </xf>
    <xf numFmtId="0" fontId="0" fillId="3" borderId="7" xfId="0" applyFill="1" applyBorder="1" applyAlignment="1">
      <alignment horizontal="center" vertical="top"/>
    </xf>
    <xf numFmtId="0" fontId="0" fillId="3" borderId="8" xfId="0" applyFill="1" applyBorder="1" applyAlignment="1">
      <alignment horizontal="center" vertical="top"/>
    </xf>
    <xf numFmtId="0" fontId="38" fillId="8" borderId="6" xfId="0" applyFont="1" applyFill="1" applyBorder="1" applyAlignment="1">
      <alignment horizontal="center" wrapText="1"/>
    </xf>
    <xf numFmtId="0" fontId="38" fillId="8" borderId="7" xfId="0" applyFont="1" applyFill="1" applyBorder="1" applyAlignment="1">
      <alignment horizontal="center" wrapText="1"/>
    </xf>
    <xf numFmtId="0" fontId="38" fillId="8" borderId="8" xfId="0" applyFont="1" applyFill="1" applyBorder="1" applyAlignment="1">
      <alignment horizontal="center" wrapText="1"/>
    </xf>
    <xf numFmtId="0" fontId="65" fillId="6" borderId="18" xfId="0" applyFont="1" applyFill="1" applyBorder="1" applyAlignment="1">
      <alignment horizontal="center" vertical="top" wrapText="1"/>
    </xf>
    <xf numFmtId="0" fontId="65" fillId="6" borderId="14" xfId="0" applyFont="1" applyFill="1" applyBorder="1" applyAlignment="1">
      <alignment horizontal="center" vertical="top" wrapText="1"/>
    </xf>
    <xf numFmtId="0" fontId="65" fillId="6" borderId="19" xfId="0" applyFont="1" applyFill="1" applyBorder="1" applyAlignment="1">
      <alignment horizontal="center" vertical="top" wrapText="1"/>
    </xf>
    <xf numFmtId="0" fontId="64" fillId="6" borderId="3" xfId="0" applyFont="1" applyFill="1" applyBorder="1" applyAlignment="1">
      <alignment horizontal="left" vertical="top" wrapText="1"/>
    </xf>
    <xf numFmtId="0" fontId="64" fillId="6" borderId="9" xfId="0" applyFont="1" applyFill="1" applyBorder="1" applyAlignment="1">
      <alignment horizontal="left" vertical="top" wrapText="1"/>
    </xf>
    <xf numFmtId="0" fontId="64" fillId="6" borderId="10" xfId="0" applyFont="1" applyFill="1" applyBorder="1" applyAlignment="1">
      <alignment horizontal="left" vertical="top" wrapText="1"/>
    </xf>
    <xf numFmtId="0" fontId="35" fillId="11" borderId="1" xfId="6" applyFill="1" applyBorder="1" applyAlignment="1">
      <alignment horizontal="center"/>
    </xf>
    <xf numFmtId="0" fontId="53" fillId="10" borderId="22" xfId="6" applyFont="1" applyFill="1" applyBorder="1" applyAlignment="1">
      <alignment horizontal="center"/>
    </xf>
    <xf numFmtId="0" fontId="53" fillId="10" borderId="0" xfId="6" applyFont="1" applyFill="1" applyAlignment="1">
      <alignment horizontal="center"/>
    </xf>
    <xf numFmtId="0" fontId="54" fillId="10" borderId="22" xfId="6" applyFont="1" applyFill="1" applyBorder="1" applyAlignment="1">
      <alignment horizontal="center"/>
    </xf>
    <xf numFmtId="0" fontId="54" fillId="10" borderId="0" xfId="6" applyFont="1" applyFill="1" applyAlignment="1">
      <alignment horizontal="center"/>
    </xf>
    <xf numFmtId="0" fontId="35" fillId="0" borderId="15" xfId="0" applyFont="1" applyBorder="1" applyAlignment="1">
      <alignment horizontal="left" wrapText="1"/>
    </xf>
    <xf numFmtId="0" fontId="0" fillId="0" borderId="15" xfId="0" applyBorder="1" applyAlignment="1">
      <alignment horizontal="left" wrapText="1"/>
    </xf>
    <xf numFmtId="0" fontId="38" fillId="3" borderId="1" xfId="6" applyFont="1" applyFill="1" applyBorder="1" applyAlignment="1">
      <alignment horizontal="left" vertical="top" wrapText="1"/>
    </xf>
    <xf numFmtId="0" fontId="38" fillId="3" borderId="1" xfId="6" applyFont="1" applyFill="1" applyBorder="1" applyAlignment="1">
      <alignment horizontal="center" vertical="top" wrapText="1"/>
    </xf>
    <xf numFmtId="0" fontId="45" fillId="3" borderId="1" xfId="6" applyFont="1" applyFill="1" applyBorder="1" applyAlignment="1">
      <alignment horizontal="left" vertical="top" wrapText="1"/>
    </xf>
    <xf numFmtId="0" fontId="38" fillId="3" borderId="1" xfId="6" applyFont="1" applyFill="1" applyBorder="1" applyAlignment="1">
      <alignment horizontal="left" wrapText="1"/>
    </xf>
    <xf numFmtId="0" fontId="38" fillId="3" borderId="1" xfId="6" applyFont="1" applyFill="1" applyBorder="1" applyAlignment="1">
      <alignment wrapText="1"/>
    </xf>
    <xf numFmtId="0" fontId="79" fillId="3" borderId="1" xfId="6" applyFont="1" applyFill="1" applyBorder="1" applyAlignment="1">
      <alignment horizontal="left"/>
    </xf>
    <xf numFmtId="0" fontId="79" fillId="3" borderId="3" xfId="6" applyFont="1" applyFill="1" applyBorder="1" applyAlignment="1">
      <alignment horizontal="left" wrapText="1"/>
    </xf>
    <xf numFmtId="0" fontId="79" fillId="3" borderId="9" xfId="6" applyFont="1" applyFill="1" applyBorder="1" applyAlignment="1">
      <alignment horizontal="left" wrapText="1"/>
    </xf>
    <xf numFmtId="0" fontId="79" fillId="3" borderId="10" xfId="6" applyFont="1" applyFill="1" applyBorder="1" applyAlignment="1">
      <alignment horizontal="left" wrapText="1"/>
    </xf>
    <xf numFmtId="0" fontId="59" fillId="0" borderId="0" xfId="4" applyFont="1" applyAlignment="1">
      <alignment horizontal="center"/>
    </xf>
    <xf numFmtId="0" fontId="60" fillId="0" borderId="0" xfId="0" applyFont="1" applyAlignment="1">
      <alignment horizontal="center"/>
    </xf>
    <xf numFmtId="0" fontId="57" fillId="0" borderId="0" xfId="4" applyFont="1" applyAlignment="1">
      <alignment horizontal="center"/>
    </xf>
    <xf numFmtId="0" fontId="46" fillId="0" borderId="0" xfId="0" applyFont="1" applyAlignment="1">
      <alignment horizontal="center"/>
    </xf>
  </cellXfs>
  <cellStyles count="12">
    <cellStyle name="Currency" xfId="7" builtinId="4"/>
    <cellStyle name="Currency 2" xfId="3" xr:uid="{00000000-0005-0000-0000-000001000000}"/>
    <cellStyle name="Currency 3" xfId="5" xr:uid="{00000000-0005-0000-0000-000002000000}"/>
    <cellStyle name="Normal" xfId="0" builtinId="0"/>
    <cellStyle name="Normal 10" xfId="6" xr:uid="{00000000-0005-0000-0000-000004000000}"/>
    <cellStyle name="Normal 2" xfId="2" xr:uid="{00000000-0005-0000-0000-000005000000}"/>
    <cellStyle name="Normal 2 2" xfId="11" xr:uid="{00000000-0005-0000-0000-000006000000}"/>
    <cellStyle name="Normal 3" xfId="4" xr:uid="{00000000-0005-0000-0000-000007000000}"/>
    <cellStyle name="Normal 3 2" xfId="9" xr:uid="{00000000-0005-0000-0000-000008000000}"/>
    <cellStyle name="Normal 4" xfId="8" xr:uid="{00000000-0005-0000-0000-000009000000}"/>
    <cellStyle name="Normal 5" xfId="10" xr:uid="{00000000-0005-0000-0000-00000A000000}"/>
    <cellStyle name="Percent" xfId="1" builtinId="5"/>
  </cellStyles>
  <dxfs count="8">
    <dxf>
      <fill>
        <patternFill>
          <bgColor rgb="FFFF0000"/>
        </patternFill>
      </fill>
    </dxf>
    <dxf>
      <fill>
        <patternFill>
          <bgColor rgb="FFFF0000"/>
        </patternFill>
      </fill>
    </dxf>
    <dxf>
      <fill>
        <patternFill>
          <bgColor theme="4" tint="0.59996337778862885"/>
        </patternFill>
      </fill>
    </dxf>
    <dxf>
      <fill>
        <patternFill>
          <bgColor theme="2" tint="-0.24994659260841701"/>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5" tint="0.59996337778862885"/>
        </patternFill>
      </fill>
    </dxf>
  </dxfs>
  <tableStyles count="0" defaultTableStyle="TableStyleMedium9" defaultPivotStyle="PivotStyleLight16"/>
  <colors>
    <mruColors>
      <color rgb="FFFF0066"/>
      <color rgb="FFCC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3</xdr:row>
      <xdr:rowOff>704850</xdr:rowOff>
    </xdr:from>
    <xdr:to>
      <xdr:col>13</xdr:col>
      <xdr:colOff>504825</xdr:colOff>
      <xdr:row>3</xdr:row>
      <xdr:rowOff>979194</xdr:rowOff>
    </xdr:to>
    <xdr:pic>
      <xdr:nvPicPr>
        <xdr:cNvPr id="2" name="Picture 1">
          <a:extLst>
            <a:ext uri="{FF2B5EF4-FFF2-40B4-BE49-F238E27FC236}">
              <a16:creationId xmlns:a16="http://schemas.microsoft.com/office/drawing/2014/main" id="{CCBB1938-5914-4E99-91D4-3D1F6C3C1E49}"/>
            </a:ext>
          </a:extLst>
        </xdr:cNvPr>
        <xdr:cNvPicPr>
          <a:picLocks noChangeAspect="1"/>
        </xdr:cNvPicPr>
      </xdr:nvPicPr>
      <xdr:blipFill>
        <a:blip xmlns:r="http://schemas.openxmlformats.org/officeDocument/2006/relationships" r:embed="rId1"/>
        <a:stretch>
          <a:fillRect/>
        </a:stretch>
      </xdr:blipFill>
      <xdr:spPr>
        <a:xfrm>
          <a:off x="657225" y="1581150"/>
          <a:ext cx="7772400" cy="274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18</xdr:row>
      <xdr:rowOff>0</xdr:rowOff>
    </xdr:from>
    <xdr:ext cx="12700" cy="12700"/>
    <xdr:pic>
      <xdr:nvPicPr>
        <xdr:cNvPr id="2" name="Picture 1" descr="https://applications.labor.ny.gov/wpp/images/spacer.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988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18</xdr:row>
      <xdr:rowOff>0</xdr:rowOff>
    </xdr:from>
    <xdr:to>
      <xdr:col>1</xdr:col>
      <xdr:colOff>12700</xdr:colOff>
      <xdr:row>18</xdr:row>
      <xdr:rowOff>0</xdr:rowOff>
    </xdr:to>
    <xdr:pic>
      <xdr:nvPicPr>
        <xdr:cNvPr id="3" name="Picture 2" descr="https://applications.labor.ny.gov/wpp/images/spacer.gif">
          <a:extLst>
            <a:ext uri="{FF2B5EF4-FFF2-40B4-BE49-F238E27FC236}">
              <a16:creationId xmlns:a16="http://schemas.microsoft.com/office/drawing/2014/main" id="{7CF90031-40D9-423C-87F3-2297EA59B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1</xdr:col>
      <xdr:colOff>12700</xdr:colOff>
      <xdr:row>18</xdr:row>
      <xdr:rowOff>0</xdr:rowOff>
    </xdr:to>
    <xdr:pic>
      <xdr:nvPicPr>
        <xdr:cNvPr id="4" name="Picture 3" descr="https://applications.labor.ny.gov/wpp/images/spacer.gif">
          <a:extLst>
            <a:ext uri="{FF2B5EF4-FFF2-40B4-BE49-F238E27FC236}">
              <a16:creationId xmlns:a16="http://schemas.microsoft.com/office/drawing/2014/main" id="{903F97F5-050A-46C2-9270-75C1EB090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1</xdr:col>
      <xdr:colOff>12700</xdr:colOff>
      <xdr:row>18</xdr:row>
      <xdr:rowOff>0</xdr:rowOff>
    </xdr:to>
    <xdr:pic>
      <xdr:nvPicPr>
        <xdr:cNvPr id="5" name="Picture 4" descr="https://applications.labor.ny.gov/wpp/images/spacer.gif">
          <a:extLst>
            <a:ext uri="{FF2B5EF4-FFF2-40B4-BE49-F238E27FC236}">
              <a16:creationId xmlns:a16="http://schemas.microsoft.com/office/drawing/2014/main" id="{6D9AD0B6-67E1-4E24-A7D2-FFE3DE96B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1</xdr:col>
      <xdr:colOff>12700</xdr:colOff>
      <xdr:row>21</xdr:row>
      <xdr:rowOff>12700</xdr:rowOff>
    </xdr:to>
    <xdr:pic>
      <xdr:nvPicPr>
        <xdr:cNvPr id="2" name="Picture 1" descr="https://applications.labor.ny.gov/wpp/images/spacer.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30937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3" name="Picture 2" descr="https://applications.labor.ny.gov/wpp/images/spacer.gif">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30937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7" name="Picture 6" descr="https://applications.labor.ny.gov/wpp/images/spacer.gif">
          <a:extLst>
            <a:ext uri="{FF2B5EF4-FFF2-40B4-BE49-F238E27FC236}">
              <a16:creationId xmlns:a16="http://schemas.microsoft.com/office/drawing/2014/main" id="{CB907D50-D837-4F53-A3EE-4CCB3B487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8" name="Picture 7" descr="https://applications.labor.ny.gov/wpp/images/spacer.gif">
          <a:extLst>
            <a:ext uri="{FF2B5EF4-FFF2-40B4-BE49-F238E27FC236}">
              <a16:creationId xmlns:a16="http://schemas.microsoft.com/office/drawing/2014/main" id="{D311BCD1-A1B9-48EB-88B3-E1C3553E4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9" name="Picture 8" descr="https://applications.labor.ny.gov/wpp/images/spacer.gif">
          <a:extLst>
            <a:ext uri="{FF2B5EF4-FFF2-40B4-BE49-F238E27FC236}">
              <a16:creationId xmlns:a16="http://schemas.microsoft.com/office/drawing/2014/main" id="{B9F9383A-930C-4E7E-ADDC-7CD2770BE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21</xdr:row>
      <xdr:rowOff>0</xdr:rowOff>
    </xdr:from>
    <xdr:ext cx="12700" cy="12700"/>
    <xdr:pic>
      <xdr:nvPicPr>
        <xdr:cNvPr id="14" name="Picture 13" descr="https://applications.labor.ny.gov/wpp/images/spacer.gif">
          <a:extLst>
            <a:ext uri="{FF2B5EF4-FFF2-40B4-BE49-F238E27FC236}">
              <a16:creationId xmlns:a16="http://schemas.microsoft.com/office/drawing/2014/main" id="{E3EB61B2-0B84-4DD4-AD94-3949921CF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21</xdr:row>
      <xdr:rowOff>0</xdr:rowOff>
    </xdr:from>
    <xdr:to>
      <xdr:col>1</xdr:col>
      <xdr:colOff>12700</xdr:colOff>
      <xdr:row>21</xdr:row>
      <xdr:rowOff>12700</xdr:rowOff>
    </xdr:to>
    <xdr:pic>
      <xdr:nvPicPr>
        <xdr:cNvPr id="15" name="Picture 14" descr="https://applications.labor.ny.gov/wpp/images/spacer.gif">
          <a:extLst>
            <a:ext uri="{FF2B5EF4-FFF2-40B4-BE49-F238E27FC236}">
              <a16:creationId xmlns:a16="http://schemas.microsoft.com/office/drawing/2014/main" id="{CD1407FF-1E94-417B-939F-79A0D75D1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16" name="Picture 15" descr="https://applications.labor.ny.gov/wpp/images/spacer.gif">
          <a:extLst>
            <a:ext uri="{FF2B5EF4-FFF2-40B4-BE49-F238E27FC236}">
              <a16:creationId xmlns:a16="http://schemas.microsoft.com/office/drawing/2014/main" id="{A74DB6D3-501E-4FDB-857E-659650908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17" name="Picture 16" descr="https://applications.labor.ny.gov/wpp/images/spacer.gif">
          <a:extLst>
            <a:ext uri="{FF2B5EF4-FFF2-40B4-BE49-F238E27FC236}">
              <a16:creationId xmlns:a16="http://schemas.microsoft.com/office/drawing/2014/main" id="{57903A31-7487-4C6E-946D-9F74AAB2E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21</xdr:row>
      <xdr:rowOff>0</xdr:rowOff>
    </xdr:from>
    <xdr:ext cx="12700" cy="12700"/>
    <xdr:pic>
      <xdr:nvPicPr>
        <xdr:cNvPr id="19" name="Picture 18" descr="https://applications.labor.ny.gov/wpp/images/spacer.gif">
          <a:extLst>
            <a:ext uri="{FF2B5EF4-FFF2-40B4-BE49-F238E27FC236}">
              <a16:creationId xmlns:a16="http://schemas.microsoft.com/office/drawing/2014/main" id="{8AB876AA-FD84-4901-AF0B-2479DC086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21</xdr:row>
      <xdr:rowOff>0</xdr:rowOff>
    </xdr:from>
    <xdr:to>
      <xdr:col>1</xdr:col>
      <xdr:colOff>12700</xdr:colOff>
      <xdr:row>21</xdr:row>
      <xdr:rowOff>12700</xdr:rowOff>
    </xdr:to>
    <xdr:pic>
      <xdr:nvPicPr>
        <xdr:cNvPr id="20" name="Picture 19" descr="https://applications.labor.ny.gov/wpp/images/spacer.gif">
          <a:extLst>
            <a:ext uri="{FF2B5EF4-FFF2-40B4-BE49-F238E27FC236}">
              <a16:creationId xmlns:a16="http://schemas.microsoft.com/office/drawing/2014/main" id="{2AE9C395-F9DD-450A-913B-D9FDAC4B5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21" name="Picture 20" descr="https://applications.labor.ny.gov/wpp/images/spacer.gif">
          <a:extLst>
            <a:ext uri="{FF2B5EF4-FFF2-40B4-BE49-F238E27FC236}">
              <a16:creationId xmlns:a16="http://schemas.microsoft.com/office/drawing/2014/main" id="{EBBE21E1-F7AB-4EEB-94A8-44A33589A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12700</xdr:colOff>
      <xdr:row>21</xdr:row>
      <xdr:rowOff>12700</xdr:rowOff>
    </xdr:to>
    <xdr:pic>
      <xdr:nvPicPr>
        <xdr:cNvPr id="22" name="Picture 21" descr="https://applications.labor.ny.gov/wpp/images/spacer.gif">
          <a:extLst>
            <a:ext uri="{FF2B5EF4-FFF2-40B4-BE49-F238E27FC236}">
              <a16:creationId xmlns:a16="http://schemas.microsoft.com/office/drawing/2014/main" id="{D63877DC-ACD0-46AC-BF78-D554C401A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46</xdr:row>
      <xdr:rowOff>0</xdr:rowOff>
    </xdr:from>
    <xdr:to>
      <xdr:col>1</xdr:col>
      <xdr:colOff>12700</xdr:colOff>
      <xdr:row>46</xdr:row>
      <xdr:rowOff>12700</xdr:rowOff>
    </xdr:to>
    <xdr:pic>
      <xdr:nvPicPr>
        <xdr:cNvPr id="2" name="Picture 1" descr="https://applications.labor.ny.gov/wpp/images/spacer.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5050" y="48983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3" name="Picture 2" descr="https://applications.labor.ny.gov/wpp/images/spacer.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5050" y="48983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4" name="Picture 3" descr="https://applications.labor.ny.gov/wpp/images/spacer.gif">
          <a:extLst>
            <a:ext uri="{FF2B5EF4-FFF2-40B4-BE49-F238E27FC236}">
              <a16:creationId xmlns:a16="http://schemas.microsoft.com/office/drawing/2014/main" id="{174C7883-B834-490E-85AF-4CCCA7C18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5" name="Picture 4" descr="https://applications.labor.ny.gov/wpp/images/spacer.gif">
          <a:extLst>
            <a:ext uri="{FF2B5EF4-FFF2-40B4-BE49-F238E27FC236}">
              <a16:creationId xmlns:a16="http://schemas.microsoft.com/office/drawing/2014/main" id="{156CAEEF-9D85-4A9B-A458-9A2390E09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6" name="Picture 5" descr="https://applications.labor.ny.gov/wpp/images/spacer.gif">
          <a:extLst>
            <a:ext uri="{FF2B5EF4-FFF2-40B4-BE49-F238E27FC236}">
              <a16:creationId xmlns:a16="http://schemas.microsoft.com/office/drawing/2014/main" id="{7CBC4F75-6FF0-4F5E-ACD6-F2077F649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46</xdr:row>
      <xdr:rowOff>0</xdr:rowOff>
    </xdr:from>
    <xdr:ext cx="12700" cy="12700"/>
    <xdr:pic>
      <xdr:nvPicPr>
        <xdr:cNvPr id="7" name="Picture 6" descr="https://applications.labor.ny.gov/wpp/images/spacer.gif">
          <a:extLst>
            <a:ext uri="{FF2B5EF4-FFF2-40B4-BE49-F238E27FC236}">
              <a16:creationId xmlns:a16="http://schemas.microsoft.com/office/drawing/2014/main" id="{A631E96D-E444-4260-B2EF-C47DD2C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46</xdr:row>
      <xdr:rowOff>0</xdr:rowOff>
    </xdr:from>
    <xdr:to>
      <xdr:col>1</xdr:col>
      <xdr:colOff>12700</xdr:colOff>
      <xdr:row>46</xdr:row>
      <xdr:rowOff>12700</xdr:rowOff>
    </xdr:to>
    <xdr:pic>
      <xdr:nvPicPr>
        <xdr:cNvPr id="8" name="Picture 7" descr="https://applications.labor.ny.gov/wpp/images/spacer.gif">
          <a:extLst>
            <a:ext uri="{FF2B5EF4-FFF2-40B4-BE49-F238E27FC236}">
              <a16:creationId xmlns:a16="http://schemas.microsoft.com/office/drawing/2014/main" id="{0C864C0C-3C48-45D2-A9DC-5421E33E1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9" name="Picture 8" descr="https://applications.labor.ny.gov/wpp/images/spacer.gif">
          <a:extLst>
            <a:ext uri="{FF2B5EF4-FFF2-40B4-BE49-F238E27FC236}">
              <a16:creationId xmlns:a16="http://schemas.microsoft.com/office/drawing/2014/main" id="{8576B0E5-CE3B-489A-8B9D-9187B7D04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10" name="Picture 9" descr="https://applications.labor.ny.gov/wpp/images/spacer.gif">
          <a:extLst>
            <a:ext uri="{FF2B5EF4-FFF2-40B4-BE49-F238E27FC236}">
              <a16:creationId xmlns:a16="http://schemas.microsoft.com/office/drawing/2014/main" id="{7582D595-A788-4BE7-A551-B4732402D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46</xdr:row>
      <xdr:rowOff>0</xdr:rowOff>
    </xdr:from>
    <xdr:ext cx="12700" cy="12700"/>
    <xdr:pic>
      <xdr:nvPicPr>
        <xdr:cNvPr id="15" name="Picture 14" descr="https://applications.labor.ny.gov/wpp/images/spacer.gif">
          <a:extLst>
            <a:ext uri="{FF2B5EF4-FFF2-40B4-BE49-F238E27FC236}">
              <a16:creationId xmlns:a16="http://schemas.microsoft.com/office/drawing/2014/main" id="{4B1CFB3D-9E12-4063-A40E-20083945A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46</xdr:row>
      <xdr:rowOff>0</xdr:rowOff>
    </xdr:from>
    <xdr:to>
      <xdr:col>1</xdr:col>
      <xdr:colOff>12700</xdr:colOff>
      <xdr:row>46</xdr:row>
      <xdr:rowOff>12700</xdr:rowOff>
    </xdr:to>
    <xdr:pic>
      <xdr:nvPicPr>
        <xdr:cNvPr id="16" name="Picture 15" descr="https://applications.labor.ny.gov/wpp/images/spacer.gif">
          <a:extLst>
            <a:ext uri="{FF2B5EF4-FFF2-40B4-BE49-F238E27FC236}">
              <a16:creationId xmlns:a16="http://schemas.microsoft.com/office/drawing/2014/main" id="{FF06A32F-ECCD-43AA-9A1F-8D0F63F9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17" name="Picture 16" descr="https://applications.labor.ny.gov/wpp/images/spacer.gif">
          <a:extLst>
            <a:ext uri="{FF2B5EF4-FFF2-40B4-BE49-F238E27FC236}">
              <a16:creationId xmlns:a16="http://schemas.microsoft.com/office/drawing/2014/main" id="{2DB11B5F-31D0-4265-A666-24D55D99D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12700</xdr:colOff>
      <xdr:row>46</xdr:row>
      <xdr:rowOff>12700</xdr:rowOff>
    </xdr:to>
    <xdr:pic>
      <xdr:nvPicPr>
        <xdr:cNvPr id="18" name="Picture 17" descr="https://applications.labor.ny.gov/wpp/images/spacer.gif">
          <a:extLst>
            <a:ext uri="{FF2B5EF4-FFF2-40B4-BE49-F238E27FC236}">
              <a16:creationId xmlns:a16="http://schemas.microsoft.com/office/drawing/2014/main" id="{6B26CB24-FA9D-48E3-B437-74377A7A6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0"/>
  <sheetViews>
    <sheetView topLeftCell="A7" zoomScale="70" zoomScaleNormal="70" workbookViewId="0">
      <selection activeCell="N33" sqref="N33"/>
    </sheetView>
  </sheetViews>
  <sheetFormatPr defaultColWidth="9.26953125" defaultRowHeight="12.5"/>
  <cols>
    <col min="1" max="1" width="9.26953125" style="1"/>
    <col min="2" max="2" width="52.7265625" style="1" customWidth="1"/>
    <col min="3" max="4" width="9.26953125" style="1"/>
    <col min="5" max="5" width="10.54296875" style="1" customWidth="1"/>
    <col min="6" max="6" width="9.26953125" style="1" customWidth="1"/>
    <col min="7" max="10" width="9.26953125" style="1"/>
    <col min="11" max="11" width="12.453125" style="1" customWidth="1"/>
    <col min="12" max="16384" width="9.26953125" style="1"/>
  </cols>
  <sheetData>
    <row r="1" spans="1:11" ht="18">
      <c r="A1" s="232" t="s">
        <v>66</v>
      </c>
      <c r="B1" s="232"/>
      <c r="C1" s="232"/>
      <c r="D1" s="232"/>
      <c r="E1" s="232"/>
      <c r="F1" s="232"/>
      <c r="G1" s="232"/>
      <c r="H1" s="232"/>
      <c r="I1" s="232"/>
    </row>
    <row r="2" spans="1:11" ht="14">
      <c r="A2" s="233" t="s">
        <v>65</v>
      </c>
      <c r="B2" s="233"/>
      <c r="C2" s="233"/>
      <c r="D2" s="233"/>
      <c r="E2" s="233"/>
      <c r="F2" s="233"/>
      <c r="G2" s="233"/>
      <c r="H2" s="233"/>
      <c r="I2" s="233"/>
    </row>
    <row r="3" spans="1:11" ht="13">
      <c r="C3" s="7"/>
      <c r="D3" s="6"/>
      <c r="E3" s="6"/>
      <c r="F3" s="6"/>
    </row>
    <row r="4" spans="1:11" ht="27" customHeight="1">
      <c r="B4" s="237" t="s">
        <v>54</v>
      </c>
      <c r="C4" s="238"/>
      <c r="D4" s="238"/>
      <c r="E4" s="238"/>
      <c r="F4" s="238"/>
      <c r="G4" s="238"/>
      <c r="H4" s="238"/>
      <c r="I4" s="238"/>
      <c r="J4" s="238"/>
      <c r="K4" s="238"/>
    </row>
    <row r="5" spans="1:11" ht="15">
      <c r="B5" s="11" t="s">
        <v>0</v>
      </c>
      <c r="C5" s="234" t="s">
        <v>6</v>
      </c>
      <c r="D5" s="235"/>
      <c r="E5" s="236"/>
    </row>
    <row r="6" spans="1:11" ht="15">
      <c r="B6" s="22" t="s">
        <v>18</v>
      </c>
      <c r="C6" s="234" t="s">
        <v>19</v>
      </c>
      <c r="D6" s="235"/>
      <c r="E6" s="236"/>
    </row>
    <row r="7" spans="1:11" ht="15">
      <c r="B7" s="18"/>
      <c r="C7" s="19" t="s">
        <v>20</v>
      </c>
      <c r="D7" s="23" t="s">
        <v>21</v>
      </c>
    </row>
    <row r="8" spans="1:11" ht="15">
      <c r="B8" s="18"/>
      <c r="C8" s="19"/>
      <c r="D8" s="23"/>
    </row>
    <row r="9" spans="1:11" ht="15">
      <c r="B9" s="18" t="s">
        <v>8</v>
      </c>
      <c r="C9" s="241" t="s">
        <v>22</v>
      </c>
      <c r="D9" s="241"/>
      <c r="E9" s="241"/>
      <c r="F9" s="241"/>
      <c r="G9" s="241"/>
      <c r="H9" s="241"/>
      <c r="I9" s="241"/>
      <c r="J9" s="241"/>
      <c r="K9" s="241"/>
    </row>
    <row r="10" spans="1:11" ht="15">
      <c r="B10" s="18"/>
      <c r="C10" s="20" t="s">
        <v>9</v>
      </c>
      <c r="D10" s="15" t="s">
        <v>10</v>
      </c>
      <c r="E10" s="15" t="s">
        <v>11</v>
      </c>
      <c r="F10" s="15" t="s">
        <v>12</v>
      </c>
      <c r="G10" s="21" t="s">
        <v>13</v>
      </c>
      <c r="H10" s="21" t="s">
        <v>14</v>
      </c>
      <c r="I10" s="21" t="s">
        <v>15</v>
      </c>
      <c r="J10" s="21" t="s">
        <v>16</v>
      </c>
      <c r="K10" s="21" t="s">
        <v>17</v>
      </c>
    </row>
    <row r="11" spans="1:11" ht="15">
      <c r="B11" s="18"/>
      <c r="C11" s="20"/>
      <c r="D11" s="15"/>
      <c r="E11" s="15"/>
      <c r="F11" s="15"/>
      <c r="G11" s="21"/>
      <c r="H11" s="21"/>
      <c r="I11" s="21"/>
      <c r="J11" s="21"/>
      <c r="K11" s="21"/>
    </row>
    <row r="12" spans="1:11" ht="13">
      <c r="B12" s="5"/>
    </row>
    <row r="13" spans="1:11" ht="246" customHeight="1">
      <c r="B13" s="245" t="s">
        <v>195</v>
      </c>
      <c r="C13" s="246"/>
      <c r="D13" s="246"/>
      <c r="E13" s="246"/>
      <c r="F13" s="246"/>
      <c r="G13" s="246"/>
      <c r="H13" s="246"/>
      <c r="I13" s="246"/>
      <c r="J13" s="246"/>
      <c r="K13" s="246"/>
    </row>
    <row r="14" spans="1:11" ht="17.649999999999999" customHeight="1"/>
    <row r="15" spans="1:11" ht="47.25" customHeight="1">
      <c r="B15" s="242" t="s">
        <v>125</v>
      </c>
      <c r="C15" s="243"/>
      <c r="D15" s="243"/>
      <c r="E15" s="243"/>
      <c r="F15" s="243"/>
      <c r="G15" s="243"/>
      <c r="H15" s="243"/>
      <c r="I15" s="243"/>
      <c r="J15" s="243"/>
      <c r="K15" s="243"/>
    </row>
    <row r="16" spans="1:11" ht="17.649999999999999" customHeight="1" thickBot="1"/>
    <row r="17" spans="2:11" ht="34.5" customHeight="1" thickBot="1">
      <c r="B17" s="247" t="s">
        <v>112</v>
      </c>
      <c r="C17" s="248"/>
      <c r="D17" s="248"/>
      <c r="E17" s="248"/>
      <c r="F17" s="248"/>
      <c r="G17" s="248"/>
      <c r="H17" s="248"/>
      <c r="I17" s="248"/>
      <c r="J17" s="248"/>
      <c r="K17" s="249"/>
    </row>
    <row r="18" spans="2:11" ht="15.5">
      <c r="B18" s="3"/>
    </row>
    <row r="19" spans="2:11" ht="110.25" customHeight="1">
      <c r="B19" s="244" t="s">
        <v>119</v>
      </c>
      <c r="C19" s="240"/>
      <c r="D19" s="240"/>
      <c r="E19" s="240"/>
      <c r="F19" s="240"/>
      <c r="G19" s="240"/>
      <c r="H19" s="240"/>
      <c r="I19" s="240"/>
      <c r="J19" s="240"/>
      <c r="K19" s="240"/>
    </row>
    <row r="20" spans="2:11" ht="15.5">
      <c r="B20" s="3"/>
    </row>
    <row r="21" spans="2:11" ht="51.75" customHeight="1">
      <c r="B21" s="244" t="s">
        <v>120</v>
      </c>
      <c r="C21" s="240"/>
      <c r="D21" s="240"/>
      <c r="E21" s="240"/>
      <c r="F21" s="240"/>
      <c r="G21" s="240"/>
      <c r="H21" s="240"/>
      <c r="I21" s="240"/>
      <c r="J21" s="240"/>
      <c r="K21" s="240"/>
    </row>
    <row r="23" spans="2:11" ht="50.25" customHeight="1">
      <c r="B23" s="239" t="s">
        <v>190</v>
      </c>
      <c r="C23" s="240"/>
      <c r="D23" s="240"/>
      <c r="E23" s="240"/>
      <c r="F23" s="240"/>
      <c r="G23" s="240"/>
      <c r="H23" s="240"/>
      <c r="I23" s="240"/>
      <c r="J23" s="240"/>
      <c r="K23" s="240"/>
    </row>
    <row r="24" spans="2:11" ht="15.5">
      <c r="B24" s="2"/>
    </row>
    <row r="25" spans="2:11" ht="48.75" customHeight="1">
      <c r="B25" s="239" t="s">
        <v>118</v>
      </c>
      <c r="C25" s="240"/>
      <c r="D25" s="240"/>
      <c r="E25" s="240"/>
      <c r="F25" s="240"/>
      <c r="G25" s="240"/>
      <c r="H25" s="240"/>
      <c r="I25" s="240"/>
      <c r="J25" s="240"/>
      <c r="K25" s="240"/>
    </row>
    <row r="26" spans="2:11" ht="15.75" customHeight="1"/>
    <row r="27" spans="2:11" ht="33" customHeight="1">
      <c r="B27" s="220" t="s">
        <v>123</v>
      </c>
      <c r="C27" s="221"/>
      <c r="D27" s="221"/>
      <c r="E27" s="221"/>
      <c r="F27" s="221"/>
      <c r="G27" s="221"/>
      <c r="H27" s="221"/>
      <c r="I27" s="221"/>
      <c r="J27" s="221"/>
      <c r="K27" s="221"/>
    </row>
    <row r="29" spans="2:11" ht="71.25" customHeight="1">
      <c r="B29" s="220" t="s">
        <v>128</v>
      </c>
      <c r="C29" s="221"/>
      <c r="D29" s="221"/>
      <c r="E29" s="221"/>
      <c r="F29" s="221"/>
      <c r="G29" s="221"/>
      <c r="H29" s="221"/>
      <c r="I29" s="221"/>
      <c r="J29" s="221"/>
      <c r="K29" s="221"/>
    </row>
    <row r="30" spans="2:11" ht="15.5">
      <c r="B30" s="2"/>
    </row>
    <row r="31" spans="2:11" ht="87.75" customHeight="1">
      <c r="B31" s="220" t="s">
        <v>121</v>
      </c>
      <c r="C31" s="220"/>
      <c r="D31" s="220"/>
      <c r="E31" s="220"/>
      <c r="F31" s="220"/>
      <c r="G31" s="220"/>
      <c r="H31" s="220"/>
      <c r="I31" s="220"/>
      <c r="J31" s="220"/>
      <c r="K31" s="220"/>
    </row>
    <row r="32" spans="2:11" ht="15.5">
      <c r="B32" s="2"/>
    </row>
    <row r="33" spans="2:11" ht="50.25" customHeight="1">
      <c r="B33" s="220" t="s">
        <v>138</v>
      </c>
      <c r="C33" s="222"/>
      <c r="D33" s="222"/>
      <c r="E33" s="222"/>
      <c r="F33" s="222"/>
      <c r="G33" s="222"/>
      <c r="H33" s="222"/>
      <c r="I33" s="222"/>
      <c r="J33" s="222"/>
      <c r="K33" s="222"/>
    </row>
    <row r="34" spans="2:11" ht="15.5">
      <c r="B34" s="2"/>
    </row>
    <row r="35" spans="2:11" ht="22.5" customHeight="1">
      <c r="B35" s="220" t="s">
        <v>122</v>
      </c>
      <c r="C35" s="221"/>
      <c r="D35" s="221"/>
      <c r="E35" s="221"/>
      <c r="F35" s="221"/>
      <c r="G35" s="221"/>
      <c r="H35" s="221"/>
      <c r="I35" s="221"/>
      <c r="J35" s="221"/>
      <c r="K35" s="221"/>
    </row>
    <row r="36" spans="2:11" ht="15.75" customHeight="1"/>
    <row r="37" spans="2:11" ht="211.5" customHeight="1">
      <c r="B37" s="218" t="s">
        <v>196</v>
      </c>
      <c r="C37" s="219"/>
      <c r="D37" s="219"/>
      <c r="E37" s="219"/>
      <c r="F37" s="219"/>
      <c r="G37" s="219"/>
      <c r="H37" s="219"/>
      <c r="I37" s="219"/>
      <c r="J37" s="219"/>
      <c r="K37" s="219"/>
    </row>
    <row r="38" spans="2:11" ht="15.5">
      <c r="B38" s="25"/>
    </row>
    <row r="39" spans="2:11" ht="91.5" customHeight="1" thickBot="1">
      <c r="B39" s="253" t="s">
        <v>116</v>
      </c>
      <c r="C39" s="254"/>
      <c r="D39" s="254"/>
      <c r="E39" s="254"/>
      <c r="F39" s="254"/>
      <c r="G39" s="254"/>
      <c r="H39" s="254"/>
      <c r="I39" s="254"/>
      <c r="J39" s="254"/>
      <c r="K39" s="255"/>
    </row>
    <row r="40" spans="2:11" ht="14">
      <c r="B40" s="24"/>
      <c r="C40" s="24"/>
      <c r="D40" s="24"/>
      <c r="E40" s="24"/>
      <c r="F40" s="24"/>
      <c r="G40" s="24"/>
      <c r="H40" s="24"/>
      <c r="I40" s="24"/>
      <c r="J40" s="24"/>
      <c r="K40" s="24"/>
    </row>
    <row r="41" spans="2:11" ht="76.5" customHeight="1">
      <c r="B41" s="256" t="s">
        <v>113</v>
      </c>
      <c r="C41" s="257"/>
      <c r="D41" s="257"/>
      <c r="E41" s="257"/>
      <c r="F41" s="257"/>
      <c r="G41" s="257"/>
      <c r="H41" s="257"/>
      <c r="I41" s="257"/>
      <c r="J41" s="257"/>
      <c r="K41" s="258"/>
    </row>
    <row r="42" spans="2:11" ht="14">
      <c r="B42" s="24"/>
      <c r="C42" s="24"/>
      <c r="D42" s="24"/>
      <c r="E42" s="24"/>
      <c r="F42" s="24"/>
      <c r="G42" s="24"/>
      <c r="H42" s="24"/>
      <c r="I42" s="24"/>
      <c r="J42" s="24"/>
      <c r="K42" s="24"/>
    </row>
    <row r="43" spans="2:11" ht="19.5" customHeight="1">
      <c r="B43" s="256" t="s">
        <v>87</v>
      </c>
      <c r="C43" s="257"/>
      <c r="D43" s="257"/>
      <c r="E43" s="257"/>
      <c r="F43" s="257"/>
      <c r="G43" s="257"/>
      <c r="H43" s="257"/>
      <c r="I43" s="257"/>
      <c r="J43" s="257"/>
      <c r="K43" s="258"/>
    </row>
    <row r="44" spans="2:11" ht="15.5">
      <c r="B44" s="2"/>
    </row>
    <row r="45" spans="2:11" ht="40.5" customHeight="1">
      <c r="B45" s="223" t="s">
        <v>191</v>
      </c>
      <c r="C45" s="224"/>
      <c r="D45" s="224"/>
      <c r="E45" s="224"/>
      <c r="F45" s="224"/>
      <c r="G45" s="224"/>
      <c r="H45" s="224"/>
      <c r="I45" s="224"/>
      <c r="J45" s="224"/>
      <c r="K45" s="225"/>
    </row>
    <row r="46" spans="2:11" ht="15.5">
      <c r="B46" s="2"/>
    </row>
    <row r="47" spans="2:11" ht="21.75" customHeight="1">
      <c r="B47" s="229" t="s">
        <v>84</v>
      </c>
      <c r="C47" s="230"/>
      <c r="D47" s="230"/>
      <c r="E47" s="230"/>
      <c r="F47" s="230"/>
      <c r="G47" s="230"/>
      <c r="H47" s="230"/>
      <c r="I47" s="230"/>
      <c r="J47" s="230"/>
      <c r="K47" s="231"/>
    </row>
    <row r="48" spans="2:11" ht="15.5">
      <c r="B48" s="2"/>
    </row>
    <row r="49" spans="1:11" ht="17.25" customHeight="1">
      <c r="B49" s="223" t="s">
        <v>85</v>
      </c>
      <c r="C49" s="224"/>
      <c r="D49" s="224"/>
      <c r="E49" s="224"/>
      <c r="F49" s="224"/>
      <c r="G49" s="224"/>
      <c r="H49" s="224"/>
      <c r="I49" s="224"/>
      <c r="J49" s="224"/>
      <c r="K49" s="225"/>
    </row>
    <row r="50" spans="1:11" ht="15.5">
      <c r="B50" s="2"/>
    </row>
    <row r="51" spans="1:11" ht="72" customHeight="1">
      <c r="B51" s="223" t="s">
        <v>117</v>
      </c>
      <c r="C51" s="230"/>
      <c r="D51" s="230"/>
      <c r="E51" s="230"/>
      <c r="F51" s="230"/>
      <c r="G51" s="230"/>
      <c r="H51" s="230"/>
      <c r="I51" s="230"/>
      <c r="J51" s="230"/>
      <c r="K51" s="231"/>
    </row>
    <row r="52" spans="1:11" ht="15.5">
      <c r="B52" s="2"/>
    </row>
    <row r="53" spans="1:11" ht="64.5" customHeight="1">
      <c r="B53" s="223" t="s">
        <v>139</v>
      </c>
      <c r="C53" s="224"/>
      <c r="D53" s="224"/>
      <c r="E53" s="224"/>
      <c r="F53" s="224"/>
      <c r="G53" s="224"/>
      <c r="H53" s="224"/>
      <c r="I53" s="224"/>
      <c r="J53" s="224"/>
      <c r="K53" s="225"/>
    </row>
    <row r="54" spans="1:11" ht="15.5">
      <c r="B54" s="2"/>
    </row>
    <row r="55" spans="1:11" ht="128.25" customHeight="1">
      <c r="B55" s="223" t="s">
        <v>92</v>
      </c>
      <c r="C55" s="224"/>
      <c r="D55" s="224"/>
      <c r="E55" s="224"/>
      <c r="F55" s="224"/>
      <c r="G55" s="224"/>
      <c r="H55" s="224"/>
      <c r="I55" s="224"/>
      <c r="J55" s="224"/>
      <c r="K55" s="225"/>
    </row>
    <row r="56" spans="1:11" ht="15.5">
      <c r="B56" s="2"/>
    </row>
    <row r="57" spans="1:11" ht="46.5" customHeight="1">
      <c r="B57" s="223" t="s">
        <v>86</v>
      </c>
      <c r="C57" s="224"/>
      <c r="D57" s="224"/>
      <c r="E57" s="224"/>
      <c r="F57" s="224"/>
      <c r="G57" s="224"/>
      <c r="H57" s="224"/>
      <c r="I57" s="224"/>
      <c r="J57" s="224"/>
      <c r="K57" s="225"/>
    </row>
    <row r="58" spans="1:11" ht="16" thickBot="1">
      <c r="B58" s="2"/>
    </row>
    <row r="59" spans="1:11" ht="54.75" customHeight="1" thickBot="1">
      <c r="B59" s="250" t="s">
        <v>197</v>
      </c>
      <c r="C59" s="251"/>
      <c r="D59" s="251"/>
      <c r="E59" s="251"/>
      <c r="F59" s="251"/>
      <c r="G59" s="251"/>
      <c r="H59" s="251"/>
      <c r="I59" s="251"/>
      <c r="J59" s="251"/>
      <c r="K59" s="252"/>
    </row>
    <row r="60" spans="1:11" ht="15.5">
      <c r="B60" s="12"/>
      <c r="C60" s="14"/>
      <c r="D60" s="14"/>
      <c r="E60" s="14"/>
      <c r="F60" s="14"/>
      <c r="G60" s="14"/>
      <c r="H60" s="14"/>
      <c r="I60" s="14"/>
      <c r="J60" s="14"/>
      <c r="K60" s="14"/>
    </row>
    <row r="61" spans="1:11" ht="33" customHeight="1">
      <c r="A61" s="12" t="s">
        <v>4</v>
      </c>
      <c r="B61" s="211" t="s">
        <v>140</v>
      </c>
      <c r="C61" s="211"/>
      <c r="D61" s="211"/>
      <c r="E61" s="211"/>
      <c r="F61" s="211"/>
      <c r="G61" s="211"/>
      <c r="H61" s="211"/>
      <c r="I61" s="211"/>
      <c r="J61" s="211"/>
      <c r="K61" s="211"/>
    </row>
    <row r="62" spans="1:11" ht="216" customHeight="1">
      <c r="A62" s="12"/>
      <c r="B62" s="211"/>
      <c r="C62" s="211"/>
      <c r="D62" s="211"/>
      <c r="E62" s="211"/>
      <c r="F62" s="211"/>
      <c r="G62" s="211"/>
      <c r="H62" s="211"/>
      <c r="I62" s="211"/>
      <c r="J62" s="211"/>
      <c r="K62" s="211"/>
    </row>
    <row r="63" spans="1:11" ht="15.5">
      <c r="A63" s="12"/>
      <c r="B63" s="17"/>
      <c r="C63" s="17"/>
      <c r="D63" s="17"/>
      <c r="E63" s="17"/>
      <c r="F63" s="17"/>
      <c r="G63" s="17"/>
      <c r="H63" s="17"/>
      <c r="I63" s="17"/>
      <c r="J63" s="17"/>
      <c r="K63" s="17"/>
    </row>
    <row r="64" spans="1:11" ht="174" customHeight="1">
      <c r="A64" s="12"/>
      <c r="B64" s="198" t="s">
        <v>83</v>
      </c>
      <c r="C64" s="199"/>
      <c r="D64" s="199"/>
      <c r="E64" s="199"/>
      <c r="F64" s="199"/>
      <c r="G64" s="199"/>
      <c r="H64" s="199"/>
      <c r="I64" s="199"/>
      <c r="J64" s="199"/>
      <c r="K64" s="200"/>
    </row>
    <row r="65" spans="1:13" ht="15.5">
      <c r="A65" s="12"/>
      <c r="B65" s="17"/>
      <c r="C65" s="17"/>
      <c r="D65" s="17"/>
      <c r="E65" s="17"/>
      <c r="F65" s="17"/>
      <c r="G65" s="17"/>
      <c r="H65" s="17"/>
      <c r="I65" s="17"/>
      <c r="J65" s="17"/>
      <c r="K65" s="17"/>
    </row>
    <row r="66" spans="1:13" ht="403.15" customHeight="1">
      <c r="A66" s="12"/>
      <c r="B66" s="211" t="s">
        <v>59</v>
      </c>
      <c r="C66" s="211"/>
      <c r="D66" s="211"/>
      <c r="E66" s="211"/>
      <c r="F66" s="211"/>
      <c r="G66" s="211"/>
      <c r="H66" s="211"/>
      <c r="I66" s="211"/>
      <c r="J66" s="211"/>
      <c r="K66" s="211"/>
    </row>
    <row r="67" spans="1:13" ht="15.5">
      <c r="A67" s="12"/>
      <c r="B67" s="17"/>
      <c r="C67" s="17"/>
      <c r="D67" s="17"/>
      <c r="E67" s="17"/>
      <c r="F67" s="17"/>
      <c r="G67" s="17"/>
      <c r="H67" s="17"/>
      <c r="I67" s="17"/>
      <c r="J67" s="17"/>
      <c r="K67" s="17"/>
    </row>
    <row r="68" spans="1:13" ht="205.9" customHeight="1">
      <c r="A68" s="12"/>
      <c r="B68" s="198" t="s">
        <v>198</v>
      </c>
      <c r="C68" s="199"/>
      <c r="D68" s="199"/>
      <c r="E68" s="199"/>
      <c r="F68" s="199"/>
      <c r="G68" s="199"/>
      <c r="H68" s="199"/>
      <c r="I68" s="199"/>
      <c r="J68" s="199"/>
      <c r="K68" s="200"/>
    </row>
    <row r="69" spans="1:13" ht="15.5">
      <c r="A69" s="12"/>
      <c r="B69" s="17"/>
      <c r="C69" s="17"/>
      <c r="D69" s="17"/>
      <c r="E69" s="17"/>
      <c r="F69" s="17"/>
      <c r="G69" s="17"/>
      <c r="H69" s="17"/>
      <c r="I69" s="17"/>
      <c r="J69" s="17"/>
      <c r="K69" s="17"/>
    </row>
    <row r="70" spans="1:13" ht="408.75" customHeight="1">
      <c r="A70" s="12"/>
      <c r="B70" s="206" t="s">
        <v>130</v>
      </c>
      <c r="C70" s="206"/>
      <c r="D70" s="206"/>
      <c r="E70" s="206"/>
      <c r="F70" s="206"/>
      <c r="G70" s="206"/>
      <c r="H70" s="206"/>
      <c r="I70" s="206"/>
      <c r="J70" s="206"/>
      <c r="K70" s="206"/>
    </row>
    <row r="71" spans="1:13" ht="15.5">
      <c r="A71" s="12"/>
      <c r="B71" s="17"/>
      <c r="C71" s="17"/>
      <c r="D71" s="17"/>
      <c r="E71" s="17"/>
      <c r="F71" s="17"/>
      <c r="G71" s="17"/>
      <c r="H71" s="17"/>
      <c r="I71" s="17"/>
      <c r="J71" s="17"/>
      <c r="K71" s="17"/>
    </row>
    <row r="72" spans="1:13" ht="145.5" customHeight="1">
      <c r="A72" s="12"/>
      <c r="B72" s="211" t="s">
        <v>100</v>
      </c>
      <c r="C72" s="211"/>
      <c r="D72" s="211"/>
      <c r="E72" s="211"/>
      <c r="F72" s="211"/>
      <c r="G72" s="211"/>
      <c r="H72" s="211"/>
      <c r="I72" s="211"/>
      <c r="J72" s="211"/>
      <c r="K72" s="211"/>
    </row>
    <row r="73" spans="1:13" ht="15.5">
      <c r="A73" s="12"/>
      <c r="B73" s="17"/>
      <c r="C73" s="17"/>
      <c r="D73" s="17"/>
      <c r="E73" s="17"/>
      <c r="F73" s="17"/>
      <c r="G73" s="17"/>
      <c r="H73" s="17"/>
      <c r="I73" s="17"/>
      <c r="J73" s="17"/>
      <c r="K73" s="17"/>
    </row>
    <row r="74" spans="1:13" ht="45.75" customHeight="1">
      <c r="B74" s="210" t="s">
        <v>91</v>
      </c>
      <c r="C74" s="210"/>
      <c r="D74" s="210"/>
      <c r="E74" s="210"/>
      <c r="F74" s="210"/>
      <c r="G74" s="210"/>
      <c r="H74" s="210"/>
      <c r="I74" s="210"/>
      <c r="J74" s="210"/>
      <c r="K74" s="210"/>
      <c r="L74" s="16"/>
      <c r="M74" s="16"/>
    </row>
    <row r="75" spans="1:13" ht="15.5">
      <c r="B75" s="3"/>
    </row>
    <row r="76" spans="1:13" ht="96.75" customHeight="1">
      <c r="A76" s="12"/>
      <c r="B76" s="211" t="s">
        <v>110</v>
      </c>
      <c r="C76" s="211"/>
      <c r="D76" s="211"/>
      <c r="E76" s="211"/>
      <c r="F76" s="211"/>
      <c r="G76" s="211"/>
      <c r="H76" s="211"/>
      <c r="I76" s="211"/>
      <c r="J76" s="211"/>
      <c r="K76" s="211"/>
    </row>
    <row r="77" spans="1:13" ht="15.5">
      <c r="B77" s="3"/>
    </row>
    <row r="78" spans="1:13" ht="15.5">
      <c r="B78" s="210" t="s">
        <v>82</v>
      </c>
      <c r="C78" s="210"/>
      <c r="D78" s="210"/>
      <c r="E78" s="210"/>
      <c r="F78" s="210"/>
      <c r="G78" s="210"/>
      <c r="H78" s="210"/>
      <c r="I78" s="210"/>
      <c r="J78" s="210"/>
      <c r="K78" s="210"/>
      <c r="L78" s="16"/>
      <c r="M78" s="16"/>
    </row>
    <row r="79" spans="1:13" ht="15.5">
      <c r="B79" s="3"/>
    </row>
    <row r="80" spans="1:13" ht="56.25" customHeight="1">
      <c r="A80" s="12"/>
      <c r="B80" s="198" t="s">
        <v>124</v>
      </c>
      <c r="C80" s="199"/>
      <c r="D80" s="199"/>
      <c r="E80" s="199"/>
      <c r="F80" s="199"/>
      <c r="G80" s="199"/>
      <c r="H80" s="199"/>
      <c r="I80" s="199"/>
      <c r="J80" s="199"/>
      <c r="K80" s="200"/>
    </row>
    <row r="81" spans="1:13" ht="15.5">
      <c r="B81" s="3"/>
    </row>
    <row r="82" spans="1:13" ht="84.75" customHeight="1">
      <c r="B82" s="210" t="s">
        <v>111</v>
      </c>
      <c r="C82" s="210"/>
      <c r="D82" s="210"/>
      <c r="E82" s="210"/>
      <c r="F82" s="210"/>
      <c r="G82" s="210"/>
      <c r="H82" s="210"/>
      <c r="I82" s="210"/>
      <c r="J82" s="210"/>
      <c r="K82" s="210"/>
      <c r="L82" s="16"/>
      <c r="M82" s="16"/>
    </row>
    <row r="83" spans="1:13" ht="16" thickBot="1">
      <c r="A83" s="12"/>
      <c r="B83" s="17"/>
      <c r="C83" s="17"/>
      <c r="D83" s="17"/>
      <c r="E83" s="17"/>
      <c r="F83" s="17"/>
      <c r="G83" s="17"/>
      <c r="H83" s="17"/>
      <c r="I83" s="17"/>
      <c r="J83" s="17"/>
      <c r="K83" s="17"/>
    </row>
    <row r="84" spans="1:13" ht="16" thickBot="1">
      <c r="A84" s="12"/>
      <c r="B84" s="207" t="s">
        <v>192</v>
      </c>
      <c r="C84" s="208"/>
      <c r="D84" s="208"/>
      <c r="E84" s="208"/>
      <c r="F84" s="208"/>
      <c r="G84" s="208"/>
      <c r="H84" s="208"/>
      <c r="I84" s="208"/>
      <c r="J84" s="208"/>
      <c r="K84" s="209"/>
    </row>
    <row r="85" spans="1:13" ht="16" thickBot="1">
      <c r="A85" s="12"/>
      <c r="B85" s="40"/>
      <c r="C85" s="41"/>
      <c r="D85" s="41"/>
      <c r="E85" s="41"/>
      <c r="F85" s="41"/>
      <c r="G85" s="41"/>
      <c r="H85" s="41"/>
      <c r="I85" s="41"/>
      <c r="J85" s="41"/>
      <c r="K85" s="42"/>
    </row>
    <row r="86" spans="1:13" ht="24.75" customHeight="1" thickBot="1">
      <c r="B86" s="226" t="s">
        <v>189</v>
      </c>
      <c r="C86" s="227"/>
      <c r="D86" s="227"/>
      <c r="E86" s="227"/>
      <c r="F86" s="227"/>
      <c r="G86" s="227"/>
      <c r="H86" s="227"/>
      <c r="I86" s="227"/>
      <c r="J86" s="227"/>
      <c r="K86" s="228"/>
    </row>
    <row r="87" spans="1:13" ht="13" thickBot="1"/>
    <row r="88" spans="1:13" ht="32.25" customHeight="1" thickBot="1">
      <c r="B88" s="207" t="s">
        <v>57</v>
      </c>
      <c r="C88" s="215"/>
      <c r="D88" s="215"/>
      <c r="E88" s="215"/>
      <c r="F88" s="215"/>
      <c r="G88" s="215"/>
      <c r="H88" s="215"/>
      <c r="I88" s="215"/>
      <c r="J88" s="215"/>
      <c r="K88" s="216"/>
    </row>
    <row r="89" spans="1:13" ht="15.5">
      <c r="B89" s="13"/>
      <c r="C89" s="13"/>
      <c r="D89" s="13"/>
      <c r="E89" s="13"/>
      <c r="F89" s="13"/>
      <c r="G89" s="13"/>
      <c r="H89" s="13"/>
      <c r="I89" s="13"/>
      <c r="J89" s="13"/>
      <c r="K89" s="13"/>
    </row>
    <row r="90" spans="1:13" ht="33" customHeight="1">
      <c r="B90" s="201" t="s">
        <v>58</v>
      </c>
      <c r="C90" s="201"/>
      <c r="D90" s="201"/>
      <c r="E90" s="201"/>
      <c r="F90" s="201"/>
      <c r="G90" s="201"/>
      <c r="H90" s="201"/>
      <c r="I90" s="201"/>
      <c r="J90" s="201"/>
      <c r="K90" s="201"/>
    </row>
    <row r="91" spans="1:13" ht="15.5">
      <c r="B91" s="2"/>
    </row>
    <row r="92" spans="1:13" ht="31.5" customHeight="1">
      <c r="B92" s="201" t="s">
        <v>53</v>
      </c>
      <c r="C92" s="201"/>
      <c r="D92" s="201"/>
      <c r="E92" s="201"/>
      <c r="F92" s="201"/>
      <c r="G92" s="201"/>
      <c r="H92" s="201"/>
      <c r="I92" s="201"/>
      <c r="J92" s="201"/>
      <c r="K92" s="201"/>
    </row>
    <row r="93" spans="1:13" ht="15.5">
      <c r="B93" s="8"/>
      <c r="C93" s="8"/>
      <c r="D93" s="8"/>
      <c r="E93" s="8"/>
      <c r="F93" s="8"/>
      <c r="G93" s="8"/>
      <c r="H93" s="8"/>
      <c r="I93" s="8"/>
      <c r="J93" s="8"/>
      <c r="K93" s="8"/>
    </row>
    <row r="94" spans="1:13" ht="50.25" customHeight="1">
      <c r="B94" s="201" t="s">
        <v>24</v>
      </c>
      <c r="C94" s="217"/>
      <c r="D94" s="217"/>
      <c r="E94" s="217"/>
      <c r="F94" s="217"/>
      <c r="G94" s="217"/>
      <c r="H94" s="217"/>
      <c r="I94" s="217"/>
      <c r="J94" s="217"/>
      <c r="K94" s="217"/>
    </row>
    <row r="95" spans="1:13" ht="15.5">
      <c r="B95" s="4"/>
      <c r="C95" s="4"/>
      <c r="D95" s="4"/>
      <c r="E95" s="4"/>
      <c r="F95" s="4"/>
      <c r="G95" s="4"/>
      <c r="H95" s="4"/>
      <c r="I95" s="4"/>
      <c r="J95" s="4"/>
      <c r="K95" s="4"/>
    </row>
    <row r="96" spans="1:13" ht="79.900000000000006" customHeight="1">
      <c r="B96" s="212" t="s">
        <v>199</v>
      </c>
      <c r="C96" s="213"/>
      <c r="D96" s="213"/>
      <c r="E96" s="213"/>
      <c r="F96" s="213"/>
      <c r="G96" s="213"/>
      <c r="H96" s="213"/>
      <c r="I96" s="213"/>
      <c r="J96" s="213"/>
      <c r="K96" s="214"/>
    </row>
    <row r="97" spans="2:11" ht="15.5">
      <c r="B97" s="9"/>
      <c r="C97" s="10"/>
      <c r="D97" s="10"/>
      <c r="E97" s="10"/>
      <c r="F97" s="10"/>
      <c r="G97" s="10"/>
      <c r="H97" s="10"/>
      <c r="I97" s="10"/>
      <c r="J97" s="10"/>
      <c r="K97" s="10"/>
    </row>
    <row r="98" spans="2:11" ht="66" customHeight="1">
      <c r="B98" s="212" t="s">
        <v>114</v>
      </c>
      <c r="C98" s="213"/>
      <c r="D98" s="213"/>
      <c r="E98" s="213"/>
      <c r="F98" s="213"/>
      <c r="G98" s="213"/>
      <c r="H98" s="213"/>
      <c r="I98" s="213"/>
      <c r="J98" s="213"/>
      <c r="K98" s="214"/>
    </row>
    <row r="99" spans="2:11" ht="15.5">
      <c r="B99" s="4"/>
      <c r="C99" s="14"/>
      <c r="D99" s="14"/>
      <c r="E99" s="14"/>
      <c r="F99" s="14"/>
      <c r="G99" s="14"/>
      <c r="H99" s="14"/>
      <c r="I99" s="14"/>
      <c r="J99" s="14"/>
      <c r="K99" s="14"/>
    </row>
    <row r="100" spans="2:11" ht="39.75" customHeight="1">
      <c r="B100" s="212" t="s">
        <v>67</v>
      </c>
      <c r="C100" s="213"/>
      <c r="D100" s="213"/>
      <c r="E100" s="213"/>
      <c r="F100" s="213"/>
      <c r="G100" s="213"/>
      <c r="H100" s="213"/>
      <c r="I100" s="213"/>
      <c r="J100" s="213"/>
      <c r="K100" s="214"/>
    </row>
    <row r="101" spans="2:11" ht="15.5">
      <c r="B101" s="4"/>
      <c r="C101" s="14"/>
      <c r="D101" s="14"/>
      <c r="E101" s="14"/>
      <c r="F101" s="14"/>
      <c r="G101" s="14"/>
      <c r="H101" s="14"/>
      <c r="I101" s="14"/>
      <c r="J101" s="14"/>
      <c r="K101" s="14"/>
    </row>
    <row r="102" spans="2:11" ht="352" customHeight="1">
      <c r="B102" s="203" t="s">
        <v>107</v>
      </c>
      <c r="C102" s="204"/>
      <c r="D102" s="204"/>
      <c r="E102" s="204"/>
      <c r="F102" s="204"/>
      <c r="G102" s="204"/>
      <c r="H102" s="204"/>
      <c r="I102" s="204"/>
      <c r="J102" s="204"/>
      <c r="K102" s="205"/>
    </row>
    <row r="103" spans="2:11" ht="15.5">
      <c r="B103" s="4"/>
      <c r="C103" s="14"/>
      <c r="D103" s="14"/>
      <c r="E103" s="14"/>
      <c r="F103" s="14"/>
      <c r="G103" s="14"/>
      <c r="H103" s="14"/>
      <c r="I103" s="14"/>
      <c r="J103" s="14"/>
      <c r="K103" s="14"/>
    </row>
    <row r="104" spans="2:11" ht="408.75" customHeight="1">
      <c r="B104" s="202" t="s">
        <v>129</v>
      </c>
      <c r="C104" s="202"/>
      <c r="D104" s="202"/>
      <c r="E104" s="202"/>
      <c r="F104" s="202"/>
      <c r="G104" s="202"/>
      <c r="H104" s="202"/>
      <c r="I104" s="202"/>
      <c r="J104" s="202"/>
      <c r="K104" s="202"/>
    </row>
    <row r="105" spans="2:11" ht="15.5">
      <c r="B105" s="4"/>
      <c r="C105" s="14"/>
      <c r="D105" s="14"/>
      <c r="E105" s="14"/>
      <c r="F105" s="14"/>
      <c r="G105" s="14"/>
      <c r="H105" s="14"/>
      <c r="I105" s="14"/>
      <c r="J105" s="14"/>
      <c r="K105" s="14"/>
    </row>
    <row r="106" spans="2:11" ht="360" customHeight="1">
      <c r="B106" s="201" t="s">
        <v>108</v>
      </c>
      <c r="C106" s="201"/>
      <c r="D106" s="201"/>
      <c r="E106" s="201"/>
      <c r="F106" s="201"/>
      <c r="G106" s="201"/>
      <c r="H106" s="201"/>
      <c r="I106" s="201"/>
      <c r="J106" s="201"/>
      <c r="K106" s="201"/>
    </row>
    <row r="107" spans="2:11" ht="15.5">
      <c r="B107" s="4"/>
      <c r="C107" s="14"/>
      <c r="D107" s="14"/>
      <c r="E107" s="14"/>
      <c r="F107" s="14"/>
      <c r="G107" s="14"/>
      <c r="H107" s="14"/>
      <c r="I107" s="14"/>
      <c r="J107" s="14"/>
      <c r="K107" s="14"/>
    </row>
    <row r="108" spans="2:11" ht="294.75" customHeight="1">
      <c r="B108" s="201" t="s">
        <v>109</v>
      </c>
      <c r="C108" s="201"/>
      <c r="D108" s="201"/>
      <c r="E108" s="201"/>
      <c r="F108" s="201"/>
      <c r="G108" s="201"/>
      <c r="H108" s="201"/>
      <c r="I108" s="201"/>
      <c r="J108" s="201"/>
      <c r="K108" s="201"/>
    </row>
    <row r="109" spans="2:11" ht="15.5">
      <c r="B109" s="4"/>
      <c r="C109" s="14"/>
      <c r="D109" s="14"/>
      <c r="E109" s="14"/>
      <c r="F109" s="14"/>
      <c r="G109" s="14"/>
      <c r="H109" s="14"/>
      <c r="I109" s="14"/>
      <c r="J109" s="14"/>
      <c r="K109" s="14"/>
    </row>
    <row r="110" spans="2:11" ht="309" customHeight="1">
      <c r="B110" s="201" t="s">
        <v>115</v>
      </c>
      <c r="C110" s="201"/>
      <c r="D110" s="201"/>
      <c r="E110" s="201"/>
      <c r="F110" s="201"/>
      <c r="G110" s="201"/>
      <c r="H110" s="201"/>
      <c r="I110" s="201"/>
      <c r="J110" s="201"/>
      <c r="K110" s="201"/>
    </row>
  </sheetData>
  <mergeCells count="55">
    <mergeCell ref="B59:K59"/>
    <mergeCell ref="B31:K31"/>
    <mergeCell ref="B51:K51"/>
    <mergeCell ref="B55:K55"/>
    <mergeCell ref="B39:K39"/>
    <mergeCell ref="B57:K57"/>
    <mergeCell ref="B41:K41"/>
    <mergeCell ref="B43:K43"/>
    <mergeCell ref="B23:K23"/>
    <mergeCell ref="B25:K25"/>
    <mergeCell ref="B27:K27"/>
    <mergeCell ref="B29:K29"/>
    <mergeCell ref="C9:K9"/>
    <mergeCell ref="B15:K15"/>
    <mergeCell ref="B21:K21"/>
    <mergeCell ref="B19:K19"/>
    <mergeCell ref="B13:K13"/>
    <mergeCell ref="B17:K17"/>
    <mergeCell ref="A1:I1"/>
    <mergeCell ref="A2:I2"/>
    <mergeCell ref="C6:E6"/>
    <mergeCell ref="C5:E5"/>
    <mergeCell ref="B4:K4"/>
    <mergeCell ref="B88:K88"/>
    <mergeCell ref="B94:K94"/>
    <mergeCell ref="B37:K37"/>
    <mergeCell ref="B35:K35"/>
    <mergeCell ref="B33:K33"/>
    <mergeCell ref="B53:K53"/>
    <mergeCell ref="B68:K68"/>
    <mergeCell ref="B66:K66"/>
    <mergeCell ref="B74:K74"/>
    <mergeCell ref="B72:K72"/>
    <mergeCell ref="B86:K86"/>
    <mergeCell ref="B64:K64"/>
    <mergeCell ref="B47:K47"/>
    <mergeCell ref="B49:K49"/>
    <mergeCell ref="B45:K45"/>
    <mergeCell ref="B61:K62"/>
    <mergeCell ref="B80:K80"/>
    <mergeCell ref="B110:K110"/>
    <mergeCell ref="B104:K104"/>
    <mergeCell ref="B102:K102"/>
    <mergeCell ref="B70:K70"/>
    <mergeCell ref="B84:K84"/>
    <mergeCell ref="B106:K106"/>
    <mergeCell ref="B108:K108"/>
    <mergeCell ref="B82:K82"/>
    <mergeCell ref="B78:K78"/>
    <mergeCell ref="B76:K76"/>
    <mergeCell ref="B100:K100"/>
    <mergeCell ref="B98:K98"/>
    <mergeCell ref="B96:K96"/>
    <mergeCell ref="B90:K90"/>
    <mergeCell ref="B92:K92"/>
  </mergeCells>
  <phoneticPr fontId="39" type="noConversion"/>
  <conditionalFormatting sqref="A1:A2">
    <cfRule type="cellIs" dxfId="7" priority="1" operator="equal">
      <formula>"Word"</formula>
    </cfRule>
    <cfRule type="cellIs" dxfId="6" priority="2" operator="equal">
      <formula>"PDF"</formula>
    </cfRule>
    <cfRule type="cellIs" dxfId="5" priority="3" operator="equal">
      <formula>"Excel"</formula>
    </cfRule>
  </conditionalFormatting>
  <pageMargins left="0.75" right="0.75" top="1" bottom="1" header="0.5" footer="0.5"/>
  <pageSetup scale="6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5"/>
  <sheetViews>
    <sheetView tabSelected="1" zoomScaleNormal="100" workbookViewId="0">
      <selection activeCell="H10" sqref="H10"/>
    </sheetView>
  </sheetViews>
  <sheetFormatPr defaultColWidth="9.26953125" defaultRowHeight="12.5"/>
  <cols>
    <col min="1" max="1" width="20.26953125" style="63" bestFit="1" customWidth="1"/>
    <col min="2" max="3" width="9.26953125" style="63"/>
    <col min="4" max="4" width="10.54296875" style="63" customWidth="1"/>
    <col min="5" max="5" width="9.26953125" style="63" customWidth="1"/>
    <col min="6" max="9" width="9.26953125" style="63"/>
    <col min="10" max="10" width="12.453125" style="63" customWidth="1"/>
    <col min="11" max="16384" width="9.26953125" style="63"/>
  </cols>
  <sheetData>
    <row r="1" spans="1:10" ht="18">
      <c r="A1" s="260" t="s">
        <v>4098</v>
      </c>
      <c r="B1" s="261"/>
      <c r="C1" s="261"/>
      <c r="D1" s="261"/>
      <c r="E1" s="261"/>
      <c r="F1" s="261"/>
      <c r="G1" s="261"/>
      <c r="H1" s="261"/>
      <c r="I1" s="261"/>
      <c r="J1" s="261"/>
    </row>
    <row r="2" spans="1:10" ht="14">
      <c r="A2" s="262" t="s">
        <v>4087</v>
      </c>
      <c r="B2" s="263"/>
      <c r="C2" s="263"/>
      <c r="D2" s="263"/>
      <c r="E2" s="263"/>
      <c r="F2" s="263"/>
      <c r="G2" s="263"/>
      <c r="H2" s="263"/>
      <c r="I2" s="263"/>
      <c r="J2" s="263"/>
    </row>
    <row r="3" spans="1:10" ht="15">
      <c r="A3" s="64" t="s">
        <v>4088</v>
      </c>
      <c r="B3" s="259" t="s">
        <v>333</v>
      </c>
      <c r="C3" s="259"/>
      <c r="D3" s="259"/>
    </row>
    <row r="4" spans="1:10" ht="15">
      <c r="A4" s="64" t="s">
        <v>4089</v>
      </c>
      <c r="B4" s="65" t="s">
        <v>21</v>
      </c>
    </row>
    <row r="5" spans="1:10" ht="15">
      <c r="A5" s="64" t="s">
        <v>4090</v>
      </c>
      <c r="B5" s="66" t="s">
        <v>9</v>
      </c>
      <c r="C5" s="66" t="s">
        <v>10</v>
      </c>
      <c r="D5" s="66" t="s">
        <v>11</v>
      </c>
    </row>
  </sheetData>
  <sheetProtection algorithmName="SHA-512" hashValue="tqSLnt+BjpPQsY6S0CKHVLyroHIfTKAKHzxmDO+ByEaZxEhxSz/WcFLqB8SbF8oToYRTmrF/idCDm/64LCXwsQ==" saltValue="4ksq9L6zOBvPBHp2ZpWdiw==" spinCount="100000" sheet="1" objects="1" scenarios="1" sort="0" autoFilter="0"/>
  <mergeCells count="3">
    <mergeCell ref="B3:D3"/>
    <mergeCell ref="A1:J1"/>
    <mergeCell ref="A2:J2"/>
  </mergeCells>
  <conditionalFormatting sqref="A1:A2">
    <cfRule type="cellIs" dxfId="4" priority="1" operator="equal">
      <formula>"Word"</formula>
    </cfRule>
    <cfRule type="cellIs" dxfId="3" priority="2" operator="equal">
      <formula>"PDF"</formula>
    </cfRule>
    <cfRule type="cellIs" dxfId="2" priority="3" operator="equal">
      <formula>"Excel"</formula>
    </cfRule>
  </conditionalFormatting>
  <printOptions horizontalCentered="1"/>
  <pageMargins left="0.75" right="0.75" top="1" bottom="1" header="0.5" footer="0.5"/>
  <pageSetup scale="84" fitToHeight="0" orientation="portrait" r:id="rId1"/>
  <headerFooter alignWithMargins="0">
    <oddHeader>&amp;LGROUP 77201, AWARD 23150 
INTELLIGENT FACILITY AND SECURITY SYSTEMS &amp;&amp; SOLUTIONS&amp;RSCARSDALE SECURITY SYSTEMS INC
CONTRACT NO.: PT68855
JULY 2024</oddHeader>
    <oddFooter>&amp;L7720123150PL_Scarsdale_2024-06-01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30"/>
  <sheetViews>
    <sheetView workbookViewId="0">
      <selection activeCell="B20" sqref="B20:N20"/>
    </sheetView>
  </sheetViews>
  <sheetFormatPr defaultRowHeight="12.5"/>
  <cols>
    <col min="1" max="1" width="19.54296875" customWidth="1"/>
    <col min="2" max="2" width="55" customWidth="1"/>
  </cols>
  <sheetData>
    <row r="1" spans="1:2" ht="39.75" customHeight="1" thickBot="1">
      <c r="A1" s="264" t="s">
        <v>212</v>
      </c>
      <c r="B1" s="265"/>
    </row>
    <row r="2" spans="1:2" ht="25.5" thickBot="1">
      <c r="A2" s="39" t="s">
        <v>166</v>
      </c>
      <c r="B2" s="38" t="s">
        <v>165</v>
      </c>
    </row>
    <row r="3" spans="1:2" ht="38" thickBot="1">
      <c r="A3" s="37" t="s">
        <v>164</v>
      </c>
      <c r="B3" s="36" t="s">
        <v>163</v>
      </c>
    </row>
    <row r="4" spans="1:2" ht="63" thickBot="1">
      <c r="A4" s="37" t="s">
        <v>64</v>
      </c>
      <c r="B4" s="36" t="s">
        <v>162</v>
      </c>
    </row>
    <row r="5" spans="1:2" ht="113" thickBot="1">
      <c r="A5" s="35" t="s">
        <v>161</v>
      </c>
      <c r="B5" s="27" t="s">
        <v>160</v>
      </c>
    </row>
    <row r="6" spans="1:2" ht="167.25" customHeight="1" thickBot="1">
      <c r="A6" s="39" t="s">
        <v>167</v>
      </c>
      <c r="B6" s="38" t="s">
        <v>327</v>
      </c>
    </row>
    <row r="7" spans="1:2" ht="63" thickBot="1">
      <c r="A7" s="37" t="s">
        <v>168</v>
      </c>
      <c r="B7" s="36" t="s">
        <v>169</v>
      </c>
    </row>
    <row r="8" spans="1:2" ht="13" thickBot="1">
      <c r="A8" s="37" t="s">
        <v>170</v>
      </c>
      <c r="B8" s="36" t="s">
        <v>171</v>
      </c>
    </row>
    <row r="9" spans="1:2" ht="25.5" thickBot="1">
      <c r="A9" s="37" t="s">
        <v>172</v>
      </c>
      <c r="B9" s="36" t="s">
        <v>173</v>
      </c>
    </row>
    <row r="10" spans="1:2" ht="25.5" thickBot="1">
      <c r="A10" s="37" t="s">
        <v>27</v>
      </c>
      <c r="B10" s="33" t="s">
        <v>174</v>
      </c>
    </row>
    <row r="11" spans="1:2" ht="113" thickBot="1">
      <c r="A11" s="35" t="s">
        <v>159</v>
      </c>
      <c r="B11" s="27" t="s">
        <v>158</v>
      </c>
    </row>
    <row r="12" spans="1:2" ht="50.5" thickBot="1">
      <c r="A12" s="43" t="s">
        <v>188</v>
      </c>
      <c r="B12" s="44" t="s">
        <v>187</v>
      </c>
    </row>
    <row r="13" spans="1:2" ht="63" thickBot="1">
      <c r="A13" s="39" t="s">
        <v>175</v>
      </c>
      <c r="B13" s="38" t="s">
        <v>176</v>
      </c>
    </row>
    <row r="14" spans="1:2" ht="50.5" thickBot="1">
      <c r="A14" s="55" t="s">
        <v>326</v>
      </c>
      <c r="B14" s="56" t="s">
        <v>325</v>
      </c>
    </row>
    <row r="15" spans="1:2" ht="25.5" thickBot="1">
      <c r="A15" s="37" t="s">
        <v>194</v>
      </c>
      <c r="B15" s="36" t="s">
        <v>193</v>
      </c>
    </row>
    <row r="16" spans="1:2" ht="38" thickBot="1">
      <c r="A16" s="39" t="s">
        <v>177</v>
      </c>
      <c r="B16" s="38" t="s">
        <v>178</v>
      </c>
    </row>
    <row r="17" spans="1:2" ht="38" thickBot="1">
      <c r="A17" s="37" t="s">
        <v>179</v>
      </c>
      <c r="B17" s="36" t="s">
        <v>180</v>
      </c>
    </row>
    <row r="18" spans="1:2" ht="50.5" thickBot="1">
      <c r="A18" s="31" t="s">
        <v>157</v>
      </c>
      <c r="B18" s="32" t="s">
        <v>156</v>
      </c>
    </row>
    <row r="19" spans="1:2" ht="50.5" thickBot="1">
      <c r="A19" s="29" t="s">
        <v>155</v>
      </c>
      <c r="B19" s="34" t="s">
        <v>200</v>
      </c>
    </row>
    <row r="20" spans="1:2" ht="50.5" thickBot="1">
      <c r="A20" s="37" t="s">
        <v>181</v>
      </c>
      <c r="B20" s="36" t="s">
        <v>182</v>
      </c>
    </row>
    <row r="21" spans="1:2" ht="38" thickBot="1">
      <c r="A21" s="37" t="s">
        <v>183</v>
      </c>
      <c r="B21" s="36" t="s">
        <v>184</v>
      </c>
    </row>
    <row r="22" spans="1:2" ht="25.5" thickBot="1">
      <c r="A22" s="37" t="s">
        <v>211</v>
      </c>
      <c r="B22" s="36" t="s">
        <v>308</v>
      </c>
    </row>
    <row r="23" spans="1:2" ht="38" thickBot="1">
      <c r="A23" s="29" t="s">
        <v>154</v>
      </c>
      <c r="B23" s="28" t="s">
        <v>153</v>
      </c>
    </row>
    <row r="24" spans="1:2" ht="63" thickBot="1">
      <c r="A24" s="31" t="s">
        <v>34</v>
      </c>
      <c r="B24" s="33" t="s">
        <v>152</v>
      </c>
    </row>
    <row r="25" spans="1:2" ht="101.5" thickBot="1">
      <c r="A25" s="31" t="s">
        <v>151</v>
      </c>
      <c r="B25" s="32" t="s">
        <v>150</v>
      </c>
    </row>
    <row r="26" spans="1:2" ht="25.5" thickBot="1">
      <c r="A26" s="37" t="s">
        <v>185</v>
      </c>
      <c r="B26" s="36" t="s">
        <v>324</v>
      </c>
    </row>
    <row r="27" spans="1:2" ht="63" thickBot="1">
      <c r="A27" s="31" t="s">
        <v>149</v>
      </c>
      <c r="B27" s="30" t="s">
        <v>148</v>
      </c>
    </row>
    <row r="28" spans="1:2" ht="50.5" thickBot="1">
      <c r="A28" s="29" t="s">
        <v>45</v>
      </c>
      <c r="B28" s="27" t="s">
        <v>147</v>
      </c>
    </row>
    <row r="29" spans="1:2" ht="150.5" thickBot="1">
      <c r="A29" s="27" t="s">
        <v>144</v>
      </c>
      <c r="B29" s="26" t="s">
        <v>143</v>
      </c>
    </row>
    <row r="30" spans="1:2" ht="38" thickBot="1">
      <c r="A30" s="29" t="s">
        <v>146</v>
      </c>
      <c r="B30" s="28" t="s">
        <v>145</v>
      </c>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2:N30"/>
  <sheetViews>
    <sheetView topLeftCell="A7" workbookViewId="0">
      <selection activeCell="B20" sqref="B20:N20"/>
    </sheetView>
  </sheetViews>
  <sheetFormatPr defaultColWidth="9.1796875" defaultRowHeight="12.5"/>
  <cols>
    <col min="1" max="16384" width="9.1796875" style="48"/>
  </cols>
  <sheetData>
    <row r="2" spans="2:14" s="45" customFormat="1" ht="90" customHeight="1">
      <c r="B2" s="267" t="s">
        <v>312</v>
      </c>
      <c r="C2" s="267"/>
      <c r="D2" s="267"/>
      <c r="E2" s="267"/>
      <c r="F2" s="267"/>
      <c r="G2" s="267"/>
      <c r="H2" s="267"/>
      <c r="I2" s="267"/>
      <c r="J2" s="267"/>
      <c r="K2" s="267"/>
      <c r="L2" s="267"/>
      <c r="M2" s="267"/>
      <c r="N2" s="267"/>
    </row>
    <row r="3" spans="2:14" s="45" customFormat="1" ht="15.5">
      <c r="B3" s="47"/>
    </row>
    <row r="4" spans="2:14" s="45" customFormat="1" ht="117" customHeight="1">
      <c r="B4" s="268" t="s">
        <v>201</v>
      </c>
      <c r="C4" s="268"/>
      <c r="D4" s="268"/>
      <c r="E4" s="268"/>
      <c r="F4" s="268"/>
      <c r="G4" s="268"/>
      <c r="H4" s="268"/>
      <c r="I4" s="268"/>
      <c r="J4" s="268"/>
      <c r="K4" s="268"/>
      <c r="L4" s="268"/>
      <c r="M4" s="268"/>
      <c r="N4" s="268"/>
    </row>
    <row r="5" spans="2:14" s="45" customFormat="1" ht="15.5">
      <c r="B5" s="47"/>
    </row>
    <row r="6" spans="2:14" s="45" customFormat="1" ht="50.25" customHeight="1">
      <c r="B6" s="268" t="s">
        <v>202</v>
      </c>
      <c r="C6" s="268"/>
      <c r="D6" s="268"/>
      <c r="E6" s="268"/>
      <c r="F6" s="268"/>
      <c r="G6" s="268"/>
      <c r="H6" s="268"/>
      <c r="I6" s="268"/>
      <c r="J6" s="268"/>
      <c r="K6" s="268"/>
      <c r="L6" s="268"/>
      <c r="M6" s="268"/>
      <c r="N6" s="268"/>
    </row>
    <row r="7" spans="2:14" s="45" customFormat="1"/>
    <row r="8" spans="2:14" s="45" customFormat="1" ht="52.5" customHeight="1">
      <c r="B8" s="266" t="s">
        <v>203</v>
      </c>
      <c r="C8" s="266"/>
      <c r="D8" s="266"/>
      <c r="E8" s="266"/>
      <c r="F8" s="266"/>
      <c r="G8" s="266"/>
      <c r="H8" s="266"/>
      <c r="I8" s="266"/>
      <c r="J8" s="266"/>
      <c r="K8" s="266"/>
      <c r="L8" s="266"/>
      <c r="M8" s="266"/>
      <c r="N8" s="266"/>
    </row>
    <row r="9" spans="2:14" s="45" customFormat="1" ht="15.5">
      <c r="B9" s="46"/>
    </row>
    <row r="10" spans="2:14" s="45" customFormat="1" ht="53.25" customHeight="1">
      <c r="B10" s="266" t="s">
        <v>204</v>
      </c>
      <c r="C10" s="266"/>
      <c r="D10" s="266"/>
      <c r="E10" s="266"/>
      <c r="F10" s="266"/>
      <c r="G10" s="266"/>
      <c r="H10" s="266"/>
      <c r="I10" s="266"/>
      <c r="J10" s="266"/>
      <c r="K10" s="266"/>
      <c r="L10" s="266"/>
      <c r="M10" s="266"/>
      <c r="N10" s="266"/>
    </row>
    <row r="11" spans="2:14" s="45" customFormat="1" ht="15.75" customHeight="1"/>
    <row r="12" spans="2:14" s="45" customFormat="1" ht="33" customHeight="1">
      <c r="B12" s="266" t="s">
        <v>329</v>
      </c>
      <c r="C12" s="266"/>
      <c r="D12" s="266"/>
      <c r="E12" s="266"/>
      <c r="F12" s="266"/>
      <c r="G12" s="266"/>
      <c r="H12" s="266"/>
      <c r="I12" s="266"/>
      <c r="J12" s="266"/>
      <c r="K12" s="266"/>
      <c r="L12" s="266"/>
      <c r="M12" s="266"/>
      <c r="N12" s="266"/>
    </row>
    <row r="13" spans="2:14" s="45" customFormat="1"/>
    <row r="14" spans="2:14" s="45" customFormat="1" ht="86.25" customHeight="1">
      <c r="B14" s="266" t="s">
        <v>328</v>
      </c>
      <c r="C14" s="266"/>
      <c r="D14" s="266"/>
      <c r="E14" s="266"/>
      <c r="F14" s="266"/>
      <c r="G14" s="266"/>
      <c r="H14" s="266"/>
      <c r="I14" s="266"/>
      <c r="J14" s="266"/>
      <c r="K14" s="266"/>
      <c r="L14" s="266"/>
      <c r="M14" s="266"/>
      <c r="N14" s="266"/>
    </row>
    <row r="15" spans="2:14" s="45" customFormat="1" ht="15.5">
      <c r="B15" s="46"/>
    </row>
    <row r="16" spans="2:14" s="45" customFormat="1" ht="94.5" customHeight="1">
      <c r="B16" s="266" t="s">
        <v>205</v>
      </c>
      <c r="C16" s="266"/>
      <c r="D16" s="266"/>
      <c r="E16" s="266"/>
      <c r="F16" s="266"/>
      <c r="G16" s="266"/>
      <c r="H16" s="266"/>
      <c r="I16" s="266"/>
      <c r="J16" s="266"/>
      <c r="K16" s="266"/>
      <c r="L16" s="266"/>
      <c r="M16" s="266"/>
      <c r="N16" s="266"/>
    </row>
    <row r="17" spans="2:14" s="45" customFormat="1" ht="15.5">
      <c r="B17" s="46"/>
    </row>
    <row r="18" spans="2:14" s="45" customFormat="1" ht="50.25" customHeight="1">
      <c r="B18" s="266" t="s">
        <v>206</v>
      </c>
      <c r="C18" s="266"/>
      <c r="D18" s="266"/>
      <c r="E18" s="266"/>
      <c r="F18" s="266"/>
      <c r="G18" s="266"/>
      <c r="H18" s="266"/>
      <c r="I18" s="266"/>
      <c r="J18" s="266"/>
      <c r="K18" s="266"/>
      <c r="L18" s="266"/>
      <c r="M18" s="266"/>
      <c r="N18" s="266"/>
    </row>
    <row r="19" spans="2:14" s="45" customFormat="1" ht="15.5">
      <c r="B19" s="46"/>
    </row>
    <row r="20" spans="2:14" s="45" customFormat="1" ht="15.5">
      <c r="B20" s="266" t="s">
        <v>207</v>
      </c>
      <c r="C20" s="266"/>
      <c r="D20" s="266"/>
      <c r="E20" s="266"/>
      <c r="F20" s="266"/>
      <c r="G20" s="266"/>
      <c r="H20" s="266"/>
      <c r="I20" s="266"/>
      <c r="J20" s="266"/>
      <c r="K20" s="266"/>
      <c r="L20" s="266"/>
      <c r="M20" s="266"/>
      <c r="N20" s="266"/>
    </row>
    <row r="21" spans="2:14" s="45" customFormat="1" ht="15.75" customHeight="1"/>
    <row r="22" spans="2:14" s="45" customFormat="1" ht="206.25" customHeight="1">
      <c r="B22" s="266" t="s">
        <v>208</v>
      </c>
      <c r="C22" s="266"/>
      <c r="D22" s="266"/>
      <c r="E22" s="266"/>
      <c r="F22" s="266"/>
      <c r="G22" s="266"/>
      <c r="H22" s="266"/>
      <c r="I22" s="266"/>
      <c r="J22" s="266"/>
      <c r="K22" s="266"/>
      <c r="L22" s="266"/>
      <c r="M22" s="266"/>
      <c r="N22" s="266"/>
    </row>
    <row r="24" spans="2:14" ht="15.5">
      <c r="B24" s="271" t="s">
        <v>310</v>
      </c>
      <c r="C24" s="271"/>
      <c r="D24" s="271"/>
      <c r="E24" s="271"/>
      <c r="F24" s="271"/>
      <c r="G24" s="271"/>
      <c r="H24" s="271"/>
      <c r="I24" s="271"/>
      <c r="J24" s="271"/>
      <c r="K24" s="271"/>
      <c r="L24" s="271"/>
      <c r="M24" s="271"/>
      <c r="N24" s="271"/>
    </row>
    <row r="26" spans="2:14" ht="28.5" customHeight="1">
      <c r="B26" s="272" t="s">
        <v>311</v>
      </c>
      <c r="C26" s="273"/>
      <c r="D26" s="273"/>
      <c r="E26" s="273"/>
      <c r="F26" s="273"/>
      <c r="G26" s="273"/>
      <c r="H26" s="273"/>
      <c r="I26" s="273"/>
      <c r="J26" s="273"/>
      <c r="K26" s="273"/>
      <c r="L26" s="273"/>
      <c r="M26" s="273"/>
      <c r="N26" s="274"/>
    </row>
    <row r="28" spans="2:14" s="45" customFormat="1" ht="320.25" customHeight="1">
      <c r="B28" s="270" t="s">
        <v>309</v>
      </c>
      <c r="C28" s="270"/>
      <c r="D28" s="270"/>
      <c r="E28" s="270"/>
      <c r="F28" s="270"/>
      <c r="G28" s="270"/>
      <c r="H28" s="270"/>
      <c r="I28" s="270"/>
      <c r="J28" s="270"/>
      <c r="K28" s="270"/>
      <c r="L28" s="270"/>
      <c r="M28" s="270"/>
      <c r="N28" s="270"/>
    </row>
    <row r="29" spans="2:14" s="45" customFormat="1"/>
    <row r="30" spans="2:14" s="45" customFormat="1" ht="385.5" customHeight="1">
      <c r="B30" s="269" t="s">
        <v>213</v>
      </c>
      <c r="C30" s="269"/>
      <c r="D30" s="269"/>
      <c r="E30" s="269"/>
      <c r="F30" s="269"/>
      <c r="G30" s="269"/>
      <c r="H30" s="269"/>
      <c r="I30" s="269"/>
      <c r="J30" s="269"/>
      <c r="K30" s="269"/>
      <c r="L30" s="269"/>
      <c r="M30" s="269"/>
      <c r="N30" s="269"/>
    </row>
  </sheetData>
  <mergeCells count="15">
    <mergeCell ref="B30:N30"/>
    <mergeCell ref="B28:N28"/>
    <mergeCell ref="B14:N14"/>
    <mergeCell ref="B16:N16"/>
    <mergeCell ref="B18:N18"/>
    <mergeCell ref="B20:N20"/>
    <mergeCell ref="B22:N22"/>
    <mergeCell ref="B24:N24"/>
    <mergeCell ref="B26:N26"/>
    <mergeCell ref="B12:N12"/>
    <mergeCell ref="B2:N2"/>
    <mergeCell ref="B4:N4"/>
    <mergeCell ref="B6:N6"/>
    <mergeCell ref="B8:N8"/>
    <mergeCell ref="B10:N10"/>
  </mergeCells>
  <pageMargins left="0.7" right="0.7" top="0.75" bottom="0.75" header="0.3" footer="0.3"/>
  <pageSetup scale="7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J1906"/>
  <sheetViews>
    <sheetView topLeftCell="D1" zoomScale="90" zoomScaleNormal="90" workbookViewId="0">
      <pane ySplit="4" topLeftCell="A23" activePane="bottomLeft" state="frozen"/>
      <selection activeCell="C6" sqref="C6"/>
      <selection pane="bottomLeft" activeCell="C6" sqref="C6"/>
    </sheetView>
  </sheetViews>
  <sheetFormatPr defaultColWidth="9.26953125" defaultRowHeight="12.5"/>
  <cols>
    <col min="1" max="1" width="12.453125" style="67" bestFit="1" customWidth="1"/>
    <col min="2" max="2" width="33.453125" style="67" bestFit="1" customWidth="1"/>
    <col min="3" max="3" width="32.1796875" style="67" bestFit="1" customWidth="1"/>
    <col min="4" max="4" width="89.453125" style="181" customWidth="1"/>
    <col min="5" max="5" width="19.81640625" style="67" bestFit="1" customWidth="1"/>
    <col min="6" max="6" width="20.26953125" style="67" bestFit="1" customWidth="1"/>
    <col min="7" max="7" width="24.26953125" style="67" bestFit="1" customWidth="1"/>
    <col min="8" max="8" width="23.54296875" style="185" bestFit="1" customWidth="1"/>
    <col min="9" max="9" width="18.26953125" style="191" bestFit="1" customWidth="1"/>
    <col min="10" max="10" width="20.1796875" style="185" bestFit="1" customWidth="1"/>
    <col min="11" max="16384" width="9.26953125" style="67"/>
  </cols>
  <sheetData>
    <row r="1" spans="1:10" ht="15">
      <c r="B1" s="57" t="s">
        <v>4091</v>
      </c>
      <c r="C1" s="57" t="s">
        <v>21</v>
      </c>
    </row>
    <row r="2" spans="1:10" ht="15.5">
      <c r="B2" s="182" t="s">
        <v>4092</v>
      </c>
      <c r="C2" s="57">
        <f>'Cover Page'!B3:D3</f>
        <v>0</v>
      </c>
      <c r="D2" s="61"/>
      <c r="E2" s="57"/>
      <c r="F2" s="182"/>
      <c r="G2" s="182"/>
      <c r="H2" s="186"/>
      <c r="I2" s="192"/>
      <c r="J2" s="186"/>
    </row>
    <row r="3" spans="1:10" ht="15.5">
      <c r="B3" s="183"/>
      <c r="C3" s="57"/>
      <c r="D3" s="61"/>
      <c r="E3" s="57"/>
      <c r="F3" s="182"/>
      <c r="G3" s="182"/>
      <c r="H3" s="186"/>
      <c r="I3" s="192"/>
      <c r="J3" s="186"/>
    </row>
    <row r="4" spans="1:10" ht="60">
      <c r="A4" s="49" t="s">
        <v>23</v>
      </c>
      <c r="B4" s="51" t="s">
        <v>5</v>
      </c>
      <c r="C4" s="50" t="s">
        <v>126</v>
      </c>
      <c r="D4" s="50" t="s">
        <v>127</v>
      </c>
      <c r="E4" s="52" t="s">
        <v>3</v>
      </c>
      <c r="F4" s="50" t="s">
        <v>52</v>
      </c>
      <c r="G4" s="50" t="s">
        <v>25</v>
      </c>
      <c r="H4" s="187" t="s">
        <v>2</v>
      </c>
      <c r="I4" s="193" t="s">
        <v>7</v>
      </c>
      <c r="J4" s="189" t="s">
        <v>1</v>
      </c>
    </row>
    <row r="5" spans="1:10" ht="15.5">
      <c r="A5" s="58">
        <v>1</v>
      </c>
      <c r="B5" s="58" t="s">
        <v>334</v>
      </c>
      <c r="C5" s="58" t="s">
        <v>335</v>
      </c>
      <c r="D5" s="184" t="s">
        <v>336</v>
      </c>
      <c r="E5" s="58" t="s">
        <v>337</v>
      </c>
      <c r="F5" s="58"/>
      <c r="G5" s="58" t="s">
        <v>338</v>
      </c>
      <c r="H5" s="188">
        <v>333</v>
      </c>
      <c r="I5" s="59">
        <v>0.61</v>
      </c>
      <c r="J5" s="190">
        <f t="shared" ref="J5:J68" si="0">H5*(1-I5)</f>
        <v>129.87</v>
      </c>
    </row>
    <row r="6" spans="1:10" ht="15.5">
      <c r="A6" s="58">
        <v>2</v>
      </c>
      <c r="B6" s="58" t="s">
        <v>334</v>
      </c>
      <c r="C6" s="58" t="s">
        <v>339</v>
      </c>
      <c r="D6" s="184" t="s">
        <v>340</v>
      </c>
      <c r="E6" s="58" t="s">
        <v>337</v>
      </c>
      <c r="F6" s="58"/>
      <c r="G6" s="58" t="s">
        <v>338</v>
      </c>
      <c r="H6" s="188">
        <v>366</v>
      </c>
      <c r="I6" s="59">
        <v>0.61</v>
      </c>
      <c r="J6" s="190">
        <f t="shared" si="0"/>
        <v>142.74</v>
      </c>
    </row>
    <row r="7" spans="1:10" ht="15.5">
      <c r="A7" s="58">
        <v>3</v>
      </c>
      <c r="B7" s="58" t="s">
        <v>334</v>
      </c>
      <c r="C7" s="58" t="s">
        <v>341</v>
      </c>
      <c r="D7" s="184" t="s">
        <v>342</v>
      </c>
      <c r="E7" s="58" t="s">
        <v>337</v>
      </c>
      <c r="F7" s="58"/>
      <c r="G7" s="58" t="s">
        <v>338</v>
      </c>
      <c r="H7" s="188">
        <v>333</v>
      </c>
      <c r="I7" s="59">
        <v>0.61</v>
      </c>
      <c r="J7" s="190">
        <f t="shared" si="0"/>
        <v>129.87</v>
      </c>
    </row>
    <row r="8" spans="1:10" ht="15.5">
      <c r="A8" s="58">
        <v>4</v>
      </c>
      <c r="B8" s="58" t="s">
        <v>334</v>
      </c>
      <c r="C8" s="58" t="s">
        <v>343</v>
      </c>
      <c r="D8" s="184" t="s">
        <v>344</v>
      </c>
      <c r="E8" s="58" t="s">
        <v>337</v>
      </c>
      <c r="F8" s="58"/>
      <c r="G8" s="58" t="s">
        <v>338</v>
      </c>
      <c r="H8" s="188">
        <v>1074</v>
      </c>
      <c r="I8" s="59">
        <v>0.61</v>
      </c>
      <c r="J8" s="190">
        <f t="shared" si="0"/>
        <v>418.86</v>
      </c>
    </row>
    <row r="9" spans="1:10" ht="15.5">
      <c r="A9" s="58">
        <v>5</v>
      </c>
      <c r="B9" s="58" t="s">
        <v>334</v>
      </c>
      <c r="C9" s="58" t="s">
        <v>345</v>
      </c>
      <c r="D9" s="184" t="s">
        <v>346</v>
      </c>
      <c r="E9" s="58" t="s">
        <v>337</v>
      </c>
      <c r="F9" s="58"/>
      <c r="G9" s="58" t="s">
        <v>338</v>
      </c>
      <c r="H9" s="188">
        <v>162</v>
      </c>
      <c r="I9" s="59">
        <v>0.61</v>
      </c>
      <c r="J9" s="190">
        <f t="shared" si="0"/>
        <v>63.18</v>
      </c>
    </row>
    <row r="10" spans="1:10" ht="15.5">
      <c r="A10" s="58">
        <v>6</v>
      </c>
      <c r="B10" s="58" t="s">
        <v>334</v>
      </c>
      <c r="C10" s="58" t="s">
        <v>347</v>
      </c>
      <c r="D10" s="184" t="s">
        <v>348</v>
      </c>
      <c r="E10" s="58" t="s">
        <v>337</v>
      </c>
      <c r="F10" s="58"/>
      <c r="G10" s="58" t="s">
        <v>338</v>
      </c>
      <c r="H10" s="188">
        <v>86</v>
      </c>
      <c r="I10" s="59">
        <v>0.61</v>
      </c>
      <c r="J10" s="190">
        <f t="shared" si="0"/>
        <v>33.54</v>
      </c>
    </row>
    <row r="11" spans="1:10" ht="15.5">
      <c r="A11" s="58">
        <v>7</v>
      </c>
      <c r="B11" s="58" t="s">
        <v>334</v>
      </c>
      <c r="C11" s="58" t="s">
        <v>349</v>
      </c>
      <c r="D11" s="184" t="s">
        <v>350</v>
      </c>
      <c r="E11" s="58" t="s">
        <v>337</v>
      </c>
      <c r="F11" s="58"/>
      <c r="G11" s="58" t="s">
        <v>338</v>
      </c>
      <c r="H11" s="188">
        <v>578</v>
      </c>
      <c r="I11" s="59">
        <v>0.61</v>
      </c>
      <c r="J11" s="190">
        <f t="shared" si="0"/>
        <v>225.42000000000002</v>
      </c>
    </row>
    <row r="12" spans="1:10" ht="15.5">
      <c r="A12" s="58">
        <v>8</v>
      </c>
      <c r="B12" s="58" t="s">
        <v>334</v>
      </c>
      <c r="C12" s="58" t="s">
        <v>351</v>
      </c>
      <c r="D12" s="184" t="s">
        <v>352</v>
      </c>
      <c r="E12" s="58" t="s">
        <v>337</v>
      </c>
      <c r="F12" s="58"/>
      <c r="G12" s="58" t="s">
        <v>338</v>
      </c>
      <c r="H12" s="188">
        <v>578</v>
      </c>
      <c r="I12" s="59">
        <v>0.61</v>
      </c>
      <c r="J12" s="190">
        <f t="shared" si="0"/>
        <v>225.42000000000002</v>
      </c>
    </row>
    <row r="13" spans="1:10" ht="15.5">
      <c r="A13" s="58">
        <v>9</v>
      </c>
      <c r="B13" s="58" t="s">
        <v>334</v>
      </c>
      <c r="C13" s="58" t="s">
        <v>353</v>
      </c>
      <c r="D13" s="184" t="s">
        <v>354</v>
      </c>
      <c r="E13" s="58" t="s">
        <v>337</v>
      </c>
      <c r="F13" s="58"/>
      <c r="G13" s="58" t="s">
        <v>338</v>
      </c>
      <c r="H13" s="188">
        <v>696</v>
      </c>
      <c r="I13" s="59">
        <v>0.61</v>
      </c>
      <c r="J13" s="190">
        <f t="shared" si="0"/>
        <v>271.44</v>
      </c>
    </row>
    <row r="14" spans="1:10" ht="15.5">
      <c r="A14" s="58">
        <v>10</v>
      </c>
      <c r="B14" s="58" t="s">
        <v>334</v>
      </c>
      <c r="C14" s="58" t="s">
        <v>355</v>
      </c>
      <c r="D14" s="184" t="s">
        <v>356</v>
      </c>
      <c r="E14" s="58" t="s">
        <v>337</v>
      </c>
      <c r="F14" s="58"/>
      <c r="G14" s="58" t="s">
        <v>338</v>
      </c>
      <c r="H14" s="188">
        <v>696</v>
      </c>
      <c r="I14" s="59">
        <v>0.61</v>
      </c>
      <c r="J14" s="190">
        <f t="shared" si="0"/>
        <v>271.44</v>
      </c>
    </row>
    <row r="15" spans="1:10" ht="15.5">
      <c r="A15" s="58">
        <v>11</v>
      </c>
      <c r="B15" s="58" t="s">
        <v>334</v>
      </c>
      <c r="C15" s="58" t="s">
        <v>357</v>
      </c>
      <c r="D15" s="184" t="s">
        <v>358</v>
      </c>
      <c r="E15" s="58" t="s">
        <v>337</v>
      </c>
      <c r="F15" s="58"/>
      <c r="G15" s="58" t="s">
        <v>338</v>
      </c>
      <c r="H15" s="188">
        <v>568.79999999999995</v>
      </c>
      <c r="I15" s="59">
        <v>0.61</v>
      </c>
      <c r="J15" s="190">
        <f t="shared" si="0"/>
        <v>221.83199999999999</v>
      </c>
    </row>
    <row r="16" spans="1:10" ht="15.5">
      <c r="A16" s="58">
        <v>12</v>
      </c>
      <c r="B16" s="58" t="s">
        <v>334</v>
      </c>
      <c r="C16" s="58" t="s">
        <v>359</v>
      </c>
      <c r="D16" s="184" t="s">
        <v>360</v>
      </c>
      <c r="E16" s="58" t="s">
        <v>337</v>
      </c>
      <c r="F16" s="58"/>
      <c r="G16" s="58" t="s">
        <v>338</v>
      </c>
      <c r="H16" s="188">
        <v>568.79999999999995</v>
      </c>
      <c r="I16" s="59">
        <v>0.61</v>
      </c>
      <c r="J16" s="190">
        <f t="shared" si="0"/>
        <v>221.83199999999999</v>
      </c>
    </row>
    <row r="17" spans="1:10" ht="15.5">
      <c r="A17" s="58">
        <v>13</v>
      </c>
      <c r="B17" s="58" t="s">
        <v>334</v>
      </c>
      <c r="C17" s="58" t="s">
        <v>361</v>
      </c>
      <c r="D17" s="184" t="s">
        <v>362</v>
      </c>
      <c r="E17" s="58" t="s">
        <v>337</v>
      </c>
      <c r="F17" s="58"/>
      <c r="G17" s="58" t="s">
        <v>338</v>
      </c>
      <c r="H17" s="188">
        <v>608</v>
      </c>
      <c r="I17" s="59">
        <v>0.61</v>
      </c>
      <c r="J17" s="190">
        <f t="shared" si="0"/>
        <v>237.12</v>
      </c>
    </row>
    <row r="18" spans="1:10" ht="15.5">
      <c r="A18" s="58">
        <v>14</v>
      </c>
      <c r="B18" s="58" t="s">
        <v>334</v>
      </c>
      <c r="C18" s="58" t="s">
        <v>363</v>
      </c>
      <c r="D18" s="184" t="s">
        <v>364</v>
      </c>
      <c r="E18" s="58" t="s">
        <v>337</v>
      </c>
      <c r="F18" s="58"/>
      <c r="G18" s="58" t="s">
        <v>338</v>
      </c>
      <c r="H18" s="188">
        <v>608</v>
      </c>
      <c r="I18" s="59">
        <v>0.61</v>
      </c>
      <c r="J18" s="190">
        <f t="shared" si="0"/>
        <v>237.12</v>
      </c>
    </row>
    <row r="19" spans="1:10" ht="15.5">
      <c r="A19" s="58">
        <v>15</v>
      </c>
      <c r="B19" s="58" t="s">
        <v>334</v>
      </c>
      <c r="C19" s="58" t="s">
        <v>365</v>
      </c>
      <c r="D19" s="184" t="s">
        <v>366</v>
      </c>
      <c r="E19" s="58" t="s">
        <v>337</v>
      </c>
      <c r="F19" s="58"/>
      <c r="G19" s="58" t="s">
        <v>338</v>
      </c>
      <c r="H19" s="188">
        <v>726</v>
      </c>
      <c r="I19" s="59">
        <v>0.61</v>
      </c>
      <c r="J19" s="190">
        <f t="shared" si="0"/>
        <v>283.14</v>
      </c>
    </row>
    <row r="20" spans="1:10" ht="15.5">
      <c r="A20" s="58">
        <v>16</v>
      </c>
      <c r="B20" s="58" t="s">
        <v>334</v>
      </c>
      <c r="C20" s="58" t="s">
        <v>367</v>
      </c>
      <c r="D20" s="184" t="s">
        <v>368</v>
      </c>
      <c r="E20" s="58" t="s">
        <v>337</v>
      </c>
      <c r="F20" s="58"/>
      <c r="G20" s="58" t="s">
        <v>338</v>
      </c>
      <c r="H20" s="188">
        <v>726</v>
      </c>
      <c r="I20" s="59">
        <v>0.61</v>
      </c>
      <c r="J20" s="190">
        <f t="shared" si="0"/>
        <v>283.14</v>
      </c>
    </row>
    <row r="21" spans="1:10" ht="15.5">
      <c r="A21" s="58">
        <v>17</v>
      </c>
      <c r="B21" s="58" t="s">
        <v>334</v>
      </c>
      <c r="C21" s="58" t="s">
        <v>369</v>
      </c>
      <c r="D21" s="184" t="s">
        <v>370</v>
      </c>
      <c r="E21" s="58" t="s">
        <v>337</v>
      </c>
      <c r="F21" s="58"/>
      <c r="G21" s="58" t="s">
        <v>338</v>
      </c>
      <c r="H21" s="188">
        <v>586.79999999999995</v>
      </c>
      <c r="I21" s="59">
        <v>0.61</v>
      </c>
      <c r="J21" s="190">
        <f t="shared" si="0"/>
        <v>228.852</v>
      </c>
    </row>
    <row r="22" spans="1:10" ht="15.5">
      <c r="A22" s="58">
        <v>18</v>
      </c>
      <c r="B22" s="58" t="s">
        <v>334</v>
      </c>
      <c r="C22" s="58" t="s">
        <v>371</v>
      </c>
      <c r="D22" s="184" t="s">
        <v>372</v>
      </c>
      <c r="E22" s="58" t="s">
        <v>337</v>
      </c>
      <c r="F22" s="58"/>
      <c r="G22" s="58" t="s">
        <v>338</v>
      </c>
      <c r="H22" s="188">
        <v>586.79999999999995</v>
      </c>
      <c r="I22" s="59">
        <v>0.61</v>
      </c>
      <c r="J22" s="190">
        <f t="shared" si="0"/>
        <v>228.852</v>
      </c>
    </row>
    <row r="23" spans="1:10" ht="15.5">
      <c r="A23" s="58">
        <v>19</v>
      </c>
      <c r="B23" s="58" t="s">
        <v>334</v>
      </c>
      <c r="C23" s="58" t="s">
        <v>373</v>
      </c>
      <c r="D23" s="184" t="s">
        <v>374</v>
      </c>
      <c r="E23" s="58" t="s">
        <v>337</v>
      </c>
      <c r="F23" s="58"/>
      <c r="G23" s="58" t="s">
        <v>338</v>
      </c>
      <c r="H23" s="188">
        <v>578</v>
      </c>
      <c r="I23" s="59">
        <v>0.61</v>
      </c>
      <c r="J23" s="190">
        <f t="shared" si="0"/>
        <v>225.42000000000002</v>
      </c>
    </row>
    <row r="24" spans="1:10" ht="15.5">
      <c r="A24" s="58">
        <v>20</v>
      </c>
      <c r="B24" s="58" t="s">
        <v>334</v>
      </c>
      <c r="C24" s="58" t="s">
        <v>375</v>
      </c>
      <c r="D24" s="184" t="s">
        <v>376</v>
      </c>
      <c r="E24" s="58" t="s">
        <v>337</v>
      </c>
      <c r="F24" s="58"/>
      <c r="G24" s="58" t="s">
        <v>338</v>
      </c>
      <c r="H24" s="188">
        <v>578</v>
      </c>
      <c r="I24" s="59">
        <v>0.61</v>
      </c>
      <c r="J24" s="190">
        <f t="shared" si="0"/>
        <v>225.42000000000002</v>
      </c>
    </row>
    <row r="25" spans="1:10" ht="15.5">
      <c r="A25" s="58">
        <v>21</v>
      </c>
      <c r="B25" s="58" t="s">
        <v>334</v>
      </c>
      <c r="C25" s="58" t="s">
        <v>377</v>
      </c>
      <c r="D25" s="184" t="s">
        <v>378</v>
      </c>
      <c r="E25" s="58" t="s">
        <v>337</v>
      </c>
      <c r="F25" s="58"/>
      <c r="G25" s="58" t="s">
        <v>338</v>
      </c>
      <c r="H25" s="188">
        <v>696</v>
      </c>
      <c r="I25" s="59">
        <v>0.61</v>
      </c>
      <c r="J25" s="190">
        <f t="shared" si="0"/>
        <v>271.44</v>
      </c>
    </row>
    <row r="26" spans="1:10" ht="15.5">
      <c r="A26" s="58">
        <v>22</v>
      </c>
      <c r="B26" s="58" t="s">
        <v>334</v>
      </c>
      <c r="C26" s="58" t="s">
        <v>379</v>
      </c>
      <c r="D26" s="184" t="s">
        <v>380</v>
      </c>
      <c r="E26" s="58" t="s">
        <v>337</v>
      </c>
      <c r="F26" s="58"/>
      <c r="G26" s="58" t="s">
        <v>338</v>
      </c>
      <c r="H26" s="188">
        <v>696</v>
      </c>
      <c r="I26" s="59">
        <v>0.61</v>
      </c>
      <c r="J26" s="190">
        <f t="shared" si="0"/>
        <v>271.44</v>
      </c>
    </row>
    <row r="27" spans="1:10" ht="15.5">
      <c r="A27" s="58">
        <v>23</v>
      </c>
      <c r="B27" s="58" t="s">
        <v>334</v>
      </c>
      <c r="C27" s="58" t="s">
        <v>381</v>
      </c>
      <c r="D27" s="184" t="s">
        <v>382</v>
      </c>
      <c r="E27" s="58" t="s">
        <v>337</v>
      </c>
      <c r="F27" s="58"/>
      <c r="G27" s="58" t="s">
        <v>338</v>
      </c>
      <c r="H27" s="188">
        <v>568.79999999999995</v>
      </c>
      <c r="I27" s="59">
        <v>0.61</v>
      </c>
      <c r="J27" s="190">
        <f t="shared" si="0"/>
        <v>221.83199999999999</v>
      </c>
    </row>
    <row r="28" spans="1:10" ht="15.5">
      <c r="A28" s="58">
        <v>24</v>
      </c>
      <c r="B28" s="58" t="s">
        <v>334</v>
      </c>
      <c r="C28" s="58" t="s">
        <v>383</v>
      </c>
      <c r="D28" s="184" t="s">
        <v>384</v>
      </c>
      <c r="E28" s="58" t="s">
        <v>337</v>
      </c>
      <c r="F28" s="58"/>
      <c r="G28" s="58" t="s">
        <v>338</v>
      </c>
      <c r="H28" s="188">
        <v>568.79999999999995</v>
      </c>
      <c r="I28" s="59">
        <v>0.61</v>
      </c>
      <c r="J28" s="190">
        <f t="shared" si="0"/>
        <v>221.83199999999999</v>
      </c>
    </row>
    <row r="29" spans="1:10" ht="15.5">
      <c r="A29" s="58">
        <v>25</v>
      </c>
      <c r="B29" s="58" t="s">
        <v>334</v>
      </c>
      <c r="C29" s="58" t="s">
        <v>385</v>
      </c>
      <c r="D29" s="184" t="s">
        <v>386</v>
      </c>
      <c r="E29" s="58" t="s">
        <v>337</v>
      </c>
      <c r="F29" s="58"/>
      <c r="G29" s="58" t="s">
        <v>338</v>
      </c>
      <c r="H29" s="188">
        <v>716</v>
      </c>
      <c r="I29" s="59">
        <v>0.61</v>
      </c>
      <c r="J29" s="190">
        <f t="shared" si="0"/>
        <v>279.24</v>
      </c>
    </row>
    <row r="30" spans="1:10" ht="15.5">
      <c r="A30" s="58">
        <v>26</v>
      </c>
      <c r="B30" s="58" t="s">
        <v>334</v>
      </c>
      <c r="C30" s="58" t="s">
        <v>387</v>
      </c>
      <c r="D30" s="184" t="s">
        <v>388</v>
      </c>
      <c r="E30" s="58" t="s">
        <v>337</v>
      </c>
      <c r="F30" s="58"/>
      <c r="G30" s="58" t="s">
        <v>338</v>
      </c>
      <c r="H30" s="188">
        <v>692</v>
      </c>
      <c r="I30" s="59">
        <v>0.61</v>
      </c>
      <c r="J30" s="190">
        <f t="shared" si="0"/>
        <v>269.88</v>
      </c>
    </row>
    <row r="31" spans="1:10" ht="15.5">
      <c r="A31" s="58">
        <v>27</v>
      </c>
      <c r="B31" s="58" t="s">
        <v>334</v>
      </c>
      <c r="C31" s="58" t="s">
        <v>389</v>
      </c>
      <c r="D31" s="184" t="s">
        <v>390</v>
      </c>
      <c r="E31" s="58" t="s">
        <v>337</v>
      </c>
      <c r="F31" s="58"/>
      <c r="G31" s="58" t="s">
        <v>338</v>
      </c>
      <c r="H31" s="188">
        <v>712</v>
      </c>
      <c r="I31" s="59">
        <v>0.61</v>
      </c>
      <c r="J31" s="190">
        <f t="shared" si="0"/>
        <v>277.68</v>
      </c>
    </row>
    <row r="32" spans="1:10" ht="15.5">
      <c r="A32" s="58">
        <v>28</v>
      </c>
      <c r="B32" s="58" t="s">
        <v>334</v>
      </c>
      <c r="C32" s="58" t="s">
        <v>391</v>
      </c>
      <c r="D32" s="184" t="s">
        <v>392</v>
      </c>
      <c r="E32" s="58" t="s">
        <v>337</v>
      </c>
      <c r="F32" s="58"/>
      <c r="G32" s="58" t="s">
        <v>338</v>
      </c>
      <c r="H32" s="188">
        <v>716</v>
      </c>
      <c r="I32" s="59">
        <v>0.61</v>
      </c>
      <c r="J32" s="190">
        <f t="shared" si="0"/>
        <v>279.24</v>
      </c>
    </row>
    <row r="33" spans="1:10" ht="15.5">
      <c r="A33" s="58">
        <v>29</v>
      </c>
      <c r="B33" s="58" t="s">
        <v>334</v>
      </c>
      <c r="C33" s="58" t="s">
        <v>393</v>
      </c>
      <c r="D33" s="184" t="s">
        <v>394</v>
      </c>
      <c r="E33" s="58" t="s">
        <v>337</v>
      </c>
      <c r="F33" s="58"/>
      <c r="G33" s="58" t="s">
        <v>338</v>
      </c>
      <c r="H33" s="188">
        <v>692</v>
      </c>
      <c r="I33" s="59">
        <v>0.61</v>
      </c>
      <c r="J33" s="190">
        <f t="shared" si="0"/>
        <v>269.88</v>
      </c>
    </row>
    <row r="34" spans="1:10" ht="15.5">
      <c r="A34" s="58">
        <v>30</v>
      </c>
      <c r="B34" s="58" t="s">
        <v>334</v>
      </c>
      <c r="C34" s="58" t="s">
        <v>395</v>
      </c>
      <c r="D34" s="184" t="s">
        <v>396</v>
      </c>
      <c r="E34" s="58" t="s">
        <v>337</v>
      </c>
      <c r="F34" s="58"/>
      <c r="G34" s="58" t="s">
        <v>338</v>
      </c>
      <c r="H34" s="188">
        <v>712</v>
      </c>
      <c r="I34" s="59">
        <v>0.61</v>
      </c>
      <c r="J34" s="190">
        <f t="shared" si="0"/>
        <v>277.68</v>
      </c>
    </row>
    <row r="35" spans="1:10" ht="15.5">
      <c r="A35" s="58">
        <v>31</v>
      </c>
      <c r="B35" s="58" t="s">
        <v>334</v>
      </c>
      <c r="C35" s="58" t="s">
        <v>397</v>
      </c>
      <c r="D35" s="184" t="s">
        <v>398</v>
      </c>
      <c r="E35" s="58" t="s">
        <v>337</v>
      </c>
      <c r="F35" s="58"/>
      <c r="G35" s="58" t="s">
        <v>338</v>
      </c>
      <c r="H35" s="188">
        <v>240</v>
      </c>
      <c r="I35" s="59">
        <v>0.61</v>
      </c>
      <c r="J35" s="190">
        <f t="shared" si="0"/>
        <v>93.600000000000009</v>
      </c>
    </row>
    <row r="36" spans="1:10" ht="15.5">
      <c r="A36" s="58">
        <v>32</v>
      </c>
      <c r="B36" s="58" t="s">
        <v>334</v>
      </c>
      <c r="C36" s="58" t="s">
        <v>399</v>
      </c>
      <c r="D36" s="184" t="s">
        <v>400</v>
      </c>
      <c r="E36" s="58" t="s">
        <v>337</v>
      </c>
      <c r="F36" s="58"/>
      <c r="G36" s="58" t="s">
        <v>338</v>
      </c>
      <c r="H36" s="188">
        <v>80</v>
      </c>
      <c r="I36" s="59">
        <v>0.61</v>
      </c>
      <c r="J36" s="190">
        <f t="shared" si="0"/>
        <v>31.200000000000003</v>
      </c>
    </row>
    <row r="37" spans="1:10" ht="15.5">
      <c r="A37" s="58">
        <v>33</v>
      </c>
      <c r="B37" s="58" t="s">
        <v>334</v>
      </c>
      <c r="C37" s="58" t="s">
        <v>401</v>
      </c>
      <c r="D37" s="184" t="s">
        <v>402</v>
      </c>
      <c r="E37" s="58" t="s">
        <v>337</v>
      </c>
      <c r="F37" s="58"/>
      <c r="G37" s="58" t="s">
        <v>338</v>
      </c>
      <c r="H37" s="188">
        <v>735</v>
      </c>
      <c r="I37" s="59">
        <v>0.61</v>
      </c>
      <c r="J37" s="190">
        <f t="shared" si="0"/>
        <v>286.65000000000003</v>
      </c>
    </row>
    <row r="38" spans="1:10" ht="15.5">
      <c r="A38" s="58">
        <v>34</v>
      </c>
      <c r="B38" s="58" t="s">
        <v>334</v>
      </c>
      <c r="C38" s="58" t="s">
        <v>403</v>
      </c>
      <c r="D38" s="184" t="s">
        <v>404</v>
      </c>
      <c r="E38" s="58" t="s">
        <v>337</v>
      </c>
      <c r="F38" s="58"/>
      <c r="G38" s="58" t="s">
        <v>338</v>
      </c>
      <c r="H38" s="188">
        <v>853</v>
      </c>
      <c r="I38" s="59">
        <v>0.61</v>
      </c>
      <c r="J38" s="190">
        <f t="shared" si="0"/>
        <v>332.67</v>
      </c>
    </row>
    <row r="39" spans="1:10" ht="15.5">
      <c r="A39" s="58">
        <v>35</v>
      </c>
      <c r="B39" s="58" t="s">
        <v>334</v>
      </c>
      <c r="C39" s="58" t="s">
        <v>405</v>
      </c>
      <c r="D39" s="184" t="s">
        <v>406</v>
      </c>
      <c r="E39" s="58" t="s">
        <v>337</v>
      </c>
      <c r="F39" s="58"/>
      <c r="G39" s="58" t="s">
        <v>338</v>
      </c>
      <c r="H39" s="188">
        <v>1015</v>
      </c>
      <c r="I39" s="59">
        <v>0.61</v>
      </c>
      <c r="J39" s="190">
        <f t="shared" si="0"/>
        <v>395.85</v>
      </c>
    </row>
    <row r="40" spans="1:10" ht="15.5">
      <c r="A40" s="58">
        <v>36</v>
      </c>
      <c r="B40" s="58" t="s">
        <v>334</v>
      </c>
      <c r="C40" s="58" t="s">
        <v>407</v>
      </c>
      <c r="D40" s="184" t="s">
        <v>408</v>
      </c>
      <c r="E40" s="58" t="s">
        <v>337</v>
      </c>
      <c r="F40" s="58"/>
      <c r="G40" s="58" t="s">
        <v>338</v>
      </c>
      <c r="H40" s="188">
        <v>735</v>
      </c>
      <c r="I40" s="59">
        <v>0.61</v>
      </c>
      <c r="J40" s="190">
        <f t="shared" si="0"/>
        <v>286.65000000000003</v>
      </c>
    </row>
    <row r="41" spans="1:10" ht="15.5">
      <c r="A41" s="58">
        <v>37</v>
      </c>
      <c r="B41" s="58" t="s">
        <v>334</v>
      </c>
      <c r="C41" s="58" t="s">
        <v>409</v>
      </c>
      <c r="D41" s="184" t="s">
        <v>410</v>
      </c>
      <c r="E41" s="58" t="s">
        <v>337</v>
      </c>
      <c r="F41" s="58"/>
      <c r="G41" s="58" t="s">
        <v>338</v>
      </c>
      <c r="H41" s="188">
        <v>853</v>
      </c>
      <c r="I41" s="59">
        <v>0.61</v>
      </c>
      <c r="J41" s="190">
        <f t="shared" si="0"/>
        <v>332.67</v>
      </c>
    </row>
    <row r="42" spans="1:10" ht="15.5">
      <c r="A42" s="58">
        <v>38</v>
      </c>
      <c r="B42" s="58" t="s">
        <v>334</v>
      </c>
      <c r="C42" s="58" t="s">
        <v>411</v>
      </c>
      <c r="D42" s="184" t="s">
        <v>412</v>
      </c>
      <c r="E42" s="58" t="s">
        <v>337</v>
      </c>
      <c r="F42" s="58"/>
      <c r="G42" s="58" t="s">
        <v>338</v>
      </c>
      <c r="H42" s="188">
        <v>1015</v>
      </c>
      <c r="I42" s="59">
        <v>0.61</v>
      </c>
      <c r="J42" s="190">
        <f t="shared" si="0"/>
        <v>395.85</v>
      </c>
    </row>
    <row r="43" spans="1:10" ht="15.5">
      <c r="A43" s="58">
        <v>39</v>
      </c>
      <c r="B43" s="58" t="s">
        <v>334</v>
      </c>
      <c r="C43" s="58" t="s">
        <v>413</v>
      </c>
      <c r="D43" s="184" t="s">
        <v>414</v>
      </c>
      <c r="E43" s="58" t="s">
        <v>337</v>
      </c>
      <c r="F43" s="58"/>
      <c r="G43" s="58" t="s">
        <v>338</v>
      </c>
      <c r="H43" s="188">
        <v>117</v>
      </c>
      <c r="I43" s="59">
        <v>0.61</v>
      </c>
      <c r="J43" s="190">
        <f t="shared" si="0"/>
        <v>45.63</v>
      </c>
    </row>
    <row r="44" spans="1:10" ht="15.5">
      <c r="A44" s="58">
        <v>40</v>
      </c>
      <c r="B44" s="58" t="s">
        <v>334</v>
      </c>
      <c r="C44" s="58" t="s">
        <v>415</v>
      </c>
      <c r="D44" s="184" t="s">
        <v>416</v>
      </c>
      <c r="E44" s="58" t="s">
        <v>337</v>
      </c>
      <c r="F44" s="58"/>
      <c r="G44" s="58" t="s">
        <v>338</v>
      </c>
      <c r="H44" s="188">
        <v>137</v>
      </c>
      <c r="I44" s="59">
        <v>0.61</v>
      </c>
      <c r="J44" s="190">
        <f t="shared" si="0"/>
        <v>53.43</v>
      </c>
    </row>
    <row r="45" spans="1:10" ht="15.5">
      <c r="A45" s="58">
        <v>41</v>
      </c>
      <c r="B45" s="58" t="s">
        <v>334</v>
      </c>
      <c r="C45" s="58" t="s">
        <v>417</v>
      </c>
      <c r="D45" s="184" t="s">
        <v>418</v>
      </c>
      <c r="E45" s="58" t="s">
        <v>337</v>
      </c>
      <c r="F45" s="58"/>
      <c r="G45" s="58" t="s">
        <v>338</v>
      </c>
      <c r="H45" s="188">
        <v>165</v>
      </c>
      <c r="I45" s="59">
        <v>0.61</v>
      </c>
      <c r="J45" s="190">
        <f t="shared" si="0"/>
        <v>64.350000000000009</v>
      </c>
    </row>
    <row r="46" spans="1:10" ht="15.5">
      <c r="A46" s="58">
        <v>42</v>
      </c>
      <c r="B46" s="58" t="s">
        <v>334</v>
      </c>
      <c r="C46" s="58" t="s">
        <v>419</v>
      </c>
      <c r="D46" s="184" t="s">
        <v>420</v>
      </c>
      <c r="E46" s="58" t="s">
        <v>337</v>
      </c>
      <c r="F46" s="58"/>
      <c r="G46" s="58" t="s">
        <v>338</v>
      </c>
      <c r="H46" s="188">
        <v>126</v>
      </c>
      <c r="I46" s="59">
        <v>0.61</v>
      </c>
      <c r="J46" s="190">
        <f t="shared" si="0"/>
        <v>49.14</v>
      </c>
    </row>
    <row r="47" spans="1:10" ht="15.5">
      <c r="A47" s="58">
        <v>43</v>
      </c>
      <c r="B47" s="58" t="s">
        <v>334</v>
      </c>
      <c r="C47" s="58" t="s">
        <v>421</v>
      </c>
      <c r="D47" s="184" t="s">
        <v>422</v>
      </c>
      <c r="E47" s="58" t="s">
        <v>337</v>
      </c>
      <c r="F47" s="58"/>
      <c r="G47" s="58" t="s">
        <v>338</v>
      </c>
      <c r="H47" s="188">
        <v>146</v>
      </c>
      <c r="I47" s="59">
        <v>0.61</v>
      </c>
      <c r="J47" s="190">
        <f t="shared" si="0"/>
        <v>56.940000000000005</v>
      </c>
    </row>
    <row r="48" spans="1:10" ht="15.5">
      <c r="A48" s="58">
        <v>44</v>
      </c>
      <c r="B48" s="58" t="s">
        <v>334</v>
      </c>
      <c r="C48" s="58" t="s">
        <v>423</v>
      </c>
      <c r="D48" s="184" t="s">
        <v>424</v>
      </c>
      <c r="E48" s="58" t="s">
        <v>337</v>
      </c>
      <c r="F48" s="58"/>
      <c r="G48" s="58" t="s">
        <v>338</v>
      </c>
      <c r="H48" s="188">
        <v>175</v>
      </c>
      <c r="I48" s="59">
        <v>0.61</v>
      </c>
      <c r="J48" s="190">
        <f t="shared" si="0"/>
        <v>68.25</v>
      </c>
    </row>
    <row r="49" spans="1:10" ht="15.5">
      <c r="A49" s="58">
        <v>45</v>
      </c>
      <c r="B49" s="58" t="s">
        <v>334</v>
      </c>
      <c r="C49" s="58" t="s">
        <v>425</v>
      </c>
      <c r="D49" s="184" t="s">
        <v>426</v>
      </c>
      <c r="E49" s="58" t="s">
        <v>337</v>
      </c>
      <c r="F49" s="58"/>
      <c r="G49" s="58" t="s">
        <v>338</v>
      </c>
      <c r="H49" s="188">
        <v>331</v>
      </c>
      <c r="I49" s="59">
        <v>0.61</v>
      </c>
      <c r="J49" s="190">
        <f t="shared" si="0"/>
        <v>129.09</v>
      </c>
    </row>
    <row r="50" spans="1:10" ht="15.5">
      <c r="A50" s="58">
        <v>46</v>
      </c>
      <c r="B50" s="58" t="s">
        <v>334</v>
      </c>
      <c r="C50" s="58" t="s">
        <v>427</v>
      </c>
      <c r="D50" s="184" t="s">
        <v>428</v>
      </c>
      <c r="E50" s="58" t="s">
        <v>337</v>
      </c>
      <c r="F50" s="58"/>
      <c r="G50" s="58" t="s">
        <v>338</v>
      </c>
      <c r="H50" s="188">
        <v>351</v>
      </c>
      <c r="I50" s="59">
        <v>0.61</v>
      </c>
      <c r="J50" s="190">
        <f t="shared" si="0"/>
        <v>136.89000000000001</v>
      </c>
    </row>
    <row r="51" spans="1:10" ht="15.5">
      <c r="A51" s="58">
        <v>47</v>
      </c>
      <c r="B51" s="58" t="s">
        <v>334</v>
      </c>
      <c r="C51" s="58" t="s">
        <v>429</v>
      </c>
      <c r="D51" s="184" t="s">
        <v>430</v>
      </c>
      <c r="E51" s="58" t="s">
        <v>337</v>
      </c>
      <c r="F51" s="58"/>
      <c r="G51" s="58" t="s">
        <v>338</v>
      </c>
      <c r="H51" s="188">
        <v>410</v>
      </c>
      <c r="I51" s="59">
        <v>0.61</v>
      </c>
      <c r="J51" s="190">
        <f t="shared" si="0"/>
        <v>159.9</v>
      </c>
    </row>
    <row r="52" spans="1:10" ht="15.5">
      <c r="A52" s="58">
        <v>48</v>
      </c>
      <c r="B52" s="58" t="s">
        <v>334</v>
      </c>
      <c r="C52" s="58" t="s">
        <v>431</v>
      </c>
      <c r="D52" s="184" t="s">
        <v>432</v>
      </c>
      <c r="E52" s="58" t="s">
        <v>337</v>
      </c>
      <c r="F52" s="58"/>
      <c r="G52" s="58" t="s">
        <v>338</v>
      </c>
      <c r="H52" s="188">
        <v>360</v>
      </c>
      <c r="I52" s="59">
        <v>0.61</v>
      </c>
      <c r="J52" s="190">
        <f t="shared" si="0"/>
        <v>140.4</v>
      </c>
    </row>
    <row r="53" spans="1:10" ht="15.5">
      <c r="A53" s="58">
        <v>49</v>
      </c>
      <c r="B53" s="58" t="s">
        <v>334</v>
      </c>
      <c r="C53" s="58" t="s">
        <v>433</v>
      </c>
      <c r="D53" s="184" t="s">
        <v>434</v>
      </c>
      <c r="E53" s="58" t="s">
        <v>337</v>
      </c>
      <c r="F53" s="58"/>
      <c r="G53" s="58" t="s">
        <v>338</v>
      </c>
      <c r="H53" s="188">
        <v>380</v>
      </c>
      <c r="I53" s="59">
        <v>0.61</v>
      </c>
      <c r="J53" s="190">
        <f t="shared" si="0"/>
        <v>148.20000000000002</v>
      </c>
    </row>
    <row r="54" spans="1:10" ht="15.5">
      <c r="A54" s="58">
        <v>50</v>
      </c>
      <c r="B54" s="58" t="s">
        <v>334</v>
      </c>
      <c r="C54" s="58" t="s">
        <v>435</v>
      </c>
      <c r="D54" s="184" t="s">
        <v>436</v>
      </c>
      <c r="E54" s="58" t="s">
        <v>337</v>
      </c>
      <c r="F54" s="58"/>
      <c r="G54" s="58" t="s">
        <v>338</v>
      </c>
      <c r="H54" s="188">
        <v>380</v>
      </c>
      <c r="I54" s="59">
        <v>0.61</v>
      </c>
      <c r="J54" s="190">
        <f t="shared" si="0"/>
        <v>148.20000000000002</v>
      </c>
    </row>
    <row r="55" spans="1:10" ht="15.5">
      <c r="A55" s="58">
        <v>51</v>
      </c>
      <c r="B55" s="58" t="s">
        <v>334</v>
      </c>
      <c r="C55" s="58" t="s">
        <v>437</v>
      </c>
      <c r="D55" s="184" t="s">
        <v>438</v>
      </c>
      <c r="E55" s="58" t="s">
        <v>337</v>
      </c>
      <c r="F55" s="58"/>
      <c r="G55" s="58" t="s">
        <v>338</v>
      </c>
      <c r="H55" s="188">
        <v>127.8</v>
      </c>
      <c r="I55" s="59">
        <v>0.61</v>
      </c>
      <c r="J55" s="190">
        <f t="shared" si="0"/>
        <v>49.841999999999999</v>
      </c>
    </row>
    <row r="56" spans="1:10" ht="15.5">
      <c r="A56" s="58">
        <v>52</v>
      </c>
      <c r="B56" s="58" t="s">
        <v>334</v>
      </c>
      <c r="C56" s="58" t="s">
        <v>439</v>
      </c>
      <c r="D56" s="184" t="s">
        <v>440</v>
      </c>
      <c r="E56" s="58" t="s">
        <v>337</v>
      </c>
      <c r="F56" s="58"/>
      <c r="G56" s="58" t="s">
        <v>338</v>
      </c>
      <c r="H56" s="188">
        <v>194.4</v>
      </c>
      <c r="I56" s="59">
        <v>0.61</v>
      </c>
      <c r="J56" s="190">
        <f t="shared" si="0"/>
        <v>75.816000000000003</v>
      </c>
    </row>
    <row r="57" spans="1:10" ht="15.5">
      <c r="A57" s="58">
        <v>53</v>
      </c>
      <c r="B57" s="58" t="s">
        <v>334</v>
      </c>
      <c r="C57" s="58" t="s">
        <v>441</v>
      </c>
      <c r="D57" s="184" t="s">
        <v>442</v>
      </c>
      <c r="E57" s="58" t="s">
        <v>337</v>
      </c>
      <c r="F57" s="58"/>
      <c r="G57" s="58" t="s">
        <v>338</v>
      </c>
      <c r="H57" s="188">
        <v>226.8</v>
      </c>
      <c r="I57" s="59">
        <v>0.61</v>
      </c>
      <c r="J57" s="190">
        <f t="shared" si="0"/>
        <v>88.452000000000012</v>
      </c>
    </row>
    <row r="58" spans="1:10" ht="15.5">
      <c r="A58" s="58">
        <v>54</v>
      </c>
      <c r="B58" s="58" t="s">
        <v>334</v>
      </c>
      <c r="C58" s="58" t="s">
        <v>443</v>
      </c>
      <c r="D58" s="184" t="s">
        <v>444</v>
      </c>
      <c r="E58" s="58" t="s">
        <v>337</v>
      </c>
      <c r="F58" s="58"/>
      <c r="G58" s="58" t="s">
        <v>338</v>
      </c>
      <c r="H58" s="188">
        <v>298</v>
      </c>
      <c r="I58" s="59">
        <v>0.61</v>
      </c>
      <c r="J58" s="190">
        <f t="shared" si="0"/>
        <v>116.22</v>
      </c>
    </row>
    <row r="59" spans="1:10" ht="15.5">
      <c r="A59" s="58">
        <v>55</v>
      </c>
      <c r="B59" s="58" t="s">
        <v>334</v>
      </c>
      <c r="C59" s="58" t="s">
        <v>445</v>
      </c>
      <c r="D59" s="184" t="s">
        <v>446</v>
      </c>
      <c r="E59" s="58" t="s">
        <v>337</v>
      </c>
      <c r="F59" s="58"/>
      <c r="G59" s="58" t="s">
        <v>338</v>
      </c>
      <c r="H59" s="188">
        <v>472</v>
      </c>
      <c r="I59" s="59">
        <v>0.61</v>
      </c>
      <c r="J59" s="190">
        <f t="shared" si="0"/>
        <v>184.08</v>
      </c>
    </row>
    <row r="60" spans="1:10" ht="15.5">
      <c r="A60" s="58">
        <v>56</v>
      </c>
      <c r="B60" s="58" t="s">
        <v>334</v>
      </c>
      <c r="C60" s="58" t="s">
        <v>447</v>
      </c>
      <c r="D60" s="184" t="s">
        <v>448</v>
      </c>
      <c r="E60" s="58" t="s">
        <v>337</v>
      </c>
      <c r="F60" s="58"/>
      <c r="G60" s="58" t="s">
        <v>338</v>
      </c>
      <c r="H60" s="188">
        <v>581</v>
      </c>
      <c r="I60" s="59">
        <v>0.61</v>
      </c>
      <c r="J60" s="190">
        <f t="shared" si="0"/>
        <v>226.59</v>
      </c>
    </row>
    <row r="61" spans="1:10" ht="15.5">
      <c r="A61" s="58">
        <v>57</v>
      </c>
      <c r="B61" s="58" t="s">
        <v>334</v>
      </c>
      <c r="C61" s="58" t="s">
        <v>449</v>
      </c>
      <c r="D61" s="184" t="s">
        <v>450</v>
      </c>
      <c r="E61" s="58" t="s">
        <v>337</v>
      </c>
      <c r="F61" s="58"/>
      <c r="G61" s="58" t="s">
        <v>338</v>
      </c>
      <c r="H61" s="188">
        <v>634</v>
      </c>
      <c r="I61" s="59">
        <v>0.61</v>
      </c>
      <c r="J61" s="190">
        <f t="shared" si="0"/>
        <v>247.26000000000002</v>
      </c>
    </row>
    <row r="62" spans="1:10" ht="15.5">
      <c r="A62" s="58">
        <v>58</v>
      </c>
      <c r="B62" s="58" t="s">
        <v>334</v>
      </c>
      <c r="C62" s="58" t="s">
        <v>451</v>
      </c>
      <c r="D62" s="184" t="s">
        <v>452</v>
      </c>
      <c r="E62" s="58" t="s">
        <v>337</v>
      </c>
      <c r="F62" s="58"/>
      <c r="G62" s="58" t="s">
        <v>338</v>
      </c>
      <c r="H62" s="188">
        <v>752</v>
      </c>
      <c r="I62" s="59">
        <v>0.61</v>
      </c>
      <c r="J62" s="190">
        <f t="shared" si="0"/>
        <v>293.28000000000003</v>
      </c>
    </row>
    <row r="63" spans="1:10" ht="15.5">
      <c r="A63" s="58">
        <v>59</v>
      </c>
      <c r="B63" s="58" t="s">
        <v>334</v>
      </c>
      <c r="C63" s="58" t="s">
        <v>453</v>
      </c>
      <c r="D63" s="184" t="s">
        <v>454</v>
      </c>
      <c r="E63" s="58" t="s">
        <v>337</v>
      </c>
      <c r="F63" s="58"/>
      <c r="G63" s="58" t="s">
        <v>338</v>
      </c>
      <c r="H63" s="188">
        <v>252</v>
      </c>
      <c r="I63" s="59">
        <v>0.61</v>
      </c>
      <c r="J63" s="190">
        <f t="shared" si="0"/>
        <v>98.28</v>
      </c>
    </row>
    <row r="64" spans="1:10" ht="15.5">
      <c r="A64" s="58">
        <v>60</v>
      </c>
      <c r="B64" s="58" t="s">
        <v>334</v>
      </c>
      <c r="C64" s="58" t="s">
        <v>455</v>
      </c>
      <c r="D64" s="184" t="s">
        <v>456</v>
      </c>
      <c r="E64" s="58" t="s">
        <v>337</v>
      </c>
      <c r="F64" s="58"/>
      <c r="G64" s="58" t="s">
        <v>338</v>
      </c>
      <c r="H64" s="188">
        <v>381.6</v>
      </c>
      <c r="I64" s="59">
        <v>0.61</v>
      </c>
      <c r="J64" s="190">
        <f t="shared" si="0"/>
        <v>148.82400000000001</v>
      </c>
    </row>
    <row r="65" spans="1:10" ht="15.5">
      <c r="A65" s="58">
        <v>61</v>
      </c>
      <c r="B65" s="58" t="s">
        <v>334</v>
      </c>
      <c r="C65" s="58" t="s">
        <v>457</v>
      </c>
      <c r="D65" s="184" t="s">
        <v>458</v>
      </c>
      <c r="E65" s="58" t="s">
        <v>337</v>
      </c>
      <c r="F65" s="58"/>
      <c r="G65" s="58" t="s">
        <v>338</v>
      </c>
      <c r="H65" s="188">
        <v>351</v>
      </c>
      <c r="I65" s="59">
        <v>0.61</v>
      </c>
      <c r="J65" s="190">
        <f t="shared" si="0"/>
        <v>136.89000000000001</v>
      </c>
    </row>
    <row r="66" spans="1:10" ht="15.5">
      <c r="A66" s="58">
        <v>62</v>
      </c>
      <c r="B66" s="58" t="s">
        <v>334</v>
      </c>
      <c r="C66" s="58" t="s">
        <v>459</v>
      </c>
      <c r="D66" s="184" t="s">
        <v>460</v>
      </c>
      <c r="E66" s="58" t="s">
        <v>337</v>
      </c>
      <c r="F66" s="58"/>
      <c r="G66" s="58" t="s">
        <v>338</v>
      </c>
      <c r="H66" s="188">
        <v>423</v>
      </c>
      <c r="I66" s="59">
        <v>0.61</v>
      </c>
      <c r="J66" s="190">
        <f t="shared" si="0"/>
        <v>164.97</v>
      </c>
    </row>
    <row r="67" spans="1:10" ht="15.5">
      <c r="A67" s="58">
        <v>63</v>
      </c>
      <c r="B67" s="58" t="s">
        <v>334</v>
      </c>
      <c r="C67" s="58" t="s">
        <v>461</v>
      </c>
      <c r="D67" s="184" t="s">
        <v>462</v>
      </c>
      <c r="E67" s="58" t="s">
        <v>337</v>
      </c>
      <c r="F67" s="58"/>
      <c r="G67" s="58" t="s">
        <v>338</v>
      </c>
      <c r="H67" s="188">
        <v>676</v>
      </c>
      <c r="I67" s="59">
        <v>0.61</v>
      </c>
      <c r="J67" s="190">
        <f t="shared" si="0"/>
        <v>263.64</v>
      </c>
    </row>
    <row r="68" spans="1:10" ht="15.5">
      <c r="A68" s="58">
        <v>64</v>
      </c>
      <c r="B68" s="58" t="s">
        <v>334</v>
      </c>
      <c r="C68" s="58" t="s">
        <v>463</v>
      </c>
      <c r="D68" s="184" t="s">
        <v>464</v>
      </c>
      <c r="E68" s="58" t="s">
        <v>337</v>
      </c>
      <c r="F68" s="58"/>
      <c r="G68" s="58" t="s">
        <v>338</v>
      </c>
      <c r="H68" s="188">
        <v>785</v>
      </c>
      <c r="I68" s="59">
        <v>0.61</v>
      </c>
      <c r="J68" s="190">
        <f t="shared" si="0"/>
        <v>306.15000000000003</v>
      </c>
    </row>
    <row r="69" spans="1:10" ht="15.5">
      <c r="A69" s="58">
        <v>65</v>
      </c>
      <c r="B69" s="58" t="s">
        <v>334</v>
      </c>
      <c r="C69" s="58" t="s">
        <v>465</v>
      </c>
      <c r="D69" s="184" t="s">
        <v>466</v>
      </c>
      <c r="E69" s="58" t="s">
        <v>337</v>
      </c>
      <c r="F69" s="58"/>
      <c r="G69" s="58" t="s">
        <v>338</v>
      </c>
      <c r="H69" s="188">
        <v>838</v>
      </c>
      <c r="I69" s="59">
        <v>0.61</v>
      </c>
      <c r="J69" s="190">
        <f t="shared" ref="J69:J132" si="1">H69*(1-I69)</f>
        <v>326.82</v>
      </c>
    </row>
    <row r="70" spans="1:10" ht="15.5">
      <c r="A70" s="58">
        <v>66</v>
      </c>
      <c r="B70" s="58" t="s">
        <v>334</v>
      </c>
      <c r="C70" s="58" t="s">
        <v>467</v>
      </c>
      <c r="D70" s="184" t="s">
        <v>468</v>
      </c>
      <c r="E70" s="58" t="s">
        <v>337</v>
      </c>
      <c r="F70" s="58"/>
      <c r="G70" s="58" t="s">
        <v>338</v>
      </c>
      <c r="H70" s="188">
        <v>956</v>
      </c>
      <c r="I70" s="59">
        <v>0.61</v>
      </c>
      <c r="J70" s="190">
        <f t="shared" si="1"/>
        <v>372.84000000000003</v>
      </c>
    </row>
    <row r="71" spans="1:10" ht="15.5">
      <c r="A71" s="58">
        <v>67</v>
      </c>
      <c r="B71" s="58" t="s">
        <v>334</v>
      </c>
      <c r="C71" s="58" t="s">
        <v>469</v>
      </c>
      <c r="D71" s="184" t="s">
        <v>470</v>
      </c>
      <c r="E71" s="58" t="s">
        <v>337</v>
      </c>
      <c r="F71" s="58"/>
      <c r="G71" s="58" t="s">
        <v>338</v>
      </c>
      <c r="H71" s="188">
        <v>196</v>
      </c>
      <c r="I71" s="59">
        <v>0.61</v>
      </c>
      <c r="J71" s="190">
        <f t="shared" si="1"/>
        <v>76.44</v>
      </c>
    </row>
    <row r="72" spans="1:10" ht="15.5">
      <c r="A72" s="58">
        <v>68</v>
      </c>
      <c r="B72" s="58" t="s">
        <v>334</v>
      </c>
      <c r="C72" s="58" t="s">
        <v>471</v>
      </c>
      <c r="D72" s="184" t="s">
        <v>472</v>
      </c>
      <c r="E72" s="58" t="s">
        <v>337</v>
      </c>
      <c r="F72" s="58"/>
      <c r="G72" s="58" t="s">
        <v>338</v>
      </c>
      <c r="H72" s="188">
        <v>227</v>
      </c>
      <c r="I72" s="59">
        <v>0.61</v>
      </c>
      <c r="J72" s="190">
        <f t="shared" si="1"/>
        <v>88.53</v>
      </c>
    </row>
    <row r="73" spans="1:10" ht="15.5">
      <c r="A73" s="58">
        <v>69</v>
      </c>
      <c r="B73" s="58" t="s">
        <v>334</v>
      </c>
      <c r="C73" s="58" t="s">
        <v>473</v>
      </c>
      <c r="D73" s="184" t="s">
        <v>474</v>
      </c>
      <c r="E73" s="58" t="s">
        <v>337</v>
      </c>
      <c r="F73" s="58"/>
      <c r="G73" s="58" t="s">
        <v>338</v>
      </c>
      <c r="H73" s="188">
        <v>1623</v>
      </c>
      <c r="I73" s="59">
        <v>0.61</v>
      </c>
      <c r="J73" s="190">
        <f t="shared" si="1"/>
        <v>632.97</v>
      </c>
    </row>
    <row r="74" spans="1:10" ht="15.5">
      <c r="A74" s="58">
        <v>70</v>
      </c>
      <c r="B74" s="58" t="s">
        <v>334</v>
      </c>
      <c r="C74" s="58" t="s">
        <v>475</v>
      </c>
      <c r="D74" s="184" t="s">
        <v>476</v>
      </c>
      <c r="E74" s="58" t="s">
        <v>337</v>
      </c>
      <c r="F74" s="58"/>
      <c r="G74" s="58" t="s">
        <v>338</v>
      </c>
      <c r="H74" s="188">
        <v>1325</v>
      </c>
      <c r="I74" s="59">
        <v>0.61</v>
      </c>
      <c r="J74" s="190">
        <f t="shared" si="1"/>
        <v>516.75</v>
      </c>
    </row>
    <row r="75" spans="1:10" ht="15.5">
      <c r="A75" s="58">
        <v>71</v>
      </c>
      <c r="B75" s="58" t="s">
        <v>334</v>
      </c>
      <c r="C75" s="58" t="s">
        <v>477</v>
      </c>
      <c r="D75" s="184" t="s">
        <v>478</v>
      </c>
      <c r="E75" s="58" t="s">
        <v>337</v>
      </c>
      <c r="F75" s="58"/>
      <c r="G75" s="58" t="s">
        <v>338</v>
      </c>
      <c r="H75" s="188">
        <v>205</v>
      </c>
      <c r="I75" s="59">
        <v>0.61</v>
      </c>
      <c r="J75" s="190">
        <f t="shared" si="1"/>
        <v>79.95</v>
      </c>
    </row>
    <row r="76" spans="1:10" ht="15.5">
      <c r="A76" s="58">
        <v>72</v>
      </c>
      <c r="B76" s="58" t="s">
        <v>334</v>
      </c>
      <c r="C76" s="58" t="s">
        <v>479</v>
      </c>
      <c r="D76" s="184" t="s">
        <v>480</v>
      </c>
      <c r="E76" s="58" t="s">
        <v>337</v>
      </c>
      <c r="F76" s="58"/>
      <c r="G76" s="58" t="s">
        <v>338</v>
      </c>
      <c r="H76" s="188">
        <v>236</v>
      </c>
      <c r="I76" s="59">
        <v>0.61</v>
      </c>
      <c r="J76" s="190">
        <f t="shared" si="1"/>
        <v>92.04</v>
      </c>
    </row>
    <row r="77" spans="1:10" ht="15.5">
      <c r="A77" s="58">
        <v>73</v>
      </c>
      <c r="B77" s="58" t="s">
        <v>334</v>
      </c>
      <c r="C77" s="58" t="s">
        <v>481</v>
      </c>
      <c r="D77" s="184" t="s">
        <v>482</v>
      </c>
      <c r="E77" s="58" t="s">
        <v>337</v>
      </c>
      <c r="F77" s="58"/>
      <c r="G77" s="58" t="s">
        <v>338</v>
      </c>
      <c r="H77" s="188">
        <v>265</v>
      </c>
      <c r="I77" s="59">
        <v>0.61</v>
      </c>
      <c r="J77" s="190">
        <f t="shared" si="1"/>
        <v>103.35000000000001</v>
      </c>
    </row>
    <row r="78" spans="1:10" ht="15.5">
      <c r="A78" s="58">
        <v>74</v>
      </c>
      <c r="B78" s="58" t="s">
        <v>334</v>
      </c>
      <c r="C78" s="58" t="s">
        <v>483</v>
      </c>
      <c r="D78" s="184" t="s">
        <v>484</v>
      </c>
      <c r="E78" s="58" t="s">
        <v>337</v>
      </c>
      <c r="F78" s="58"/>
      <c r="G78" s="58" t="s">
        <v>338</v>
      </c>
      <c r="H78" s="188">
        <v>437</v>
      </c>
      <c r="I78" s="59">
        <v>0.61</v>
      </c>
      <c r="J78" s="190">
        <f t="shared" si="1"/>
        <v>170.43</v>
      </c>
    </row>
    <row r="79" spans="1:10" ht="15.5">
      <c r="A79" s="58">
        <v>75</v>
      </c>
      <c r="B79" s="58" t="s">
        <v>334</v>
      </c>
      <c r="C79" s="58" t="s">
        <v>485</v>
      </c>
      <c r="D79" s="184" t="s">
        <v>486</v>
      </c>
      <c r="E79" s="58" t="s">
        <v>337</v>
      </c>
      <c r="F79" s="58"/>
      <c r="G79" s="58" t="s">
        <v>338</v>
      </c>
      <c r="H79" s="188">
        <v>468</v>
      </c>
      <c r="I79" s="59">
        <v>0.61</v>
      </c>
      <c r="J79" s="190">
        <f t="shared" si="1"/>
        <v>182.52</v>
      </c>
    </row>
    <row r="80" spans="1:10" ht="15.5">
      <c r="A80" s="58">
        <v>76</v>
      </c>
      <c r="B80" s="58" t="s">
        <v>334</v>
      </c>
      <c r="C80" s="58" t="s">
        <v>487</v>
      </c>
      <c r="D80" s="184" t="s">
        <v>488</v>
      </c>
      <c r="E80" s="58" t="s">
        <v>337</v>
      </c>
      <c r="F80" s="58"/>
      <c r="G80" s="58" t="s">
        <v>338</v>
      </c>
      <c r="H80" s="188">
        <v>497</v>
      </c>
      <c r="I80" s="59">
        <v>0.61</v>
      </c>
      <c r="J80" s="190">
        <f t="shared" si="1"/>
        <v>193.83</v>
      </c>
    </row>
    <row r="81" spans="1:10" ht="15.5">
      <c r="A81" s="58">
        <v>77</v>
      </c>
      <c r="B81" s="58" t="s">
        <v>334</v>
      </c>
      <c r="C81" s="58" t="s">
        <v>489</v>
      </c>
      <c r="D81" s="184" t="s">
        <v>490</v>
      </c>
      <c r="E81" s="58" t="s">
        <v>337</v>
      </c>
      <c r="F81" s="58"/>
      <c r="G81" s="58" t="s">
        <v>338</v>
      </c>
      <c r="H81" s="188">
        <v>409</v>
      </c>
      <c r="I81" s="59">
        <v>0.61</v>
      </c>
      <c r="J81" s="190">
        <f t="shared" si="1"/>
        <v>159.51000000000002</v>
      </c>
    </row>
    <row r="82" spans="1:10" ht="15.5">
      <c r="A82" s="58">
        <v>78</v>
      </c>
      <c r="B82" s="58" t="s">
        <v>334</v>
      </c>
      <c r="C82" s="58" t="s">
        <v>491</v>
      </c>
      <c r="D82" s="184" t="s">
        <v>492</v>
      </c>
      <c r="E82" s="58" t="s">
        <v>337</v>
      </c>
      <c r="F82" s="58"/>
      <c r="G82" s="58" t="s">
        <v>338</v>
      </c>
      <c r="H82" s="188">
        <v>468</v>
      </c>
      <c r="I82" s="59">
        <v>0.61</v>
      </c>
      <c r="J82" s="190">
        <f t="shared" si="1"/>
        <v>182.52</v>
      </c>
    </row>
    <row r="83" spans="1:10" ht="15.5">
      <c r="A83" s="58">
        <v>79</v>
      </c>
      <c r="B83" s="58" t="s">
        <v>334</v>
      </c>
      <c r="C83" s="58" t="s">
        <v>493</v>
      </c>
      <c r="D83" s="184" t="s">
        <v>494</v>
      </c>
      <c r="E83" s="58" t="s">
        <v>337</v>
      </c>
      <c r="F83" s="58"/>
      <c r="G83" s="58" t="s">
        <v>338</v>
      </c>
      <c r="H83" s="188">
        <v>439</v>
      </c>
      <c r="I83" s="59">
        <v>0.61</v>
      </c>
      <c r="J83" s="190">
        <f t="shared" si="1"/>
        <v>171.21</v>
      </c>
    </row>
    <row r="84" spans="1:10" ht="15.5">
      <c r="A84" s="58">
        <v>80</v>
      </c>
      <c r="B84" s="58" t="s">
        <v>334</v>
      </c>
      <c r="C84" s="58" t="s">
        <v>495</v>
      </c>
      <c r="D84" s="184" t="s">
        <v>496</v>
      </c>
      <c r="E84" s="58" t="s">
        <v>337</v>
      </c>
      <c r="F84" s="58"/>
      <c r="G84" s="58" t="s">
        <v>338</v>
      </c>
      <c r="H84" s="188">
        <v>199.8</v>
      </c>
      <c r="I84" s="59">
        <v>0.61</v>
      </c>
      <c r="J84" s="190">
        <f t="shared" si="1"/>
        <v>77.922000000000011</v>
      </c>
    </row>
    <row r="85" spans="1:10" ht="15.5">
      <c r="A85" s="58">
        <v>81</v>
      </c>
      <c r="B85" s="58" t="s">
        <v>334</v>
      </c>
      <c r="C85" s="58" t="s">
        <v>497</v>
      </c>
      <c r="D85" s="184" t="s">
        <v>498</v>
      </c>
      <c r="E85" s="58" t="s">
        <v>337</v>
      </c>
      <c r="F85" s="58"/>
      <c r="G85" s="58" t="s">
        <v>338</v>
      </c>
      <c r="H85" s="188">
        <v>266.39999999999998</v>
      </c>
      <c r="I85" s="59">
        <v>0.61</v>
      </c>
      <c r="J85" s="190">
        <f t="shared" si="1"/>
        <v>103.896</v>
      </c>
    </row>
    <row r="86" spans="1:10" ht="15.5">
      <c r="A86" s="58">
        <v>82</v>
      </c>
      <c r="B86" s="58" t="s">
        <v>334</v>
      </c>
      <c r="C86" s="58" t="s">
        <v>499</v>
      </c>
      <c r="D86" s="184" t="s">
        <v>500</v>
      </c>
      <c r="E86" s="58" t="s">
        <v>337</v>
      </c>
      <c r="F86" s="58"/>
      <c r="G86" s="58" t="s">
        <v>338</v>
      </c>
      <c r="H86" s="188">
        <v>298.8</v>
      </c>
      <c r="I86" s="59">
        <v>0.61</v>
      </c>
      <c r="J86" s="190">
        <f t="shared" si="1"/>
        <v>116.53200000000001</v>
      </c>
    </row>
    <row r="87" spans="1:10" ht="15.5">
      <c r="A87" s="58">
        <v>83</v>
      </c>
      <c r="B87" s="58" t="s">
        <v>334</v>
      </c>
      <c r="C87" s="58" t="s">
        <v>501</v>
      </c>
      <c r="D87" s="184" t="s">
        <v>502</v>
      </c>
      <c r="E87" s="58" t="s">
        <v>337</v>
      </c>
      <c r="F87" s="58"/>
      <c r="G87" s="58" t="s">
        <v>338</v>
      </c>
      <c r="H87" s="188">
        <v>370.8</v>
      </c>
      <c r="I87" s="59">
        <v>0.61</v>
      </c>
      <c r="J87" s="190">
        <f t="shared" si="1"/>
        <v>144.61200000000002</v>
      </c>
    </row>
    <row r="88" spans="1:10" ht="15.5">
      <c r="A88" s="58">
        <v>84</v>
      </c>
      <c r="B88" s="58" t="s">
        <v>334</v>
      </c>
      <c r="C88" s="58" t="s">
        <v>503</v>
      </c>
      <c r="D88" s="184" t="s">
        <v>504</v>
      </c>
      <c r="E88" s="58" t="s">
        <v>337</v>
      </c>
      <c r="F88" s="58"/>
      <c r="G88" s="58" t="s">
        <v>338</v>
      </c>
      <c r="H88" s="188">
        <v>561</v>
      </c>
      <c r="I88" s="59">
        <v>0.61</v>
      </c>
      <c r="J88" s="190">
        <f t="shared" si="1"/>
        <v>218.79000000000002</v>
      </c>
    </row>
    <row r="89" spans="1:10" ht="15.5">
      <c r="A89" s="58">
        <v>85</v>
      </c>
      <c r="B89" s="58" t="s">
        <v>334</v>
      </c>
      <c r="C89" s="58" t="s">
        <v>505</v>
      </c>
      <c r="D89" s="184" t="s">
        <v>506</v>
      </c>
      <c r="E89" s="58" t="s">
        <v>337</v>
      </c>
      <c r="F89" s="58"/>
      <c r="G89" s="58" t="s">
        <v>338</v>
      </c>
      <c r="H89" s="188">
        <v>670</v>
      </c>
      <c r="I89" s="59">
        <v>0.61</v>
      </c>
      <c r="J89" s="190">
        <f t="shared" si="1"/>
        <v>261.3</v>
      </c>
    </row>
    <row r="90" spans="1:10" ht="15.5">
      <c r="A90" s="58">
        <v>86</v>
      </c>
      <c r="B90" s="58" t="s">
        <v>334</v>
      </c>
      <c r="C90" s="58" t="s">
        <v>507</v>
      </c>
      <c r="D90" s="184" t="s">
        <v>508</v>
      </c>
      <c r="E90" s="58" t="s">
        <v>337</v>
      </c>
      <c r="F90" s="58"/>
      <c r="G90" s="58" t="s">
        <v>338</v>
      </c>
      <c r="H90" s="188">
        <v>723</v>
      </c>
      <c r="I90" s="59">
        <v>0.61</v>
      </c>
      <c r="J90" s="190">
        <f t="shared" si="1"/>
        <v>281.97000000000003</v>
      </c>
    </row>
    <row r="91" spans="1:10" ht="15.5">
      <c r="A91" s="58">
        <v>87</v>
      </c>
      <c r="B91" s="58" t="s">
        <v>334</v>
      </c>
      <c r="C91" s="58" t="s">
        <v>509</v>
      </c>
      <c r="D91" s="184" t="s">
        <v>510</v>
      </c>
      <c r="E91" s="58" t="s">
        <v>337</v>
      </c>
      <c r="F91" s="58"/>
      <c r="G91" s="58" t="s">
        <v>338</v>
      </c>
      <c r="H91" s="188">
        <v>841</v>
      </c>
      <c r="I91" s="59">
        <v>0.61</v>
      </c>
      <c r="J91" s="190">
        <f t="shared" si="1"/>
        <v>327.99</v>
      </c>
    </row>
    <row r="92" spans="1:10" ht="15.5">
      <c r="A92" s="58">
        <v>88</v>
      </c>
      <c r="B92" s="58" t="s">
        <v>334</v>
      </c>
      <c r="C92" s="58" t="s">
        <v>511</v>
      </c>
      <c r="D92" s="184" t="s">
        <v>512</v>
      </c>
      <c r="E92" s="58" t="s">
        <v>337</v>
      </c>
      <c r="F92" s="58"/>
      <c r="G92" s="58" t="s">
        <v>338</v>
      </c>
      <c r="H92" s="188">
        <v>271.8</v>
      </c>
      <c r="I92" s="59">
        <v>0.61</v>
      </c>
      <c r="J92" s="190">
        <f t="shared" si="1"/>
        <v>106.00200000000001</v>
      </c>
    </row>
    <row r="93" spans="1:10" ht="15.5">
      <c r="A93" s="58">
        <v>89</v>
      </c>
      <c r="B93" s="58" t="s">
        <v>334</v>
      </c>
      <c r="C93" s="58" t="s">
        <v>513</v>
      </c>
      <c r="D93" s="184" t="s">
        <v>514</v>
      </c>
      <c r="E93" s="58" t="s">
        <v>337</v>
      </c>
      <c r="F93" s="58"/>
      <c r="G93" s="58" t="s">
        <v>338</v>
      </c>
      <c r="H93" s="188">
        <v>338.4</v>
      </c>
      <c r="I93" s="59">
        <v>0.61</v>
      </c>
      <c r="J93" s="190">
        <f t="shared" si="1"/>
        <v>131.976</v>
      </c>
    </row>
    <row r="94" spans="1:10" ht="15.5">
      <c r="A94" s="58">
        <v>90</v>
      </c>
      <c r="B94" s="58" t="s">
        <v>334</v>
      </c>
      <c r="C94" s="58" t="s">
        <v>515</v>
      </c>
      <c r="D94" s="184" t="s">
        <v>516</v>
      </c>
      <c r="E94" s="58" t="s">
        <v>337</v>
      </c>
      <c r="F94" s="58"/>
      <c r="G94" s="58" t="s">
        <v>338</v>
      </c>
      <c r="H94" s="188">
        <v>370.8</v>
      </c>
      <c r="I94" s="59">
        <v>0.61</v>
      </c>
      <c r="J94" s="190">
        <f t="shared" si="1"/>
        <v>144.61200000000002</v>
      </c>
    </row>
    <row r="95" spans="1:10" ht="15.5">
      <c r="A95" s="58">
        <v>91</v>
      </c>
      <c r="B95" s="58" t="s">
        <v>334</v>
      </c>
      <c r="C95" s="58" t="s">
        <v>517</v>
      </c>
      <c r="D95" s="184" t="s">
        <v>518</v>
      </c>
      <c r="E95" s="58" t="s">
        <v>337</v>
      </c>
      <c r="F95" s="58"/>
      <c r="G95" s="58" t="s">
        <v>338</v>
      </c>
      <c r="H95" s="188">
        <v>442.8</v>
      </c>
      <c r="I95" s="59">
        <v>0.61</v>
      </c>
      <c r="J95" s="190">
        <f t="shared" si="1"/>
        <v>172.69200000000001</v>
      </c>
    </row>
    <row r="96" spans="1:10" ht="15.5">
      <c r="A96" s="58">
        <v>92</v>
      </c>
      <c r="B96" s="58" t="s">
        <v>334</v>
      </c>
      <c r="C96" s="58" t="s">
        <v>519</v>
      </c>
      <c r="D96" s="184" t="s">
        <v>520</v>
      </c>
      <c r="E96" s="58" t="s">
        <v>337</v>
      </c>
      <c r="F96" s="58"/>
      <c r="G96" s="58" t="s">
        <v>338</v>
      </c>
      <c r="H96" s="188">
        <v>679</v>
      </c>
      <c r="I96" s="59">
        <v>0.61</v>
      </c>
      <c r="J96" s="190">
        <f t="shared" si="1"/>
        <v>264.81</v>
      </c>
    </row>
    <row r="97" spans="1:10" ht="15.5">
      <c r="A97" s="58">
        <v>93</v>
      </c>
      <c r="B97" s="58" t="s">
        <v>334</v>
      </c>
      <c r="C97" s="58" t="s">
        <v>521</v>
      </c>
      <c r="D97" s="184" t="s">
        <v>522</v>
      </c>
      <c r="E97" s="58" t="s">
        <v>337</v>
      </c>
      <c r="F97" s="58"/>
      <c r="G97" s="58" t="s">
        <v>338</v>
      </c>
      <c r="H97" s="188">
        <v>788</v>
      </c>
      <c r="I97" s="59">
        <v>0.61</v>
      </c>
      <c r="J97" s="190">
        <f t="shared" si="1"/>
        <v>307.32</v>
      </c>
    </row>
    <row r="98" spans="1:10" ht="15.5">
      <c r="A98" s="58">
        <v>94</v>
      </c>
      <c r="B98" s="58" t="s">
        <v>334</v>
      </c>
      <c r="C98" s="58" t="s">
        <v>523</v>
      </c>
      <c r="D98" s="184" t="s">
        <v>524</v>
      </c>
      <c r="E98" s="58" t="s">
        <v>337</v>
      </c>
      <c r="F98" s="58"/>
      <c r="G98" s="58" t="s">
        <v>338</v>
      </c>
      <c r="H98" s="188">
        <v>841</v>
      </c>
      <c r="I98" s="59">
        <v>0.61</v>
      </c>
      <c r="J98" s="190">
        <f t="shared" si="1"/>
        <v>327.99</v>
      </c>
    </row>
    <row r="99" spans="1:10" ht="15.5">
      <c r="A99" s="58">
        <v>95</v>
      </c>
      <c r="B99" s="58" t="s">
        <v>334</v>
      </c>
      <c r="C99" s="58" t="s">
        <v>525</v>
      </c>
      <c r="D99" s="184" t="s">
        <v>526</v>
      </c>
      <c r="E99" s="58" t="s">
        <v>337</v>
      </c>
      <c r="F99" s="58"/>
      <c r="G99" s="58" t="s">
        <v>338</v>
      </c>
      <c r="H99" s="188">
        <v>959</v>
      </c>
      <c r="I99" s="59">
        <v>0.61</v>
      </c>
      <c r="J99" s="190">
        <f t="shared" si="1"/>
        <v>374.01</v>
      </c>
    </row>
    <row r="100" spans="1:10" ht="15.5">
      <c r="A100" s="58">
        <v>96</v>
      </c>
      <c r="B100" s="58" t="s">
        <v>334</v>
      </c>
      <c r="C100" s="58" t="s">
        <v>527</v>
      </c>
      <c r="D100" s="184" t="s">
        <v>528</v>
      </c>
      <c r="E100" s="58" t="s">
        <v>337</v>
      </c>
      <c r="F100" s="58"/>
      <c r="G100" s="58" t="s">
        <v>338</v>
      </c>
      <c r="H100" s="188">
        <v>370.8</v>
      </c>
      <c r="I100" s="59">
        <v>0.61</v>
      </c>
      <c r="J100" s="190">
        <f t="shared" si="1"/>
        <v>144.61200000000002</v>
      </c>
    </row>
    <row r="101" spans="1:10" ht="15.5">
      <c r="A101" s="58">
        <v>97</v>
      </c>
      <c r="B101" s="58" t="s">
        <v>334</v>
      </c>
      <c r="C101" s="58" t="s">
        <v>529</v>
      </c>
      <c r="D101" s="184" t="s">
        <v>530</v>
      </c>
      <c r="E101" s="58" t="s">
        <v>337</v>
      </c>
      <c r="F101" s="58"/>
      <c r="G101" s="58" t="s">
        <v>338</v>
      </c>
      <c r="H101" s="188">
        <v>437.4</v>
      </c>
      <c r="I101" s="59">
        <v>0.61</v>
      </c>
      <c r="J101" s="190">
        <f t="shared" si="1"/>
        <v>170.58599999999998</v>
      </c>
    </row>
    <row r="102" spans="1:10" ht="15.5">
      <c r="A102" s="58">
        <v>98</v>
      </c>
      <c r="B102" s="58" t="s">
        <v>334</v>
      </c>
      <c r="C102" s="58" t="s">
        <v>531</v>
      </c>
      <c r="D102" s="184" t="s">
        <v>532</v>
      </c>
      <c r="E102" s="58" t="s">
        <v>337</v>
      </c>
      <c r="F102" s="58"/>
      <c r="G102" s="58" t="s">
        <v>338</v>
      </c>
      <c r="H102" s="188">
        <v>469.8</v>
      </c>
      <c r="I102" s="59">
        <v>0.61</v>
      </c>
      <c r="J102" s="190">
        <f t="shared" si="1"/>
        <v>183.22200000000001</v>
      </c>
    </row>
    <row r="103" spans="1:10" ht="15.5">
      <c r="A103" s="58">
        <v>99</v>
      </c>
      <c r="B103" s="58" t="s">
        <v>334</v>
      </c>
      <c r="C103" s="58" t="s">
        <v>533</v>
      </c>
      <c r="D103" s="184" t="s">
        <v>534</v>
      </c>
      <c r="E103" s="58" t="s">
        <v>337</v>
      </c>
      <c r="F103" s="58"/>
      <c r="G103" s="58" t="s">
        <v>338</v>
      </c>
      <c r="H103" s="188">
        <v>541.79999999999995</v>
      </c>
      <c r="I103" s="59">
        <v>0.61</v>
      </c>
      <c r="J103" s="190">
        <f t="shared" si="1"/>
        <v>211.30199999999999</v>
      </c>
    </row>
    <row r="104" spans="1:10" ht="15.5">
      <c r="A104" s="58">
        <v>100</v>
      </c>
      <c r="B104" s="58" t="s">
        <v>334</v>
      </c>
      <c r="C104" s="58" t="s">
        <v>535</v>
      </c>
      <c r="D104" s="184" t="s">
        <v>536</v>
      </c>
      <c r="E104" s="58" t="s">
        <v>337</v>
      </c>
      <c r="F104" s="58"/>
      <c r="G104" s="58" t="s">
        <v>338</v>
      </c>
      <c r="H104" s="188">
        <v>841</v>
      </c>
      <c r="I104" s="59">
        <v>0.61</v>
      </c>
      <c r="J104" s="190">
        <f t="shared" si="1"/>
        <v>327.99</v>
      </c>
    </row>
    <row r="105" spans="1:10" ht="15.5">
      <c r="A105" s="58">
        <v>101</v>
      </c>
      <c r="B105" s="58" t="s">
        <v>334</v>
      </c>
      <c r="C105" s="58" t="s">
        <v>537</v>
      </c>
      <c r="D105" s="184" t="s">
        <v>538</v>
      </c>
      <c r="E105" s="58" t="s">
        <v>337</v>
      </c>
      <c r="F105" s="58"/>
      <c r="G105" s="58" t="s">
        <v>338</v>
      </c>
      <c r="H105" s="188">
        <v>950</v>
      </c>
      <c r="I105" s="59">
        <v>0.61</v>
      </c>
      <c r="J105" s="190">
        <f t="shared" si="1"/>
        <v>370.5</v>
      </c>
    </row>
    <row r="106" spans="1:10" ht="15.5">
      <c r="A106" s="58">
        <v>102</v>
      </c>
      <c r="B106" s="58" t="s">
        <v>334</v>
      </c>
      <c r="C106" s="58" t="s">
        <v>539</v>
      </c>
      <c r="D106" s="184" t="s">
        <v>540</v>
      </c>
      <c r="E106" s="58" t="s">
        <v>337</v>
      </c>
      <c r="F106" s="58"/>
      <c r="G106" s="58" t="s">
        <v>338</v>
      </c>
      <c r="H106" s="188">
        <v>1003</v>
      </c>
      <c r="I106" s="59">
        <v>0.61</v>
      </c>
      <c r="J106" s="190">
        <f t="shared" si="1"/>
        <v>391.17</v>
      </c>
    </row>
    <row r="107" spans="1:10" ht="15.5">
      <c r="A107" s="58">
        <v>103</v>
      </c>
      <c r="B107" s="58" t="s">
        <v>334</v>
      </c>
      <c r="C107" s="58" t="s">
        <v>541</v>
      </c>
      <c r="D107" s="184" t="s">
        <v>542</v>
      </c>
      <c r="E107" s="58" t="s">
        <v>337</v>
      </c>
      <c r="F107" s="58"/>
      <c r="G107" s="58" t="s">
        <v>338</v>
      </c>
      <c r="H107" s="188">
        <v>1121</v>
      </c>
      <c r="I107" s="59">
        <v>0.61</v>
      </c>
      <c r="J107" s="190">
        <f t="shared" si="1"/>
        <v>437.19</v>
      </c>
    </row>
    <row r="108" spans="1:10" ht="15.5">
      <c r="A108" s="58">
        <v>104</v>
      </c>
      <c r="B108" s="58" t="s">
        <v>334</v>
      </c>
      <c r="C108" s="58" t="s">
        <v>543</v>
      </c>
      <c r="D108" s="184" t="s">
        <v>544</v>
      </c>
      <c r="E108" s="58" t="s">
        <v>337</v>
      </c>
      <c r="F108" s="58"/>
      <c r="G108" s="58" t="s">
        <v>338</v>
      </c>
      <c r="H108" s="188">
        <v>324</v>
      </c>
      <c r="I108" s="59">
        <v>0.61</v>
      </c>
      <c r="J108" s="190">
        <f t="shared" si="1"/>
        <v>126.36</v>
      </c>
    </row>
    <row r="109" spans="1:10" ht="15.5">
      <c r="A109" s="58">
        <v>105</v>
      </c>
      <c r="B109" s="58" t="s">
        <v>334</v>
      </c>
      <c r="C109" s="58" t="s">
        <v>545</v>
      </c>
      <c r="D109" s="184" t="s">
        <v>546</v>
      </c>
      <c r="E109" s="58" t="s">
        <v>337</v>
      </c>
      <c r="F109" s="58"/>
      <c r="G109" s="58" t="s">
        <v>338</v>
      </c>
      <c r="H109" s="188">
        <v>390.6</v>
      </c>
      <c r="I109" s="59">
        <v>0.61</v>
      </c>
      <c r="J109" s="190">
        <f t="shared" si="1"/>
        <v>152.334</v>
      </c>
    </row>
    <row r="110" spans="1:10" ht="15.5">
      <c r="A110" s="58">
        <v>106</v>
      </c>
      <c r="B110" s="58" t="s">
        <v>334</v>
      </c>
      <c r="C110" s="58" t="s">
        <v>547</v>
      </c>
      <c r="D110" s="184" t="s">
        <v>548</v>
      </c>
      <c r="E110" s="58" t="s">
        <v>337</v>
      </c>
      <c r="F110" s="58"/>
      <c r="G110" s="58" t="s">
        <v>338</v>
      </c>
      <c r="H110" s="188">
        <v>423</v>
      </c>
      <c r="I110" s="59">
        <v>0.61</v>
      </c>
      <c r="J110" s="190">
        <f t="shared" si="1"/>
        <v>164.97</v>
      </c>
    </row>
    <row r="111" spans="1:10" ht="15.5">
      <c r="A111" s="58">
        <v>107</v>
      </c>
      <c r="B111" s="58" t="s">
        <v>334</v>
      </c>
      <c r="C111" s="58" t="s">
        <v>549</v>
      </c>
      <c r="D111" s="184" t="s">
        <v>550</v>
      </c>
      <c r="E111" s="58" t="s">
        <v>337</v>
      </c>
      <c r="F111" s="58"/>
      <c r="G111" s="58" t="s">
        <v>338</v>
      </c>
      <c r="H111" s="188">
        <v>495</v>
      </c>
      <c r="I111" s="59">
        <v>0.61</v>
      </c>
      <c r="J111" s="190">
        <f t="shared" si="1"/>
        <v>193.05</v>
      </c>
    </row>
    <row r="112" spans="1:10" ht="15.5">
      <c r="A112" s="58">
        <v>108</v>
      </c>
      <c r="B112" s="58" t="s">
        <v>334</v>
      </c>
      <c r="C112" s="58" t="s">
        <v>551</v>
      </c>
      <c r="D112" s="184" t="s">
        <v>552</v>
      </c>
      <c r="E112" s="58" t="s">
        <v>337</v>
      </c>
      <c r="F112" s="58"/>
      <c r="G112" s="58" t="s">
        <v>338</v>
      </c>
      <c r="H112" s="188">
        <v>764</v>
      </c>
      <c r="I112" s="59">
        <v>0.61</v>
      </c>
      <c r="J112" s="190">
        <f t="shared" si="1"/>
        <v>297.96000000000004</v>
      </c>
    </row>
    <row r="113" spans="1:10" ht="15.5">
      <c r="A113" s="58">
        <v>109</v>
      </c>
      <c r="B113" s="58" t="s">
        <v>334</v>
      </c>
      <c r="C113" s="58" t="s">
        <v>553</v>
      </c>
      <c r="D113" s="184" t="s">
        <v>554</v>
      </c>
      <c r="E113" s="58" t="s">
        <v>337</v>
      </c>
      <c r="F113" s="58"/>
      <c r="G113" s="58" t="s">
        <v>338</v>
      </c>
      <c r="H113" s="188">
        <v>873</v>
      </c>
      <c r="I113" s="59">
        <v>0.61</v>
      </c>
      <c r="J113" s="190">
        <f t="shared" si="1"/>
        <v>340.47</v>
      </c>
    </row>
    <row r="114" spans="1:10" ht="15.5">
      <c r="A114" s="58">
        <v>110</v>
      </c>
      <c r="B114" s="58" t="s">
        <v>334</v>
      </c>
      <c r="C114" s="58" t="s">
        <v>555</v>
      </c>
      <c r="D114" s="184" t="s">
        <v>556</v>
      </c>
      <c r="E114" s="58" t="s">
        <v>337</v>
      </c>
      <c r="F114" s="58"/>
      <c r="G114" s="58" t="s">
        <v>338</v>
      </c>
      <c r="H114" s="188">
        <v>926</v>
      </c>
      <c r="I114" s="59">
        <v>0.61</v>
      </c>
      <c r="J114" s="190">
        <f t="shared" si="1"/>
        <v>361.14</v>
      </c>
    </row>
    <row r="115" spans="1:10" ht="15.5">
      <c r="A115" s="58">
        <v>111</v>
      </c>
      <c r="B115" s="58" t="s">
        <v>334</v>
      </c>
      <c r="C115" s="58" t="s">
        <v>557</v>
      </c>
      <c r="D115" s="184" t="s">
        <v>558</v>
      </c>
      <c r="E115" s="58" t="s">
        <v>337</v>
      </c>
      <c r="F115" s="58"/>
      <c r="G115" s="58" t="s">
        <v>338</v>
      </c>
      <c r="H115" s="188">
        <v>1044</v>
      </c>
      <c r="I115" s="59">
        <v>0.61</v>
      </c>
      <c r="J115" s="190">
        <f t="shared" si="1"/>
        <v>407.16</v>
      </c>
    </row>
    <row r="116" spans="1:10" ht="15.5">
      <c r="A116" s="58">
        <v>112</v>
      </c>
      <c r="B116" s="58" t="s">
        <v>334</v>
      </c>
      <c r="C116" s="58" t="s">
        <v>559</v>
      </c>
      <c r="D116" s="184" t="s">
        <v>560</v>
      </c>
      <c r="E116" s="58" t="s">
        <v>337</v>
      </c>
      <c r="F116" s="58"/>
      <c r="G116" s="58" t="s">
        <v>338</v>
      </c>
      <c r="H116" s="188">
        <v>396</v>
      </c>
      <c r="I116" s="59">
        <v>0.61</v>
      </c>
      <c r="J116" s="190">
        <f t="shared" si="1"/>
        <v>154.44</v>
      </c>
    </row>
    <row r="117" spans="1:10" ht="15.5">
      <c r="A117" s="58">
        <v>113</v>
      </c>
      <c r="B117" s="58" t="s">
        <v>334</v>
      </c>
      <c r="C117" s="58" t="s">
        <v>561</v>
      </c>
      <c r="D117" s="184" t="s">
        <v>562</v>
      </c>
      <c r="E117" s="58" t="s">
        <v>337</v>
      </c>
      <c r="F117" s="58"/>
      <c r="G117" s="58" t="s">
        <v>338</v>
      </c>
      <c r="H117" s="188">
        <v>462.6</v>
      </c>
      <c r="I117" s="59">
        <v>0.61</v>
      </c>
      <c r="J117" s="190">
        <f t="shared" si="1"/>
        <v>180.41400000000002</v>
      </c>
    </row>
    <row r="118" spans="1:10" ht="15.5">
      <c r="A118" s="58">
        <v>114</v>
      </c>
      <c r="B118" s="58" t="s">
        <v>334</v>
      </c>
      <c r="C118" s="58" t="s">
        <v>563</v>
      </c>
      <c r="D118" s="184" t="s">
        <v>564</v>
      </c>
      <c r="E118" s="58" t="s">
        <v>337</v>
      </c>
      <c r="F118" s="58"/>
      <c r="G118" s="58" t="s">
        <v>338</v>
      </c>
      <c r="H118" s="188">
        <v>495</v>
      </c>
      <c r="I118" s="59">
        <v>0.61</v>
      </c>
      <c r="J118" s="190">
        <f t="shared" si="1"/>
        <v>193.05</v>
      </c>
    </row>
    <row r="119" spans="1:10" ht="15.5">
      <c r="A119" s="58">
        <v>115</v>
      </c>
      <c r="B119" s="58" t="s">
        <v>334</v>
      </c>
      <c r="C119" s="58" t="s">
        <v>565</v>
      </c>
      <c r="D119" s="184" t="s">
        <v>566</v>
      </c>
      <c r="E119" s="58" t="s">
        <v>337</v>
      </c>
      <c r="F119" s="58"/>
      <c r="G119" s="58" t="s">
        <v>338</v>
      </c>
      <c r="H119" s="188">
        <v>567</v>
      </c>
      <c r="I119" s="59">
        <v>0.61</v>
      </c>
      <c r="J119" s="190">
        <f t="shared" si="1"/>
        <v>221.13</v>
      </c>
    </row>
    <row r="120" spans="1:10" ht="15.5">
      <c r="A120" s="58">
        <v>116</v>
      </c>
      <c r="B120" s="58" t="s">
        <v>334</v>
      </c>
      <c r="C120" s="58" t="s">
        <v>567</v>
      </c>
      <c r="D120" s="184" t="s">
        <v>568</v>
      </c>
      <c r="E120" s="58" t="s">
        <v>337</v>
      </c>
      <c r="F120" s="58"/>
      <c r="G120" s="58" t="s">
        <v>338</v>
      </c>
      <c r="H120" s="188">
        <v>882</v>
      </c>
      <c r="I120" s="59">
        <v>0.61</v>
      </c>
      <c r="J120" s="190">
        <f t="shared" si="1"/>
        <v>343.98</v>
      </c>
    </row>
    <row r="121" spans="1:10" ht="15.5">
      <c r="A121" s="58">
        <v>117</v>
      </c>
      <c r="B121" s="58" t="s">
        <v>334</v>
      </c>
      <c r="C121" s="58" t="s">
        <v>569</v>
      </c>
      <c r="D121" s="184" t="s">
        <v>570</v>
      </c>
      <c r="E121" s="58" t="s">
        <v>337</v>
      </c>
      <c r="F121" s="58"/>
      <c r="G121" s="58" t="s">
        <v>338</v>
      </c>
      <c r="H121" s="188">
        <v>991</v>
      </c>
      <c r="I121" s="59">
        <v>0.61</v>
      </c>
      <c r="J121" s="190">
        <f t="shared" si="1"/>
        <v>386.49</v>
      </c>
    </row>
    <row r="122" spans="1:10" ht="15.5">
      <c r="A122" s="58">
        <v>118</v>
      </c>
      <c r="B122" s="58" t="s">
        <v>334</v>
      </c>
      <c r="C122" s="58" t="s">
        <v>571</v>
      </c>
      <c r="D122" s="184" t="s">
        <v>572</v>
      </c>
      <c r="E122" s="58" t="s">
        <v>337</v>
      </c>
      <c r="F122" s="58"/>
      <c r="G122" s="58" t="s">
        <v>338</v>
      </c>
      <c r="H122" s="188">
        <v>1044</v>
      </c>
      <c r="I122" s="59">
        <v>0.61</v>
      </c>
      <c r="J122" s="190">
        <f t="shared" si="1"/>
        <v>407.16</v>
      </c>
    </row>
    <row r="123" spans="1:10" ht="15.5">
      <c r="A123" s="58">
        <v>119</v>
      </c>
      <c r="B123" s="58" t="s">
        <v>334</v>
      </c>
      <c r="C123" s="58" t="s">
        <v>573</v>
      </c>
      <c r="D123" s="184" t="s">
        <v>574</v>
      </c>
      <c r="E123" s="58" t="s">
        <v>337</v>
      </c>
      <c r="F123" s="58"/>
      <c r="G123" s="58" t="s">
        <v>338</v>
      </c>
      <c r="H123" s="188">
        <v>1162</v>
      </c>
      <c r="I123" s="59">
        <v>0.61</v>
      </c>
      <c r="J123" s="190">
        <f t="shared" si="1"/>
        <v>453.18</v>
      </c>
    </row>
    <row r="124" spans="1:10" ht="15.5">
      <c r="A124" s="58">
        <v>120</v>
      </c>
      <c r="B124" s="58" t="s">
        <v>334</v>
      </c>
      <c r="C124" s="58" t="s">
        <v>575</v>
      </c>
      <c r="D124" s="184" t="s">
        <v>576</v>
      </c>
      <c r="E124" s="58" t="s">
        <v>337</v>
      </c>
      <c r="F124" s="58"/>
      <c r="G124" s="58" t="s">
        <v>338</v>
      </c>
      <c r="H124" s="188">
        <v>495</v>
      </c>
      <c r="I124" s="59">
        <v>0.61</v>
      </c>
      <c r="J124" s="190">
        <f t="shared" si="1"/>
        <v>193.05</v>
      </c>
    </row>
    <row r="125" spans="1:10" ht="15.5">
      <c r="A125" s="58">
        <v>121</v>
      </c>
      <c r="B125" s="58" t="s">
        <v>334</v>
      </c>
      <c r="C125" s="58" t="s">
        <v>577</v>
      </c>
      <c r="D125" s="184" t="s">
        <v>578</v>
      </c>
      <c r="E125" s="58" t="s">
        <v>337</v>
      </c>
      <c r="F125" s="58"/>
      <c r="G125" s="58" t="s">
        <v>338</v>
      </c>
      <c r="H125" s="188">
        <v>561.6</v>
      </c>
      <c r="I125" s="59">
        <v>0.61</v>
      </c>
      <c r="J125" s="190">
        <f t="shared" si="1"/>
        <v>219.02400000000003</v>
      </c>
    </row>
    <row r="126" spans="1:10" ht="15.5">
      <c r="A126" s="58">
        <v>122</v>
      </c>
      <c r="B126" s="58" t="s">
        <v>334</v>
      </c>
      <c r="C126" s="58" t="s">
        <v>579</v>
      </c>
      <c r="D126" s="184" t="s">
        <v>580</v>
      </c>
      <c r="E126" s="58" t="s">
        <v>337</v>
      </c>
      <c r="F126" s="58"/>
      <c r="G126" s="58" t="s">
        <v>338</v>
      </c>
      <c r="H126" s="188">
        <v>594</v>
      </c>
      <c r="I126" s="59">
        <v>0.61</v>
      </c>
      <c r="J126" s="190">
        <f t="shared" si="1"/>
        <v>231.66</v>
      </c>
    </row>
    <row r="127" spans="1:10" ht="15.5">
      <c r="A127" s="58">
        <v>123</v>
      </c>
      <c r="B127" s="58" t="s">
        <v>334</v>
      </c>
      <c r="C127" s="58" t="s">
        <v>581</v>
      </c>
      <c r="D127" s="184" t="s">
        <v>582</v>
      </c>
      <c r="E127" s="58" t="s">
        <v>337</v>
      </c>
      <c r="F127" s="58"/>
      <c r="G127" s="58" t="s">
        <v>338</v>
      </c>
      <c r="H127" s="188">
        <v>666</v>
      </c>
      <c r="I127" s="59">
        <v>0.61</v>
      </c>
      <c r="J127" s="190">
        <f t="shared" si="1"/>
        <v>259.74</v>
      </c>
    </row>
    <row r="128" spans="1:10" ht="15.5">
      <c r="A128" s="58">
        <v>124</v>
      </c>
      <c r="B128" s="58" t="s">
        <v>334</v>
      </c>
      <c r="C128" s="58" t="s">
        <v>583</v>
      </c>
      <c r="D128" s="184" t="s">
        <v>584</v>
      </c>
      <c r="E128" s="58" t="s">
        <v>337</v>
      </c>
      <c r="F128" s="58"/>
      <c r="G128" s="58" t="s">
        <v>338</v>
      </c>
      <c r="H128" s="188">
        <v>1044</v>
      </c>
      <c r="I128" s="59">
        <v>0.61</v>
      </c>
      <c r="J128" s="190">
        <f t="shared" si="1"/>
        <v>407.16</v>
      </c>
    </row>
    <row r="129" spans="1:10" ht="15.5">
      <c r="A129" s="58">
        <v>125</v>
      </c>
      <c r="B129" s="58" t="s">
        <v>334</v>
      </c>
      <c r="C129" s="58" t="s">
        <v>585</v>
      </c>
      <c r="D129" s="184" t="s">
        <v>586</v>
      </c>
      <c r="E129" s="58" t="s">
        <v>337</v>
      </c>
      <c r="F129" s="58"/>
      <c r="G129" s="58" t="s">
        <v>338</v>
      </c>
      <c r="H129" s="188">
        <v>1153</v>
      </c>
      <c r="I129" s="59">
        <v>0.61</v>
      </c>
      <c r="J129" s="190">
        <f t="shared" si="1"/>
        <v>449.67</v>
      </c>
    </row>
    <row r="130" spans="1:10" ht="15.5">
      <c r="A130" s="58">
        <v>126</v>
      </c>
      <c r="B130" s="58" t="s">
        <v>334</v>
      </c>
      <c r="C130" s="58" t="s">
        <v>587</v>
      </c>
      <c r="D130" s="184" t="s">
        <v>588</v>
      </c>
      <c r="E130" s="58" t="s">
        <v>337</v>
      </c>
      <c r="F130" s="58"/>
      <c r="G130" s="58" t="s">
        <v>338</v>
      </c>
      <c r="H130" s="188">
        <v>1207</v>
      </c>
      <c r="I130" s="59">
        <v>0.61</v>
      </c>
      <c r="J130" s="190">
        <f t="shared" si="1"/>
        <v>470.73</v>
      </c>
    </row>
    <row r="131" spans="1:10" ht="15.5">
      <c r="A131" s="58">
        <v>127</v>
      </c>
      <c r="B131" s="58" t="s">
        <v>334</v>
      </c>
      <c r="C131" s="58" t="s">
        <v>589</v>
      </c>
      <c r="D131" s="184" t="s">
        <v>590</v>
      </c>
      <c r="E131" s="58" t="s">
        <v>337</v>
      </c>
      <c r="F131" s="58"/>
      <c r="G131" s="58" t="s">
        <v>338</v>
      </c>
      <c r="H131" s="188">
        <v>1325</v>
      </c>
      <c r="I131" s="59">
        <v>0.61</v>
      </c>
      <c r="J131" s="190">
        <f t="shared" si="1"/>
        <v>516.75</v>
      </c>
    </row>
    <row r="132" spans="1:10" ht="15.5">
      <c r="A132" s="58">
        <v>128</v>
      </c>
      <c r="B132" s="58" t="s">
        <v>334</v>
      </c>
      <c r="C132" s="58" t="s">
        <v>591</v>
      </c>
      <c r="D132" s="184" t="s">
        <v>592</v>
      </c>
      <c r="E132" s="58" t="s">
        <v>337</v>
      </c>
      <c r="F132" s="58"/>
      <c r="G132" s="58" t="s">
        <v>338</v>
      </c>
      <c r="H132" s="188">
        <v>329</v>
      </c>
      <c r="I132" s="59">
        <v>0.61</v>
      </c>
      <c r="J132" s="190">
        <f t="shared" si="1"/>
        <v>128.31</v>
      </c>
    </row>
    <row r="133" spans="1:10" ht="15.5">
      <c r="A133" s="58">
        <v>129</v>
      </c>
      <c r="B133" s="58" t="s">
        <v>334</v>
      </c>
      <c r="C133" s="58" t="s">
        <v>593</v>
      </c>
      <c r="D133" s="184" t="s">
        <v>594</v>
      </c>
      <c r="E133" s="58" t="s">
        <v>337</v>
      </c>
      <c r="F133" s="58"/>
      <c r="G133" s="58" t="s">
        <v>338</v>
      </c>
      <c r="H133" s="188">
        <v>441</v>
      </c>
      <c r="I133" s="59">
        <v>0.61</v>
      </c>
      <c r="J133" s="190">
        <f t="shared" ref="J133:J196" si="2">H133*(1-I133)</f>
        <v>171.99</v>
      </c>
    </row>
    <row r="134" spans="1:10" ht="15.5">
      <c r="A134" s="58">
        <v>130</v>
      </c>
      <c r="B134" s="58" t="s">
        <v>334</v>
      </c>
      <c r="C134" s="58" t="s">
        <v>595</v>
      </c>
      <c r="D134" s="184" t="s">
        <v>596</v>
      </c>
      <c r="E134" s="58" t="s">
        <v>337</v>
      </c>
      <c r="F134" s="58"/>
      <c r="G134" s="58" t="s">
        <v>338</v>
      </c>
      <c r="H134" s="188">
        <v>358</v>
      </c>
      <c r="I134" s="59">
        <v>0.61</v>
      </c>
      <c r="J134" s="190">
        <f t="shared" si="2"/>
        <v>139.62</v>
      </c>
    </row>
    <row r="135" spans="1:10" ht="15.5">
      <c r="A135" s="58">
        <v>131</v>
      </c>
      <c r="B135" s="58" t="s">
        <v>334</v>
      </c>
      <c r="C135" s="58" t="s">
        <v>597</v>
      </c>
      <c r="D135" s="184" t="s">
        <v>598</v>
      </c>
      <c r="E135" s="58" t="s">
        <v>337</v>
      </c>
      <c r="F135" s="58"/>
      <c r="G135" s="58" t="s">
        <v>338</v>
      </c>
      <c r="H135" s="188">
        <v>470</v>
      </c>
      <c r="I135" s="59">
        <v>0.61</v>
      </c>
      <c r="J135" s="190">
        <f t="shared" si="2"/>
        <v>183.3</v>
      </c>
    </row>
    <row r="136" spans="1:10" ht="15.5">
      <c r="A136" s="58">
        <v>132</v>
      </c>
      <c r="B136" s="58" t="s">
        <v>334</v>
      </c>
      <c r="C136" s="58" t="s">
        <v>599</v>
      </c>
      <c r="D136" s="184" t="s">
        <v>600</v>
      </c>
      <c r="E136" s="58" t="s">
        <v>337</v>
      </c>
      <c r="F136" s="58"/>
      <c r="G136" s="58" t="s">
        <v>338</v>
      </c>
      <c r="H136" s="188">
        <v>558</v>
      </c>
      <c r="I136" s="59">
        <v>0.61</v>
      </c>
      <c r="J136" s="190">
        <f t="shared" si="2"/>
        <v>217.62</v>
      </c>
    </row>
    <row r="137" spans="1:10" ht="15.5">
      <c r="A137" s="58">
        <v>133</v>
      </c>
      <c r="B137" s="58" t="s">
        <v>334</v>
      </c>
      <c r="C137" s="58" t="s">
        <v>601</v>
      </c>
      <c r="D137" s="184" t="s">
        <v>602</v>
      </c>
      <c r="E137" s="58" t="s">
        <v>337</v>
      </c>
      <c r="F137" s="58"/>
      <c r="G137" s="58" t="s">
        <v>338</v>
      </c>
      <c r="H137" s="188">
        <v>592</v>
      </c>
      <c r="I137" s="59">
        <v>0.61</v>
      </c>
      <c r="J137" s="190">
        <f t="shared" si="2"/>
        <v>230.88</v>
      </c>
    </row>
    <row r="138" spans="1:10" ht="15.5">
      <c r="A138" s="58">
        <v>134</v>
      </c>
      <c r="B138" s="58" t="s">
        <v>334</v>
      </c>
      <c r="C138" s="58" t="s">
        <v>603</v>
      </c>
      <c r="D138" s="184" t="s">
        <v>604</v>
      </c>
      <c r="E138" s="58" t="s">
        <v>337</v>
      </c>
      <c r="F138" s="58"/>
      <c r="G138" s="58" t="s">
        <v>338</v>
      </c>
      <c r="H138" s="188">
        <v>621</v>
      </c>
      <c r="I138" s="59">
        <v>0.61</v>
      </c>
      <c r="J138" s="190">
        <f t="shared" si="2"/>
        <v>242.19</v>
      </c>
    </row>
    <row r="139" spans="1:10" ht="15.5">
      <c r="A139" s="58">
        <v>135</v>
      </c>
      <c r="B139" s="58" t="s">
        <v>334</v>
      </c>
      <c r="C139" s="58" t="s">
        <v>605</v>
      </c>
      <c r="D139" s="184" t="s">
        <v>606</v>
      </c>
      <c r="E139" s="58" t="s">
        <v>337</v>
      </c>
      <c r="F139" s="58"/>
      <c r="G139" s="58" t="s">
        <v>338</v>
      </c>
      <c r="H139" s="188">
        <v>704</v>
      </c>
      <c r="I139" s="59">
        <v>0.61</v>
      </c>
      <c r="J139" s="190">
        <f t="shared" si="2"/>
        <v>274.56</v>
      </c>
    </row>
    <row r="140" spans="1:10" ht="15.5">
      <c r="A140" s="58">
        <v>136</v>
      </c>
      <c r="B140" s="58" t="s">
        <v>334</v>
      </c>
      <c r="C140" s="58" t="s">
        <v>607</v>
      </c>
      <c r="D140" s="184" t="s">
        <v>608</v>
      </c>
      <c r="E140" s="58" t="s">
        <v>337</v>
      </c>
      <c r="F140" s="58"/>
      <c r="G140" s="58" t="s">
        <v>338</v>
      </c>
      <c r="H140" s="188">
        <v>745</v>
      </c>
      <c r="I140" s="59">
        <v>0.61</v>
      </c>
      <c r="J140" s="190">
        <f t="shared" si="2"/>
        <v>290.55</v>
      </c>
    </row>
    <row r="141" spans="1:10" ht="15.5">
      <c r="A141" s="58">
        <v>137</v>
      </c>
      <c r="B141" s="58" t="s">
        <v>334</v>
      </c>
      <c r="C141" s="58" t="s">
        <v>609</v>
      </c>
      <c r="D141" s="184" t="s">
        <v>610</v>
      </c>
      <c r="E141" s="58" t="s">
        <v>337</v>
      </c>
      <c r="F141" s="58"/>
      <c r="G141" s="58" t="s">
        <v>338</v>
      </c>
      <c r="H141" s="188">
        <v>821</v>
      </c>
      <c r="I141" s="59">
        <v>0.61</v>
      </c>
      <c r="J141" s="190">
        <f t="shared" si="2"/>
        <v>320.19</v>
      </c>
    </row>
    <row r="142" spans="1:10" ht="15.5">
      <c r="A142" s="58">
        <v>138</v>
      </c>
      <c r="B142" s="58" t="s">
        <v>334</v>
      </c>
      <c r="C142" s="58" t="s">
        <v>611</v>
      </c>
      <c r="D142" s="184" t="s">
        <v>612</v>
      </c>
      <c r="E142" s="58" t="s">
        <v>337</v>
      </c>
      <c r="F142" s="58"/>
      <c r="G142" s="58" t="s">
        <v>338</v>
      </c>
      <c r="H142" s="188">
        <v>563</v>
      </c>
      <c r="I142" s="59">
        <v>0.61</v>
      </c>
      <c r="J142" s="190">
        <f t="shared" si="2"/>
        <v>219.57000000000002</v>
      </c>
    </row>
    <row r="143" spans="1:10" ht="15.5">
      <c r="A143" s="58">
        <v>139</v>
      </c>
      <c r="B143" s="58" t="s">
        <v>334</v>
      </c>
      <c r="C143" s="58" t="s">
        <v>613</v>
      </c>
      <c r="D143" s="184" t="s">
        <v>614</v>
      </c>
      <c r="E143" s="58" t="s">
        <v>337</v>
      </c>
      <c r="F143" s="58"/>
      <c r="G143" s="58" t="s">
        <v>338</v>
      </c>
      <c r="H143" s="188">
        <v>675</v>
      </c>
      <c r="I143" s="59">
        <v>0.61</v>
      </c>
      <c r="J143" s="190">
        <f t="shared" si="2"/>
        <v>263.25</v>
      </c>
    </row>
    <row r="144" spans="1:10" ht="15.5">
      <c r="A144" s="58">
        <v>140</v>
      </c>
      <c r="B144" s="58" t="s">
        <v>334</v>
      </c>
      <c r="C144" s="58" t="s">
        <v>615</v>
      </c>
      <c r="D144" s="184" t="s">
        <v>616</v>
      </c>
      <c r="E144" s="58" t="s">
        <v>337</v>
      </c>
      <c r="F144" s="58"/>
      <c r="G144" s="58" t="s">
        <v>338</v>
      </c>
      <c r="H144" s="188">
        <v>1472</v>
      </c>
      <c r="I144" s="59">
        <v>0.61</v>
      </c>
      <c r="J144" s="190">
        <f t="shared" si="2"/>
        <v>574.08000000000004</v>
      </c>
    </row>
    <row r="145" spans="1:10" ht="15.5">
      <c r="A145" s="58">
        <v>141</v>
      </c>
      <c r="B145" s="58" t="s">
        <v>334</v>
      </c>
      <c r="C145" s="58" t="s">
        <v>617</v>
      </c>
      <c r="D145" s="184" t="s">
        <v>618</v>
      </c>
      <c r="E145" s="58" t="s">
        <v>337</v>
      </c>
      <c r="F145" s="58"/>
      <c r="G145" s="58" t="s">
        <v>338</v>
      </c>
      <c r="H145" s="188">
        <v>761</v>
      </c>
      <c r="I145" s="59">
        <v>0.61</v>
      </c>
      <c r="J145" s="190">
        <f t="shared" si="2"/>
        <v>296.79000000000002</v>
      </c>
    </row>
    <row r="146" spans="1:10" ht="15.5">
      <c r="A146" s="58">
        <v>142</v>
      </c>
      <c r="B146" s="58" t="s">
        <v>334</v>
      </c>
      <c r="C146" s="58" t="s">
        <v>619</v>
      </c>
      <c r="D146" s="184" t="s">
        <v>620</v>
      </c>
      <c r="E146" s="58" t="s">
        <v>337</v>
      </c>
      <c r="F146" s="58"/>
      <c r="G146" s="58" t="s">
        <v>338</v>
      </c>
      <c r="H146" s="188">
        <v>1019</v>
      </c>
      <c r="I146" s="59">
        <v>0.61</v>
      </c>
      <c r="J146" s="190">
        <f t="shared" si="2"/>
        <v>397.41</v>
      </c>
    </row>
    <row r="147" spans="1:10" ht="15.5">
      <c r="A147" s="58">
        <v>143</v>
      </c>
      <c r="B147" s="58" t="s">
        <v>334</v>
      </c>
      <c r="C147" s="58" t="s">
        <v>621</v>
      </c>
      <c r="D147" s="184" t="s">
        <v>622</v>
      </c>
      <c r="E147" s="58" t="s">
        <v>337</v>
      </c>
      <c r="F147" s="58"/>
      <c r="G147" s="58" t="s">
        <v>338</v>
      </c>
      <c r="H147" s="188">
        <v>972</v>
      </c>
      <c r="I147" s="59">
        <v>0.61</v>
      </c>
      <c r="J147" s="190">
        <f t="shared" si="2"/>
        <v>379.08000000000004</v>
      </c>
    </row>
    <row r="148" spans="1:10" ht="15.5">
      <c r="A148" s="58">
        <v>144</v>
      </c>
      <c r="B148" s="58" t="s">
        <v>334</v>
      </c>
      <c r="C148" s="58" t="s">
        <v>623</v>
      </c>
      <c r="D148" s="184" t="s">
        <v>624</v>
      </c>
      <c r="E148" s="58" t="s">
        <v>337</v>
      </c>
      <c r="F148" s="58"/>
      <c r="G148" s="58" t="s">
        <v>338</v>
      </c>
      <c r="H148" s="188">
        <v>875</v>
      </c>
      <c r="I148" s="59">
        <v>0.61</v>
      </c>
      <c r="J148" s="190">
        <f t="shared" si="2"/>
        <v>341.25</v>
      </c>
    </row>
    <row r="149" spans="1:10" ht="15.5">
      <c r="A149" s="58">
        <v>145</v>
      </c>
      <c r="B149" s="58" t="s">
        <v>334</v>
      </c>
      <c r="C149" s="58" t="s">
        <v>625</v>
      </c>
      <c r="D149" s="184" t="s">
        <v>626</v>
      </c>
      <c r="E149" s="58" t="s">
        <v>337</v>
      </c>
      <c r="F149" s="58"/>
      <c r="G149" s="58" t="s">
        <v>338</v>
      </c>
      <c r="H149" s="188">
        <v>1231</v>
      </c>
      <c r="I149" s="59">
        <v>0.61</v>
      </c>
      <c r="J149" s="190">
        <f t="shared" si="2"/>
        <v>480.09000000000003</v>
      </c>
    </row>
    <row r="150" spans="1:10" ht="15.5">
      <c r="A150" s="58">
        <v>146</v>
      </c>
      <c r="B150" s="58" t="s">
        <v>334</v>
      </c>
      <c r="C150" s="58" t="s">
        <v>627</v>
      </c>
      <c r="D150" s="184" t="s">
        <v>628</v>
      </c>
      <c r="E150" s="58" t="s">
        <v>337</v>
      </c>
      <c r="F150" s="58"/>
      <c r="G150" s="58" t="s">
        <v>338</v>
      </c>
      <c r="H150" s="188">
        <v>1132</v>
      </c>
      <c r="I150" s="59">
        <v>0.61</v>
      </c>
      <c r="J150" s="190">
        <f t="shared" si="2"/>
        <v>441.48</v>
      </c>
    </row>
    <row r="151" spans="1:10" ht="15.5">
      <c r="A151" s="58">
        <v>147</v>
      </c>
      <c r="B151" s="58" t="s">
        <v>334</v>
      </c>
      <c r="C151" s="58" t="s">
        <v>629</v>
      </c>
      <c r="D151" s="184" t="s">
        <v>630</v>
      </c>
      <c r="E151" s="58" t="s">
        <v>337</v>
      </c>
      <c r="F151" s="58"/>
      <c r="G151" s="58" t="s">
        <v>338</v>
      </c>
      <c r="H151" s="188">
        <v>653</v>
      </c>
      <c r="I151" s="59">
        <v>0.61</v>
      </c>
      <c r="J151" s="190">
        <f t="shared" si="2"/>
        <v>254.67000000000002</v>
      </c>
    </row>
    <row r="152" spans="1:10" ht="15.5">
      <c r="A152" s="58">
        <v>148</v>
      </c>
      <c r="B152" s="58" t="s">
        <v>334</v>
      </c>
      <c r="C152" s="58" t="s">
        <v>631</v>
      </c>
      <c r="D152" s="184" t="s">
        <v>632</v>
      </c>
      <c r="E152" s="58" t="s">
        <v>337</v>
      </c>
      <c r="F152" s="58"/>
      <c r="G152" s="58" t="s">
        <v>338</v>
      </c>
      <c r="H152" s="188">
        <v>765</v>
      </c>
      <c r="I152" s="59">
        <v>0.61</v>
      </c>
      <c r="J152" s="190">
        <f t="shared" si="2"/>
        <v>298.35000000000002</v>
      </c>
    </row>
    <row r="153" spans="1:10" ht="15.5">
      <c r="A153" s="58">
        <v>149</v>
      </c>
      <c r="B153" s="58" t="s">
        <v>334</v>
      </c>
      <c r="C153" s="58" t="s">
        <v>633</v>
      </c>
      <c r="D153" s="184" t="s">
        <v>634</v>
      </c>
      <c r="E153" s="58" t="s">
        <v>337</v>
      </c>
      <c r="F153" s="58"/>
      <c r="G153" s="58" t="s">
        <v>338</v>
      </c>
      <c r="H153" s="188">
        <v>1071</v>
      </c>
      <c r="I153" s="59">
        <v>0.61</v>
      </c>
      <c r="J153" s="190">
        <f t="shared" si="2"/>
        <v>417.69</v>
      </c>
    </row>
    <row r="154" spans="1:10" ht="15.5">
      <c r="A154" s="58">
        <v>150</v>
      </c>
      <c r="B154" s="58" t="s">
        <v>334</v>
      </c>
      <c r="C154" s="58" t="s">
        <v>635</v>
      </c>
      <c r="D154" s="184" t="s">
        <v>636</v>
      </c>
      <c r="E154" s="58" t="s">
        <v>337</v>
      </c>
      <c r="F154" s="58"/>
      <c r="G154" s="58" t="s">
        <v>338</v>
      </c>
      <c r="H154" s="188">
        <v>855</v>
      </c>
      <c r="I154" s="59">
        <v>0.61</v>
      </c>
      <c r="J154" s="190">
        <f t="shared" si="2"/>
        <v>333.45</v>
      </c>
    </row>
    <row r="155" spans="1:10" ht="15.5">
      <c r="A155" s="58">
        <v>151</v>
      </c>
      <c r="B155" s="58" t="s">
        <v>334</v>
      </c>
      <c r="C155" s="58" t="s">
        <v>637</v>
      </c>
      <c r="D155" s="184" t="s">
        <v>638</v>
      </c>
      <c r="E155" s="58" t="s">
        <v>337</v>
      </c>
      <c r="F155" s="58"/>
      <c r="G155" s="58" t="s">
        <v>338</v>
      </c>
      <c r="H155" s="188">
        <v>916</v>
      </c>
      <c r="I155" s="59">
        <v>0.61</v>
      </c>
      <c r="J155" s="190">
        <f t="shared" si="2"/>
        <v>357.24</v>
      </c>
    </row>
    <row r="156" spans="1:10" ht="15.5">
      <c r="A156" s="58">
        <v>152</v>
      </c>
      <c r="B156" s="58" t="s">
        <v>334</v>
      </c>
      <c r="C156" s="58" t="s">
        <v>639</v>
      </c>
      <c r="D156" s="184" t="s">
        <v>640</v>
      </c>
      <c r="E156" s="58" t="s">
        <v>337</v>
      </c>
      <c r="F156" s="58"/>
      <c r="G156" s="58" t="s">
        <v>338</v>
      </c>
      <c r="H156" s="188">
        <v>1029</v>
      </c>
      <c r="I156" s="59">
        <v>0.61</v>
      </c>
      <c r="J156" s="190">
        <f t="shared" si="2"/>
        <v>401.31</v>
      </c>
    </row>
    <row r="157" spans="1:10" ht="15.5">
      <c r="A157" s="58">
        <v>153</v>
      </c>
      <c r="B157" s="58" t="s">
        <v>334</v>
      </c>
      <c r="C157" s="58" t="s">
        <v>641</v>
      </c>
      <c r="D157" s="184" t="s">
        <v>642</v>
      </c>
      <c r="E157" s="58" t="s">
        <v>337</v>
      </c>
      <c r="F157" s="58"/>
      <c r="G157" s="58" t="s">
        <v>338</v>
      </c>
      <c r="H157" s="188">
        <v>1148</v>
      </c>
      <c r="I157" s="59">
        <v>0.61</v>
      </c>
      <c r="J157" s="190">
        <f t="shared" si="2"/>
        <v>447.72</v>
      </c>
    </row>
    <row r="158" spans="1:10" ht="15.5">
      <c r="A158" s="58">
        <v>154</v>
      </c>
      <c r="B158" s="58" t="s">
        <v>334</v>
      </c>
      <c r="C158" s="58" t="s">
        <v>643</v>
      </c>
      <c r="D158" s="184" t="s">
        <v>644</v>
      </c>
      <c r="E158" s="58" t="s">
        <v>337</v>
      </c>
      <c r="F158" s="58"/>
      <c r="G158" s="58" t="s">
        <v>338</v>
      </c>
      <c r="H158" s="188">
        <v>1357</v>
      </c>
      <c r="I158" s="59">
        <v>0.61</v>
      </c>
      <c r="J158" s="190">
        <f t="shared" si="2"/>
        <v>529.23</v>
      </c>
    </row>
    <row r="159" spans="1:10" ht="15.5">
      <c r="A159" s="58">
        <v>155</v>
      </c>
      <c r="B159" s="58" t="s">
        <v>334</v>
      </c>
      <c r="C159" s="58" t="s">
        <v>645</v>
      </c>
      <c r="D159" s="184" t="s">
        <v>646</v>
      </c>
      <c r="E159" s="58" t="s">
        <v>337</v>
      </c>
      <c r="F159" s="58"/>
      <c r="G159" s="58" t="s">
        <v>338</v>
      </c>
      <c r="H159" s="188">
        <v>1469</v>
      </c>
      <c r="I159" s="59">
        <v>0.61</v>
      </c>
      <c r="J159" s="190">
        <f t="shared" si="2"/>
        <v>572.91</v>
      </c>
    </row>
    <row r="160" spans="1:10" ht="15.5">
      <c r="A160" s="58">
        <v>156</v>
      </c>
      <c r="B160" s="58" t="s">
        <v>334</v>
      </c>
      <c r="C160" s="58" t="s">
        <v>647</v>
      </c>
      <c r="D160" s="184" t="s">
        <v>648</v>
      </c>
      <c r="E160" s="58" t="s">
        <v>337</v>
      </c>
      <c r="F160" s="58"/>
      <c r="G160" s="58" t="s">
        <v>338</v>
      </c>
      <c r="H160" s="188">
        <v>1510</v>
      </c>
      <c r="I160" s="59">
        <v>0.61</v>
      </c>
      <c r="J160" s="190">
        <f t="shared" si="2"/>
        <v>588.9</v>
      </c>
    </row>
    <row r="161" spans="1:10" ht="15.5">
      <c r="A161" s="58">
        <v>157</v>
      </c>
      <c r="B161" s="58" t="s">
        <v>334</v>
      </c>
      <c r="C161" s="58" t="s">
        <v>649</v>
      </c>
      <c r="D161" s="184" t="s">
        <v>650</v>
      </c>
      <c r="E161" s="58" t="s">
        <v>337</v>
      </c>
      <c r="F161" s="58"/>
      <c r="G161" s="58" t="s">
        <v>338</v>
      </c>
      <c r="H161" s="188">
        <v>1533</v>
      </c>
      <c r="I161" s="59">
        <v>0.61</v>
      </c>
      <c r="J161" s="190">
        <f t="shared" si="2"/>
        <v>597.87</v>
      </c>
    </row>
    <row r="162" spans="1:10" ht="15.5">
      <c r="A162" s="58">
        <v>158</v>
      </c>
      <c r="B162" s="58" t="s">
        <v>334</v>
      </c>
      <c r="C162" s="58" t="s">
        <v>651</v>
      </c>
      <c r="D162" s="184" t="s">
        <v>652</v>
      </c>
      <c r="E162" s="58" t="s">
        <v>337</v>
      </c>
      <c r="F162" s="58"/>
      <c r="G162" s="58" t="s">
        <v>338</v>
      </c>
      <c r="H162" s="188">
        <v>1053</v>
      </c>
      <c r="I162" s="59">
        <v>0.61</v>
      </c>
      <c r="J162" s="190">
        <f t="shared" si="2"/>
        <v>410.67</v>
      </c>
    </row>
    <row r="163" spans="1:10" ht="15.5">
      <c r="A163" s="58">
        <v>159</v>
      </c>
      <c r="B163" s="58" t="s">
        <v>334</v>
      </c>
      <c r="C163" s="58" t="s">
        <v>653</v>
      </c>
      <c r="D163" s="184" t="s">
        <v>652</v>
      </c>
      <c r="E163" s="58" t="s">
        <v>337</v>
      </c>
      <c r="F163" s="58"/>
      <c r="G163" s="58" t="s">
        <v>338</v>
      </c>
      <c r="H163" s="188">
        <v>1348</v>
      </c>
      <c r="I163" s="59">
        <v>0.61</v>
      </c>
      <c r="J163" s="190">
        <f t="shared" si="2"/>
        <v>525.72</v>
      </c>
    </row>
    <row r="164" spans="1:10" ht="15.5">
      <c r="A164" s="58">
        <v>160</v>
      </c>
      <c r="B164" s="58" t="s">
        <v>334</v>
      </c>
      <c r="C164" s="58" t="s">
        <v>654</v>
      </c>
      <c r="D164" s="184" t="s">
        <v>655</v>
      </c>
      <c r="E164" s="58" t="s">
        <v>337</v>
      </c>
      <c r="F164" s="58"/>
      <c r="G164" s="58" t="s">
        <v>338</v>
      </c>
      <c r="H164" s="188">
        <v>1475</v>
      </c>
      <c r="I164" s="59">
        <v>0.61</v>
      </c>
      <c r="J164" s="190">
        <f t="shared" si="2"/>
        <v>575.25</v>
      </c>
    </row>
    <row r="165" spans="1:10" ht="15.5">
      <c r="A165" s="58">
        <v>161</v>
      </c>
      <c r="B165" s="58" t="s">
        <v>334</v>
      </c>
      <c r="C165" s="58" t="s">
        <v>656</v>
      </c>
      <c r="D165" s="184" t="s">
        <v>657</v>
      </c>
      <c r="E165" s="58" t="s">
        <v>337</v>
      </c>
      <c r="F165" s="58"/>
      <c r="G165" s="58" t="s">
        <v>338</v>
      </c>
      <c r="H165" s="188">
        <v>452</v>
      </c>
      <c r="I165" s="59">
        <v>0.61</v>
      </c>
      <c r="J165" s="190">
        <f t="shared" si="2"/>
        <v>176.28</v>
      </c>
    </row>
    <row r="166" spans="1:10" ht="15.5">
      <c r="A166" s="58">
        <v>162</v>
      </c>
      <c r="B166" s="58" t="s">
        <v>334</v>
      </c>
      <c r="C166" s="58" t="s">
        <v>658</v>
      </c>
      <c r="D166" s="184" t="s">
        <v>659</v>
      </c>
      <c r="E166" s="58" t="s">
        <v>337</v>
      </c>
      <c r="F166" s="58"/>
      <c r="G166" s="58" t="s">
        <v>338</v>
      </c>
      <c r="H166" s="188">
        <v>452</v>
      </c>
      <c r="I166" s="59">
        <v>0.61</v>
      </c>
      <c r="J166" s="190">
        <f t="shared" si="2"/>
        <v>176.28</v>
      </c>
    </row>
    <row r="167" spans="1:10" ht="15.5">
      <c r="A167" s="58">
        <v>163</v>
      </c>
      <c r="B167" s="58" t="s">
        <v>334</v>
      </c>
      <c r="C167" s="58" t="s">
        <v>660</v>
      </c>
      <c r="D167" s="184" t="s">
        <v>661</v>
      </c>
      <c r="E167" s="58" t="s">
        <v>337</v>
      </c>
      <c r="F167" s="58"/>
      <c r="G167" s="58" t="s">
        <v>338</v>
      </c>
      <c r="H167" s="188">
        <v>1767</v>
      </c>
      <c r="I167" s="59">
        <v>0.61</v>
      </c>
      <c r="J167" s="190">
        <f t="shared" si="2"/>
        <v>689.13</v>
      </c>
    </row>
    <row r="168" spans="1:10" ht="15.5">
      <c r="A168" s="58">
        <v>164</v>
      </c>
      <c r="B168" s="58" t="s">
        <v>334</v>
      </c>
      <c r="C168" s="58" t="s">
        <v>662</v>
      </c>
      <c r="D168" s="184" t="s">
        <v>663</v>
      </c>
      <c r="E168" s="58" t="s">
        <v>337</v>
      </c>
      <c r="F168" s="58"/>
      <c r="G168" s="58" t="s">
        <v>338</v>
      </c>
      <c r="H168" s="188">
        <v>1235</v>
      </c>
      <c r="I168" s="59">
        <v>0.61</v>
      </c>
      <c r="J168" s="190">
        <f t="shared" si="2"/>
        <v>481.65000000000003</v>
      </c>
    </row>
    <row r="169" spans="1:10" ht="15.5">
      <c r="A169" s="58">
        <v>165</v>
      </c>
      <c r="B169" s="58" t="s">
        <v>334</v>
      </c>
      <c r="C169" s="58" t="s">
        <v>664</v>
      </c>
      <c r="D169" s="184" t="s">
        <v>665</v>
      </c>
      <c r="E169" s="58" t="s">
        <v>337</v>
      </c>
      <c r="F169" s="58"/>
      <c r="G169" s="58" t="s">
        <v>338</v>
      </c>
      <c r="H169" s="188">
        <v>1132</v>
      </c>
      <c r="I169" s="59">
        <v>0.61</v>
      </c>
      <c r="J169" s="190">
        <f t="shared" si="2"/>
        <v>441.48</v>
      </c>
    </row>
    <row r="170" spans="1:10" ht="15.5">
      <c r="A170" s="58">
        <v>166</v>
      </c>
      <c r="B170" s="58" t="s">
        <v>334</v>
      </c>
      <c r="C170" s="58" t="s">
        <v>666</v>
      </c>
      <c r="D170" s="184" t="s">
        <v>667</v>
      </c>
      <c r="E170" s="58" t="s">
        <v>337</v>
      </c>
      <c r="F170" s="58"/>
      <c r="G170" s="58" t="s">
        <v>338</v>
      </c>
      <c r="H170" s="188">
        <v>1521</v>
      </c>
      <c r="I170" s="59">
        <v>0.61</v>
      </c>
      <c r="J170" s="190">
        <f t="shared" si="2"/>
        <v>593.19000000000005</v>
      </c>
    </row>
    <row r="171" spans="1:10" ht="15.5">
      <c r="A171" s="58">
        <v>167</v>
      </c>
      <c r="B171" s="58" t="s">
        <v>334</v>
      </c>
      <c r="C171" s="58" t="s">
        <v>668</v>
      </c>
      <c r="D171" s="184" t="s">
        <v>669</v>
      </c>
      <c r="E171" s="58" t="s">
        <v>337</v>
      </c>
      <c r="F171" s="58"/>
      <c r="G171" s="58" t="s">
        <v>338</v>
      </c>
      <c r="H171" s="188">
        <v>1422</v>
      </c>
      <c r="I171" s="59">
        <v>0.61</v>
      </c>
      <c r="J171" s="190">
        <f t="shared" si="2"/>
        <v>554.58000000000004</v>
      </c>
    </row>
    <row r="172" spans="1:10" ht="15.5">
      <c r="A172" s="58">
        <v>168</v>
      </c>
      <c r="B172" s="58" t="s">
        <v>334</v>
      </c>
      <c r="C172" s="58" t="s">
        <v>670</v>
      </c>
      <c r="D172" s="184" t="s">
        <v>671</v>
      </c>
      <c r="E172" s="58" t="s">
        <v>337</v>
      </c>
      <c r="F172" s="58"/>
      <c r="G172" s="58" t="s">
        <v>338</v>
      </c>
      <c r="H172" s="188">
        <v>42</v>
      </c>
      <c r="I172" s="59">
        <v>0.61</v>
      </c>
      <c r="J172" s="190">
        <f t="shared" si="2"/>
        <v>16.38</v>
      </c>
    </row>
    <row r="173" spans="1:10" ht="15.5">
      <c r="A173" s="58">
        <v>169</v>
      </c>
      <c r="B173" s="58" t="s">
        <v>334</v>
      </c>
      <c r="C173" s="58" t="s">
        <v>672</v>
      </c>
      <c r="D173" s="184" t="s">
        <v>673</v>
      </c>
      <c r="E173" s="58" t="s">
        <v>337</v>
      </c>
      <c r="F173" s="58"/>
      <c r="G173" s="58" t="s">
        <v>338</v>
      </c>
      <c r="H173" s="188">
        <v>42</v>
      </c>
      <c r="I173" s="59">
        <v>0.61</v>
      </c>
      <c r="J173" s="190">
        <f t="shared" si="2"/>
        <v>16.38</v>
      </c>
    </row>
    <row r="174" spans="1:10" ht="15.5">
      <c r="A174" s="58">
        <v>170</v>
      </c>
      <c r="B174" s="58" t="s">
        <v>334</v>
      </c>
      <c r="C174" s="58" t="s">
        <v>674</v>
      </c>
      <c r="D174" s="184" t="s">
        <v>675</v>
      </c>
      <c r="E174" s="58" t="s">
        <v>337</v>
      </c>
      <c r="F174" s="58"/>
      <c r="G174" s="58" t="s">
        <v>338</v>
      </c>
      <c r="H174" s="188">
        <v>120</v>
      </c>
      <c r="I174" s="59">
        <v>0.61</v>
      </c>
      <c r="J174" s="190">
        <f t="shared" si="2"/>
        <v>46.800000000000004</v>
      </c>
    </row>
    <row r="175" spans="1:10" ht="15.5">
      <c r="A175" s="58">
        <v>171</v>
      </c>
      <c r="B175" s="58" t="s">
        <v>334</v>
      </c>
      <c r="C175" s="58" t="s">
        <v>676</v>
      </c>
      <c r="D175" s="184" t="s">
        <v>677</v>
      </c>
      <c r="E175" s="58" t="s">
        <v>337</v>
      </c>
      <c r="F175" s="58"/>
      <c r="G175" s="58" t="s">
        <v>338</v>
      </c>
      <c r="H175" s="188">
        <v>36</v>
      </c>
      <c r="I175" s="59">
        <v>0.61</v>
      </c>
      <c r="J175" s="190">
        <f t="shared" si="2"/>
        <v>14.040000000000001</v>
      </c>
    </row>
    <row r="176" spans="1:10" ht="15.5">
      <c r="A176" s="58">
        <v>172</v>
      </c>
      <c r="B176" s="58" t="s">
        <v>334</v>
      </c>
      <c r="C176" s="58" t="s">
        <v>678</v>
      </c>
      <c r="D176" s="184" t="s">
        <v>679</v>
      </c>
      <c r="E176" s="58" t="s">
        <v>337</v>
      </c>
      <c r="F176" s="58"/>
      <c r="G176" s="58" t="s">
        <v>338</v>
      </c>
      <c r="H176" s="188">
        <v>86</v>
      </c>
      <c r="I176" s="59">
        <v>0.61</v>
      </c>
      <c r="J176" s="190">
        <f t="shared" si="2"/>
        <v>33.54</v>
      </c>
    </row>
    <row r="177" spans="1:10" ht="15.5">
      <c r="A177" s="58">
        <v>173</v>
      </c>
      <c r="B177" s="58" t="s">
        <v>334</v>
      </c>
      <c r="C177" s="58" t="s">
        <v>680</v>
      </c>
      <c r="D177" s="184" t="s">
        <v>681</v>
      </c>
      <c r="E177" s="58" t="s">
        <v>337</v>
      </c>
      <c r="F177" s="58"/>
      <c r="G177" s="58" t="s">
        <v>338</v>
      </c>
      <c r="H177" s="188">
        <v>147</v>
      </c>
      <c r="I177" s="59">
        <v>0.61</v>
      </c>
      <c r="J177" s="190">
        <f t="shared" si="2"/>
        <v>57.330000000000005</v>
      </c>
    </row>
    <row r="178" spans="1:10" ht="15.5">
      <c r="A178" s="58">
        <v>174</v>
      </c>
      <c r="B178" s="58" t="s">
        <v>334</v>
      </c>
      <c r="C178" s="58" t="s">
        <v>682</v>
      </c>
      <c r="D178" s="184" t="s">
        <v>683</v>
      </c>
      <c r="E178" s="58" t="s">
        <v>337</v>
      </c>
      <c r="F178" s="58"/>
      <c r="G178" s="58" t="s">
        <v>338</v>
      </c>
      <c r="H178" s="188">
        <v>31</v>
      </c>
      <c r="I178" s="59">
        <v>0.61</v>
      </c>
      <c r="J178" s="190">
        <f t="shared" si="2"/>
        <v>12.09</v>
      </c>
    </row>
    <row r="179" spans="1:10" ht="15.5">
      <c r="A179" s="58">
        <v>175</v>
      </c>
      <c r="B179" s="58" t="s">
        <v>334</v>
      </c>
      <c r="C179" s="58" t="s">
        <v>684</v>
      </c>
      <c r="D179" s="184" t="s">
        <v>685</v>
      </c>
      <c r="E179" s="58" t="s">
        <v>337</v>
      </c>
      <c r="F179" s="58"/>
      <c r="G179" s="58" t="s">
        <v>338</v>
      </c>
      <c r="H179" s="188">
        <v>120</v>
      </c>
      <c r="I179" s="59">
        <v>0.61</v>
      </c>
      <c r="J179" s="190">
        <f t="shared" si="2"/>
        <v>46.800000000000004</v>
      </c>
    </row>
    <row r="180" spans="1:10" ht="15.5">
      <c r="A180" s="58">
        <v>176</v>
      </c>
      <c r="B180" s="58" t="s">
        <v>334</v>
      </c>
      <c r="C180" s="58" t="s">
        <v>686</v>
      </c>
      <c r="D180" s="184" t="s">
        <v>687</v>
      </c>
      <c r="E180" s="58" t="s">
        <v>337</v>
      </c>
      <c r="F180" s="58"/>
      <c r="G180" s="58" t="s">
        <v>338</v>
      </c>
      <c r="H180" s="188">
        <v>120</v>
      </c>
      <c r="I180" s="59">
        <v>0.61</v>
      </c>
      <c r="J180" s="190">
        <f t="shared" si="2"/>
        <v>46.800000000000004</v>
      </c>
    </row>
    <row r="181" spans="1:10" ht="15.5">
      <c r="A181" s="58">
        <v>177</v>
      </c>
      <c r="B181" s="58" t="s">
        <v>334</v>
      </c>
      <c r="C181" s="58" t="s">
        <v>688</v>
      </c>
      <c r="D181" s="184" t="s">
        <v>689</v>
      </c>
      <c r="E181" s="58" t="s">
        <v>337</v>
      </c>
      <c r="F181" s="58"/>
      <c r="G181" s="58" t="s">
        <v>338</v>
      </c>
      <c r="H181" s="188">
        <v>147</v>
      </c>
      <c r="I181" s="59">
        <v>0.61</v>
      </c>
      <c r="J181" s="190">
        <f t="shared" si="2"/>
        <v>57.330000000000005</v>
      </c>
    </row>
    <row r="182" spans="1:10" ht="15.5">
      <c r="A182" s="58">
        <v>178</v>
      </c>
      <c r="B182" s="58" t="s">
        <v>334</v>
      </c>
      <c r="C182" s="58" t="s">
        <v>690</v>
      </c>
      <c r="D182" s="184" t="s">
        <v>691</v>
      </c>
      <c r="E182" s="58" t="s">
        <v>337</v>
      </c>
      <c r="F182" s="58"/>
      <c r="G182" s="58" t="s">
        <v>338</v>
      </c>
      <c r="H182" s="188">
        <v>13</v>
      </c>
      <c r="I182" s="59">
        <v>0.61</v>
      </c>
      <c r="J182" s="190">
        <f t="shared" si="2"/>
        <v>5.07</v>
      </c>
    </row>
    <row r="183" spans="1:10" ht="15.5">
      <c r="A183" s="58">
        <v>179</v>
      </c>
      <c r="B183" s="58" t="s">
        <v>334</v>
      </c>
      <c r="C183" s="58" t="s">
        <v>692</v>
      </c>
      <c r="D183" s="184" t="s">
        <v>693</v>
      </c>
      <c r="E183" s="58" t="s">
        <v>337</v>
      </c>
      <c r="F183" s="58"/>
      <c r="G183" s="58" t="s">
        <v>338</v>
      </c>
      <c r="H183" s="188">
        <v>65</v>
      </c>
      <c r="I183" s="59">
        <v>0.61</v>
      </c>
      <c r="J183" s="190">
        <f t="shared" si="2"/>
        <v>25.35</v>
      </c>
    </row>
    <row r="184" spans="1:10" ht="15.5">
      <c r="A184" s="58">
        <v>180</v>
      </c>
      <c r="B184" s="58" t="s">
        <v>334</v>
      </c>
      <c r="C184" s="58" t="s">
        <v>694</v>
      </c>
      <c r="D184" s="184" t="s">
        <v>695</v>
      </c>
      <c r="E184" s="58" t="s">
        <v>337</v>
      </c>
      <c r="F184" s="58"/>
      <c r="G184" s="58" t="s">
        <v>338</v>
      </c>
      <c r="H184" s="188">
        <v>37</v>
      </c>
      <c r="I184" s="59">
        <v>0.61</v>
      </c>
      <c r="J184" s="190">
        <f t="shared" si="2"/>
        <v>14.43</v>
      </c>
    </row>
    <row r="185" spans="1:10" ht="15.5">
      <c r="A185" s="58">
        <v>181</v>
      </c>
      <c r="B185" s="58" t="s">
        <v>334</v>
      </c>
      <c r="C185" s="58" t="s">
        <v>696</v>
      </c>
      <c r="D185" s="184" t="s">
        <v>697</v>
      </c>
      <c r="E185" s="58" t="s">
        <v>337</v>
      </c>
      <c r="F185" s="58"/>
      <c r="G185" s="58" t="s">
        <v>338</v>
      </c>
      <c r="H185" s="188">
        <v>40</v>
      </c>
      <c r="I185" s="59">
        <v>0.61</v>
      </c>
      <c r="J185" s="190">
        <f t="shared" si="2"/>
        <v>15.600000000000001</v>
      </c>
    </row>
    <row r="186" spans="1:10" ht="15.5">
      <c r="A186" s="58">
        <v>182</v>
      </c>
      <c r="B186" s="58" t="s">
        <v>334</v>
      </c>
      <c r="C186" s="58" t="s">
        <v>698</v>
      </c>
      <c r="D186" s="184" t="s">
        <v>699</v>
      </c>
      <c r="E186" s="58" t="s">
        <v>337</v>
      </c>
      <c r="F186" s="58"/>
      <c r="G186" s="58" t="s">
        <v>338</v>
      </c>
      <c r="H186" s="188">
        <v>48</v>
      </c>
      <c r="I186" s="59">
        <v>0.61</v>
      </c>
      <c r="J186" s="190">
        <f t="shared" si="2"/>
        <v>18.72</v>
      </c>
    </row>
    <row r="187" spans="1:10" ht="15.5">
      <c r="A187" s="58">
        <v>183</v>
      </c>
      <c r="B187" s="58" t="s">
        <v>334</v>
      </c>
      <c r="C187" s="58" t="s">
        <v>700</v>
      </c>
      <c r="D187" s="184" t="s">
        <v>701</v>
      </c>
      <c r="E187" s="58" t="s">
        <v>337</v>
      </c>
      <c r="F187" s="58"/>
      <c r="G187" s="58" t="s">
        <v>338</v>
      </c>
      <c r="H187" s="188">
        <v>87</v>
      </c>
      <c r="I187" s="59">
        <v>0.61</v>
      </c>
      <c r="J187" s="190">
        <f t="shared" si="2"/>
        <v>33.93</v>
      </c>
    </row>
    <row r="188" spans="1:10" ht="15.5">
      <c r="A188" s="58">
        <v>184</v>
      </c>
      <c r="B188" s="58" t="s">
        <v>334</v>
      </c>
      <c r="C188" s="58" t="s">
        <v>702</v>
      </c>
      <c r="D188" s="184" t="s">
        <v>703</v>
      </c>
      <c r="E188" s="58" t="s">
        <v>337</v>
      </c>
      <c r="F188" s="58"/>
      <c r="G188" s="58" t="s">
        <v>338</v>
      </c>
      <c r="H188" s="188">
        <v>43</v>
      </c>
      <c r="I188" s="59">
        <v>0.61</v>
      </c>
      <c r="J188" s="190">
        <f t="shared" si="2"/>
        <v>16.77</v>
      </c>
    </row>
    <row r="189" spans="1:10" ht="15.5">
      <c r="A189" s="58">
        <v>185</v>
      </c>
      <c r="B189" s="58" t="s">
        <v>334</v>
      </c>
      <c r="C189" s="58" t="s">
        <v>704</v>
      </c>
      <c r="D189" s="184" t="s">
        <v>705</v>
      </c>
      <c r="E189" s="58" t="s">
        <v>337</v>
      </c>
      <c r="F189" s="58"/>
      <c r="G189" s="58" t="s">
        <v>338</v>
      </c>
      <c r="H189" s="188">
        <v>43</v>
      </c>
      <c r="I189" s="59">
        <v>0.61</v>
      </c>
      <c r="J189" s="190">
        <f t="shared" si="2"/>
        <v>16.77</v>
      </c>
    </row>
    <row r="190" spans="1:10" ht="15.5">
      <c r="A190" s="58">
        <v>186</v>
      </c>
      <c r="B190" s="58" t="s">
        <v>334</v>
      </c>
      <c r="C190" s="58" t="s">
        <v>706</v>
      </c>
      <c r="D190" s="184" t="s">
        <v>707</v>
      </c>
      <c r="E190" s="58" t="s">
        <v>337</v>
      </c>
      <c r="F190" s="58"/>
      <c r="G190" s="58" t="s">
        <v>338</v>
      </c>
      <c r="H190" s="188">
        <v>846</v>
      </c>
      <c r="I190" s="59">
        <v>0.61</v>
      </c>
      <c r="J190" s="190">
        <f t="shared" si="2"/>
        <v>329.94</v>
      </c>
    </row>
    <row r="191" spans="1:10" ht="15.5">
      <c r="A191" s="58">
        <v>187</v>
      </c>
      <c r="B191" s="58" t="s">
        <v>334</v>
      </c>
      <c r="C191" s="58" t="s">
        <v>708</v>
      </c>
      <c r="D191" s="184" t="s">
        <v>709</v>
      </c>
      <c r="E191" s="58" t="s">
        <v>337</v>
      </c>
      <c r="F191" s="58"/>
      <c r="G191" s="58" t="s">
        <v>338</v>
      </c>
      <c r="H191" s="188">
        <v>575</v>
      </c>
      <c r="I191" s="59">
        <v>0.61</v>
      </c>
      <c r="J191" s="190">
        <f t="shared" si="2"/>
        <v>224.25</v>
      </c>
    </row>
    <row r="192" spans="1:10" ht="15.5">
      <c r="A192" s="58">
        <v>188</v>
      </c>
      <c r="B192" s="58" t="s">
        <v>334</v>
      </c>
      <c r="C192" s="58" t="s">
        <v>710</v>
      </c>
      <c r="D192" s="184" t="s">
        <v>711</v>
      </c>
      <c r="E192" s="58" t="s">
        <v>337</v>
      </c>
      <c r="F192" s="58"/>
      <c r="G192" s="58" t="s">
        <v>338</v>
      </c>
      <c r="H192" s="188">
        <v>549</v>
      </c>
      <c r="I192" s="59">
        <v>0.61</v>
      </c>
      <c r="J192" s="190">
        <f t="shared" si="2"/>
        <v>214.11</v>
      </c>
    </row>
    <row r="193" spans="1:10" ht="15.5">
      <c r="A193" s="58">
        <v>189</v>
      </c>
      <c r="B193" s="58" t="s">
        <v>334</v>
      </c>
      <c r="C193" s="58" t="s">
        <v>712</v>
      </c>
      <c r="D193" s="184" t="s">
        <v>713</v>
      </c>
      <c r="E193" s="58" t="s">
        <v>337</v>
      </c>
      <c r="F193" s="58"/>
      <c r="G193" s="58" t="s">
        <v>338</v>
      </c>
      <c r="H193" s="188">
        <v>251</v>
      </c>
      <c r="I193" s="59">
        <v>0.61</v>
      </c>
      <c r="J193" s="190">
        <f t="shared" si="2"/>
        <v>97.89</v>
      </c>
    </row>
    <row r="194" spans="1:10" ht="15.5">
      <c r="A194" s="58">
        <v>190</v>
      </c>
      <c r="B194" s="58" t="s">
        <v>334</v>
      </c>
      <c r="C194" s="58" t="s">
        <v>714</v>
      </c>
      <c r="D194" s="184" t="s">
        <v>715</v>
      </c>
      <c r="E194" s="58" t="s">
        <v>337</v>
      </c>
      <c r="F194" s="58"/>
      <c r="G194" s="58" t="s">
        <v>338</v>
      </c>
      <c r="H194" s="188">
        <v>59</v>
      </c>
      <c r="I194" s="59">
        <v>0.61</v>
      </c>
      <c r="J194" s="190">
        <f t="shared" si="2"/>
        <v>23.01</v>
      </c>
    </row>
    <row r="195" spans="1:10" ht="15.5">
      <c r="A195" s="58">
        <v>191</v>
      </c>
      <c r="B195" s="58" t="s">
        <v>334</v>
      </c>
      <c r="C195" s="58" t="s">
        <v>716</v>
      </c>
      <c r="D195" s="184" t="s">
        <v>717</v>
      </c>
      <c r="E195" s="58" t="s">
        <v>337</v>
      </c>
      <c r="F195" s="58"/>
      <c r="G195" s="58" t="s">
        <v>338</v>
      </c>
      <c r="H195" s="188">
        <v>78</v>
      </c>
      <c r="I195" s="59">
        <v>0.61</v>
      </c>
      <c r="J195" s="190">
        <f t="shared" si="2"/>
        <v>30.42</v>
      </c>
    </row>
    <row r="196" spans="1:10" ht="15.5">
      <c r="A196" s="58">
        <v>192</v>
      </c>
      <c r="B196" s="58" t="s">
        <v>334</v>
      </c>
      <c r="C196" s="58" t="s">
        <v>718</v>
      </c>
      <c r="D196" s="184" t="s">
        <v>719</v>
      </c>
      <c r="E196" s="58" t="s">
        <v>337</v>
      </c>
      <c r="F196" s="58"/>
      <c r="G196" s="58" t="s">
        <v>338</v>
      </c>
      <c r="H196" s="188">
        <v>40</v>
      </c>
      <c r="I196" s="59">
        <v>0.61</v>
      </c>
      <c r="J196" s="190">
        <f t="shared" si="2"/>
        <v>15.600000000000001</v>
      </c>
    </row>
    <row r="197" spans="1:10" ht="15.5">
      <c r="A197" s="58">
        <v>193</v>
      </c>
      <c r="B197" s="58" t="s">
        <v>334</v>
      </c>
      <c r="C197" s="58" t="s">
        <v>720</v>
      </c>
      <c r="D197" s="184" t="s">
        <v>721</v>
      </c>
      <c r="E197" s="58" t="s">
        <v>337</v>
      </c>
      <c r="F197" s="58"/>
      <c r="G197" s="58" t="s">
        <v>338</v>
      </c>
      <c r="H197" s="188">
        <v>52</v>
      </c>
      <c r="I197" s="59">
        <v>0.61</v>
      </c>
      <c r="J197" s="190">
        <f t="shared" ref="J197:J260" si="3">H197*(1-I197)</f>
        <v>20.28</v>
      </c>
    </row>
    <row r="198" spans="1:10" ht="15.5">
      <c r="A198" s="58">
        <v>194</v>
      </c>
      <c r="B198" s="58" t="s">
        <v>334</v>
      </c>
      <c r="C198" s="58" t="s">
        <v>722</v>
      </c>
      <c r="D198" s="184" t="s">
        <v>723</v>
      </c>
      <c r="E198" s="58" t="s">
        <v>337</v>
      </c>
      <c r="F198" s="58"/>
      <c r="G198" s="58" t="s">
        <v>338</v>
      </c>
      <c r="H198" s="188">
        <v>199</v>
      </c>
      <c r="I198" s="59">
        <v>0.61</v>
      </c>
      <c r="J198" s="190">
        <f t="shared" si="3"/>
        <v>77.61</v>
      </c>
    </row>
    <row r="199" spans="1:10" ht="15.5">
      <c r="A199" s="58">
        <v>195</v>
      </c>
      <c r="B199" s="58" t="s">
        <v>334</v>
      </c>
      <c r="C199" s="58" t="s">
        <v>724</v>
      </c>
      <c r="D199" s="184" t="s">
        <v>725</v>
      </c>
      <c r="E199" s="58" t="s">
        <v>337</v>
      </c>
      <c r="F199" s="58"/>
      <c r="G199" s="58" t="s">
        <v>338</v>
      </c>
      <c r="H199" s="188">
        <v>199</v>
      </c>
      <c r="I199" s="59">
        <v>0.61</v>
      </c>
      <c r="J199" s="190">
        <f t="shared" si="3"/>
        <v>77.61</v>
      </c>
    </row>
    <row r="200" spans="1:10" ht="15.5">
      <c r="A200" s="58">
        <v>196</v>
      </c>
      <c r="B200" s="58" t="s">
        <v>334</v>
      </c>
      <c r="C200" s="58" t="s">
        <v>726</v>
      </c>
      <c r="D200" s="184" t="s">
        <v>727</v>
      </c>
      <c r="E200" s="58" t="s">
        <v>337</v>
      </c>
      <c r="F200" s="58"/>
      <c r="G200" s="58" t="s">
        <v>338</v>
      </c>
      <c r="H200" s="188">
        <v>199</v>
      </c>
      <c r="I200" s="59">
        <v>0.61</v>
      </c>
      <c r="J200" s="190">
        <f t="shared" si="3"/>
        <v>77.61</v>
      </c>
    </row>
    <row r="201" spans="1:10" ht="15.5">
      <c r="A201" s="58">
        <v>197</v>
      </c>
      <c r="B201" s="58" t="s">
        <v>334</v>
      </c>
      <c r="C201" s="58" t="s">
        <v>728</v>
      </c>
      <c r="D201" s="184" t="s">
        <v>729</v>
      </c>
      <c r="E201" s="58" t="s">
        <v>337</v>
      </c>
      <c r="F201" s="58"/>
      <c r="G201" s="58" t="s">
        <v>338</v>
      </c>
      <c r="H201" s="188">
        <v>199</v>
      </c>
      <c r="I201" s="59">
        <v>0.61</v>
      </c>
      <c r="J201" s="190">
        <f t="shared" si="3"/>
        <v>77.61</v>
      </c>
    </row>
    <row r="202" spans="1:10" ht="15.5">
      <c r="A202" s="58">
        <v>198</v>
      </c>
      <c r="B202" s="58" t="s">
        <v>334</v>
      </c>
      <c r="C202" s="58" t="s">
        <v>730</v>
      </c>
      <c r="D202" s="184" t="s">
        <v>731</v>
      </c>
      <c r="E202" s="58" t="s">
        <v>337</v>
      </c>
      <c r="F202" s="58"/>
      <c r="G202" s="58" t="s">
        <v>338</v>
      </c>
      <c r="H202" s="188">
        <v>272</v>
      </c>
      <c r="I202" s="59">
        <v>0.61</v>
      </c>
      <c r="J202" s="190">
        <f t="shared" si="3"/>
        <v>106.08</v>
      </c>
    </row>
    <row r="203" spans="1:10" ht="15.5">
      <c r="A203" s="58">
        <v>199</v>
      </c>
      <c r="B203" s="58" t="s">
        <v>334</v>
      </c>
      <c r="C203" s="58" t="s">
        <v>732</v>
      </c>
      <c r="D203" s="184" t="s">
        <v>733</v>
      </c>
      <c r="E203" s="58" t="s">
        <v>337</v>
      </c>
      <c r="F203" s="58"/>
      <c r="G203" s="58" t="s">
        <v>338</v>
      </c>
      <c r="H203" s="188">
        <v>272</v>
      </c>
      <c r="I203" s="59">
        <v>0.61</v>
      </c>
      <c r="J203" s="190">
        <f t="shared" si="3"/>
        <v>106.08</v>
      </c>
    </row>
    <row r="204" spans="1:10" ht="15.5">
      <c r="A204" s="58">
        <v>200</v>
      </c>
      <c r="B204" s="58" t="s">
        <v>334</v>
      </c>
      <c r="C204" s="58" t="s">
        <v>734</v>
      </c>
      <c r="D204" s="184" t="s">
        <v>735</v>
      </c>
      <c r="E204" s="58" t="s">
        <v>337</v>
      </c>
      <c r="F204" s="58"/>
      <c r="G204" s="58" t="s">
        <v>338</v>
      </c>
      <c r="H204" s="188">
        <v>272</v>
      </c>
      <c r="I204" s="59">
        <v>0.61</v>
      </c>
      <c r="J204" s="190">
        <f t="shared" si="3"/>
        <v>106.08</v>
      </c>
    </row>
    <row r="205" spans="1:10" ht="15.5">
      <c r="A205" s="58">
        <v>201</v>
      </c>
      <c r="B205" s="58" t="s">
        <v>334</v>
      </c>
      <c r="C205" s="58" t="s">
        <v>736</v>
      </c>
      <c r="D205" s="184" t="s">
        <v>737</v>
      </c>
      <c r="E205" s="58" t="s">
        <v>337</v>
      </c>
      <c r="F205" s="58"/>
      <c r="G205" s="58" t="s">
        <v>338</v>
      </c>
      <c r="H205" s="188">
        <v>272</v>
      </c>
      <c r="I205" s="59">
        <v>0.61</v>
      </c>
      <c r="J205" s="190">
        <f t="shared" si="3"/>
        <v>106.08</v>
      </c>
    </row>
    <row r="206" spans="1:10" ht="15.5">
      <c r="A206" s="58">
        <v>202</v>
      </c>
      <c r="B206" s="58" t="s">
        <v>334</v>
      </c>
      <c r="C206" s="58" t="s">
        <v>738</v>
      </c>
      <c r="D206" s="184" t="s">
        <v>739</v>
      </c>
      <c r="E206" s="58" t="s">
        <v>337</v>
      </c>
      <c r="F206" s="58"/>
      <c r="G206" s="58" t="s">
        <v>338</v>
      </c>
      <c r="H206" s="188">
        <v>251</v>
      </c>
      <c r="I206" s="59">
        <v>0.61</v>
      </c>
      <c r="J206" s="190">
        <f t="shared" si="3"/>
        <v>97.89</v>
      </c>
    </row>
    <row r="207" spans="1:10" ht="15.5">
      <c r="A207" s="58">
        <v>203</v>
      </c>
      <c r="B207" s="58" t="s">
        <v>334</v>
      </c>
      <c r="C207" s="58" t="s">
        <v>740</v>
      </c>
      <c r="D207" s="184" t="s">
        <v>741</v>
      </c>
      <c r="E207" s="58" t="s">
        <v>337</v>
      </c>
      <c r="F207" s="58"/>
      <c r="G207" s="58" t="s">
        <v>338</v>
      </c>
      <c r="H207" s="188">
        <v>251</v>
      </c>
      <c r="I207" s="59">
        <v>0.61</v>
      </c>
      <c r="J207" s="190">
        <f t="shared" si="3"/>
        <v>97.89</v>
      </c>
    </row>
    <row r="208" spans="1:10" ht="15.5">
      <c r="A208" s="58">
        <v>204</v>
      </c>
      <c r="B208" s="58" t="s">
        <v>334</v>
      </c>
      <c r="C208" s="58" t="s">
        <v>742</v>
      </c>
      <c r="D208" s="184" t="s">
        <v>743</v>
      </c>
      <c r="E208" s="58" t="s">
        <v>337</v>
      </c>
      <c r="F208" s="58"/>
      <c r="G208" s="58" t="s">
        <v>338</v>
      </c>
      <c r="H208" s="188">
        <v>251</v>
      </c>
      <c r="I208" s="59">
        <v>0.61</v>
      </c>
      <c r="J208" s="190">
        <f t="shared" si="3"/>
        <v>97.89</v>
      </c>
    </row>
    <row r="209" spans="1:10" ht="15.5">
      <c r="A209" s="58">
        <v>205</v>
      </c>
      <c r="B209" s="58" t="s">
        <v>334</v>
      </c>
      <c r="C209" s="58" t="s">
        <v>744</v>
      </c>
      <c r="D209" s="184" t="s">
        <v>745</v>
      </c>
      <c r="E209" s="58" t="s">
        <v>337</v>
      </c>
      <c r="F209" s="58"/>
      <c r="G209" s="58" t="s">
        <v>338</v>
      </c>
      <c r="H209" s="188">
        <v>251</v>
      </c>
      <c r="I209" s="59">
        <v>0.61</v>
      </c>
      <c r="J209" s="190">
        <f t="shared" si="3"/>
        <v>97.89</v>
      </c>
    </row>
    <row r="210" spans="1:10" ht="15.5">
      <c r="A210" s="58">
        <v>206</v>
      </c>
      <c r="B210" s="58" t="s">
        <v>334</v>
      </c>
      <c r="C210" s="58" t="s">
        <v>746</v>
      </c>
      <c r="D210" s="184" t="s">
        <v>747</v>
      </c>
      <c r="E210" s="58" t="s">
        <v>337</v>
      </c>
      <c r="F210" s="58"/>
      <c r="G210" s="58" t="s">
        <v>338</v>
      </c>
      <c r="H210" s="188">
        <v>389</v>
      </c>
      <c r="I210" s="59">
        <v>0.61</v>
      </c>
      <c r="J210" s="190">
        <f t="shared" si="3"/>
        <v>151.71</v>
      </c>
    </row>
    <row r="211" spans="1:10" ht="15.5">
      <c r="A211" s="58">
        <v>207</v>
      </c>
      <c r="B211" s="58" t="s">
        <v>334</v>
      </c>
      <c r="C211" s="58" t="s">
        <v>748</v>
      </c>
      <c r="D211" s="184" t="s">
        <v>749</v>
      </c>
      <c r="E211" s="58" t="s">
        <v>337</v>
      </c>
      <c r="F211" s="58"/>
      <c r="G211" s="58" t="s">
        <v>338</v>
      </c>
      <c r="H211" s="188">
        <v>389</v>
      </c>
      <c r="I211" s="59">
        <v>0.61</v>
      </c>
      <c r="J211" s="190">
        <f t="shared" si="3"/>
        <v>151.71</v>
      </c>
    </row>
    <row r="212" spans="1:10" ht="15.5">
      <c r="A212" s="58">
        <v>208</v>
      </c>
      <c r="B212" s="58" t="s">
        <v>334</v>
      </c>
      <c r="C212" s="58" t="s">
        <v>750</v>
      </c>
      <c r="D212" s="184" t="s">
        <v>751</v>
      </c>
      <c r="E212" s="58" t="s">
        <v>337</v>
      </c>
      <c r="F212" s="58"/>
      <c r="G212" s="58" t="s">
        <v>338</v>
      </c>
      <c r="H212" s="188">
        <v>389</v>
      </c>
      <c r="I212" s="59">
        <v>0.61</v>
      </c>
      <c r="J212" s="190">
        <f t="shared" si="3"/>
        <v>151.71</v>
      </c>
    </row>
    <row r="213" spans="1:10" ht="15.5">
      <c r="A213" s="58">
        <v>209</v>
      </c>
      <c r="B213" s="58" t="s">
        <v>334</v>
      </c>
      <c r="C213" s="58" t="s">
        <v>752</v>
      </c>
      <c r="D213" s="184" t="s">
        <v>753</v>
      </c>
      <c r="E213" s="58" t="s">
        <v>337</v>
      </c>
      <c r="F213" s="58"/>
      <c r="G213" s="58" t="s">
        <v>338</v>
      </c>
      <c r="H213" s="188">
        <v>389</v>
      </c>
      <c r="I213" s="59">
        <v>0.61</v>
      </c>
      <c r="J213" s="190">
        <f t="shared" si="3"/>
        <v>151.71</v>
      </c>
    </row>
    <row r="214" spans="1:10" ht="15.5">
      <c r="A214" s="58">
        <v>210</v>
      </c>
      <c r="B214" s="58" t="s">
        <v>334</v>
      </c>
      <c r="C214" s="58" t="s">
        <v>754</v>
      </c>
      <c r="D214" s="184" t="s">
        <v>755</v>
      </c>
      <c r="E214" s="58" t="s">
        <v>337</v>
      </c>
      <c r="F214" s="58"/>
      <c r="G214" s="58" t="s">
        <v>338</v>
      </c>
      <c r="H214" s="188">
        <v>199</v>
      </c>
      <c r="I214" s="59">
        <v>0.61</v>
      </c>
      <c r="J214" s="190">
        <f t="shared" si="3"/>
        <v>77.61</v>
      </c>
    </row>
    <row r="215" spans="1:10" ht="15.5">
      <c r="A215" s="58">
        <v>211</v>
      </c>
      <c r="B215" s="58" t="s">
        <v>334</v>
      </c>
      <c r="C215" s="58" t="s">
        <v>756</v>
      </c>
      <c r="D215" s="184" t="s">
        <v>757</v>
      </c>
      <c r="E215" s="58" t="s">
        <v>337</v>
      </c>
      <c r="F215" s="58"/>
      <c r="G215" s="58" t="s">
        <v>338</v>
      </c>
      <c r="H215" s="188">
        <v>389</v>
      </c>
      <c r="I215" s="59">
        <v>0.61</v>
      </c>
      <c r="J215" s="190">
        <f t="shared" si="3"/>
        <v>151.71</v>
      </c>
    </row>
    <row r="216" spans="1:10" ht="15.5">
      <c r="A216" s="58">
        <v>212</v>
      </c>
      <c r="B216" s="58" t="s">
        <v>334</v>
      </c>
      <c r="C216" s="58" t="s">
        <v>758</v>
      </c>
      <c r="D216" s="184" t="s">
        <v>759</v>
      </c>
      <c r="E216" s="58" t="s">
        <v>337</v>
      </c>
      <c r="F216" s="58"/>
      <c r="G216" s="58" t="s">
        <v>338</v>
      </c>
      <c r="H216" s="188">
        <v>242</v>
      </c>
      <c r="I216" s="59">
        <v>0.61</v>
      </c>
      <c r="J216" s="190">
        <f t="shared" si="3"/>
        <v>94.38000000000001</v>
      </c>
    </row>
    <row r="217" spans="1:10" ht="15.5">
      <c r="A217" s="58">
        <v>213</v>
      </c>
      <c r="B217" s="58" t="s">
        <v>334</v>
      </c>
      <c r="C217" s="58" t="s">
        <v>760</v>
      </c>
      <c r="D217" s="184" t="s">
        <v>761</v>
      </c>
      <c r="E217" s="58" t="s">
        <v>337</v>
      </c>
      <c r="F217" s="58"/>
      <c r="G217" s="58" t="s">
        <v>338</v>
      </c>
      <c r="H217" s="188">
        <v>242</v>
      </c>
      <c r="I217" s="59">
        <v>0.61</v>
      </c>
      <c r="J217" s="190">
        <f t="shared" si="3"/>
        <v>94.38000000000001</v>
      </c>
    </row>
    <row r="218" spans="1:10" ht="15.5">
      <c r="A218" s="58">
        <v>214</v>
      </c>
      <c r="B218" s="58" t="s">
        <v>334</v>
      </c>
      <c r="C218" s="58" t="s">
        <v>762</v>
      </c>
      <c r="D218" s="184" t="s">
        <v>763</v>
      </c>
      <c r="E218" s="58" t="s">
        <v>337</v>
      </c>
      <c r="F218" s="58"/>
      <c r="G218" s="58" t="s">
        <v>338</v>
      </c>
      <c r="H218" s="188">
        <v>315</v>
      </c>
      <c r="I218" s="59">
        <v>0.61</v>
      </c>
      <c r="J218" s="190">
        <f t="shared" si="3"/>
        <v>122.85000000000001</v>
      </c>
    </row>
    <row r="219" spans="1:10" ht="15.5">
      <c r="A219" s="58">
        <v>215</v>
      </c>
      <c r="B219" s="58" t="s">
        <v>334</v>
      </c>
      <c r="C219" s="58" t="s">
        <v>764</v>
      </c>
      <c r="D219" s="184" t="s">
        <v>765</v>
      </c>
      <c r="E219" s="58" t="s">
        <v>337</v>
      </c>
      <c r="F219" s="58"/>
      <c r="G219" s="58" t="s">
        <v>338</v>
      </c>
      <c r="H219" s="188">
        <v>315</v>
      </c>
      <c r="I219" s="59">
        <v>0.61</v>
      </c>
      <c r="J219" s="190">
        <f t="shared" si="3"/>
        <v>122.85000000000001</v>
      </c>
    </row>
    <row r="220" spans="1:10" ht="15.5">
      <c r="A220" s="58">
        <v>216</v>
      </c>
      <c r="B220" s="58" t="s">
        <v>334</v>
      </c>
      <c r="C220" s="58" t="s">
        <v>766</v>
      </c>
      <c r="D220" s="184" t="s">
        <v>767</v>
      </c>
      <c r="E220" s="58" t="s">
        <v>337</v>
      </c>
      <c r="F220" s="58"/>
      <c r="G220" s="58" t="s">
        <v>338</v>
      </c>
      <c r="H220" s="188">
        <v>295</v>
      </c>
      <c r="I220" s="59">
        <v>0.61</v>
      </c>
      <c r="J220" s="190">
        <f t="shared" si="3"/>
        <v>115.05</v>
      </c>
    </row>
    <row r="221" spans="1:10" ht="15.5">
      <c r="A221" s="58">
        <v>217</v>
      </c>
      <c r="B221" s="58" t="s">
        <v>334</v>
      </c>
      <c r="C221" s="58" t="s">
        <v>768</v>
      </c>
      <c r="D221" s="184" t="s">
        <v>769</v>
      </c>
      <c r="E221" s="58" t="s">
        <v>337</v>
      </c>
      <c r="F221" s="58"/>
      <c r="G221" s="58" t="s">
        <v>338</v>
      </c>
      <c r="H221" s="188">
        <v>295</v>
      </c>
      <c r="I221" s="59">
        <v>0.61</v>
      </c>
      <c r="J221" s="190">
        <f t="shared" si="3"/>
        <v>115.05</v>
      </c>
    </row>
    <row r="222" spans="1:10" ht="15.5">
      <c r="A222" s="58">
        <v>218</v>
      </c>
      <c r="B222" s="58" t="s">
        <v>334</v>
      </c>
      <c r="C222" s="58" t="s">
        <v>770</v>
      </c>
      <c r="D222" s="184" t="s">
        <v>771</v>
      </c>
      <c r="E222" s="58" t="s">
        <v>337</v>
      </c>
      <c r="F222" s="58"/>
      <c r="G222" s="58" t="s">
        <v>338</v>
      </c>
      <c r="H222" s="188">
        <v>432</v>
      </c>
      <c r="I222" s="59">
        <v>0.61</v>
      </c>
      <c r="J222" s="190">
        <f t="shared" si="3"/>
        <v>168.48000000000002</v>
      </c>
    </row>
    <row r="223" spans="1:10" ht="15.5">
      <c r="A223" s="58">
        <v>219</v>
      </c>
      <c r="B223" s="58" t="s">
        <v>334</v>
      </c>
      <c r="C223" s="58" t="s">
        <v>772</v>
      </c>
      <c r="D223" s="184" t="s">
        <v>773</v>
      </c>
      <c r="E223" s="58" t="s">
        <v>337</v>
      </c>
      <c r="F223" s="58"/>
      <c r="G223" s="58" t="s">
        <v>338</v>
      </c>
      <c r="H223" s="188">
        <v>432</v>
      </c>
      <c r="I223" s="59">
        <v>0.61</v>
      </c>
      <c r="J223" s="190">
        <f t="shared" si="3"/>
        <v>168.48000000000002</v>
      </c>
    </row>
    <row r="224" spans="1:10" ht="15.5">
      <c r="A224" s="58">
        <v>220</v>
      </c>
      <c r="B224" s="58" t="s">
        <v>334</v>
      </c>
      <c r="C224" s="58" t="s">
        <v>774</v>
      </c>
      <c r="D224" s="184" t="s">
        <v>775</v>
      </c>
      <c r="E224" s="58" t="s">
        <v>337</v>
      </c>
      <c r="F224" s="58"/>
      <c r="G224" s="58" t="s">
        <v>338</v>
      </c>
      <c r="H224" s="188">
        <v>367</v>
      </c>
      <c r="I224" s="59">
        <v>0.61</v>
      </c>
      <c r="J224" s="190">
        <f t="shared" si="3"/>
        <v>143.13</v>
      </c>
    </row>
    <row r="225" spans="1:10" ht="15.5">
      <c r="A225" s="58">
        <v>221</v>
      </c>
      <c r="B225" s="58" t="s">
        <v>334</v>
      </c>
      <c r="C225" s="58" t="s">
        <v>776</v>
      </c>
      <c r="D225" s="184" t="s">
        <v>775</v>
      </c>
      <c r="E225" s="58" t="s">
        <v>337</v>
      </c>
      <c r="F225" s="58"/>
      <c r="G225" s="58" t="s">
        <v>338</v>
      </c>
      <c r="H225" s="188">
        <v>367</v>
      </c>
      <c r="I225" s="59">
        <v>0.61</v>
      </c>
      <c r="J225" s="190">
        <f t="shared" si="3"/>
        <v>143.13</v>
      </c>
    </row>
    <row r="226" spans="1:10" ht="15.5">
      <c r="A226" s="58">
        <v>222</v>
      </c>
      <c r="B226" s="58" t="s">
        <v>334</v>
      </c>
      <c r="C226" s="58" t="s">
        <v>777</v>
      </c>
      <c r="D226" s="184" t="s">
        <v>778</v>
      </c>
      <c r="E226" s="58" t="s">
        <v>337</v>
      </c>
      <c r="F226" s="58"/>
      <c r="G226" s="58" t="s">
        <v>338</v>
      </c>
      <c r="H226" s="188">
        <v>470</v>
      </c>
      <c r="I226" s="59">
        <v>0.61</v>
      </c>
      <c r="J226" s="190">
        <f t="shared" si="3"/>
        <v>183.3</v>
      </c>
    </row>
    <row r="227" spans="1:10" ht="15.5">
      <c r="A227" s="58">
        <v>223</v>
      </c>
      <c r="B227" s="58" t="s">
        <v>334</v>
      </c>
      <c r="C227" s="58" t="s">
        <v>779</v>
      </c>
      <c r="D227" s="184" t="s">
        <v>780</v>
      </c>
      <c r="E227" s="58" t="s">
        <v>337</v>
      </c>
      <c r="F227" s="58"/>
      <c r="G227" s="58" t="s">
        <v>338</v>
      </c>
      <c r="H227" s="188">
        <v>448</v>
      </c>
      <c r="I227" s="59">
        <v>0.61</v>
      </c>
      <c r="J227" s="190">
        <f t="shared" si="3"/>
        <v>174.72</v>
      </c>
    </row>
    <row r="228" spans="1:10" ht="15.5">
      <c r="A228" s="58">
        <v>224</v>
      </c>
      <c r="B228" s="58" t="s">
        <v>334</v>
      </c>
      <c r="C228" s="58" t="s">
        <v>781</v>
      </c>
      <c r="D228" s="184" t="s">
        <v>780</v>
      </c>
      <c r="E228" s="58" t="s">
        <v>337</v>
      </c>
      <c r="F228" s="58"/>
      <c r="G228" s="58" t="s">
        <v>338</v>
      </c>
      <c r="H228" s="188">
        <v>448</v>
      </c>
      <c r="I228" s="59">
        <v>0.61</v>
      </c>
      <c r="J228" s="190">
        <f t="shared" si="3"/>
        <v>174.72</v>
      </c>
    </row>
    <row r="229" spans="1:10" ht="15.5">
      <c r="A229" s="58">
        <v>225</v>
      </c>
      <c r="B229" s="58" t="s">
        <v>334</v>
      </c>
      <c r="C229" s="58" t="s">
        <v>782</v>
      </c>
      <c r="D229" s="184" t="s">
        <v>783</v>
      </c>
      <c r="E229" s="58" t="s">
        <v>337</v>
      </c>
      <c r="F229" s="58"/>
      <c r="G229" s="58" t="s">
        <v>338</v>
      </c>
      <c r="H229" s="188">
        <v>509</v>
      </c>
      <c r="I229" s="59">
        <v>0.61</v>
      </c>
      <c r="J229" s="190">
        <f t="shared" si="3"/>
        <v>198.51000000000002</v>
      </c>
    </row>
    <row r="230" spans="1:10" ht="15.5">
      <c r="A230" s="58">
        <v>226</v>
      </c>
      <c r="B230" s="58" t="s">
        <v>334</v>
      </c>
      <c r="C230" s="58" t="s">
        <v>784</v>
      </c>
      <c r="D230" s="184" t="s">
        <v>785</v>
      </c>
      <c r="E230" s="58" t="s">
        <v>337</v>
      </c>
      <c r="F230" s="58"/>
      <c r="G230" s="58" t="s">
        <v>338</v>
      </c>
      <c r="H230" s="188">
        <v>396</v>
      </c>
      <c r="I230" s="59">
        <v>0.61</v>
      </c>
      <c r="J230" s="190">
        <f t="shared" si="3"/>
        <v>154.44</v>
      </c>
    </row>
    <row r="231" spans="1:10" ht="15.5">
      <c r="A231" s="58">
        <v>227</v>
      </c>
      <c r="B231" s="58" t="s">
        <v>334</v>
      </c>
      <c r="C231" s="58" t="s">
        <v>786</v>
      </c>
      <c r="D231" s="184" t="s">
        <v>787</v>
      </c>
      <c r="E231" s="58" t="s">
        <v>337</v>
      </c>
      <c r="F231" s="58"/>
      <c r="G231" s="58" t="s">
        <v>338</v>
      </c>
      <c r="H231" s="188">
        <v>396</v>
      </c>
      <c r="I231" s="59">
        <v>0.61</v>
      </c>
      <c r="J231" s="190">
        <f t="shared" si="3"/>
        <v>154.44</v>
      </c>
    </row>
    <row r="232" spans="1:10" ht="15.5">
      <c r="A232" s="58">
        <v>228</v>
      </c>
      <c r="B232" s="58" t="s">
        <v>334</v>
      </c>
      <c r="C232" s="58" t="s">
        <v>788</v>
      </c>
      <c r="D232" s="184" t="s">
        <v>789</v>
      </c>
      <c r="E232" s="58" t="s">
        <v>337</v>
      </c>
      <c r="F232" s="58"/>
      <c r="G232" s="58" t="s">
        <v>338</v>
      </c>
      <c r="H232" s="188">
        <v>396</v>
      </c>
      <c r="I232" s="59">
        <v>0.61</v>
      </c>
      <c r="J232" s="190">
        <f t="shared" si="3"/>
        <v>154.44</v>
      </c>
    </row>
    <row r="233" spans="1:10" ht="15.5">
      <c r="A233" s="58">
        <v>229</v>
      </c>
      <c r="B233" s="58" t="s">
        <v>334</v>
      </c>
      <c r="C233" s="58" t="s">
        <v>790</v>
      </c>
      <c r="D233" s="184" t="s">
        <v>791</v>
      </c>
      <c r="E233" s="58" t="s">
        <v>337</v>
      </c>
      <c r="F233" s="58"/>
      <c r="G233" s="58" t="s">
        <v>338</v>
      </c>
      <c r="H233" s="188">
        <v>396</v>
      </c>
      <c r="I233" s="59">
        <v>0.61</v>
      </c>
      <c r="J233" s="190">
        <f t="shared" si="3"/>
        <v>154.44</v>
      </c>
    </row>
    <row r="234" spans="1:10" ht="15.5">
      <c r="A234" s="58">
        <v>230</v>
      </c>
      <c r="B234" s="58" t="s">
        <v>334</v>
      </c>
      <c r="C234" s="58" t="s">
        <v>792</v>
      </c>
      <c r="D234" s="184" t="s">
        <v>793</v>
      </c>
      <c r="E234" s="58" t="s">
        <v>337</v>
      </c>
      <c r="F234" s="58"/>
      <c r="G234" s="58" t="s">
        <v>338</v>
      </c>
      <c r="H234" s="188">
        <v>97</v>
      </c>
      <c r="I234" s="59">
        <v>0.61</v>
      </c>
      <c r="J234" s="190">
        <f t="shared" si="3"/>
        <v>37.83</v>
      </c>
    </row>
    <row r="235" spans="1:10" ht="15.5">
      <c r="A235" s="58">
        <v>231</v>
      </c>
      <c r="B235" s="58" t="s">
        <v>334</v>
      </c>
      <c r="C235" s="58" t="s">
        <v>794</v>
      </c>
      <c r="D235" s="184" t="s">
        <v>795</v>
      </c>
      <c r="E235" s="58" t="s">
        <v>337</v>
      </c>
      <c r="F235" s="58"/>
      <c r="G235" s="58" t="s">
        <v>338</v>
      </c>
      <c r="H235" s="188">
        <v>162</v>
      </c>
      <c r="I235" s="59">
        <v>0.61</v>
      </c>
      <c r="J235" s="190">
        <f t="shared" si="3"/>
        <v>63.18</v>
      </c>
    </row>
    <row r="236" spans="1:10" ht="15.5">
      <c r="A236" s="58">
        <v>232</v>
      </c>
      <c r="B236" s="58" t="s">
        <v>334</v>
      </c>
      <c r="C236" s="58" t="s">
        <v>796</v>
      </c>
      <c r="D236" s="184" t="s">
        <v>797</v>
      </c>
      <c r="E236" s="58" t="s">
        <v>337</v>
      </c>
      <c r="F236" s="58"/>
      <c r="G236" s="58" t="s">
        <v>338</v>
      </c>
      <c r="H236" s="188">
        <v>84</v>
      </c>
      <c r="I236" s="59">
        <v>0.61</v>
      </c>
      <c r="J236" s="190">
        <f t="shared" si="3"/>
        <v>32.76</v>
      </c>
    </row>
    <row r="237" spans="1:10" ht="15.5">
      <c r="A237" s="58">
        <v>233</v>
      </c>
      <c r="B237" s="58" t="s">
        <v>334</v>
      </c>
      <c r="C237" s="58" t="s">
        <v>798</v>
      </c>
      <c r="D237" s="184" t="s">
        <v>799</v>
      </c>
      <c r="E237" s="58" t="s">
        <v>337</v>
      </c>
      <c r="F237" s="58"/>
      <c r="G237" s="58" t="s">
        <v>338</v>
      </c>
      <c r="H237" s="188">
        <v>283</v>
      </c>
      <c r="I237" s="59">
        <v>0.61</v>
      </c>
      <c r="J237" s="190">
        <f t="shared" si="3"/>
        <v>110.37</v>
      </c>
    </row>
    <row r="238" spans="1:10" ht="15.5">
      <c r="A238" s="58">
        <v>234</v>
      </c>
      <c r="B238" s="58" t="s">
        <v>334</v>
      </c>
      <c r="C238" s="58" t="s">
        <v>800</v>
      </c>
      <c r="D238" s="184" t="s">
        <v>801</v>
      </c>
      <c r="E238" s="58" t="s">
        <v>337</v>
      </c>
      <c r="F238" s="58"/>
      <c r="G238" s="58" t="s">
        <v>338</v>
      </c>
      <c r="H238" s="188">
        <v>333</v>
      </c>
      <c r="I238" s="59">
        <v>0.61</v>
      </c>
      <c r="J238" s="190">
        <f t="shared" si="3"/>
        <v>129.87</v>
      </c>
    </row>
    <row r="239" spans="1:10" ht="15.5">
      <c r="A239" s="58">
        <v>235</v>
      </c>
      <c r="B239" s="58" t="s">
        <v>334</v>
      </c>
      <c r="C239" s="58" t="s">
        <v>802</v>
      </c>
      <c r="D239" s="184" t="s">
        <v>803</v>
      </c>
      <c r="E239" s="58" t="s">
        <v>337</v>
      </c>
      <c r="F239" s="58"/>
      <c r="G239" s="58" t="s">
        <v>338</v>
      </c>
      <c r="H239" s="188">
        <v>353</v>
      </c>
      <c r="I239" s="59">
        <v>0.61</v>
      </c>
      <c r="J239" s="190">
        <f t="shared" si="3"/>
        <v>137.67000000000002</v>
      </c>
    </row>
    <row r="240" spans="1:10" ht="15.5">
      <c r="A240" s="58">
        <v>236</v>
      </c>
      <c r="B240" s="58" t="s">
        <v>334</v>
      </c>
      <c r="C240" s="58" t="s">
        <v>804</v>
      </c>
      <c r="D240" s="184" t="s">
        <v>805</v>
      </c>
      <c r="E240" s="58" t="s">
        <v>337</v>
      </c>
      <c r="F240" s="58"/>
      <c r="G240" s="58" t="s">
        <v>338</v>
      </c>
      <c r="H240" s="188">
        <v>387</v>
      </c>
      <c r="I240" s="59">
        <v>0.61</v>
      </c>
      <c r="J240" s="190">
        <f t="shared" si="3"/>
        <v>150.93</v>
      </c>
    </row>
    <row r="241" spans="1:10" ht="15.5">
      <c r="A241" s="58">
        <v>237</v>
      </c>
      <c r="B241" s="58" t="s">
        <v>334</v>
      </c>
      <c r="C241" s="58" t="s">
        <v>806</v>
      </c>
      <c r="D241" s="184" t="s">
        <v>807</v>
      </c>
      <c r="E241" s="58" t="s">
        <v>337</v>
      </c>
      <c r="F241" s="58"/>
      <c r="G241" s="58" t="s">
        <v>338</v>
      </c>
      <c r="H241" s="188">
        <v>7</v>
      </c>
      <c r="I241" s="59">
        <v>0.61</v>
      </c>
      <c r="J241" s="190">
        <f t="shared" si="3"/>
        <v>2.73</v>
      </c>
    </row>
    <row r="242" spans="1:10" ht="15.5">
      <c r="A242" s="58">
        <v>238</v>
      </c>
      <c r="B242" s="58" t="s">
        <v>334</v>
      </c>
      <c r="C242" s="58" t="s">
        <v>808</v>
      </c>
      <c r="D242" s="184" t="s">
        <v>809</v>
      </c>
      <c r="E242" s="58" t="s">
        <v>337</v>
      </c>
      <c r="F242" s="58"/>
      <c r="G242" s="58" t="s">
        <v>338</v>
      </c>
      <c r="H242" s="188">
        <v>12</v>
      </c>
      <c r="I242" s="59">
        <v>0.61</v>
      </c>
      <c r="J242" s="190">
        <f t="shared" si="3"/>
        <v>4.68</v>
      </c>
    </row>
    <row r="243" spans="1:10" ht="15.5">
      <c r="A243" s="58">
        <v>239</v>
      </c>
      <c r="B243" s="58" t="s">
        <v>334</v>
      </c>
      <c r="C243" s="58" t="s">
        <v>810</v>
      </c>
      <c r="D243" s="184" t="s">
        <v>811</v>
      </c>
      <c r="E243" s="58" t="s">
        <v>337</v>
      </c>
      <c r="F243" s="58"/>
      <c r="G243" s="58" t="s">
        <v>338</v>
      </c>
      <c r="H243" s="188">
        <v>27</v>
      </c>
      <c r="I243" s="59">
        <v>0.61</v>
      </c>
      <c r="J243" s="190">
        <f t="shared" si="3"/>
        <v>10.530000000000001</v>
      </c>
    </row>
    <row r="244" spans="1:10" ht="15.5">
      <c r="A244" s="58">
        <v>240</v>
      </c>
      <c r="B244" s="58" t="s">
        <v>334</v>
      </c>
      <c r="C244" s="58" t="s">
        <v>812</v>
      </c>
      <c r="D244" s="184" t="s">
        <v>813</v>
      </c>
      <c r="E244" s="58" t="s">
        <v>337</v>
      </c>
      <c r="F244" s="58"/>
      <c r="G244" s="58" t="s">
        <v>338</v>
      </c>
      <c r="H244" s="188">
        <v>24</v>
      </c>
      <c r="I244" s="59">
        <v>0.61</v>
      </c>
      <c r="J244" s="190">
        <f t="shared" si="3"/>
        <v>9.36</v>
      </c>
    </row>
    <row r="245" spans="1:10" ht="15.5">
      <c r="A245" s="58">
        <v>241</v>
      </c>
      <c r="B245" s="58" t="s">
        <v>334</v>
      </c>
      <c r="C245" s="58" t="s">
        <v>814</v>
      </c>
      <c r="D245" s="184" t="s">
        <v>815</v>
      </c>
      <c r="E245" s="58" t="s">
        <v>337</v>
      </c>
      <c r="F245" s="58"/>
      <c r="G245" s="58" t="s">
        <v>338</v>
      </c>
      <c r="H245" s="188">
        <v>13</v>
      </c>
      <c r="I245" s="59">
        <v>0.61</v>
      </c>
      <c r="J245" s="190">
        <f t="shared" si="3"/>
        <v>5.07</v>
      </c>
    </row>
    <row r="246" spans="1:10" ht="15.5">
      <c r="A246" s="58">
        <v>242</v>
      </c>
      <c r="B246" s="58" t="s">
        <v>334</v>
      </c>
      <c r="C246" s="58" t="s">
        <v>816</v>
      </c>
      <c r="D246" s="184" t="s">
        <v>817</v>
      </c>
      <c r="E246" s="58" t="s">
        <v>337</v>
      </c>
      <c r="F246" s="58"/>
      <c r="G246" s="58" t="s">
        <v>338</v>
      </c>
      <c r="H246" s="188">
        <v>16</v>
      </c>
      <c r="I246" s="59">
        <v>0.61</v>
      </c>
      <c r="J246" s="190">
        <f t="shared" si="3"/>
        <v>6.24</v>
      </c>
    </row>
    <row r="247" spans="1:10" ht="15.5">
      <c r="A247" s="58">
        <v>243</v>
      </c>
      <c r="B247" s="58" t="s">
        <v>334</v>
      </c>
      <c r="C247" s="58" t="s">
        <v>818</v>
      </c>
      <c r="D247" s="184" t="s">
        <v>819</v>
      </c>
      <c r="E247" s="58" t="s">
        <v>337</v>
      </c>
      <c r="F247" s="58"/>
      <c r="G247" s="58" t="s">
        <v>338</v>
      </c>
      <c r="H247" s="188">
        <v>23</v>
      </c>
      <c r="I247" s="59">
        <v>0.61</v>
      </c>
      <c r="J247" s="190">
        <f t="shared" si="3"/>
        <v>8.9700000000000006</v>
      </c>
    </row>
    <row r="248" spans="1:10" ht="15.5">
      <c r="A248" s="58">
        <v>244</v>
      </c>
      <c r="B248" s="58" t="s">
        <v>334</v>
      </c>
      <c r="C248" s="58" t="s">
        <v>820</v>
      </c>
      <c r="D248" s="184" t="s">
        <v>821</v>
      </c>
      <c r="E248" s="58" t="s">
        <v>337</v>
      </c>
      <c r="F248" s="58"/>
      <c r="G248" s="58" t="s">
        <v>338</v>
      </c>
      <c r="H248" s="188">
        <v>13</v>
      </c>
      <c r="I248" s="59">
        <v>0.61</v>
      </c>
      <c r="J248" s="190">
        <f t="shared" si="3"/>
        <v>5.07</v>
      </c>
    </row>
    <row r="249" spans="1:10" ht="15.5">
      <c r="A249" s="58">
        <v>245</v>
      </c>
      <c r="B249" s="58" t="s">
        <v>334</v>
      </c>
      <c r="C249" s="58" t="s">
        <v>822</v>
      </c>
      <c r="D249" s="184" t="s">
        <v>823</v>
      </c>
      <c r="E249" s="58" t="s">
        <v>337</v>
      </c>
      <c r="F249" s="58"/>
      <c r="G249" s="58" t="s">
        <v>338</v>
      </c>
      <c r="H249" s="188">
        <v>41</v>
      </c>
      <c r="I249" s="59">
        <v>0.61</v>
      </c>
      <c r="J249" s="190">
        <f t="shared" si="3"/>
        <v>15.99</v>
      </c>
    </row>
    <row r="250" spans="1:10" ht="15.5">
      <c r="A250" s="58">
        <v>246</v>
      </c>
      <c r="B250" s="58" t="s">
        <v>334</v>
      </c>
      <c r="C250" s="58" t="s">
        <v>824</v>
      </c>
      <c r="D250" s="184" t="s">
        <v>825</v>
      </c>
      <c r="E250" s="58" t="s">
        <v>337</v>
      </c>
      <c r="F250" s="58"/>
      <c r="G250" s="58" t="s">
        <v>338</v>
      </c>
      <c r="H250" s="188">
        <v>41</v>
      </c>
      <c r="I250" s="59">
        <v>0.61</v>
      </c>
      <c r="J250" s="190">
        <f t="shared" si="3"/>
        <v>15.99</v>
      </c>
    </row>
    <row r="251" spans="1:10" ht="15.5">
      <c r="A251" s="58">
        <v>247</v>
      </c>
      <c r="B251" s="58" t="s">
        <v>334</v>
      </c>
      <c r="C251" s="58" t="s">
        <v>826</v>
      </c>
      <c r="D251" s="184" t="s">
        <v>827</v>
      </c>
      <c r="E251" s="58" t="s">
        <v>337</v>
      </c>
      <c r="F251" s="58"/>
      <c r="G251" s="58" t="s">
        <v>338</v>
      </c>
      <c r="H251" s="188">
        <v>41</v>
      </c>
      <c r="I251" s="59">
        <v>0.61</v>
      </c>
      <c r="J251" s="190">
        <f t="shared" si="3"/>
        <v>15.99</v>
      </c>
    </row>
    <row r="252" spans="1:10" ht="15.5">
      <c r="A252" s="58">
        <v>248</v>
      </c>
      <c r="B252" s="58" t="s">
        <v>334</v>
      </c>
      <c r="C252" s="58" t="s">
        <v>828</v>
      </c>
      <c r="D252" s="184" t="s">
        <v>829</v>
      </c>
      <c r="E252" s="58" t="s">
        <v>337</v>
      </c>
      <c r="F252" s="58"/>
      <c r="G252" s="58" t="s">
        <v>338</v>
      </c>
      <c r="H252" s="188">
        <v>29</v>
      </c>
      <c r="I252" s="59">
        <v>0.61</v>
      </c>
      <c r="J252" s="190">
        <f t="shared" si="3"/>
        <v>11.31</v>
      </c>
    </row>
    <row r="253" spans="1:10" ht="15.5">
      <c r="A253" s="58">
        <v>249</v>
      </c>
      <c r="B253" s="58" t="s">
        <v>334</v>
      </c>
      <c r="C253" s="58" t="s">
        <v>830</v>
      </c>
      <c r="D253" s="184" t="s">
        <v>831</v>
      </c>
      <c r="E253" s="58" t="s">
        <v>337</v>
      </c>
      <c r="F253" s="58"/>
      <c r="G253" s="58" t="s">
        <v>338</v>
      </c>
      <c r="H253" s="188">
        <v>39</v>
      </c>
      <c r="I253" s="59">
        <v>0.61</v>
      </c>
      <c r="J253" s="190">
        <f t="shared" si="3"/>
        <v>15.21</v>
      </c>
    </row>
    <row r="254" spans="1:10" ht="15.5">
      <c r="A254" s="58">
        <v>250</v>
      </c>
      <c r="B254" s="58" t="s">
        <v>334</v>
      </c>
      <c r="C254" s="58" t="s">
        <v>832</v>
      </c>
      <c r="D254" s="184" t="s">
        <v>833</v>
      </c>
      <c r="E254" s="58" t="s">
        <v>337</v>
      </c>
      <c r="F254" s="58"/>
      <c r="G254" s="58" t="s">
        <v>338</v>
      </c>
      <c r="H254" s="188">
        <v>39</v>
      </c>
      <c r="I254" s="59">
        <v>0.61</v>
      </c>
      <c r="J254" s="190">
        <f t="shared" si="3"/>
        <v>15.21</v>
      </c>
    </row>
    <row r="255" spans="1:10" ht="15.5">
      <c r="A255" s="58">
        <v>251</v>
      </c>
      <c r="B255" s="58" t="s">
        <v>334</v>
      </c>
      <c r="C255" s="58" t="s">
        <v>834</v>
      </c>
      <c r="D255" s="184" t="s">
        <v>835</v>
      </c>
      <c r="E255" s="58" t="s">
        <v>337</v>
      </c>
      <c r="F255" s="58"/>
      <c r="G255" s="58" t="s">
        <v>338</v>
      </c>
      <c r="H255" s="188">
        <v>31</v>
      </c>
      <c r="I255" s="59">
        <v>0.61</v>
      </c>
      <c r="J255" s="190">
        <f t="shared" si="3"/>
        <v>12.09</v>
      </c>
    </row>
    <row r="256" spans="1:10" ht="15.5">
      <c r="A256" s="58">
        <v>252</v>
      </c>
      <c r="B256" s="58" t="s">
        <v>334</v>
      </c>
      <c r="C256" s="58" t="s">
        <v>836</v>
      </c>
      <c r="D256" s="184" t="s">
        <v>837</v>
      </c>
      <c r="E256" s="58" t="s">
        <v>337</v>
      </c>
      <c r="F256" s="58"/>
      <c r="G256" s="58" t="s">
        <v>338</v>
      </c>
      <c r="H256" s="188">
        <v>31</v>
      </c>
      <c r="I256" s="59">
        <v>0.61</v>
      </c>
      <c r="J256" s="190">
        <f t="shared" si="3"/>
        <v>12.09</v>
      </c>
    </row>
    <row r="257" spans="1:10" ht="15.5">
      <c r="A257" s="58">
        <v>253</v>
      </c>
      <c r="B257" s="58" t="s">
        <v>334</v>
      </c>
      <c r="C257" s="58" t="s">
        <v>838</v>
      </c>
      <c r="D257" s="184" t="s">
        <v>839</v>
      </c>
      <c r="E257" s="58" t="s">
        <v>337</v>
      </c>
      <c r="F257" s="58"/>
      <c r="G257" s="58" t="s">
        <v>338</v>
      </c>
      <c r="H257" s="188">
        <v>39</v>
      </c>
      <c r="I257" s="59">
        <v>0.61</v>
      </c>
      <c r="J257" s="190">
        <f t="shared" si="3"/>
        <v>15.21</v>
      </c>
    </row>
    <row r="258" spans="1:10" ht="15.5">
      <c r="A258" s="58">
        <v>254</v>
      </c>
      <c r="B258" s="58" t="s">
        <v>334</v>
      </c>
      <c r="C258" s="58" t="s">
        <v>840</v>
      </c>
      <c r="D258" s="184" t="s">
        <v>841</v>
      </c>
      <c r="E258" s="58" t="s">
        <v>337</v>
      </c>
      <c r="F258" s="58"/>
      <c r="G258" s="58" t="s">
        <v>338</v>
      </c>
      <c r="H258" s="188">
        <v>39</v>
      </c>
      <c r="I258" s="59">
        <v>0.61</v>
      </c>
      <c r="J258" s="190">
        <f t="shared" si="3"/>
        <v>15.21</v>
      </c>
    </row>
    <row r="259" spans="1:10" ht="15.5">
      <c r="A259" s="58">
        <v>255</v>
      </c>
      <c r="B259" s="58" t="s">
        <v>334</v>
      </c>
      <c r="C259" s="58" t="s">
        <v>842</v>
      </c>
      <c r="D259" s="184" t="s">
        <v>843</v>
      </c>
      <c r="E259" s="58" t="s">
        <v>337</v>
      </c>
      <c r="F259" s="58"/>
      <c r="G259" s="58" t="s">
        <v>338</v>
      </c>
      <c r="H259" s="188">
        <v>39</v>
      </c>
      <c r="I259" s="59">
        <v>0.61</v>
      </c>
      <c r="J259" s="190">
        <f t="shared" si="3"/>
        <v>15.21</v>
      </c>
    </row>
    <row r="260" spans="1:10" ht="15.5">
      <c r="A260" s="58">
        <v>256</v>
      </c>
      <c r="B260" s="58" t="s">
        <v>334</v>
      </c>
      <c r="C260" s="58" t="s">
        <v>844</v>
      </c>
      <c r="D260" s="184" t="s">
        <v>845</v>
      </c>
      <c r="E260" s="58" t="s">
        <v>337</v>
      </c>
      <c r="F260" s="58"/>
      <c r="G260" s="58" t="s">
        <v>338</v>
      </c>
      <c r="H260" s="188">
        <v>39</v>
      </c>
      <c r="I260" s="59">
        <v>0.61</v>
      </c>
      <c r="J260" s="190">
        <f t="shared" si="3"/>
        <v>15.21</v>
      </c>
    </row>
    <row r="261" spans="1:10" ht="15.5">
      <c r="A261" s="58">
        <v>257</v>
      </c>
      <c r="B261" s="58" t="s">
        <v>334</v>
      </c>
      <c r="C261" s="58" t="s">
        <v>846</v>
      </c>
      <c r="D261" s="184" t="s">
        <v>847</v>
      </c>
      <c r="E261" s="58" t="s">
        <v>337</v>
      </c>
      <c r="F261" s="58"/>
      <c r="G261" s="58" t="s">
        <v>338</v>
      </c>
      <c r="H261" s="188">
        <v>27</v>
      </c>
      <c r="I261" s="59">
        <v>0.61</v>
      </c>
      <c r="J261" s="190">
        <f t="shared" ref="J261:J324" si="4">H261*(1-I261)</f>
        <v>10.530000000000001</v>
      </c>
    </row>
    <row r="262" spans="1:10" ht="15.5">
      <c r="A262" s="58">
        <v>258</v>
      </c>
      <c r="B262" s="58" t="s">
        <v>334</v>
      </c>
      <c r="C262" s="58" t="s">
        <v>848</v>
      </c>
      <c r="D262" s="184" t="s">
        <v>849</v>
      </c>
      <c r="E262" s="58" t="s">
        <v>337</v>
      </c>
      <c r="F262" s="58"/>
      <c r="G262" s="58" t="s">
        <v>338</v>
      </c>
      <c r="H262" s="188">
        <v>28</v>
      </c>
      <c r="I262" s="59">
        <v>0.61</v>
      </c>
      <c r="J262" s="190">
        <f t="shared" si="4"/>
        <v>10.92</v>
      </c>
    </row>
    <row r="263" spans="1:10" ht="15.5">
      <c r="A263" s="58">
        <v>259</v>
      </c>
      <c r="B263" s="58" t="s">
        <v>334</v>
      </c>
      <c r="C263" s="58" t="s">
        <v>850</v>
      </c>
      <c r="D263" s="184" t="s">
        <v>851</v>
      </c>
      <c r="E263" s="58" t="s">
        <v>337</v>
      </c>
      <c r="F263" s="58"/>
      <c r="G263" s="58" t="s">
        <v>338</v>
      </c>
      <c r="H263" s="188">
        <v>25</v>
      </c>
      <c r="I263" s="59">
        <v>0.61</v>
      </c>
      <c r="J263" s="190">
        <f t="shared" si="4"/>
        <v>9.75</v>
      </c>
    </row>
    <row r="264" spans="1:10" ht="15.5">
      <c r="A264" s="58">
        <v>260</v>
      </c>
      <c r="B264" s="58" t="s">
        <v>334</v>
      </c>
      <c r="C264" s="58" t="s">
        <v>852</v>
      </c>
      <c r="D264" s="184" t="s">
        <v>853</v>
      </c>
      <c r="E264" s="58" t="s">
        <v>337</v>
      </c>
      <c r="F264" s="58"/>
      <c r="G264" s="58" t="s">
        <v>338</v>
      </c>
      <c r="H264" s="188">
        <v>25</v>
      </c>
      <c r="I264" s="59">
        <v>0.61</v>
      </c>
      <c r="J264" s="190">
        <f t="shared" si="4"/>
        <v>9.75</v>
      </c>
    </row>
    <row r="265" spans="1:10" ht="15.5">
      <c r="A265" s="58">
        <v>261</v>
      </c>
      <c r="B265" s="58" t="s">
        <v>334</v>
      </c>
      <c r="C265" s="58" t="s">
        <v>854</v>
      </c>
      <c r="D265" s="184" t="s">
        <v>855</v>
      </c>
      <c r="E265" s="58" t="s">
        <v>337</v>
      </c>
      <c r="F265" s="58"/>
      <c r="G265" s="58" t="s">
        <v>338</v>
      </c>
      <c r="H265" s="188">
        <v>65</v>
      </c>
      <c r="I265" s="59">
        <v>0.61</v>
      </c>
      <c r="J265" s="190">
        <f t="shared" si="4"/>
        <v>25.35</v>
      </c>
    </row>
    <row r="266" spans="1:10" ht="15.5">
      <c r="A266" s="58">
        <v>262</v>
      </c>
      <c r="B266" s="58" t="s">
        <v>334</v>
      </c>
      <c r="C266" s="58" t="s">
        <v>856</v>
      </c>
      <c r="D266" s="184" t="s">
        <v>857</v>
      </c>
      <c r="E266" s="58" t="s">
        <v>337</v>
      </c>
      <c r="F266" s="58"/>
      <c r="G266" s="58" t="s">
        <v>338</v>
      </c>
      <c r="H266" s="188">
        <v>56</v>
      </c>
      <c r="I266" s="59">
        <v>0.61</v>
      </c>
      <c r="J266" s="190">
        <f t="shared" si="4"/>
        <v>21.84</v>
      </c>
    </row>
    <row r="267" spans="1:10" ht="15.5">
      <c r="A267" s="58">
        <v>263</v>
      </c>
      <c r="B267" s="58" t="s">
        <v>334</v>
      </c>
      <c r="C267" s="58" t="s">
        <v>858</v>
      </c>
      <c r="D267" s="184" t="s">
        <v>859</v>
      </c>
      <c r="E267" s="58" t="s">
        <v>337</v>
      </c>
      <c r="F267" s="58"/>
      <c r="G267" s="58" t="s">
        <v>338</v>
      </c>
      <c r="H267" s="188">
        <v>70</v>
      </c>
      <c r="I267" s="59">
        <v>0.61</v>
      </c>
      <c r="J267" s="190">
        <f t="shared" si="4"/>
        <v>27.3</v>
      </c>
    </row>
    <row r="268" spans="1:10" ht="15.5">
      <c r="A268" s="58">
        <v>264</v>
      </c>
      <c r="B268" s="58" t="s">
        <v>334</v>
      </c>
      <c r="C268" s="58" t="s">
        <v>860</v>
      </c>
      <c r="D268" s="184" t="s">
        <v>861</v>
      </c>
      <c r="E268" s="58" t="s">
        <v>337</v>
      </c>
      <c r="F268" s="58"/>
      <c r="G268" s="58" t="s">
        <v>338</v>
      </c>
      <c r="H268" s="188">
        <v>135</v>
      </c>
      <c r="I268" s="59">
        <v>0.61</v>
      </c>
      <c r="J268" s="190">
        <f t="shared" si="4"/>
        <v>52.65</v>
      </c>
    </row>
    <row r="269" spans="1:10" ht="15.5">
      <c r="A269" s="58">
        <v>265</v>
      </c>
      <c r="B269" s="58" t="s">
        <v>334</v>
      </c>
      <c r="C269" s="58" t="s">
        <v>862</v>
      </c>
      <c r="D269" s="184" t="s">
        <v>863</v>
      </c>
      <c r="E269" s="58" t="s">
        <v>337</v>
      </c>
      <c r="F269" s="58"/>
      <c r="G269" s="58" t="s">
        <v>338</v>
      </c>
      <c r="H269" s="188">
        <v>22</v>
      </c>
      <c r="I269" s="59">
        <v>0.61</v>
      </c>
      <c r="J269" s="190">
        <f t="shared" si="4"/>
        <v>8.58</v>
      </c>
    </row>
    <row r="270" spans="1:10" ht="15.5">
      <c r="A270" s="58">
        <v>266</v>
      </c>
      <c r="B270" s="58" t="s">
        <v>334</v>
      </c>
      <c r="C270" s="58" t="s">
        <v>864</v>
      </c>
      <c r="D270" s="184" t="s">
        <v>863</v>
      </c>
      <c r="E270" s="58" t="s">
        <v>337</v>
      </c>
      <c r="F270" s="58"/>
      <c r="G270" s="58" t="s">
        <v>338</v>
      </c>
      <c r="H270" s="188">
        <v>22</v>
      </c>
      <c r="I270" s="59">
        <v>0.61</v>
      </c>
      <c r="J270" s="190">
        <f t="shared" si="4"/>
        <v>8.58</v>
      </c>
    </row>
    <row r="271" spans="1:10" ht="15.5">
      <c r="A271" s="58">
        <v>267</v>
      </c>
      <c r="B271" s="58" t="s">
        <v>334</v>
      </c>
      <c r="C271" s="58" t="s">
        <v>865</v>
      </c>
      <c r="D271" s="184" t="s">
        <v>866</v>
      </c>
      <c r="E271" s="58" t="s">
        <v>337</v>
      </c>
      <c r="F271" s="58"/>
      <c r="G271" s="58" t="s">
        <v>338</v>
      </c>
      <c r="H271" s="188">
        <v>137</v>
      </c>
      <c r="I271" s="59">
        <v>0.61</v>
      </c>
      <c r="J271" s="190">
        <f t="shared" si="4"/>
        <v>53.43</v>
      </c>
    </row>
    <row r="272" spans="1:10" ht="15.5">
      <c r="A272" s="58">
        <v>268</v>
      </c>
      <c r="B272" s="58" t="s">
        <v>334</v>
      </c>
      <c r="C272" s="58" t="s">
        <v>867</v>
      </c>
      <c r="D272" s="184" t="s">
        <v>868</v>
      </c>
      <c r="E272" s="58" t="s">
        <v>337</v>
      </c>
      <c r="F272" s="58"/>
      <c r="G272" s="58" t="s">
        <v>338</v>
      </c>
      <c r="H272" s="188">
        <v>45</v>
      </c>
      <c r="I272" s="59">
        <v>0.61</v>
      </c>
      <c r="J272" s="190">
        <f t="shared" si="4"/>
        <v>17.55</v>
      </c>
    </row>
    <row r="273" spans="1:10" ht="15.5">
      <c r="A273" s="58">
        <v>269</v>
      </c>
      <c r="B273" s="58" t="s">
        <v>334</v>
      </c>
      <c r="C273" s="58" t="s">
        <v>869</v>
      </c>
      <c r="D273" s="184" t="s">
        <v>870</v>
      </c>
      <c r="E273" s="58" t="s">
        <v>337</v>
      </c>
      <c r="F273" s="58"/>
      <c r="G273" s="58" t="s">
        <v>338</v>
      </c>
      <c r="H273" s="188">
        <v>45</v>
      </c>
      <c r="I273" s="59">
        <v>0.61</v>
      </c>
      <c r="J273" s="190">
        <f t="shared" si="4"/>
        <v>17.55</v>
      </c>
    </row>
    <row r="274" spans="1:10" ht="15.5">
      <c r="A274" s="58">
        <v>270</v>
      </c>
      <c r="B274" s="58" t="s">
        <v>334</v>
      </c>
      <c r="C274" s="58" t="s">
        <v>871</v>
      </c>
      <c r="D274" s="184" t="s">
        <v>872</v>
      </c>
      <c r="E274" s="58" t="s">
        <v>337</v>
      </c>
      <c r="F274" s="58"/>
      <c r="G274" s="58" t="s">
        <v>338</v>
      </c>
      <c r="H274" s="188">
        <v>130</v>
      </c>
      <c r="I274" s="59">
        <v>0.61</v>
      </c>
      <c r="J274" s="190">
        <f t="shared" si="4"/>
        <v>50.7</v>
      </c>
    </row>
    <row r="275" spans="1:10" ht="15.5">
      <c r="A275" s="58">
        <v>271</v>
      </c>
      <c r="B275" s="58" t="s">
        <v>334</v>
      </c>
      <c r="C275" s="58" t="s">
        <v>873</v>
      </c>
      <c r="D275" s="184" t="s">
        <v>874</v>
      </c>
      <c r="E275" s="58" t="s">
        <v>337</v>
      </c>
      <c r="F275" s="58"/>
      <c r="G275" s="58" t="s">
        <v>338</v>
      </c>
      <c r="H275" s="188">
        <v>81</v>
      </c>
      <c r="I275" s="59">
        <v>0.61</v>
      </c>
      <c r="J275" s="190">
        <f t="shared" si="4"/>
        <v>31.59</v>
      </c>
    </row>
    <row r="276" spans="1:10" ht="15.5">
      <c r="A276" s="58">
        <v>272</v>
      </c>
      <c r="B276" s="58" t="s">
        <v>334</v>
      </c>
      <c r="C276" s="58" t="s">
        <v>875</v>
      </c>
      <c r="D276" s="184" t="s">
        <v>876</v>
      </c>
      <c r="E276" s="58" t="s">
        <v>337</v>
      </c>
      <c r="F276" s="58"/>
      <c r="G276" s="58" t="s">
        <v>338</v>
      </c>
      <c r="H276" s="188">
        <v>38</v>
      </c>
      <c r="I276" s="59">
        <v>0.61</v>
      </c>
      <c r="J276" s="190">
        <f t="shared" si="4"/>
        <v>14.82</v>
      </c>
    </row>
    <row r="277" spans="1:10" ht="15.5">
      <c r="A277" s="58">
        <v>273</v>
      </c>
      <c r="B277" s="58" t="s">
        <v>334</v>
      </c>
      <c r="C277" s="58" t="s">
        <v>877</v>
      </c>
      <c r="D277" s="184" t="s">
        <v>878</v>
      </c>
      <c r="E277" s="58" t="s">
        <v>337</v>
      </c>
      <c r="F277" s="58"/>
      <c r="G277" s="58" t="s">
        <v>338</v>
      </c>
      <c r="H277" s="188">
        <v>38</v>
      </c>
      <c r="I277" s="59">
        <v>0.61</v>
      </c>
      <c r="J277" s="190">
        <f t="shared" si="4"/>
        <v>14.82</v>
      </c>
    </row>
    <row r="278" spans="1:10" ht="15.5">
      <c r="A278" s="58">
        <v>274</v>
      </c>
      <c r="B278" s="58" t="s">
        <v>334</v>
      </c>
      <c r="C278" s="58" t="s">
        <v>879</v>
      </c>
      <c r="D278" s="184" t="s">
        <v>880</v>
      </c>
      <c r="E278" s="58" t="s">
        <v>337</v>
      </c>
      <c r="F278" s="58"/>
      <c r="G278" s="58" t="s">
        <v>338</v>
      </c>
      <c r="H278" s="188">
        <v>52</v>
      </c>
      <c r="I278" s="59">
        <v>0.61</v>
      </c>
      <c r="J278" s="190">
        <f t="shared" si="4"/>
        <v>20.28</v>
      </c>
    </row>
    <row r="279" spans="1:10" ht="15.5">
      <c r="A279" s="58">
        <v>275</v>
      </c>
      <c r="B279" s="58" t="s">
        <v>334</v>
      </c>
      <c r="C279" s="58" t="s">
        <v>881</v>
      </c>
      <c r="D279" s="184" t="s">
        <v>882</v>
      </c>
      <c r="E279" s="58" t="s">
        <v>337</v>
      </c>
      <c r="F279" s="58"/>
      <c r="G279" s="58" t="s">
        <v>338</v>
      </c>
      <c r="H279" s="188">
        <v>52</v>
      </c>
      <c r="I279" s="59">
        <v>0.61</v>
      </c>
      <c r="J279" s="190">
        <f t="shared" si="4"/>
        <v>20.28</v>
      </c>
    </row>
    <row r="280" spans="1:10" ht="15.5">
      <c r="A280" s="58">
        <v>276</v>
      </c>
      <c r="B280" s="58" t="s">
        <v>334</v>
      </c>
      <c r="C280" s="58" t="s">
        <v>883</v>
      </c>
      <c r="D280" s="184" t="s">
        <v>884</v>
      </c>
      <c r="E280" s="58" t="s">
        <v>337</v>
      </c>
      <c r="F280" s="58"/>
      <c r="G280" s="58" t="s">
        <v>338</v>
      </c>
      <c r="H280" s="188">
        <v>52</v>
      </c>
      <c r="I280" s="59">
        <v>0.61</v>
      </c>
      <c r="J280" s="190">
        <f t="shared" si="4"/>
        <v>20.28</v>
      </c>
    </row>
    <row r="281" spans="1:10" ht="15.5">
      <c r="A281" s="58">
        <v>277</v>
      </c>
      <c r="B281" s="58" t="s">
        <v>334</v>
      </c>
      <c r="C281" s="58" t="s">
        <v>885</v>
      </c>
      <c r="D281" s="184" t="s">
        <v>886</v>
      </c>
      <c r="E281" s="58" t="s">
        <v>337</v>
      </c>
      <c r="F281" s="58"/>
      <c r="G281" s="58" t="s">
        <v>338</v>
      </c>
      <c r="H281" s="188">
        <v>65</v>
      </c>
      <c r="I281" s="59">
        <v>0.61</v>
      </c>
      <c r="J281" s="190">
        <f t="shared" si="4"/>
        <v>25.35</v>
      </c>
    </row>
    <row r="282" spans="1:10" ht="15.5">
      <c r="A282" s="58">
        <v>278</v>
      </c>
      <c r="B282" s="58" t="s">
        <v>334</v>
      </c>
      <c r="C282" s="58" t="s">
        <v>887</v>
      </c>
      <c r="D282" s="184" t="s">
        <v>888</v>
      </c>
      <c r="E282" s="58" t="s">
        <v>337</v>
      </c>
      <c r="F282" s="58"/>
      <c r="G282" s="58" t="s">
        <v>338</v>
      </c>
      <c r="H282" s="188">
        <v>124</v>
      </c>
      <c r="I282" s="59">
        <v>0.61</v>
      </c>
      <c r="J282" s="190">
        <f t="shared" si="4"/>
        <v>48.36</v>
      </c>
    </row>
    <row r="283" spans="1:10" ht="15.5">
      <c r="A283" s="58">
        <v>279</v>
      </c>
      <c r="B283" s="58" t="s">
        <v>334</v>
      </c>
      <c r="C283" s="58" t="s">
        <v>889</v>
      </c>
      <c r="D283" s="184" t="s">
        <v>890</v>
      </c>
      <c r="E283" s="58" t="s">
        <v>337</v>
      </c>
      <c r="F283" s="58"/>
      <c r="G283" s="58" t="s">
        <v>338</v>
      </c>
      <c r="H283" s="188">
        <v>124</v>
      </c>
      <c r="I283" s="59">
        <v>0.61</v>
      </c>
      <c r="J283" s="190">
        <f t="shared" si="4"/>
        <v>48.36</v>
      </c>
    </row>
    <row r="284" spans="1:10" ht="15.5">
      <c r="A284" s="58">
        <v>280</v>
      </c>
      <c r="B284" s="58" t="s">
        <v>334</v>
      </c>
      <c r="C284" s="58" t="s">
        <v>891</v>
      </c>
      <c r="D284" s="184" t="s">
        <v>892</v>
      </c>
      <c r="E284" s="58" t="s">
        <v>337</v>
      </c>
      <c r="F284" s="58"/>
      <c r="G284" s="58" t="s">
        <v>338</v>
      </c>
      <c r="H284" s="188">
        <v>359</v>
      </c>
      <c r="I284" s="59">
        <v>0.61</v>
      </c>
      <c r="J284" s="190">
        <f t="shared" si="4"/>
        <v>140.01</v>
      </c>
    </row>
    <row r="285" spans="1:10" ht="15.5">
      <c r="A285" s="58">
        <v>281</v>
      </c>
      <c r="B285" s="58" t="s">
        <v>334</v>
      </c>
      <c r="C285" s="58" t="s">
        <v>893</v>
      </c>
      <c r="D285" s="184" t="s">
        <v>894</v>
      </c>
      <c r="E285" s="58" t="s">
        <v>337</v>
      </c>
      <c r="F285" s="58"/>
      <c r="G285" s="58" t="s">
        <v>338</v>
      </c>
      <c r="H285" s="188">
        <v>79</v>
      </c>
      <c r="I285" s="59">
        <v>0.61</v>
      </c>
      <c r="J285" s="190">
        <f t="shared" si="4"/>
        <v>30.810000000000002</v>
      </c>
    </row>
    <row r="286" spans="1:10" ht="15.5">
      <c r="A286" s="58">
        <v>282</v>
      </c>
      <c r="B286" s="58" t="s">
        <v>334</v>
      </c>
      <c r="C286" s="58" t="s">
        <v>895</v>
      </c>
      <c r="D286" s="184" t="s">
        <v>888</v>
      </c>
      <c r="E286" s="58" t="s">
        <v>337</v>
      </c>
      <c r="F286" s="58"/>
      <c r="G286" s="58" t="s">
        <v>338</v>
      </c>
      <c r="H286" s="188">
        <v>124</v>
      </c>
      <c r="I286" s="59">
        <v>0.61</v>
      </c>
      <c r="J286" s="190">
        <f t="shared" si="4"/>
        <v>48.36</v>
      </c>
    </row>
    <row r="287" spans="1:10" ht="15.5">
      <c r="A287" s="58">
        <v>283</v>
      </c>
      <c r="B287" s="58" t="s">
        <v>334</v>
      </c>
      <c r="C287" s="58" t="s">
        <v>896</v>
      </c>
      <c r="D287" s="184" t="s">
        <v>897</v>
      </c>
      <c r="E287" s="58" t="s">
        <v>337</v>
      </c>
      <c r="F287" s="58"/>
      <c r="G287" s="58" t="s">
        <v>338</v>
      </c>
      <c r="H287" s="188">
        <v>124</v>
      </c>
      <c r="I287" s="59">
        <v>0.61</v>
      </c>
      <c r="J287" s="190">
        <f t="shared" si="4"/>
        <v>48.36</v>
      </c>
    </row>
    <row r="288" spans="1:10" ht="15.5">
      <c r="A288" s="58">
        <v>284</v>
      </c>
      <c r="B288" s="58" t="s">
        <v>334</v>
      </c>
      <c r="C288" s="58">
        <v>1139</v>
      </c>
      <c r="D288" s="184" t="s">
        <v>898</v>
      </c>
      <c r="E288" s="58" t="s">
        <v>337</v>
      </c>
      <c r="F288" s="58"/>
      <c r="G288" s="58" t="s">
        <v>338</v>
      </c>
      <c r="H288" s="188">
        <v>197</v>
      </c>
      <c r="I288" s="59">
        <v>0.61</v>
      </c>
      <c r="J288" s="190">
        <f t="shared" si="4"/>
        <v>76.83</v>
      </c>
    </row>
    <row r="289" spans="1:10" ht="15.5">
      <c r="A289" s="58">
        <v>285</v>
      </c>
      <c r="B289" s="58" t="s">
        <v>334</v>
      </c>
      <c r="C289" s="58" t="s">
        <v>899</v>
      </c>
      <c r="D289" s="184" t="s">
        <v>900</v>
      </c>
      <c r="E289" s="58" t="s">
        <v>337</v>
      </c>
      <c r="F289" s="58"/>
      <c r="G289" s="58" t="s">
        <v>338</v>
      </c>
      <c r="H289" s="188">
        <v>63</v>
      </c>
      <c r="I289" s="59">
        <v>0.61</v>
      </c>
      <c r="J289" s="190">
        <f t="shared" si="4"/>
        <v>24.57</v>
      </c>
    </row>
    <row r="290" spans="1:10" ht="15.5">
      <c r="A290" s="58">
        <v>286</v>
      </c>
      <c r="B290" s="58" t="s">
        <v>334</v>
      </c>
      <c r="C290" s="58" t="s">
        <v>901</v>
      </c>
      <c r="D290" s="184" t="s">
        <v>902</v>
      </c>
      <c r="E290" s="58" t="s">
        <v>337</v>
      </c>
      <c r="F290" s="58"/>
      <c r="G290" s="58" t="s">
        <v>338</v>
      </c>
      <c r="H290" s="188">
        <v>5664</v>
      </c>
      <c r="I290" s="59">
        <v>0.61</v>
      </c>
      <c r="J290" s="190">
        <f t="shared" si="4"/>
        <v>2208.96</v>
      </c>
    </row>
    <row r="291" spans="1:10" ht="15.5">
      <c r="A291" s="58">
        <v>287</v>
      </c>
      <c r="B291" s="58" t="s">
        <v>334</v>
      </c>
      <c r="C291" s="58" t="s">
        <v>903</v>
      </c>
      <c r="D291" s="184" t="s">
        <v>904</v>
      </c>
      <c r="E291" s="58" t="s">
        <v>337</v>
      </c>
      <c r="F291" s="58"/>
      <c r="G291" s="58" t="s">
        <v>338</v>
      </c>
      <c r="H291" s="188">
        <v>70</v>
      </c>
      <c r="I291" s="59">
        <v>0.61</v>
      </c>
      <c r="J291" s="190">
        <f t="shared" si="4"/>
        <v>27.3</v>
      </c>
    </row>
    <row r="292" spans="1:10" ht="15.5">
      <c r="A292" s="58">
        <v>288</v>
      </c>
      <c r="B292" s="58" t="s">
        <v>334</v>
      </c>
      <c r="C292" s="58" t="s">
        <v>905</v>
      </c>
      <c r="D292" s="184" t="s">
        <v>906</v>
      </c>
      <c r="E292" s="58" t="s">
        <v>337</v>
      </c>
      <c r="F292" s="58"/>
      <c r="G292" s="58" t="s">
        <v>338</v>
      </c>
      <c r="H292" s="188">
        <v>73</v>
      </c>
      <c r="I292" s="59">
        <v>0.61</v>
      </c>
      <c r="J292" s="190">
        <f t="shared" si="4"/>
        <v>28.470000000000002</v>
      </c>
    </row>
    <row r="293" spans="1:10" ht="15.5">
      <c r="A293" s="58">
        <v>289</v>
      </c>
      <c r="B293" s="58" t="s">
        <v>334</v>
      </c>
      <c r="C293" s="58" t="s">
        <v>907</v>
      </c>
      <c r="D293" s="184" t="s">
        <v>908</v>
      </c>
      <c r="E293" s="58" t="s">
        <v>337</v>
      </c>
      <c r="F293" s="58"/>
      <c r="G293" s="58" t="s">
        <v>338</v>
      </c>
      <c r="H293" s="188">
        <v>5251</v>
      </c>
      <c r="I293" s="59">
        <v>0.61</v>
      </c>
      <c r="J293" s="190">
        <f t="shared" si="4"/>
        <v>2047.89</v>
      </c>
    </row>
    <row r="294" spans="1:10" ht="15.5">
      <c r="A294" s="58">
        <v>290</v>
      </c>
      <c r="B294" s="58" t="s">
        <v>334</v>
      </c>
      <c r="C294" s="58" t="s">
        <v>909</v>
      </c>
      <c r="D294" s="184" t="s">
        <v>910</v>
      </c>
      <c r="E294" s="58" t="s">
        <v>337</v>
      </c>
      <c r="F294" s="58"/>
      <c r="G294" s="58" t="s">
        <v>338</v>
      </c>
      <c r="H294" s="188">
        <v>115</v>
      </c>
      <c r="I294" s="59">
        <v>0.61</v>
      </c>
      <c r="J294" s="190">
        <f t="shared" si="4"/>
        <v>44.85</v>
      </c>
    </row>
    <row r="295" spans="1:10" ht="15.5">
      <c r="A295" s="58">
        <v>291</v>
      </c>
      <c r="B295" s="58" t="s">
        <v>334</v>
      </c>
      <c r="C295" s="58" t="s">
        <v>911</v>
      </c>
      <c r="D295" s="184" t="s">
        <v>912</v>
      </c>
      <c r="E295" s="58" t="s">
        <v>337</v>
      </c>
      <c r="F295" s="58"/>
      <c r="G295" s="58" t="s">
        <v>338</v>
      </c>
      <c r="H295" s="188">
        <v>119.9</v>
      </c>
      <c r="I295" s="59">
        <v>0.61</v>
      </c>
      <c r="J295" s="190">
        <f t="shared" si="4"/>
        <v>46.761000000000003</v>
      </c>
    </row>
    <row r="296" spans="1:10" ht="15.5">
      <c r="A296" s="58">
        <v>292</v>
      </c>
      <c r="B296" s="58" t="s">
        <v>334</v>
      </c>
      <c r="C296" s="58">
        <v>1106</v>
      </c>
      <c r="D296" s="184" t="s">
        <v>913</v>
      </c>
      <c r="E296" s="58" t="s">
        <v>337</v>
      </c>
      <c r="F296" s="58"/>
      <c r="G296" s="58" t="s">
        <v>338</v>
      </c>
      <c r="H296" s="188">
        <v>63</v>
      </c>
      <c r="I296" s="59">
        <v>0.61</v>
      </c>
      <c r="J296" s="190">
        <f t="shared" si="4"/>
        <v>24.57</v>
      </c>
    </row>
    <row r="297" spans="1:10" ht="15.5">
      <c r="A297" s="58">
        <v>293</v>
      </c>
      <c r="B297" s="58" t="s">
        <v>334</v>
      </c>
      <c r="C297" s="58" t="s">
        <v>914</v>
      </c>
      <c r="D297" s="184" t="s">
        <v>915</v>
      </c>
      <c r="E297" s="58" t="s">
        <v>337</v>
      </c>
      <c r="F297" s="58"/>
      <c r="G297" s="58" t="s">
        <v>338</v>
      </c>
      <c r="H297" s="188">
        <v>5664</v>
      </c>
      <c r="I297" s="59">
        <v>0.61</v>
      </c>
      <c r="J297" s="190">
        <f t="shared" si="4"/>
        <v>2208.96</v>
      </c>
    </row>
    <row r="298" spans="1:10" ht="15.5">
      <c r="A298" s="58">
        <v>294</v>
      </c>
      <c r="B298" s="58" t="s">
        <v>334</v>
      </c>
      <c r="C298" s="58" t="s">
        <v>916</v>
      </c>
      <c r="D298" s="184" t="s">
        <v>912</v>
      </c>
      <c r="E298" s="58" t="s">
        <v>337</v>
      </c>
      <c r="F298" s="58"/>
      <c r="G298" s="58" t="s">
        <v>338</v>
      </c>
      <c r="H298" s="188">
        <v>70.2</v>
      </c>
      <c r="I298" s="59">
        <v>0.61</v>
      </c>
      <c r="J298" s="190">
        <f t="shared" si="4"/>
        <v>27.378000000000004</v>
      </c>
    </row>
    <row r="299" spans="1:10" ht="15.5">
      <c r="A299" s="58">
        <v>295</v>
      </c>
      <c r="B299" s="58" t="s">
        <v>334</v>
      </c>
      <c r="C299" s="58" t="s">
        <v>917</v>
      </c>
      <c r="D299" s="184" t="s">
        <v>918</v>
      </c>
      <c r="E299" s="58" t="s">
        <v>337</v>
      </c>
      <c r="F299" s="58"/>
      <c r="G299" s="58" t="s">
        <v>338</v>
      </c>
      <c r="H299" s="188">
        <v>73</v>
      </c>
      <c r="I299" s="59">
        <v>0.61</v>
      </c>
      <c r="J299" s="190">
        <f t="shared" si="4"/>
        <v>28.470000000000002</v>
      </c>
    </row>
    <row r="300" spans="1:10" ht="15.5">
      <c r="A300" s="58">
        <v>296</v>
      </c>
      <c r="B300" s="58" t="s">
        <v>334</v>
      </c>
      <c r="C300" s="58" t="s">
        <v>919</v>
      </c>
      <c r="D300" s="184" t="s">
        <v>920</v>
      </c>
      <c r="E300" s="58" t="s">
        <v>337</v>
      </c>
      <c r="F300" s="58"/>
      <c r="G300" s="58" t="s">
        <v>338</v>
      </c>
      <c r="H300" s="188">
        <v>6815</v>
      </c>
      <c r="I300" s="59">
        <v>0.61</v>
      </c>
      <c r="J300" s="190">
        <f t="shared" si="4"/>
        <v>2657.85</v>
      </c>
    </row>
    <row r="301" spans="1:10" ht="15.5">
      <c r="A301" s="58">
        <v>297</v>
      </c>
      <c r="B301" s="58" t="s">
        <v>334</v>
      </c>
      <c r="C301" s="58" t="s">
        <v>921</v>
      </c>
      <c r="D301" s="184" t="s">
        <v>922</v>
      </c>
      <c r="E301" s="58" t="s">
        <v>337</v>
      </c>
      <c r="F301" s="58"/>
      <c r="G301" s="58" t="s">
        <v>338</v>
      </c>
      <c r="H301" s="188">
        <v>85</v>
      </c>
      <c r="I301" s="59">
        <v>0.61</v>
      </c>
      <c r="J301" s="190">
        <f t="shared" si="4"/>
        <v>33.15</v>
      </c>
    </row>
    <row r="302" spans="1:10" ht="15.5">
      <c r="A302" s="58">
        <v>298</v>
      </c>
      <c r="B302" s="58" t="s">
        <v>334</v>
      </c>
      <c r="C302" s="58" t="s">
        <v>923</v>
      </c>
      <c r="D302" s="184" t="s">
        <v>924</v>
      </c>
      <c r="E302" s="58" t="s">
        <v>337</v>
      </c>
      <c r="F302" s="58"/>
      <c r="G302" s="58" t="s">
        <v>338</v>
      </c>
      <c r="H302" s="188">
        <v>7641</v>
      </c>
      <c r="I302" s="59">
        <v>0.61</v>
      </c>
      <c r="J302" s="190">
        <f t="shared" si="4"/>
        <v>2979.9900000000002</v>
      </c>
    </row>
    <row r="303" spans="1:10" ht="15.5">
      <c r="A303" s="58">
        <v>299</v>
      </c>
      <c r="B303" s="58" t="s">
        <v>334</v>
      </c>
      <c r="C303" s="58" t="s">
        <v>925</v>
      </c>
      <c r="D303" s="184" t="s">
        <v>926</v>
      </c>
      <c r="E303" s="58" t="s">
        <v>337</v>
      </c>
      <c r="F303" s="58"/>
      <c r="G303" s="58" t="s">
        <v>338</v>
      </c>
      <c r="H303" s="188">
        <v>225</v>
      </c>
      <c r="I303" s="59">
        <v>0.61</v>
      </c>
      <c r="J303" s="190">
        <f t="shared" si="4"/>
        <v>87.75</v>
      </c>
    </row>
    <row r="304" spans="1:10" ht="15.5">
      <c r="A304" s="58">
        <v>300</v>
      </c>
      <c r="B304" s="58" t="s">
        <v>334</v>
      </c>
      <c r="C304" s="58" t="s">
        <v>927</v>
      </c>
      <c r="D304" s="184" t="s">
        <v>928</v>
      </c>
      <c r="E304" s="58" t="s">
        <v>337</v>
      </c>
      <c r="F304" s="58"/>
      <c r="G304" s="58" t="s">
        <v>338</v>
      </c>
      <c r="H304" s="188">
        <v>84</v>
      </c>
      <c r="I304" s="59">
        <v>0.61</v>
      </c>
      <c r="J304" s="190">
        <f t="shared" si="4"/>
        <v>32.76</v>
      </c>
    </row>
    <row r="305" spans="1:10" ht="15.5">
      <c r="A305" s="58">
        <v>301</v>
      </c>
      <c r="B305" s="58" t="s">
        <v>334</v>
      </c>
      <c r="C305" s="58" t="s">
        <v>929</v>
      </c>
      <c r="D305" s="184" t="s">
        <v>930</v>
      </c>
      <c r="E305" s="58" t="s">
        <v>337</v>
      </c>
      <c r="F305" s="58"/>
      <c r="G305" s="58" t="s">
        <v>338</v>
      </c>
      <c r="H305" s="188">
        <v>119</v>
      </c>
      <c r="I305" s="59">
        <v>0.61</v>
      </c>
      <c r="J305" s="190">
        <f t="shared" si="4"/>
        <v>46.410000000000004</v>
      </c>
    </row>
    <row r="306" spans="1:10" ht="15.5">
      <c r="A306" s="58">
        <v>302</v>
      </c>
      <c r="B306" s="58" t="s">
        <v>334</v>
      </c>
      <c r="C306" s="58" t="s">
        <v>931</v>
      </c>
      <c r="D306" s="184" t="s">
        <v>932</v>
      </c>
      <c r="E306" s="58" t="s">
        <v>337</v>
      </c>
      <c r="F306" s="58"/>
      <c r="G306" s="58" t="s">
        <v>338</v>
      </c>
      <c r="H306" s="188">
        <v>11240</v>
      </c>
      <c r="I306" s="59">
        <v>0.61</v>
      </c>
      <c r="J306" s="190">
        <f t="shared" si="4"/>
        <v>4383.6000000000004</v>
      </c>
    </row>
    <row r="307" spans="1:10" ht="15.5">
      <c r="A307" s="58">
        <v>303</v>
      </c>
      <c r="B307" s="58" t="s">
        <v>334</v>
      </c>
      <c r="C307" s="58" t="s">
        <v>933</v>
      </c>
      <c r="D307" s="184" t="s">
        <v>934</v>
      </c>
      <c r="E307" s="58" t="s">
        <v>337</v>
      </c>
      <c r="F307" s="58"/>
      <c r="G307" s="58" t="s">
        <v>338</v>
      </c>
      <c r="H307" s="188">
        <v>117</v>
      </c>
      <c r="I307" s="59">
        <v>0.61</v>
      </c>
      <c r="J307" s="190">
        <f t="shared" si="4"/>
        <v>45.63</v>
      </c>
    </row>
    <row r="308" spans="1:10" ht="15.5">
      <c r="A308" s="58">
        <v>304</v>
      </c>
      <c r="B308" s="58" t="s">
        <v>334</v>
      </c>
      <c r="C308" s="58" t="s">
        <v>935</v>
      </c>
      <c r="D308" s="184" t="s">
        <v>936</v>
      </c>
      <c r="E308" s="58" t="s">
        <v>337</v>
      </c>
      <c r="F308" s="58"/>
      <c r="G308" s="58" t="s">
        <v>338</v>
      </c>
      <c r="H308" s="188">
        <v>225</v>
      </c>
      <c r="I308" s="59">
        <v>0.61</v>
      </c>
      <c r="J308" s="190">
        <f t="shared" si="4"/>
        <v>87.75</v>
      </c>
    </row>
    <row r="309" spans="1:10" ht="15.5">
      <c r="A309" s="58">
        <v>305</v>
      </c>
      <c r="B309" s="58" t="s">
        <v>334</v>
      </c>
      <c r="C309" s="58" t="s">
        <v>937</v>
      </c>
      <c r="D309" s="184" t="s">
        <v>938</v>
      </c>
      <c r="E309" s="58" t="s">
        <v>337</v>
      </c>
      <c r="F309" s="58"/>
      <c r="G309" s="58" t="s">
        <v>338</v>
      </c>
      <c r="H309" s="188">
        <v>99</v>
      </c>
      <c r="I309" s="59">
        <v>0.61</v>
      </c>
      <c r="J309" s="190">
        <f t="shared" si="4"/>
        <v>38.61</v>
      </c>
    </row>
    <row r="310" spans="1:10" ht="15.5">
      <c r="A310" s="58">
        <v>306</v>
      </c>
      <c r="B310" s="58" t="s">
        <v>334</v>
      </c>
      <c r="C310" s="58" t="s">
        <v>939</v>
      </c>
      <c r="D310" s="184" t="s">
        <v>940</v>
      </c>
      <c r="E310" s="58" t="s">
        <v>337</v>
      </c>
      <c r="F310" s="58"/>
      <c r="G310" s="58" t="s">
        <v>338</v>
      </c>
      <c r="H310" s="188">
        <v>225</v>
      </c>
      <c r="I310" s="59">
        <v>0.61</v>
      </c>
      <c r="J310" s="190">
        <f t="shared" si="4"/>
        <v>87.75</v>
      </c>
    </row>
    <row r="311" spans="1:10" ht="15.5">
      <c r="A311" s="58">
        <v>307</v>
      </c>
      <c r="B311" s="58" t="s">
        <v>334</v>
      </c>
      <c r="C311" s="58" t="s">
        <v>941</v>
      </c>
      <c r="D311" s="184" t="s">
        <v>942</v>
      </c>
      <c r="E311" s="58" t="s">
        <v>337</v>
      </c>
      <c r="F311" s="58"/>
      <c r="G311" s="58" t="s">
        <v>338</v>
      </c>
      <c r="H311" s="188">
        <v>254</v>
      </c>
      <c r="I311" s="59">
        <v>0.61</v>
      </c>
      <c r="J311" s="190">
        <f t="shared" si="4"/>
        <v>99.06</v>
      </c>
    </row>
    <row r="312" spans="1:10" ht="15.5">
      <c r="A312" s="58">
        <v>308</v>
      </c>
      <c r="B312" s="58" t="s">
        <v>334</v>
      </c>
      <c r="C312" s="58" t="s">
        <v>943</v>
      </c>
      <c r="D312" s="184" t="s">
        <v>944</v>
      </c>
      <c r="E312" s="58" t="s">
        <v>337</v>
      </c>
      <c r="F312" s="58"/>
      <c r="G312" s="58" t="s">
        <v>338</v>
      </c>
      <c r="H312" s="188">
        <v>366</v>
      </c>
      <c r="I312" s="59">
        <v>0.61</v>
      </c>
      <c r="J312" s="190">
        <f t="shared" si="4"/>
        <v>142.74</v>
      </c>
    </row>
    <row r="313" spans="1:10" ht="15.5">
      <c r="A313" s="58">
        <v>309</v>
      </c>
      <c r="B313" s="58" t="s">
        <v>334</v>
      </c>
      <c r="C313" s="58">
        <v>1135</v>
      </c>
      <c r="D313" s="184" t="s">
        <v>945</v>
      </c>
      <c r="E313" s="58" t="s">
        <v>337</v>
      </c>
      <c r="F313" s="58"/>
      <c r="G313" s="58" t="s">
        <v>338</v>
      </c>
      <c r="H313" s="188">
        <v>99</v>
      </c>
      <c r="I313" s="59">
        <v>0.61</v>
      </c>
      <c r="J313" s="190">
        <f t="shared" si="4"/>
        <v>38.61</v>
      </c>
    </row>
    <row r="314" spans="1:10" ht="15.5">
      <c r="A314" s="58">
        <v>310</v>
      </c>
      <c r="B314" s="58" t="s">
        <v>334</v>
      </c>
      <c r="C314" s="58" t="s">
        <v>946</v>
      </c>
      <c r="D314" s="184" t="s">
        <v>947</v>
      </c>
      <c r="E314" s="58" t="s">
        <v>337</v>
      </c>
      <c r="F314" s="58"/>
      <c r="G314" s="58" t="s">
        <v>338</v>
      </c>
      <c r="H314" s="188">
        <v>9175</v>
      </c>
      <c r="I314" s="59">
        <v>0.61</v>
      </c>
      <c r="J314" s="190">
        <f t="shared" si="4"/>
        <v>3578.25</v>
      </c>
    </row>
    <row r="315" spans="1:10" ht="15.5">
      <c r="A315" s="58">
        <v>311</v>
      </c>
      <c r="B315" s="58" t="s">
        <v>334</v>
      </c>
      <c r="C315" s="58" t="s">
        <v>948</v>
      </c>
      <c r="D315" s="184" t="s">
        <v>949</v>
      </c>
      <c r="E315" s="58" t="s">
        <v>337</v>
      </c>
      <c r="F315" s="58"/>
      <c r="G315" s="58" t="s">
        <v>338</v>
      </c>
      <c r="H315" s="188">
        <v>106.2</v>
      </c>
      <c r="I315" s="59">
        <v>0.61</v>
      </c>
      <c r="J315" s="190">
        <f t="shared" si="4"/>
        <v>41.417999999999999</v>
      </c>
    </row>
    <row r="316" spans="1:10" ht="15.5">
      <c r="A316" s="58">
        <v>312</v>
      </c>
      <c r="B316" s="58" t="s">
        <v>334</v>
      </c>
      <c r="C316" s="58" t="s">
        <v>950</v>
      </c>
      <c r="D316" s="184" t="s">
        <v>951</v>
      </c>
      <c r="E316" s="58" t="s">
        <v>337</v>
      </c>
      <c r="F316" s="58"/>
      <c r="G316" s="58" t="s">
        <v>338</v>
      </c>
      <c r="H316" s="188">
        <v>84</v>
      </c>
      <c r="I316" s="59">
        <v>0.61</v>
      </c>
      <c r="J316" s="190">
        <f t="shared" si="4"/>
        <v>32.76</v>
      </c>
    </row>
    <row r="317" spans="1:10" ht="15.5">
      <c r="A317" s="58">
        <v>313</v>
      </c>
      <c r="B317" s="58" t="s">
        <v>334</v>
      </c>
      <c r="C317" s="58" t="s">
        <v>952</v>
      </c>
      <c r="D317" s="184" t="s">
        <v>953</v>
      </c>
      <c r="E317" s="58" t="s">
        <v>337</v>
      </c>
      <c r="F317" s="58"/>
      <c r="G317" s="58" t="s">
        <v>338</v>
      </c>
      <c r="H317" s="188">
        <v>7646</v>
      </c>
      <c r="I317" s="59">
        <v>0.61</v>
      </c>
      <c r="J317" s="190">
        <f t="shared" si="4"/>
        <v>2981.94</v>
      </c>
    </row>
    <row r="318" spans="1:10" ht="15.5">
      <c r="A318" s="58">
        <v>314</v>
      </c>
      <c r="B318" s="58" t="s">
        <v>334</v>
      </c>
      <c r="C318" s="58" t="s">
        <v>954</v>
      </c>
      <c r="D318" s="184" t="s">
        <v>955</v>
      </c>
      <c r="E318" s="58" t="s">
        <v>337</v>
      </c>
      <c r="F318" s="58"/>
      <c r="G318" s="58" t="s">
        <v>338</v>
      </c>
      <c r="H318" s="188">
        <v>112</v>
      </c>
      <c r="I318" s="59">
        <v>0.61</v>
      </c>
      <c r="J318" s="190">
        <f t="shared" si="4"/>
        <v>43.68</v>
      </c>
    </row>
    <row r="319" spans="1:10" ht="15.5">
      <c r="A319" s="58">
        <v>315</v>
      </c>
      <c r="B319" s="58" t="s">
        <v>334</v>
      </c>
      <c r="C319" s="58">
        <v>1154</v>
      </c>
      <c r="D319" s="184" t="s">
        <v>956</v>
      </c>
      <c r="E319" s="58" t="s">
        <v>337</v>
      </c>
      <c r="F319" s="58"/>
      <c r="G319" s="58" t="s">
        <v>338</v>
      </c>
      <c r="H319" s="188">
        <v>86</v>
      </c>
      <c r="I319" s="59">
        <v>0.61</v>
      </c>
      <c r="J319" s="190">
        <f t="shared" si="4"/>
        <v>33.54</v>
      </c>
    </row>
    <row r="320" spans="1:10" ht="15.5">
      <c r="A320" s="58">
        <v>316</v>
      </c>
      <c r="B320" s="58" t="s">
        <v>334</v>
      </c>
      <c r="C320" s="58">
        <v>1158</v>
      </c>
      <c r="D320" s="184" t="s">
        <v>957</v>
      </c>
      <c r="E320" s="58" t="s">
        <v>337</v>
      </c>
      <c r="F320" s="58"/>
      <c r="G320" s="58" t="s">
        <v>338</v>
      </c>
      <c r="H320" s="188">
        <v>126</v>
      </c>
      <c r="I320" s="59">
        <v>0.61</v>
      </c>
      <c r="J320" s="190">
        <f t="shared" si="4"/>
        <v>49.14</v>
      </c>
    </row>
    <row r="321" spans="1:10" ht="15.5">
      <c r="A321" s="58">
        <v>317</v>
      </c>
      <c r="B321" s="58" t="s">
        <v>334</v>
      </c>
      <c r="C321" s="58">
        <v>1128</v>
      </c>
      <c r="D321" s="184" t="s">
        <v>958</v>
      </c>
      <c r="E321" s="58" t="s">
        <v>337</v>
      </c>
      <c r="F321" s="58"/>
      <c r="G321" s="58" t="s">
        <v>338</v>
      </c>
      <c r="H321" s="188">
        <v>117</v>
      </c>
      <c r="I321" s="59">
        <v>0.61</v>
      </c>
      <c r="J321" s="190">
        <f t="shared" si="4"/>
        <v>45.63</v>
      </c>
    </row>
    <row r="322" spans="1:10" ht="15.5">
      <c r="A322" s="58">
        <v>318</v>
      </c>
      <c r="B322" s="58" t="s">
        <v>334</v>
      </c>
      <c r="C322" s="58" t="s">
        <v>959</v>
      </c>
      <c r="D322" s="184" t="s">
        <v>960</v>
      </c>
      <c r="E322" s="58" t="s">
        <v>337</v>
      </c>
      <c r="F322" s="58"/>
      <c r="G322" s="58" t="s">
        <v>338</v>
      </c>
      <c r="H322" s="188">
        <v>10738</v>
      </c>
      <c r="I322" s="59">
        <v>0.61</v>
      </c>
      <c r="J322" s="190">
        <f t="shared" si="4"/>
        <v>4187.82</v>
      </c>
    </row>
    <row r="323" spans="1:10" ht="15.5">
      <c r="A323" s="58">
        <v>319</v>
      </c>
      <c r="B323" s="58" t="s">
        <v>334</v>
      </c>
      <c r="C323" s="58">
        <v>1122</v>
      </c>
      <c r="D323" s="184" t="s">
        <v>961</v>
      </c>
      <c r="E323" s="58" t="s">
        <v>337</v>
      </c>
      <c r="F323" s="58"/>
      <c r="G323" s="58" t="s">
        <v>338</v>
      </c>
      <c r="H323" s="188">
        <v>112</v>
      </c>
      <c r="I323" s="59">
        <v>0.61</v>
      </c>
      <c r="J323" s="190">
        <f t="shared" si="4"/>
        <v>43.68</v>
      </c>
    </row>
    <row r="324" spans="1:10" ht="15.5">
      <c r="A324" s="58">
        <v>320</v>
      </c>
      <c r="B324" s="58" t="s">
        <v>334</v>
      </c>
      <c r="C324" s="58" t="s">
        <v>962</v>
      </c>
      <c r="D324" s="184" t="s">
        <v>961</v>
      </c>
      <c r="E324" s="58" t="s">
        <v>337</v>
      </c>
      <c r="F324" s="58"/>
      <c r="G324" s="58" t="s">
        <v>338</v>
      </c>
      <c r="H324" s="188">
        <v>10296</v>
      </c>
      <c r="I324" s="59">
        <v>0.61</v>
      </c>
      <c r="J324" s="190">
        <f t="shared" si="4"/>
        <v>4015.44</v>
      </c>
    </row>
    <row r="325" spans="1:10" ht="15.5">
      <c r="A325" s="58">
        <v>321</v>
      </c>
      <c r="B325" s="58" t="s">
        <v>334</v>
      </c>
      <c r="C325" s="58" t="s">
        <v>963</v>
      </c>
      <c r="D325" s="184" t="s">
        <v>964</v>
      </c>
      <c r="E325" s="58" t="s">
        <v>337</v>
      </c>
      <c r="F325" s="58"/>
      <c r="G325" s="58" t="s">
        <v>338</v>
      </c>
      <c r="H325" s="188">
        <v>283</v>
      </c>
      <c r="I325" s="59">
        <v>0.61</v>
      </c>
      <c r="J325" s="190">
        <f t="shared" ref="J325:J388" si="5">H325*(1-I325)</f>
        <v>110.37</v>
      </c>
    </row>
    <row r="326" spans="1:10" ht="15.5">
      <c r="A326" s="58">
        <v>322</v>
      </c>
      <c r="B326" s="58" t="s">
        <v>334</v>
      </c>
      <c r="C326" s="58" t="s">
        <v>965</v>
      </c>
      <c r="D326" s="184" t="s">
        <v>966</v>
      </c>
      <c r="E326" s="58" t="s">
        <v>337</v>
      </c>
      <c r="F326" s="58"/>
      <c r="G326" s="58" t="s">
        <v>338</v>
      </c>
      <c r="H326" s="188">
        <v>38</v>
      </c>
      <c r="I326" s="59">
        <v>0.61</v>
      </c>
      <c r="J326" s="190">
        <f t="shared" si="5"/>
        <v>14.82</v>
      </c>
    </row>
    <row r="327" spans="1:10" ht="15.5">
      <c r="A327" s="58">
        <v>323</v>
      </c>
      <c r="B327" s="58" t="s">
        <v>334</v>
      </c>
      <c r="C327" s="58" t="s">
        <v>967</v>
      </c>
      <c r="D327" s="184" t="s">
        <v>968</v>
      </c>
      <c r="E327" s="58" t="s">
        <v>337</v>
      </c>
      <c r="F327" s="58"/>
      <c r="G327" s="58" t="s">
        <v>338</v>
      </c>
      <c r="H327" s="188">
        <v>263</v>
      </c>
      <c r="I327" s="59">
        <v>0.61</v>
      </c>
      <c r="J327" s="190">
        <f t="shared" si="5"/>
        <v>102.57000000000001</v>
      </c>
    </row>
    <row r="328" spans="1:10" ht="15.5">
      <c r="A328" s="58">
        <v>324</v>
      </c>
      <c r="B328" s="58" t="s">
        <v>334</v>
      </c>
      <c r="C328" s="58" t="s">
        <v>969</v>
      </c>
      <c r="D328" s="184" t="s">
        <v>970</v>
      </c>
      <c r="E328" s="58" t="s">
        <v>337</v>
      </c>
      <c r="F328" s="58"/>
      <c r="G328" s="58" t="s">
        <v>338</v>
      </c>
      <c r="H328" s="188">
        <v>255</v>
      </c>
      <c r="I328" s="59">
        <v>0.61</v>
      </c>
      <c r="J328" s="190">
        <f t="shared" si="5"/>
        <v>99.45</v>
      </c>
    </row>
    <row r="329" spans="1:10" ht="15.5">
      <c r="A329" s="58">
        <v>325</v>
      </c>
      <c r="B329" s="58" t="s">
        <v>334</v>
      </c>
      <c r="C329" s="58" t="s">
        <v>971</v>
      </c>
      <c r="D329" s="184" t="s">
        <v>972</v>
      </c>
      <c r="E329" s="58" t="s">
        <v>337</v>
      </c>
      <c r="F329" s="58"/>
      <c r="G329" s="58" t="s">
        <v>338</v>
      </c>
      <c r="H329" s="188">
        <v>140</v>
      </c>
      <c r="I329" s="59">
        <v>0.61</v>
      </c>
      <c r="J329" s="190">
        <f t="shared" si="5"/>
        <v>54.6</v>
      </c>
    </row>
    <row r="330" spans="1:10" ht="15.5">
      <c r="A330" s="58">
        <v>326</v>
      </c>
      <c r="B330" s="58" t="s">
        <v>334</v>
      </c>
      <c r="C330" s="58" t="s">
        <v>973</v>
      </c>
      <c r="D330" s="184" t="s">
        <v>974</v>
      </c>
      <c r="E330" s="58" t="s">
        <v>337</v>
      </c>
      <c r="F330" s="58"/>
      <c r="G330" s="58" t="s">
        <v>338</v>
      </c>
      <c r="H330" s="188">
        <v>144.4</v>
      </c>
      <c r="I330" s="59">
        <v>0.61</v>
      </c>
      <c r="J330" s="190">
        <f t="shared" si="5"/>
        <v>56.316000000000003</v>
      </c>
    </row>
    <row r="331" spans="1:10" ht="15.5">
      <c r="A331" s="58">
        <v>327</v>
      </c>
      <c r="B331" s="58" t="s">
        <v>334</v>
      </c>
      <c r="C331" s="58" t="s">
        <v>975</v>
      </c>
      <c r="D331" s="184" t="s">
        <v>976</v>
      </c>
      <c r="E331" s="58" t="s">
        <v>337</v>
      </c>
      <c r="F331" s="58"/>
      <c r="G331" s="58" t="s">
        <v>338</v>
      </c>
      <c r="H331" s="188">
        <v>196</v>
      </c>
      <c r="I331" s="59">
        <v>0.61</v>
      </c>
      <c r="J331" s="190">
        <f t="shared" si="5"/>
        <v>76.44</v>
      </c>
    </row>
    <row r="332" spans="1:10" ht="15.5">
      <c r="A332" s="58">
        <v>328</v>
      </c>
      <c r="B332" s="58" t="s">
        <v>334</v>
      </c>
      <c r="C332" s="58" t="s">
        <v>977</v>
      </c>
      <c r="D332" s="184" t="s">
        <v>978</v>
      </c>
      <c r="E332" s="58" t="s">
        <v>337</v>
      </c>
      <c r="F332" s="58"/>
      <c r="G332" s="58" t="s">
        <v>338</v>
      </c>
      <c r="H332" s="188">
        <v>200.2</v>
      </c>
      <c r="I332" s="59">
        <v>0.61</v>
      </c>
      <c r="J332" s="190">
        <f t="shared" si="5"/>
        <v>78.078000000000003</v>
      </c>
    </row>
    <row r="333" spans="1:10" ht="15.5">
      <c r="A333" s="58">
        <v>329</v>
      </c>
      <c r="B333" s="58" t="s">
        <v>334</v>
      </c>
      <c r="C333" s="58" t="s">
        <v>979</v>
      </c>
      <c r="D333" s="184" t="s">
        <v>980</v>
      </c>
      <c r="E333" s="58" t="s">
        <v>337</v>
      </c>
      <c r="F333" s="58"/>
      <c r="G333" s="58" t="s">
        <v>338</v>
      </c>
      <c r="H333" s="188">
        <v>85</v>
      </c>
      <c r="I333" s="59">
        <v>0.61</v>
      </c>
      <c r="J333" s="190">
        <f t="shared" si="5"/>
        <v>33.15</v>
      </c>
    </row>
    <row r="334" spans="1:10" ht="15.5">
      <c r="A334" s="58">
        <v>330</v>
      </c>
      <c r="B334" s="58" t="s">
        <v>334</v>
      </c>
      <c r="C334" s="58" t="s">
        <v>981</v>
      </c>
      <c r="D334" s="184" t="s">
        <v>982</v>
      </c>
      <c r="E334" s="58" t="s">
        <v>337</v>
      </c>
      <c r="F334" s="58"/>
      <c r="G334" s="58" t="s">
        <v>338</v>
      </c>
      <c r="H334" s="188">
        <v>394</v>
      </c>
      <c r="I334" s="59">
        <v>0.61</v>
      </c>
      <c r="J334" s="190">
        <f t="shared" si="5"/>
        <v>153.66</v>
      </c>
    </row>
    <row r="335" spans="1:10" ht="15.5">
      <c r="A335" s="58">
        <v>331</v>
      </c>
      <c r="B335" s="58" t="s">
        <v>334</v>
      </c>
      <c r="C335" s="58" t="s">
        <v>983</v>
      </c>
      <c r="D335" s="184" t="s">
        <v>984</v>
      </c>
      <c r="E335" s="58" t="s">
        <v>337</v>
      </c>
      <c r="F335" s="58"/>
      <c r="G335" s="58" t="s">
        <v>338</v>
      </c>
      <c r="H335" s="188">
        <v>112</v>
      </c>
      <c r="I335" s="59">
        <v>0.61</v>
      </c>
      <c r="J335" s="190">
        <f t="shared" si="5"/>
        <v>43.68</v>
      </c>
    </row>
    <row r="336" spans="1:10" ht="15.5">
      <c r="A336" s="58">
        <v>332</v>
      </c>
      <c r="B336" s="58" t="s">
        <v>334</v>
      </c>
      <c r="C336" s="58" t="s">
        <v>985</v>
      </c>
      <c r="D336" s="184" t="s">
        <v>986</v>
      </c>
      <c r="E336" s="58" t="s">
        <v>337</v>
      </c>
      <c r="F336" s="58"/>
      <c r="G336" s="58" t="s">
        <v>338</v>
      </c>
      <c r="H336" s="188">
        <v>83</v>
      </c>
      <c r="I336" s="59">
        <v>0.61</v>
      </c>
      <c r="J336" s="190">
        <f t="shared" si="5"/>
        <v>32.370000000000005</v>
      </c>
    </row>
    <row r="337" spans="1:10" ht="15.5">
      <c r="A337" s="58">
        <v>333</v>
      </c>
      <c r="B337" s="58" t="s">
        <v>334</v>
      </c>
      <c r="C337" s="58" t="s">
        <v>987</v>
      </c>
      <c r="D337" s="184" t="s">
        <v>988</v>
      </c>
      <c r="E337" s="58" t="s">
        <v>337</v>
      </c>
      <c r="F337" s="58"/>
      <c r="G337" s="58" t="s">
        <v>338</v>
      </c>
      <c r="H337" s="188">
        <v>398</v>
      </c>
      <c r="I337" s="59">
        <v>0.61</v>
      </c>
      <c r="J337" s="190">
        <f t="shared" si="5"/>
        <v>155.22</v>
      </c>
    </row>
    <row r="338" spans="1:10" ht="15.5">
      <c r="A338" s="58">
        <v>334</v>
      </c>
      <c r="B338" s="58" t="s">
        <v>334</v>
      </c>
      <c r="C338" s="58" t="s">
        <v>989</v>
      </c>
      <c r="D338" s="184" t="s">
        <v>990</v>
      </c>
      <c r="E338" s="58" t="s">
        <v>337</v>
      </c>
      <c r="F338" s="58"/>
      <c r="G338" s="58" t="s">
        <v>338</v>
      </c>
      <c r="H338" s="188">
        <v>169</v>
      </c>
      <c r="I338" s="59">
        <v>0.61</v>
      </c>
      <c r="J338" s="190">
        <f t="shared" si="5"/>
        <v>65.91</v>
      </c>
    </row>
    <row r="339" spans="1:10" ht="15.5">
      <c r="A339" s="58">
        <v>335</v>
      </c>
      <c r="B339" s="58" t="s">
        <v>334</v>
      </c>
      <c r="C339" s="58" t="s">
        <v>991</v>
      </c>
      <c r="D339" s="184" t="s">
        <v>974</v>
      </c>
      <c r="E339" s="58" t="s">
        <v>337</v>
      </c>
      <c r="F339" s="58"/>
      <c r="G339" s="58" t="s">
        <v>338</v>
      </c>
      <c r="H339" s="188">
        <v>173.2</v>
      </c>
      <c r="I339" s="59">
        <v>0.61</v>
      </c>
      <c r="J339" s="190">
        <f t="shared" si="5"/>
        <v>67.548000000000002</v>
      </c>
    </row>
    <row r="340" spans="1:10" ht="15.5">
      <c r="A340" s="58">
        <v>336</v>
      </c>
      <c r="B340" s="58" t="s">
        <v>334</v>
      </c>
      <c r="C340" s="58" t="s">
        <v>992</v>
      </c>
      <c r="D340" s="184" t="s">
        <v>993</v>
      </c>
      <c r="E340" s="58" t="s">
        <v>337</v>
      </c>
      <c r="F340" s="58"/>
      <c r="G340" s="58" t="s">
        <v>338</v>
      </c>
      <c r="H340" s="188">
        <v>225</v>
      </c>
      <c r="I340" s="59">
        <v>0.61</v>
      </c>
      <c r="J340" s="190">
        <f t="shared" si="5"/>
        <v>87.75</v>
      </c>
    </row>
    <row r="341" spans="1:10" ht="15.5">
      <c r="A341" s="58">
        <v>337</v>
      </c>
      <c r="B341" s="58" t="s">
        <v>334</v>
      </c>
      <c r="C341" s="58" t="s">
        <v>994</v>
      </c>
      <c r="D341" s="184" t="s">
        <v>978</v>
      </c>
      <c r="E341" s="58" t="s">
        <v>337</v>
      </c>
      <c r="F341" s="58"/>
      <c r="G341" s="58" t="s">
        <v>338</v>
      </c>
      <c r="H341" s="188">
        <v>229</v>
      </c>
      <c r="I341" s="59">
        <v>0.61</v>
      </c>
      <c r="J341" s="190">
        <f t="shared" si="5"/>
        <v>89.31</v>
      </c>
    </row>
    <row r="342" spans="1:10" ht="15.5">
      <c r="A342" s="58">
        <v>338</v>
      </c>
      <c r="B342" s="58" t="s">
        <v>334</v>
      </c>
      <c r="C342" s="58" t="s">
        <v>995</v>
      </c>
      <c r="D342" s="184" t="s">
        <v>996</v>
      </c>
      <c r="E342" s="58" t="s">
        <v>337</v>
      </c>
      <c r="F342" s="58"/>
      <c r="G342" s="58" t="s">
        <v>338</v>
      </c>
      <c r="H342" s="188">
        <v>23</v>
      </c>
      <c r="I342" s="59">
        <v>0.61</v>
      </c>
      <c r="J342" s="190">
        <f t="shared" si="5"/>
        <v>8.9700000000000006</v>
      </c>
    </row>
    <row r="343" spans="1:10" ht="15.5">
      <c r="A343" s="58">
        <v>339</v>
      </c>
      <c r="B343" s="58" t="s">
        <v>334</v>
      </c>
      <c r="C343" s="58" t="s">
        <v>997</v>
      </c>
      <c r="D343" s="184" t="s">
        <v>998</v>
      </c>
      <c r="E343" s="58" t="s">
        <v>337</v>
      </c>
      <c r="F343" s="58"/>
      <c r="G343" s="58" t="s">
        <v>338</v>
      </c>
      <c r="H343" s="188">
        <v>67</v>
      </c>
      <c r="I343" s="59">
        <v>0.61</v>
      </c>
      <c r="J343" s="190">
        <f t="shared" si="5"/>
        <v>26.130000000000003</v>
      </c>
    </row>
    <row r="344" spans="1:10" ht="15.5">
      <c r="A344" s="58">
        <v>340</v>
      </c>
      <c r="B344" s="58" t="s">
        <v>334</v>
      </c>
      <c r="C344" s="58" t="s">
        <v>999</v>
      </c>
      <c r="D344" s="184" t="s">
        <v>1000</v>
      </c>
      <c r="E344" s="58" t="s">
        <v>337</v>
      </c>
      <c r="F344" s="58"/>
      <c r="G344" s="58" t="s">
        <v>338</v>
      </c>
      <c r="H344" s="188">
        <v>105</v>
      </c>
      <c r="I344" s="59">
        <v>0.61</v>
      </c>
      <c r="J344" s="190">
        <f t="shared" si="5"/>
        <v>40.950000000000003</v>
      </c>
    </row>
    <row r="345" spans="1:10" ht="15.5">
      <c r="A345" s="58">
        <v>341</v>
      </c>
      <c r="B345" s="58" t="s">
        <v>334</v>
      </c>
      <c r="C345" s="58" t="s">
        <v>1001</v>
      </c>
      <c r="D345" s="184" t="s">
        <v>1002</v>
      </c>
      <c r="E345" s="58" t="s">
        <v>337</v>
      </c>
      <c r="F345" s="58"/>
      <c r="G345" s="58" t="s">
        <v>338</v>
      </c>
      <c r="H345" s="188">
        <v>105</v>
      </c>
      <c r="I345" s="59">
        <v>0.61</v>
      </c>
      <c r="J345" s="190">
        <f t="shared" si="5"/>
        <v>40.950000000000003</v>
      </c>
    </row>
    <row r="346" spans="1:10" ht="15.5">
      <c r="A346" s="58">
        <v>342</v>
      </c>
      <c r="B346" s="58" t="s">
        <v>334</v>
      </c>
      <c r="C346" s="58" t="s">
        <v>1003</v>
      </c>
      <c r="D346" s="184" t="s">
        <v>1004</v>
      </c>
      <c r="E346" s="58" t="s">
        <v>337</v>
      </c>
      <c r="F346" s="58"/>
      <c r="G346" s="58" t="s">
        <v>338</v>
      </c>
      <c r="H346" s="188">
        <v>105</v>
      </c>
      <c r="I346" s="59">
        <v>0.61</v>
      </c>
      <c r="J346" s="190">
        <f t="shared" si="5"/>
        <v>40.950000000000003</v>
      </c>
    </row>
    <row r="347" spans="1:10" ht="15.5">
      <c r="A347" s="58">
        <v>343</v>
      </c>
      <c r="B347" s="58" t="s">
        <v>334</v>
      </c>
      <c r="C347" s="58" t="s">
        <v>1005</v>
      </c>
      <c r="D347" s="184" t="s">
        <v>1006</v>
      </c>
      <c r="E347" s="58" t="s">
        <v>337</v>
      </c>
      <c r="F347" s="58"/>
      <c r="G347" s="58" t="s">
        <v>338</v>
      </c>
      <c r="H347" s="188">
        <v>105</v>
      </c>
      <c r="I347" s="59">
        <v>0.61</v>
      </c>
      <c r="J347" s="190">
        <f t="shared" si="5"/>
        <v>40.950000000000003</v>
      </c>
    </row>
    <row r="348" spans="1:10" ht="15.5">
      <c r="A348" s="58">
        <v>344</v>
      </c>
      <c r="B348" s="58" t="s">
        <v>334</v>
      </c>
      <c r="C348" s="58" t="s">
        <v>1007</v>
      </c>
      <c r="D348" s="184" t="s">
        <v>1008</v>
      </c>
      <c r="E348" s="58" t="s">
        <v>337</v>
      </c>
      <c r="F348" s="58"/>
      <c r="G348" s="58" t="s">
        <v>338</v>
      </c>
      <c r="H348" s="188">
        <v>112.5</v>
      </c>
      <c r="I348" s="59">
        <v>0.61</v>
      </c>
      <c r="J348" s="190">
        <f t="shared" si="5"/>
        <v>43.875</v>
      </c>
    </row>
    <row r="349" spans="1:10" ht="15.5">
      <c r="A349" s="58">
        <v>345</v>
      </c>
      <c r="B349" s="58" t="s">
        <v>334</v>
      </c>
      <c r="C349" s="58" t="s">
        <v>1009</v>
      </c>
      <c r="D349" s="184" t="s">
        <v>1010</v>
      </c>
      <c r="E349" s="58" t="s">
        <v>337</v>
      </c>
      <c r="F349" s="58"/>
      <c r="G349" s="58" t="s">
        <v>338</v>
      </c>
      <c r="H349" s="188">
        <v>74</v>
      </c>
      <c r="I349" s="59">
        <v>0.61</v>
      </c>
      <c r="J349" s="190">
        <f t="shared" si="5"/>
        <v>28.86</v>
      </c>
    </row>
    <row r="350" spans="1:10" ht="15.5">
      <c r="A350" s="58">
        <v>346</v>
      </c>
      <c r="B350" s="58" t="s">
        <v>334</v>
      </c>
      <c r="C350" s="58" t="s">
        <v>1011</v>
      </c>
      <c r="D350" s="184" t="s">
        <v>1012</v>
      </c>
      <c r="E350" s="58" t="s">
        <v>337</v>
      </c>
      <c r="F350" s="58"/>
      <c r="G350" s="58" t="s">
        <v>338</v>
      </c>
      <c r="H350" s="188">
        <v>6814.5</v>
      </c>
      <c r="I350" s="59">
        <v>0.61</v>
      </c>
      <c r="J350" s="190">
        <f t="shared" si="5"/>
        <v>2657.6550000000002</v>
      </c>
    </row>
    <row r="351" spans="1:10" ht="15.5">
      <c r="A351" s="58">
        <v>347</v>
      </c>
      <c r="B351" s="58" t="s">
        <v>334</v>
      </c>
      <c r="C351" s="58" t="s">
        <v>1013</v>
      </c>
      <c r="D351" s="184" t="s">
        <v>1014</v>
      </c>
      <c r="E351" s="58" t="s">
        <v>337</v>
      </c>
      <c r="F351" s="58"/>
      <c r="G351" s="58" t="s">
        <v>338</v>
      </c>
      <c r="H351" s="188">
        <v>78</v>
      </c>
      <c r="I351" s="59">
        <v>0.61</v>
      </c>
      <c r="J351" s="190">
        <f t="shared" si="5"/>
        <v>30.42</v>
      </c>
    </row>
    <row r="352" spans="1:10" ht="15.5">
      <c r="A352" s="58">
        <v>348</v>
      </c>
      <c r="B352" s="58" t="s">
        <v>334</v>
      </c>
      <c r="C352" s="58" t="s">
        <v>1015</v>
      </c>
      <c r="D352" s="184" t="s">
        <v>1016</v>
      </c>
      <c r="E352" s="58" t="s">
        <v>337</v>
      </c>
      <c r="F352" s="58"/>
      <c r="G352" s="58" t="s">
        <v>338</v>
      </c>
      <c r="H352" s="188">
        <v>96</v>
      </c>
      <c r="I352" s="59">
        <v>0.61</v>
      </c>
      <c r="J352" s="190">
        <f t="shared" si="5"/>
        <v>37.44</v>
      </c>
    </row>
    <row r="353" spans="1:10" ht="15.5">
      <c r="A353" s="58">
        <v>349</v>
      </c>
      <c r="B353" s="58" t="s">
        <v>334</v>
      </c>
      <c r="C353" s="58" t="s">
        <v>1017</v>
      </c>
      <c r="D353" s="184" t="s">
        <v>1018</v>
      </c>
      <c r="E353" s="58" t="s">
        <v>337</v>
      </c>
      <c r="F353" s="58"/>
      <c r="G353" s="58" t="s">
        <v>338</v>
      </c>
      <c r="H353" s="188">
        <v>79</v>
      </c>
      <c r="I353" s="59">
        <v>0.61</v>
      </c>
      <c r="J353" s="190">
        <f t="shared" si="5"/>
        <v>30.810000000000002</v>
      </c>
    </row>
    <row r="354" spans="1:10" ht="15.5">
      <c r="A354" s="58">
        <v>350</v>
      </c>
      <c r="B354" s="58" t="s">
        <v>334</v>
      </c>
      <c r="C354" s="58" t="s">
        <v>1019</v>
      </c>
      <c r="D354" s="184" t="s">
        <v>1020</v>
      </c>
      <c r="E354" s="58" t="s">
        <v>337</v>
      </c>
      <c r="F354" s="58"/>
      <c r="G354" s="58" t="s">
        <v>338</v>
      </c>
      <c r="H354" s="188">
        <v>7345.5</v>
      </c>
      <c r="I354" s="59">
        <v>0.61</v>
      </c>
      <c r="J354" s="190">
        <f t="shared" si="5"/>
        <v>2864.7449999999999</v>
      </c>
    </row>
    <row r="355" spans="1:10" ht="15.5">
      <c r="A355" s="58">
        <v>351</v>
      </c>
      <c r="B355" s="58" t="s">
        <v>334</v>
      </c>
      <c r="C355" s="58" t="s">
        <v>1021</v>
      </c>
      <c r="D355" s="184" t="s">
        <v>1022</v>
      </c>
      <c r="E355" s="58" t="s">
        <v>337</v>
      </c>
      <c r="F355" s="58"/>
      <c r="G355" s="58" t="s">
        <v>338</v>
      </c>
      <c r="H355" s="188">
        <v>83</v>
      </c>
      <c r="I355" s="59">
        <v>0.61</v>
      </c>
      <c r="J355" s="190">
        <f t="shared" si="5"/>
        <v>32.370000000000005</v>
      </c>
    </row>
    <row r="356" spans="1:10" ht="15.5">
      <c r="A356" s="58">
        <v>352</v>
      </c>
      <c r="B356" s="58" t="s">
        <v>334</v>
      </c>
      <c r="C356" s="58" t="s">
        <v>1023</v>
      </c>
      <c r="D356" s="184" t="s">
        <v>1024</v>
      </c>
      <c r="E356" s="58" t="s">
        <v>337</v>
      </c>
      <c r="F356" s="58"/>
      <c r="G356" s="58" t="s">
        <v>338</v>
      </c>
      <c r="H356" s="188">
        <v>101</v>
      </c>
      <c r="I356" s="59">
        <v>0.61</v>
      </c>
      <c r="J356" s="190">
        <f t="shared" si="5"/>
        <v>39.39</v>
      </c>
    </row>
    <row r="357" spans="1:10" ht="15.5">
      <c r="A357" s="58">
        <v>353</v>
      </c>
      <c r="B357" s="58" t="s">
        <v>334</v>
      </c>
      <c r="C357" s="58" t="s">
        <v>1025</v>
      </c>
      <c r="D357" s="184" t="s">
        <v>1026</v>
      </c>
      <c r="E357" s="58" t="s">
        <v>337</v>
      </c>
      <c r="F357" s="58"/>
      <c r="G357" s="58" t="s">
        <v>338</v>
      </c>
      <c r="H357" s="188">
        <v>84</v>
      </c>
      <c r="I357" s="59">
        <v>0.61</v>
      </c>
      <c r="J357" s="190">
        <f t="shared" si="5"/>
        <v>32.76</v>
      </c>
    </row>
    <row r="358" spans="1:10" ht="15.5">
      <c r="A358" s="58">
        <v>354</v>
      </c>
      <c r="B358" s="58" t="s">
        <v>334</v>
      </c>
      <c r="C358" s="58" t="s">
        <v>1027</v>
      </c>
      <c r="D358" s="184" t="s">
        <v>1028</v>
      </c>
      <c r="E358" s="58" t="s">
        <v>337</v>
      </c>
      <c r="F358" s="58"/>
      <c r="G358" s="58" t="s">
        <v>338</v>
      </c>
      <c r="H358" s="188">
        <v>7817.5</v>
      </c>
      <c r="I358" s="59">
        <v>0.61</v>
      </c>
      <c r="J358" s="190">
        <f t="shared" si="5"/>
        <v>3048.8250000000003</v>
      </c>
    </row>
    <row r="359" spans="1:10" ht="15.5">
      <c r="A359" s="58">
        <v>355</v>
      </c>
      <c r="B359" s="58" t="s">
        <v>334</v>
      </c>
      <c r="C359" s="58" t="s">
        <v>1029</v>
      </c>
      <c r="D359" s="184" t="s">
        <v>1030</v>
      </c>
      <c r="E359" s="58" t="s">
        <v>337</v>
      </c>
      <c r="F359" s="58"/>
      <c r="G359" s="58" t="s">
        <v>338</v>
      </c>
      <c r="H359" s="188">
        <v>89</v>
      </c>
      <c r="I359" s="59">
        <v>0.61</v>
      </c>
      <c r="J359" s="190">
        <f t="shared" si="5"/>
        <v>34.71</v>
      </c>
    </row>
    <row r="360" spans="1:10" ht="15.5">
      <c r="A360" s="58">
        <v>356</v>
      </c>
      <c r="B360" s="58" t="s">
        <v>334</v>
      </c>
      <c r="C360" s="58" t="s">
        <v>1031</v>
      </c>
      <c r="D360" s="184" t="s">
        <v>1032</v>
      </c>
      <c r="E360" s="58" t="s">
        <v>337</v>
      </c>
      <c r="F360" s="58"/>
      <c r="G360" s="58" t="s">
        <v>338</v>
      </c>
      <c r="H360" s="188">
        <v>74</v>
      </c>
      <c r="I360" s="59">
        <v>0.61</v>
      </c>
      <c r="J360" s="190">
        <f t="shared" si="5"/>
        <v>28.86</v>
      </c>
    </row>
    <row r="361" spans="1:10" ht="15.5">
      <c r="A361" s="58">
        <v>357</v>
      </c>
      <c r="B361" s="58" t="s">
        <v>334</v>
      </c>
      <c r="C361" s="58" t="s">
        <v>1033</v>
      </c>
      <c r="D361" s="184" t="s">
        <v>1034</v>
      </c>
      <c r="E361" s="58" t="s">
        <v>337</v>
      </c>
      <c r="F361" s="58"/>
      <c r="G361" s="58" t="s">
        <v>338</v>
      </c>
      <c r="H361" s="188">
        <v>6814.5</v>
      </c>
      <c r="I361" s="59">
        <v>0.61</v>
      </c>
      <c r="J361" s="190">
        <f t="shared" si="5"/>
        <v>2657.6550000000002</v>
      </c>
    </row>
    <row r="362" spans="1:10" ht="15.5">
      <c r="A362" s="58">
        <v>358</v>
      </c>
      <c r="B362" s="58" t="s">
        <v>334</v>
      </c>
      <c r="C362" s="58" t="s">
        <v>1035</v>
      </c>
      <c r="D362" s="184" t="s">
        <v>1036</v>
      </c>
      <c r="E362" s="58" t="s">
        <v>337</v>
      </c>
      <c r="F362" s="58"/>
      <c r="G362" s="58" t="s">
        <v>338</v>
      </c>
      <c r="H362" s="188">
        <v>49</v>
      </c>
      <c r="I362" s="59">
        <v>0.61</v>
      </c>
      <c r="J362" s="190">
        <f t="shared" si="5"/>
        <v>19.11</v>
      </c>
    </row>
    <row r="363" spans="1:10" ht="15.5">
      <c r="A363" s="58">
        <v>359</v>
      </c>
      <c r="B363" s="58" t="s">
        <v>334</v>
      </c>
      <c r="C363" s="58" t="s">
        <v>1037</v>
      </c>
      <c r="D363" s="184" t="s">
        <v>1038</v>
      </c>
      <c r="E363" s="58" t="s">
        <v>337</v>
      </c>
      <c r="F363" s="58"/>
      <c r="G363" s="58" t="s">
        <v>338</v>
      </c>
      <c r="H363" s="188">
        <v>169</v>
      </c>
      <c r="I363" s="59">
        <v>0.61</v>
      </c>
      <c r="J363" s="190">
        <f t="shared" si="5"/>
        <v>65.91</v>
      </c>
    </row>
    <row r="364" spans="1:10" ht="15.5">
      <c r="A364" s="58">
        <v>360</v>
      </c>
      <c r="B364" s="58" t="s">
        <v>334</v>
      </c>
      <c r="C364" s="58" t="s">
        <v>1039</v>
      </c>
      <c r="D364" s="184" t="s">
        <v>1040</v>
      </c>
      <c r="E364" s="58" t="s">
        <v>337</v>
      </c>
      <c r="F364" s="58"/>
      <c r="G364" s="58" t="s">
        <v>338</v>
      </c>
      <c r="H364" s="188">
        <v>169</v>
      </c>
      <c r="I364" s="59">
        <v>0.61</v>
      </c>
      <c r="J364" s="190">
        <f t="shared" si="5"/>
        <v>65.91</v>
      </c>
    </row>
    <row r="365" spans="1:10" ht="15.5">
      <c r="A365" s="58">
        <v>361</v>
      </c>
      <c r="B365" s="58" t="s">
        <v>334</v>
      </c>
      <c r="C365" s="58">
        <v>1166</v>
      </c>
      <c r="D365" s="184" t="s">
        <v>1041</v>
      </c>
      <c r="E365" s="58" t="s">
        <v>337</v>
      </c>
      <c r="F365" s="58"/>
      <c r="G365" s="58" t="s">
        <v>338</v>
      </c>
      <c r="H365" s="188">
        <v>110</v>
      </c>
      <c r="I365" s="59">
        <v>0.61</v>
      </c>
      <c r="J365" s="190">
        <f t="shared" si="5"/>
        <v>42.9</v>
      </c>
    </row>
    <row r="366" spans="1:10" ht="15.5">
      <c r="A366" s="58">
        <v>362</v>
      </c>
      <c r="B366" s="58" t="s">
        <v>334</v>
      </c>
      <c r="C366" s="58" t="s">
        <v>1042</v>
      </c>
      <c r="D366" s="184" t="s">
        <v>1043</v>
      </c>
      <c r="E366" s="58" t="s">
        <v>337</v>
      </c>
      <c r="F366" s="58"/>
      <c r="G366" s="58" t="s">
        <v>338</v>
      </c>
      <c r="H366" s="188">
        <v>112</v>
      </c>
      <c r="I366" s="59">
        <v>0.61</v>
      </c>
      <c r="J366" s="190">
        <f t="shared" si="5"/>
        <v>43.68</v>
      </c>
    </row>
    <row r="367" spans="1:10" ht="15.5">
      <c r="A367" s="58">
        <v>363</v>
      </c>
      <c r="B367" s="58" t="s">
        <v>334</v>
      </c>
      <c r="C367" s="58" t="s">
        <v>1044</v>
      </c>
      <c r="D367" s="184" t="s">
        <v>1045</v>
      </c>
      <c r="E367" s="58" t="s">
        <v>337</v>
      </c>
      <c r="F367" s="58"/>
      <c r="G367" s="58" t="s">
        <v>338</v>
      </c>
      <c r="H367" s="188">
        <v>112</v>
      </c>
      <c r="I367" s="59">
        <v>0.61</v>
      </c>
      <c r="J367" s="190">
        <f t="shared" si="5"/>
        <v>43.68</v>
      </c>
    </row>
    <row r="368" spans="1:10" ht="15.5">
      <c r="A368" s="58">
        <v>364</v>
      </c>
      <c r="B368" s="58" t="s">
        <v>334</v>
      </c>
      <c r="C368" s="58" t="s">
        <v>1046</v>
      </c>
      <c r="D368" s="184" t="s">
        <v>1047</v>
      </c>
      <c r="E368" s="58" t="s">
        <v>337</v>
      </c>
      <c r="F368" s="58"/>
      <c r="G368" s="58" t="s">
        <v>338</v>
      </c>
      <c r="H368" s="188">
        <v>196</v>
      </c>
      <c r="I368" s="59">
        <v>0.61</v>
      </c>
      <c r="J368" s="190">
        <f t="shared" si="5"/>
        <v>76.44</v>
      </c>
    </row>
    <row r="369" spans="1:10" ht="15.5">
      <c r="A369" s="58">
        <v>365</v>
      </c>
      <c r="B369" s="58" t="s">
        <v>334</v>
      </c>
      <c r="C369" s="58" t="s">
        <v>1048</v>
      </c>
      <c r="D369" s="184" t="s">
        <v>1049</v>
      </c>
      <c r="E369" s="58" t="s">
        <v>337</v>
      </c>
      <c r="F369" s="58"/>
      <c r="G369" s="58" t="s">
        <v>338</v>
      </c>
      <c r="H369" s="188">
        <v>18</v>
      </c>
      <c r="I369" s="59">
        <v>0.61</v>
      </c>
      <c r="J369" s="190">
        <f t="shared" si="5"/>
        <v>7.0200000000000005</v>
      </c>
    </row>
    <row r="370" spans="1:10" ht="15.5">
      <c r="A370" s="58">
        <v>366</v>
      </c>
      <c r="B370" s="58" t="s">
        <v>334</v>
      </c>
      <c r="C370" s="58" t="s">
        <v>1050</v>
      </c>
      <c r="D370" s="184" t="s">
        <v>1051</v>
      </c>
      <c r="E370" s="58" t="s">
        <v>337</v>
      </c>
      <c r="F370" s="58"/>
      <c r="G370" s="58" t="s">
        <v>338</v>
      </c>
      <c r="H370" s="188">
        <v>9</v>
      </c>
      <c r="I370" s="59">
        <v>0.61</v>
      </c>
      <c r="J370" s="190">
        <f t="shared" si="5"/>
        <v>3.5100000000000002</v>
      </c>
    </row>
    <row r="371" spans="1:10" ht="15.5">
      <c r="A371" s="58">
        <v>367</v>
      </c>
      <c r="B371" s="58" t="s">
        <v>334</v>
      </c>
      <c r="C371" s="58" t="s">
        <v>1052</v>
      </c>
      <c r="D371" s="184" t="s">
        <v>1053</v>
      </c>
      <c r="E371" s="58" t="s">
        <v>337</v>
      </c>
      <c r="F371" s="58"/>
      <c r="G371" s="58" t="s">
        <v>338</v>
      </c>
      <c r="H371" s="188">
        <v>10</v>
      </c>
      <c r="I371" s="59">
        <v>0.61</v>
      </c>
      <c r="J371" s="190">
        <f t="shared" si="5"/>
        <v>3.9000000000000004</v>
      </c>
    </row>
    <row r="372" spans="1:10" ht="15.5">
      <c r="A372" s="58">
        <v>368</v>
      </c>
      <c r="B372" s="58" t="s">
        <v>334</v>
      </c>
      <c r="C372" s="58" t="s">
        <v>1054</v>
      </c>
      <c r="D372" s="184" t="s">
        <v>1053</v>
      </c>
      <c r="E372" s="58" t="s">
        <v>337</v>
      </c>
      <c r="F372" s="58"/>
      <c r="G372" s="58" t="s">
        <v>338</v>
      </c>
      <c r="H372" s="188">
        <v>35</v>
      </c>
      <c r="I372" s="59">
        <v>0.61</v>
      </c>
      <c r="J372" s="190">
        <f t="shared" si="5"/>
        <v>13.65</v>
      </c>
    </row>
    <row r="373" spans="1:10" ht="15.5">
      <c r="A373" s="58">
        <v>369</v>
      </c>
      <c r="B373" s="58" t="s">
        <v>334</v>
      </c>
      <c r="C373" s="58" t="s">
        <v>1055</v>
      </c>
      <c r="D373" s="184" t="s">
        <v>1056</v>
      </c>
      <c r="E373" s="58" t="s">
        <v>337</v>
      </c>
      <c r="F373" s="58"/>
      <c r="G373" s="58" t="s">
        <v>338</v>
      </c>
      <c r="H373" s="188">
        <v>45</v>
      </c>
      <c r="I373" s="59">
        <v>0.61</v>
      </c>
      <c r="J373" s="190">
        <f t="shared" si="5"/>
        <v>17.55</v>
      </c>
    </row>
    <row r="374" spans="1:10" ht="15.5">
      <c r="A374" s="58">
        <v>370</v>
      </c>
      <c r="B374" s="58" t="s">
        <v>334</v>
      </c>
      <c r="C374" s="58" t="s">
        <v>1057</v>
      </c>
      <c r="D374" s="184" t="s">
        <v>1058</v>
      </c>
      <c r="E374" s="58" t="s">
        <v>337</v>
      </c>
      <c r="F374" s="58"/>
      <c r="G374" s="58" t="s">
        <v>338</v>
      </c>
      <c r="H374" s="188">
        <v>104</v>
      </c>
      <c r="I374" s="59">
        <v>0.61</v>
      </c>
      <c r="J374" s="190">
        <f t="shared" si="5"/>
        <v>40.56</v>
      </c>
    </row>
    <row r="375" spans="1:10" ht="15.5">
      <c r="A375" s="58">
        <v>371</v>
      </c>
      <c r="B375" s="58" t="s">
        <v>334</v>
      </c>
      <c r="C375" s="58" t="s">
        <v>1059</v>
      </c>
      <c r="D375" s="184" t="s">
        <v>1060</v>
      </c>
      <c r="E375" s="58" t="s">
        <v>337</v>
      </c>
      <c r="F375" s="58"/>
      <c r="G375" s="58" t="s">
        <v>338</v>
      </c>
      <c r="H375" s="188">
        <v>52</v>
      </c>
      <c r="I375" s="59">
        <v>0.61</v>
      </c>
      <c r="J375" s="190">
        <f t="shared" si="5"/>
        <v>20.28</v>
      </c>
    </row>
    <row r="376" spans="1:10" ht="15.5">
      <c r="A376" s="58">
        <v>372</v>
      </c>
      <c r="B376" s="58" t="s">
        <v>334</v>
      </c>
      <c r="C376" s="58" t="s">
        <v>1061</v>
      </c>
      <c r="D376" s="184" t="s">
        <v>1062</v>
      </c>
      <c r="E376" s="58" t="s">
        <v>337</v>
      </c>
      <c r="F376" s="58"/>
      <c r="G376" s="58" t="s">
        <v>338</v>
      </c>
      <c r="H376" s="188">
        <v>37</v>
      </c>
      <c r="I376" s="59">
        <v>0.61</v>
      </c>
      <c r="J376" s="190">
        <f t="shared" si="5"/>
        <v>14.43</v>
      </c>
    </row>
    <row r="377" spans="1:10" ht="15.5">
      <c r="A377" s="58">
        <v>373</v>
      </c>
      <c r="B377" s="58" t="s">
        <v>334</v>
      </c>
      <c r="C377" s="58" t="s">
        <v>1063</v>
      </c>
      <c r="D377" s="184" t="s">
        <v>1064</v>
      </c>
      <c r="E377" s="58" t="s">
        <v>337</v>
      </c>
      <c r="F377" s="58"/>
      <c r="G377" s="58" t="s">
        <v>338</v>
      </c>
      <c r="H377" s="188">
        <v>11</v>
      </c>
      <c r="I377" s="59">
        <v>0.61</v>
      </c>
      <c r="J377" s="190">
        <f t="shared" si="5"/>
        <v>4.29</v>
      </c>
    </row>
    <row r="378" spans="1:10" ht="15.5">
      <c r="A378" s="58">
        <v>374</v>
      </c>
      <c r="B378" s="58" t="s">
        <v>334</v>
      </c>
      <c r="C378" s="58" t="s">
        <v>1065</v>
      </c>
      <c r="D378" s="184" t="s">
        <v>1066</v>
      </c>
      <c r="E378" s="58" t="s">
        <v>337</v>
      </c>
      <c r="F378" s="58"/>
      <c r="G378" s="58" t="s">
        <v>338</v>
      </c>
      <c r="H378" s="188">
        <v>41</v>
      </c>
      <c r="I378" s="59">
        <v>0.61</v>
      </c>
      <c r="J378" s="190">
        <f t="shared" si="5"/>
        <v>15.99</v>
      </c>
    </row>
    <row r="379" spans="1:10" ht="15.5">
      <c r="A379" s="58">
        <v>375</v>
      </c>
      <c r="B379" s="58" t="s">
        <v>334</v>
      </c>
      <c r="C379" s="58" t="s">
        <v>1067</v>
      </c>
      <c r="D379" s="184" t="s">
        <v>1068</v>
      </c>
      <c r="E379" s="58" t="s">
        <v>337</v>
      </c>
      <c r="F379" s="58"/>
      <c r="G379" s="58" t="s">
        <v>338</v>
      </c>
      <c r="H379" s="188">
        <v>53</v>
      </c>
      <c r="I379" s="59">
        <v>0.61</v>
      </c>
      <c r="J379" s="190">
        <f t="shared" si="5"/>
        <v>20.67</v>
      </c>
    </row>
    <row r="380" spans="1:10" ht="15.5">
      <c r="A380" s="58">
        <v>376</v>
      </c>
      <c r="B380" s="58" t="s">
        <v>334</v>
      </c>
      <c r="C380" s="58" t="s">
        <v>1069</v>
      </c>
      <c r="D380" s="184" t="s">
        <v>1070</v>
      </c>
      <c r="E380" s="58" t="s">
        <v>337</v>
      </c>
      <c r="F380" s="58"/>
      <c r="G380" s="58" t="s">
        <v>338</v>
      </c>
      <c r="H380" s="188">
        <v>61</v>
      </c>
      <c r="I380" s="59">
        <v>0.61</v>
      </c>
      <c r="J380" s="190">
        <f t="shared" si="5"/>
        <v>23.79</v>
      </c>
    </row>
    <row r="381" spans="1:10" ht="15.5">
      <c r="A381" s="58">
        <v>377</v>
      </c>
      <c r="B381" s="58" t="s">
        <v>334</v>
      </c>
      <c r="C381" s="58" t="s">
        <v>1071</v>
      </c>
      <c r="D381" s="184" t="s">
        <v>1072</v>
      </c>
      <c r="E381" s="58" t="s">
        <v>337</v>
      </c>
      <c r="F381" s="58"/>
      <c r="G381" s="58" t="s">
        <v>338</v>
      </c>
      <c r="H381" s="188">
        <v>27</v>
      </c>
      <c r="I381" s="59">
        <v>0.61</v>
      </c>
      <c r="J381" s="190">
        <f t="shared" si="5"/>
        <v>10.530000000000001</v>
      </c>
    </row>
    <row r="382" spans="1:10" ht="15.5">
      <c r="A382" s="58">
        <v>378</v>
      </c>
      <c r="B382" s="58" t="s">
        <v>334</v>
      </c>
      <c r="C382" s="58" t="s">
        <v>1073</v>
      </c>
      <c r="D382" s="184" t="s">
        <v>1074</v>
      </c>
      <c r="E382" s="58" t="s">
        <v>337</v>
      </c>
      <c r="F382" s="58"/>
      <c r="G382" s="58" t="s">
        <v>338</v>
      </c>
      <c r="H382" s="188">
        <v>58</v>
      </c>
      <c r="I382" s="59">
        <v>0.61</v>
      </c>
      <c r="J382" s="190">
        <f t="shared" si="5"/>
        <v>22.62</v>
      </c>
    </row>
    <row r="383" spans="1:10" ht="15.5">
      <c r="A383" s="58">
        <v>379</v>
      </c>
      <c r="B383" s="58" t="s">
        <v>334</v>
      </c>
      <c r="C383" s="58" t="s">
        <v>1075</v>
      </c>
      <c r="D383" s="184" t="s">
        <v>1076</v>
      </c>
      <c r="E383" s="58" t="s">
        <v>337</v>
      </c>
      <c r="F383" s="58"/>
      <c r="G383" s="58" t="s">
        <v>338</v>
      </c>
      <c r="H383" s="188">
        <v>32</v>
      </c>
      <c r="I383" s="59">
        <v>0.61</v>
      </c>
      <c r="J383" s="190">
        <f t="shared" si="5"/>
        <v>12.48</v>
      </c>
    </row>
    <row r="384" spans="1:10" ht="15.5">
      <c r="A384" s="58">
        <v>380</v>
      </c>
      <c r="B384" s="58" t="s">
        <v>334</v>
      </c>
      <c r="C384" s="58" t="s">
        <v>1077</v>
      </c>
      <c r="D384" s="184" t="s">
        <v>1078</v>
      </c>
      <c r="E384" s="58" t="s">
        <v>337</v>
      </c>
      <c r="F384" s="58"/>
      <c r="G384" s="58" t="s">
        <v>338</v>
      </c>
      <c r="H384" s="188">
        <v>40</v>
      </c>
      <c r="I384" s="59">
        <v>0.61</v>
      </c>
      <c r="J384" s="190">
        <f t="shared" si="5"/>
        <v>15.600000000000001</v>
      </c>
    </row>
    <row r="385" spans="1:10" ht="15.5">
      <c r="A385" s="58">
        <v>381</v>
      </c>
      <c r="B385" s="58" t="s">
        <v>334</v>
      </c>
      <c r="C385" s="58" t="s">
        <v>1079</v>
      </c>
      <c r="D385" s="184" t="s">
        <v>1080</v>
      </c>
      <c r="E385" s="58" t="s">
        <v>337</v>
      </c>
      <c r="F385" s="58"/>
      <c r="G385" s="58" t="s">
        <v>338</v>
      </c>
      <c r="H385" s="188">
        <v>40</v>
      </c>
      <c r="I385" s="59">
        <v>0.61</v>
      </c>
      <c r="J385" s="190">
        <f t="shared" si="5"/>
        <v>15.600000000000001</v>
      </c>
    </row>
    <row r="386" spans="1:10" ht="15.5">
      <c r="A386" s="58">
        <v>382</v>
      </c>
      <c r="B386" s="58" t="s">
        <v>334</v>
      </c>
      <c r="C386" s="58" t="s">
        <v>1081</v>
      </c>
      <c r="D386" s="184" t="s">
        <v>1080</v>
      </c>
      <c r="E386" s="58" t="s">
        <v>337</v>
      </c>
      <c r="F386" s="58"/>
      <c r="G386" s="58" t="s">
        <v>338</v>
      </c>
      <c r="H386" s="188">
        <v>40</v>
      </c>
      <c r="I386" s="59">
        <v>0.61</v>
      </c>
      <c r="J386" s="190">
        <f t="shared" si="5"/>
        <v>15.600000000000001</v>
      </c>
    </row>
    <row r="387" spans="1:10" ht="15.5">
      <c r="A387" s="58">
        <v>383</v>
      </c>
      <c r="B387" s="58" t="s">
        <v>334</v>
      </c>
      <c r="C387" s="58" t="s">
        <v>1082</v>
      </c>
      <c r="D387" s="184" t="s">
        <v>1083</v>
      </c>
      <c r="E387" s="58" t="s">
        <v>337</v>
      </c>
      <c r="F387" s="58"/>
      <c r="G387" s="58" t="s">
        <v>338</v>
      </c>
      <c r="H387" s="188">
        <v>76</v>
      </c>
      <c r="I387" s="59">
        <v>0.61</v>
      </c>
      <c r="J387" s="190">
        <f t="shared" si="5"/>
        <v>29.64</v>
      </c>
    </row>
    <row r="388" spans="1:10" ht="15.5">
      <c r="A388" s="58">
        <v>384</v>
      </c>
      <c r="B388" s="58" t="s">
        <v>334</v>
      </c>
      <c r="C388" s="58" t="s">
        <v>1084</v>
      </c>
      <c r="D388" s="184" t="s">
        <v>1085</v>
      </c>
      <c r="E388" s="58" t="s">
        <v>337</v>
      </c>
      <c r="F388" s="58"/>
      <c r="G388" s="58" t="s">
        <v>338</v>
      </c>
      <c r="H388" s="188">
        <v>29</v>
      </c>
      <c r="I388" s="59">
        <v>0.61</v>
      </c>
      <c r="J388" s="190">
        <f t="shared" si="5"/>
        <v>11.31</v>
      </c>
    </row>
    <row r="389" spans="1:10" ht="15.5">
      <c r="A389" s="58">
        <v>385</v>
      </c>
      <c r="B389" s="58" t="s">
        <v>334</v>
      </c>
      <c r="C389" s="58" t="s">
        <v>1086</v>
      </c>
      <c r="D389" s="184" t="s">
        <v>1085</v>
      </c>
      <c r="E389" s="58" t="s">
        <v>337</v>
      </c>
      <c r="F389" s="58"/>
      <c r="G389" s="58" t="s">
        <v>338</v>
      </c>
      <c r="H389" s="188">
        <v>29</v>
      </c>
      <c r="I389" s="59">
        <v>0.61</v>
      </c>
      <c r="J389" s="190">
        <f t="shared" ref="J389:J452" si="6">H389*(1-I389)</f>
        <v>11.31</v>
      </c>
    </row>
    <row r="390" spans="1:10" ht="15.5">
      <c r="A390" s="58">
        <v>386</v>
      </c>
      <c r="B390" s="58" t="s">
        <v>334</v>
      </c>
      <c r="C390" s="58" t="s">
        <v>1087</v>
      </c>
      <c r="D390" s="184" t="s">
        <v>1085</v>
      </c>
      <c r="E390" s="58" t="s">
        <v>337</v>
      </c>
      <c r="F390" s="58"/>
      <c r="G390" s="58" t="s">
        <v>338</v>
      </c>
      <c r="H390" s="188">
        <v>29</v>
      </c>
      <c r="I390" s="59">
        <v>0.61</v>
      </c>
      <c r="J390" s="190">
        <f t="shared" si="6"/>
        <v>11.31</v>
      </c>
    </row>
    <row r="391" spans="1:10" ht="15.5">
      <c r="A391" s="58">
        <v>387</v>
      </c>
      <c r="B391" s="58" t="s">
        <v>334</v>
      </c>
      <c r="C391" s="58" t="s">
        <v>1088</v>
      </c>
      <c r="D391" s="184" t="s">
        <v>1089</v>
      </c>
      <c r="E391" s="58" t="s">
        <v>337</v>
      </c>
      <c r="F391" s="58"/>
      <c r="G391" s="58" t="s">
        <v>338</v>
      </c>
      <c r="H391" s="188">
        <v>29</v>
      </c>
      <c r="I391" s="59">
        <v>0.61</v>
      </c>
      <c r="J391" s="190">
        <f t="shared" si="6"/>
        <v>11.31</v>
      </c>
    </row>
    <row r="392" spans="1:10" ht="15.5">
      <c r="A392" s="58">
        <v>388</v>
      </c>
      <c r="B392" s="58" t="s">
        <v>334</v>
      </c>
      <c r="C392" s="58" t="s">
        <v>1090</v>
      </c>
      <c r="D392" s="184" t="s">
        <v>1091</v>
      </c>
      <c r="E392" s="58" t="s">
        <v>337</v>
      </c>
      <c r="F392" s="58"/>
      <c r="G392" s="58" t="s">
        <v>338</v>
      </c>
      <c r="H392" s="188">
        <v>29</v>
      </c>
      <c r="I392" s="59">
        <v>0.61</v>
      </c>
      <c r="J392" s="190">
        <f t="shared" si="6"/>
        <v>11.31</v>
      </c>
    </row>
    <row r="393" spans="1:10" ht="15.5">
      <c r="A393" s="58">
        <v>389</v>
      </c>
      <c r="B393" s="58" t="s">
        <v>334</v>
      </c>
      <c r="C393" s="58" t="s">
        <v>1092</v>
      </c>
      <c r="D393" s="184" t="s">
        <v>1093</v>
      </c>
      <c r="E393" s="58" t="s">
        <v>337</v>
      </c>
      <c r="F393" s="58"/>
      <c r="G393" s="58" t="s">
        <v>338</v>
      </c>
      <c r="H393" s="188">
        <v>58</v>
      </c>
      <c r="I393" s="59">
        <v>0.61</v>
      </c>
      <c r="J393" s="190">
        <f t="shared" si="6"/>
        <v>22.62</v>
      </c>
    </row>
    <row r="394" spans="1:10" ht="15.5">
      <c r="A394" s="58">
        <v>390</v>
      </c>
      <c r="B394" s="58" t="s">
        <v>334</v>
      </c>
      <c r="C394" s="58" t="s">
        <v>1094</v>
      </c>
      <c r="D394" s="184" t="s">
        <v>1095</v>
      </c>
      <c r="E394" s="58" t="s">
        <v>337</v>
      </c>
      <c r="F394" s="58"/>
      <c r="G394" s="58" t="s">
        <v>338</v>
      </c>
      <c r="H394" s="188">
        <v>85</v>
      </c>
      <c r="I394" s="59">
        <v>0.61</v>
      </c>
      <c r="J394" s="190">
        <f t="shared" si="6"/>
        <v>33.15</v>
      </c>
    </row>
    <row r="395" spans="1:10" ht="15.5">
      <c r="A395" s="58">
        <v>391</v>
      </c>
      <c r="B395" s="58" t="s">
        <v>334</v>
      </c>
      <c r="C395" s="58" t="s">
        <v>1096</v>
      </c>
      <c r="D395" s="184" t="s">
        <v>1095</v>
      </c>
      <c r="E395" s="58" t="s">
        <v>337</v>
      </c>
      <c r="F395" s="58"/>
      <c r="G395" s="58" t="s">
        <v>338</v>
      </c>
      <c r="H395" s="188">
        <v>23</v>
      </c>
      <c r="I395" s="59">
        <v>0.61</v>
      </c>
      <c r="J395" s="190">
        <f t="shared" si="6"/>
        <v>8.9700000000000006</v>
      </c>
    </row>
    <row r="396" spans="1:10" ht="15.5">
      <c r="A396" s="58">
        <v>392</v>
      </c>
      <c r="B396" s="58" t="s">
        <v>334</v>
      </c>
      <c r="C396" s="58" t="s">
        <v>1097</v>
      </c>
      <c r="D396" s="184" t="s">
        <v>1098</v>
      </c>
      <c r="E396" s="58" t="s">
        <v>337</v>
      </c>
      <c r="F396" s="58"/>
      <c r="G396" s="58" t="s">
        <v>338</v>
      </c>
      <c r="H396" s="188">
        <v>12</v>
      </c>
      <c r="I396" s="59">
        <v>0.61</v>
      </c>
      <c r="J396" s="190">
        <f t="shared" si="6"/>
        <v>4.68</v>
      </c>
    </row>
    <row r="397" spans="1:10" ht="15.5">
      <c r="A397" s="58">
        <v>393</v>
      </c>
      <c r="B397" s="58" t="s">
        <v>334</v>
      </c>
      <c r="C397" s="58" t="s">
        <v>1099</v>
      </c>
      <c r="D397" s="184" t="s">
        <v>1100</v>
      </c>
      <c r="E397" s="58" t="s">
        <v>337</v>
      </c>
      <c r="F397" s="58"/>
      <c r="G397" s="58" t="s">
        <v>338</v>
      </c>
      <c r="H397" s="188">
        <v>58</v>
      </c>
      <c r="I397" s="59">
        <v>0.61</v>
      </c>
      <c r="J397" s="190">
        <f t="shared" si="6"/>
        <v>22.62</v>
      </c>
    </row>
    <row r="398" spans="1:10" ht="15.5">
      <c r="A398" s="58">
        <v>394</v>
      </c>
      <c r="B398" s="58" t="s">
        <v>334</v>
      </c>
      <c r="C398" s="58" t="s">
        <v>1101</v>
      </c>
      <c r="D398" s="184" t="s">
        <v>1102</v>
      </c>
      <c r="E398" s="58" t="s">
        <v>337</v>
      </c>
      <c r="F398" s="58"/>
      <c r="G398" s="58" t="s">
        <v>338</v>
      </c>
      <c r="H398" s="188">
        <v>63</v>
      </c>
      <c r="I398" s="59">
        <v>0.61</v>
      </c>
      <c r="J398" s="190">
        <f t="shared" si="6"/>
        <v>24.57</v>
      </c>
    </row>
    <row r="399" spans="1:10" ht="15.5">
      <c r="A399" s="58">
        <v>395</v>
      </c>
      <c r="B399" s="58" t="s">
        <v>334</v>
      </c>
      <c r="C399" s="58" t="s">
        <v>1103</v>
      </c>
      <c r="D399" s="184" t="s">
        <v>1104</v>
      </c>
      <c r="E399" s="58" t="s">
        <v>337</v>
      </c>
      <c r="F399" s="58"/>
      <c r="G399" s="58" t="s">
        <v>338</v>
      </c>
      <c r="H399" s="188">
        <v>18</v>
      </c>
      <c r="I399" s="59">
        <v>0.61</v>
      </c>
      <c r="J399" s="190">
        <f t="shared" si="6"/>
        <v>7.0200000000000005</v>
      </c>
    </row>
    <row r="400" spans="1:10" ht="15.5">
      <c r="A400" s="58">
        <v>396</v>
      </c>
      <c r="B400" s="58" t="s">
        <v>334</v>
      </c>
      <c r="C400" s="58" t="s">
        <v>1105</v>
      </c>
      <c r="D400" s="184" t="s">
        <v>1106</v>
      </c>
      <c r="E400" s="58" t="s">
        <v>337</v>
      </c>
      <c r="F400" s="58"/>
      <c r="G400" s="58" t="s">
        <v>338</v>
      </c>
      <c r="H400" s="188">
        <v>43</v>
      </c>
      <c r="I400" s="59">
        <v>0.61</v>
      </c>
      <c r="J400" s="190">
        <f t="shared" si="6"/>
        <v>16.77</v>
      </c>
    </row>
    <row r="401" spans="1:10" ht="15.5">
      <c r="A401" s="58">
        <v>397</v>
      </c>
      <c r="B401" s="58" t="s">
        <v>334</v>
      </c>
      <c r="C401" s="58" t="s">
        <v>1107</v>
      </c>
      <c r="D401" s="184" t="s">
        <v>1108</v>
      </c>
      <c r="E401" s="58" t="s">
        <v>337</v>
      </c>
      <c r="F401" s="58"/>
      <c r="G401" s="58" t="s">
        <v>338</v>
      </c>
      <c r="H401" s="188">
        <v>58</v>
      </c>
      <c r="I401" s="59">
        <v>0.61</v>
      </c>
      <c r="J401" s="190">
        <f t="shared" si="6"/>
        <v>22.62</v>
      </c>
    </row>
    <row r="402" spans="1:10" ht="15.5">
      <c r="A402" s="58">
        <v>398</v>
      </c>
      <c r="B402" s="58" t="s">
        <v>334</v>
      </c>
      <c r="C402" s="58" t="s">
        <v>1109</v>
      </c>
      <c r="D402" s="184" t="s">
        <v>1110</v>
      </c>
      <c r="E402" s="58" t="s">
        <v>337</v>
      </c>
      <c r="F402" s="58"/>
      <c r="G402" s="58" t="s">
        <v>338</v>
      </c>
      <c r="H402" s="188">
        <v>45</v>
      </c>
      <c r="I402" s="59">
        <v>0.61</v>
      </c>
      <c r="J402" s="190">
        <f t="shared" si="6"/>
        <v>17.55</v>
      </c>
    </row>
    <row r="403" spans="1:10" ht="15.5">
      <c r="A403" s="58">
        <v>399</v>
      </c>
      <c r="B403" s="58" t="s">
        <v>334</v>
      </c>
      <c r="C403" s="58" t="s">
        <v>1111</v>
      </c>
      <c r="D403" s="184" t="s">
        <v>1110</v>
      </c>
      <c r="E403" s="58" t="s">
        <v>337</v>
      </c>
      <c r="F403" s="58"/>
      <c r="G403" s="58" t="s">
        <v>338</v>
      </c>
      <c r="H403" s="188">
        <v>45</v>
      </c>
      <c r="I403" s="59">
        <v>0.61</v>
      </c>
      <c r="J403" s="190">
        <f t="shared" si="6"/>
        <v>17.55</v>
      </c>
    </row>
    <row r="404" spans="1:10" ht="15.5">
      <c r="A404" s="58">
        <v>400</v>
      </c>
      <c r="B404" s="58" t="s">
        <v>334</v>
      </c>
      <c r="C404" s="58" t="s">
        <v>1112</v>
      </c>
      <c r="D404" s="184" t="s">
        <v>1113</v>
      </c>
      <c r="E404" s="58" t="s">
        <v>337</v>
      </c>
      <c r="F404" s="58"/>
      <c r="G404" s="58" t="s">
        <v>338</v>
      </c>
      <c r="H404" s="188">
        <v>13</v>
      </c>
      <c r="I404" s="59">
        <v>0.61</v>
      </c>
      <c r="J404" s="190">
        <f t="shared" si="6"/>
        <v>5.07</v>
      </c>
    </row>
    <row r="405" spans="1:10" ht="15.5">
      <c r="A405" s="58">
        <v>401</v>
      </c>
      <c r="B405" s="58" t="s">
        <v>334</v>
      </c>
      <c r="C405" s="58" t="s">
        <v>1114</v>
      </c>
      <c r="D405" s="184" t="s">
        <v>1115</v>
      </c>
      <c r="E405" s="58" t="s">
        <v>337</v>
      </c>
      <c r="F405" s="58"/>
      <c r="G405" s="58" t="s">
        <v>338</v>
      </c>
      <c r="H405" s="188">
        <v>110</v>
      </c>
      <c r="I405" s="59">
        <v>0.61</v>
      </c>
      <c r="J405" s="190">
        <f t="shared" si="6"/>
        <v>42.9</v>
      </c>
    </row>
    <row r="406" spans="1:10" ht="15.5">
      <c r="A406" s="58">
        <v>402</v>
      </c>
      <c r="B406" s="58" t="s">
        <v>334</v>
      </c>
      <c r="C406" s="58" t="s">
        <v>1116</v>
      </c>
      <c r="D406" s="184" t="s">
        <v>1117</v>
      </c>
      <c r="E406" s="58" t="s">
        <v>337</v>
      </c>
      <c r="F406" s="58"/>
      <c r="G406" s="58" t="s">
        <v>338</v>
      </c>
      <c r="H406" s="188">
        <v>337</v>
      </c>
      <c r="I406" s="59">
        <v>0.61</v>
      </c>
      <c r="J406" s="190">
        <f t="shared" si="6"/>
        <v>131.43</v>
      </c>
    </row>
    <row r="407" spans="1:10" ht="15.5">
      <c r="A407" s="58">
        <v>403</v>
      </c>
      <c r="B407" s="58" t="s">
        <v>334</v>
      </c>
      <c r="C407" s="58" t="s">
        <v>1118</v>
      </c>
      <c r="D407" s="184" t="s">
        <v>1119</v>
      </c>
      <c r="E407" s="58" t="s">
        <v>337</v>
      </c>
      <c r="F407" s="58"/>
      <c r="G407" s="58" t="s">
        <v>338</v>
      </c>
      <c r="H407" s="188">
        <v>356</v>
      </c>
      <c r="I407" s="59">
        <v>0.61</v>
      </c>
      <c r="J407" s="190">
        <f t="shared" si="6"/>
        <v>138.84</v>
      </c>
    </row>
    <row r="408" spans="1:10" ht="15.5">
      <c r="A408" s="58">
        <v>404</v>
      </c>
      <c r="B408" s="58" t="s">
        <v>334</v>
      </c>
      <c r="C408" s="58" t="s">
        <v>1120</v>
      </c>
      <c r="D408" s="184" t="s">
        <v>1121</v>
      </c>
      <c r="E408" s="58" t="s">
        <v>337</v>
      </c>
      <c r="F408" s="58"/>
      <c r="G408" s="58" t="s">
        <v>338</v>
      </c>
      <c r="H408" s="188">
        <v>396</v>
      </c>
      <c r="I408" s="59">
        <v>0.61</v>
      </c>
      <c r="J408" s="190">
        <f t="shared" si="6"/>
        <v>154.44</v>
      </c>
    </row>
    <row r="409" spans="1:10" ht="15.5">
      <c r="A409" s="58">
        <v>405</v>
      </c>
      <c r="B409" s="58" t="s">
        <v>334</v>
      </c>
      <c r="C409" s="58" t="s">
        <v>1122</v>
      </c>
      <c r="D409" s="184" t="s">
        <v>1123</v>
      </c>
      <c r="E409" s="58" t="s">
        <v>337</v>
      </c>
      <c r="F409" s="58"/>
      <c r="G409" s="58" t="s">
        <v>338</v>
      </c>
      <c r="H409" s="188">
        <v>414</v>
      </c>
      <c r="I409" s="59">
        <v>0.61</v>
      </c>
      <c r="J409" s="190">
        <f t="shared" si="6"/>
        <v>161.46</v>
      </c>
    </row>
    <row r="410" spans="1:10" ht="15.5">
      <c r="A410" s="58">
        <v>406</v>
      </c>
      <c r="B410" s="58" t="s">
        <v>334</v>
      </c>
      <c r="C410" s="58" t="s">
        <v>1124</v>
      </c>
      <c r="D410" s="184" t="s">
        <v>1125</v>
      </c>
      <c r="E410" s="58" t="s">
        <v>337</v>
      </c>
      <c r="F410" s="58"/>
      <c r="G410" s="58" t="s">
        <v>338</v>
      </c>
      <c r="H410" s="188">
        <v>196</v>
      </c>
      <c r="I410" s="59">
        <v>0.61</v>
      </c>
      <c r="J410" s="190">
        <f t="shared" si="6"/>
        <v>76.44</v>
      </c>
    </row>
    <row r="411" spans="1:10" ht="15.5">
      <c r="A411" s="58">
        <v>407</v>
      </c>
      <c r="B411" s="58" t="s">
        <v>334</v>
      </c>
      <c r="C411" s="58" t="s">
        <v>1126</v>
      </c>
      <c r="D411" s="184" t="s">
        <v>1127</v>
      </c>
      <c r="E411" s="58" t="s">
        <v>337</v>
      </c>
      <c r="F411" s="58"/>
      <c r="G411" s="58" t="s">
        <v>338</v>
      </c>
      <c r="H411" s="188">
        <v>221</v>
      </c>
      <c r="I411" s="59">
        <v>0.61</v>
      </c>
      <c r="J411" s="190">
        <f t="shared" si="6"/>
        <v>86.19</v>
      </c>
    </row>
    <row r="412" spans="1:10" ht="15.5">
      <c r="A412" s="58">
        <v>408</v>
      </c>
      <c r="B412" s="58" t="s">
        <v>334</v>
      </c>
      <c r="C412" s="58" t="s">
        <v>1128</v>
      </c>
      <c r="D412" s="184" t="s">
        <v>1129</v>
      </c>
      <c r="E412" s="58" t="s">
        <v>337</v>
      </c>
      <c r="F412" s="58"/>
      <c r="G412" s="58" t="s">
        <v>338</v>
      </c>
      <c r="H412" s="188">
        <v>337</v>
      </c>
      <c r="I412" s="59">
        <v>0.61</v>
      </c>
      <c r="J412" s="190">
        <f t="shared" si="6"/>
        <v>131.43</v>
      </c>
    </row>
    <row r="413" spans="1:10" ht="15.5">
      <c r="A413" s="58">
        <v>409</v>
      </c>
      <c r="B413" s="58" t="s">
        <v>334</v>
      </c>
      <c r="C413" s="58" t="s">
        <v>1130</v>
      </c>
      <c r="D413" s="184" t="s">
        <v>1131</v>
      </c>
      <c r="E413" s="58" t="s">
        <v>337</v>
      </c>
      <c r="F413" s="58"/>
      <c r="G413" s="58" t="s">
        <v>338</v>
      </c>
      <c r="H413" s="188">
        <v>356</v>
      </c>
      <c r="I413" s="59">
        <v>0.61</v>
      </c>
      <c r="J413" s="190">
        <f t="shared" si="6"/>
        <v>138.84</v>
      </c>
    </row>
    <row r="414" spans="1:10" ht="15.5">
      <c r="A414" s="58">
        <v>410</v>
      </c>
      <c r="B414" s="58" t="s">
        <v>334</v>
      </c>
      <c r="C414" s="58" t="s">
        <v>1132</v>
      </c>
      <c r="D414" s="184" t="s">
        <v>1133</v>
      </c>
      <c r="E414" s="58" t="s">
        <v>337</v>
      </c>
      <c r="F414" s="58"/>
      <c r="G414" s="58" t="s">
        <v>338</v>
      </c>
      <c r="H414" s="188">
        <v>337</v>
      </c>
      <c r="I414" s="59">
        <v>0.61</v>
      </c>
      <c r="J414" s="190">
        <f t="shared" si="6"/>
        <v>131.43</v>
      </c>
    </row>
    <row r="415" spans="1:10" ht="15.5">
      <c r="A415" s="58">
        <v>411</v>
      </c>
      <c r="B415" s="58" t="s">
        <v>334</v>
      </c>
      <c r="C415" s="58" t="s">
        <v>1134</v>
      </c>
      <c r="D415" s="184" t="s">
        <v>1135</v>
      </c>
      <c r="E415" s="58" t="s">
        <v>337</v>
      </c>
      <c r="F415" s="58"/>
      <c r="G415" s="58" t="s">
        <v>338</v>
      </c>
      <c r="H415" s="188">
        <v>356</v>
      </c>
      <c r="I415" s="59">
        <v>0.61</v>
      </c>
      <c r="J415" s="190">
        <f t="shared" si="6"/>
        <v>138.84</v>
      </c>
    </row>
    <row r="416" spans="1:10" ht="15.5">
      <c r="A416" s="58">
        <v>412</v>
      </c>
      <c r="B416" s="58" t="s">
        <v>334</v>
      </c>
      <c r="C416" s="58" t="s">
        <v>1136</v>
      </c>
      <c r="D416" s="184" t="s">
        <v>1137</v>
      </c>
      <c r="E416" s="58" t="s">
        <v>337</v>
      </c>
      <c r="F416" s="58"/>
      <c r="G416" s="58" t="s">
        <v>338</v>
      </c>
      <c r="H416" s="188">
        <v>452</v>
      </c>
      <c r="I416" s="59">
        <v>0.61</v>
      </c>
      <c r="J416" s="190">
        <f t="shared" si="6"/>
        <v>176.28</v>
      </c>
    </row>
    <row r="417" spans="1:10" ht="15.5">
      <c r="A417" s="58">
        <v>413</v>
      </c>
      <c r="B417" s="58" t="s">
        <v>334</v>
      </c>
      <c r="C417" s="58" t="s">
        <v>1138</v>
      </c>
      <c r="D417" s="184" t="s">
        <v>1129</v>
      </c>
      <c r="E417" s="58" t="s">
        <v>337</v>
      </c>
      <c r="F417" s="58"/>
      <c r="G417" s="58" t="s">
        <v>338</v>
      </c>
      <c r="H417" s="188">
        <v>196</v>
      </c>
      <c r="I417" s="59">
        <v>0.61</v>
      </c>
      <c r="J417" s="190">
        <f t="shared" si="6"/>
        <v>76.44</v>
      </c>
    </row>
    <row r="418" spans="1:10" ht="15.5">
      <c r="A418" s="58">
        <v>414</v>
      </c>
      <c r="B418" s="58" t="s">
        <v>334</v>
      </c>
      <c r="C418" s="58" t="s">
        <v>1139</v>
      </c>
      <c r="D418" s="184" t="s">
        <v>1140</v>
      </c>
      <c r="E418" s="58" t="s">
        <v>337</v>
      </c>
      <c r="F418" s="58"/>
      <c r="G418" s="58" t="s">
        <v>338</v>
      </c>
      <c r="H418" s="188">
        <v>196</v>
      </c>
      <c r="I418" s="59">
        <v>0.61</v>
      </c>
      <c r="J418" s="190">
        <f t="shared" si="6"/>
        <v>76.44</v>
      </c>
    </row>
    <row r="419" spans="1:10" ht="15.5">
      <c r="A419" s="58">
        <v>415</v>
      </c>
      <c r="B419" s="58" t="s">
        <v>334</v>
      </c>
      <c r="C419" s="58" t="s">
        <v>1141</v>
      </c>
      <c r="D419" s="184" t="s">
        <v>1142</v>
      </c>
      <c r="E419" s="58" t="s">
        <v>337</v>
      </c>
      <c r="F419" s="58"/>
      <c r="G419" s="58" t="s">
        <v>338</v>
      </c>
      <c r="H419" s="188">
        <v>86</v>
      </c>
      <c r="I419" s="59">
        <v>0.61</v>
      </c>
      <c r="J419" s="190">
        <f t="shared" si="6"/>
        <v>33.54</v>
      </c>
    </row>
    <row r="420" spans="1:10" ht="15.5">
      <c r="A420" s="58">
        <v>416</v>
      </c>
      <c r="B420" s="58" t="s">
        <v>334</v>
      </c>
      <c r="C420" s="58" t="s">
        <v>1143</v>
      </c>
      <c r="D420" s="184" t="s">
        <v>1144</v>
      </c>
      <c r="E420" s="58" t="s">
        <v>337</v>
      </c>
      <c r="F420" s="58"/>
      <c r="G420" s="58" t="s">
        <v>338</v>
      </c>
      <c r="H420" s="188">
        <v>376</v>
      </c>
      <c r="I420" s="59">
        <v>0.61</v>
      </c>
      <c r="J420" s="190">
        <f t="shared" si="6"/>
        <v>146.64000000000001</v>
      </c>
    </row>
    <row r="421" spans="1:10" ht="15.5">
      <c r="A421" s="58">
        <v>417</v>
      </c>
      <c r="B421" s="58" t="s">
        <v>334</v>
      </c>
      <c r="C421" s="58" t="s">
        <v>1145</v>
      </c>
      <c r="D421" s="184" t="s">
        <v>1146</v>
      </c>
      <c r="E421" s="58" t="s">
        <v>337</v>
      </c>
      <c r="F421" s="58"/>
      <c r="G421" s="58" t="s">
        <v>338</v>
      </c>
      <c r="H421" s="188">
        <v>429</v>
      </c>
      <c r="I421" s="59">
        <v>0.61</v>
      </c>
      <c r="J421" s="190">
        <f t="shared" si="6"/>
        <v>167.31</v>
      </c>
    </row>
    <row r="422" spans="1:10" ht="15.5">
      <c r="A422" s="58">
        <v>418</v>
      </c>
      <c r="B422" s="58" t="s">
        <v>334</v>
      </c>
      <c r="C422" s="58" t="s">
        <v>1147</v>
      </c>
      <c r="D422" s="184" t="s">
        <v>1148</v>
      </c>
      <c r="E422" s="58" t="s">
        <v>337</v>
      </c>
      <c r="F422" s="58"/>
      <c r="G422" s="58" t="s">
        <v>338</v>
      </c>
      <c r="H422" s="188">
        <v>499</v>
      </c>
      <c r="I422" s="59">
        <v>0.61</v>
      </c>
      <c r="J422" s="190">
        <f t="shared" si="6"/>
        <v>194.61</v>
      </c>
    </row>
    <row r="423" spans="1:10" ht="15.5">
      <c r="A423" s="58">
        <v>419</v>
      </c>
      <c r="B423" s="58" t="s">
        <v>334</v>
      </c>
      <c r="C423" s="58" t="s">
        <v>1149</v>
      </c>
      <c r="D423" s="184" t="s">
        <v>1150</v>
      </c>
      <c r="E423" s="58" t="s">
        <v>337</v>
      </c>
      <c r="F423" s="58"/>
      <c r="G423" s="58" t="s">
        <v>338</v>
      </c>
      <c r="H423" s="188">
        <v>499</v>
      </c>
      <c r="I423" s="59">
        <v>0.61</v>
      </c>
      <c r="J423" s="190">
        <f t="shared" si="6"/>
        <v>194.61</v>
      </c>
    </row>
    <row r="424" spans="1:10" ht="15.5">
      <c r="A424" s="58">
        <v>420</v>
      </c>
      <c r="B424" s="58" t="s">
        <v>334</v>
      </c>
      <c r="C424" s="58" t="s">
        <v>1151</v>
      </c>
      <c r="D424" s="184" t="s">
        <v>1152</v>
      </c>
      <c r="E424" s="58" t="s">
        <v>337</v>
      </c>
      <c r="F424" s="58"/>
      <c r="G424" s="58" t="s">
        <v>338</v>
      </c>
      <c r="H424" s="188">
        <v>428</v>
      </c>
      <c r="I424" s="59">
        <v>0.61</v>
      </c>
      <c r="J424" s="190">
        <f t="shared" si="6"/>
        <v>166.92000000000002</v>
      </c>
    </row>
    <row r="425" spans="1:10" ht="15.5">
      <c r="A425" s="58">
        <v>421</v>
      </c>
      <c r="B425" s="58" t="s">
        <v>334</v>
      </c>
      <c r="C425" s="58" t="s">
        <v>1153</v>
      </c>
      <c r="D425" s="184" t="s">
        <v>1154</v>
      </c>
      <c r="E425" s="58" t="s">
        <v>337</v>
      </c>
      <c r="F425" s="58"/>
      <c r="G425" s="58" t="s">
        <v>338</v>
      </c>
      <c r="H425" s="188">
        <v>428</v>
      </c>
      <c r="I425" s="59">
        <v>0.61</v>
      </c>
      <c r="J425" s="190">
        <f t="shared" si="6"/>
        <v>166.92000000000002</v>
      </c>
    </row>
    <row r="426" spans="1:10" ht="15.5">
      <c r="A426" s="58">
        <v>422</v>
      </c>
      <c r="B426" s="58" t="s">
        <v>334</v>
      </c>
      <c r="C426" s="58" t="s">
        <v>1155</v>
      </c>
      <c r="D426" s="184" t="s">
        <v>1156</v>
      </c>
      <c r="E426" s="58" t="s">
        <v>337</v>
      </c>
      <c r="F426" s="58"/>
      <c r="G426" s="58" t="s">
        <v>338</v>
      </c>
      <c r="H426" s="188">
        <v>22</v>
      </c>
      <c r="I426" s="59">
        <v>0.61</v>
      </c>
      <c r="J426" s="190">
        <f t="shared" si="6"/>
        <v>8.58</v>
      </c>
    </row>
    <row r="427" spans="1:10" ht="15.5">
      <c r="A427" s="58">
        <v>423</v>
      </c>
      <c r="B427" s="58" t="s">
        <v>334</v>
      </c>
      <c r="C427" s="58" t="s">
        <v>1157</v>
      </c>
      <c r="D427" s="184" t="s">
        <v>1158</v>
      </c>
      <c r="E427" s="58" t="s">
        <v>337</v>
      </c>
      <c r="F427" s="58"/>
      <c r="G427" s="58" t="s">
        <v>338</v>
      </c>
      <c r="H427" s="188">
        <v>22</v>
      </c>
      <c r="I427" s="59">
        <v>0.61</v>
      </c>
      <c r="J427" s="190">
        <f t="shared" si="6"/>
        <v>8.58</v>
      </c>
    </row>
    <row r="428" spans="1:10" ht="15.5">
      <c r="A428" s="58">
        <v>424</v>
      </c>
      <c r="B428" s="58" t="s">
        <v>334</v>
      </c>
      <c r="C428" s="58" t="s">
        <v>1159</v>
      </c>
      <c r="D428" s="184" t="s">
        <v>1160</v>
      </c>
      <c r="E428" s="58" t="s">
        <v>337</v>
      </c>
      <c r="F428" s="58"/>
      <c r="G428" s="58" t="s">
        <v>338</v>
      </c>
      <c r="H428" s="188">
        <v>28</v>
      </c>
      <c r="I428" s="59">
        <v>0.61</v>
      </c>
      <c r="J428" s="190">
        <f t="shared" si="6"/>
        <v>10.92</v>
      </c>
    </row>
    <row r="429" spans="1:10" ht="15.5">
      <c r="A429" s="58">
        <v>425</v>
      </c>
      <c r="B429" s="58" t="s">
        <v>334</v>
      </c>
      <c r="C429" s="58" t="s">
        <v>1161</v>
      </c>
      <c r="D429" s="184" t="s">
        <v>1162</v>
      </c>
      <c r="E429" s="58" t="s">
        <v>337</v>
      </c>
      <c r="F429" s="58"/>
      <c r="G429" s="58" t="s">
        <v>338</v>
      </c>
      <c r="H429" s="188">
        <v>20</v>
      </c>
      <c r="I429" s="59">
        <v>0.61</v>
      </c>
      <c r="J429" s="190">
        <f t="shared" si="6"/>
        <v>7.8000000000000007</v>
      </c>
    </row>
    <row r="430" spans="1:10" ht="15.5">
      <c r="A430" s="58">
        <v>426</v>
      </c>
      <c r="B430" s="58" t="s">
        <v>334</v>
      </c>
      <c r="C430" s="58" t="s">
        <v>1163</v>
      </c>
      <c r="D430" s="184" t="s">
        <v>1164</v>
      </c>
      <c r="E430" s="58" t="s">
        <v>337</v>
      </c>
      <c r="F430" s="58"/>
      <c r="G430" s="58" t="s">
        <v>338</v>
      </c>
      <c r="H430" s="188">
        <v>94</v>
      </c>
      <c r="I430" s="59">
        <v>0.61</v>
      </c>
      <c r="J430" s="190">
        <f t="shared" si="6"/>
        <v>36.660000000000004</v>
      </c>
    </row>
    <row r="431" spans="1:10" ht="15.5">
      <c r="A431" s="58">
        <v>427</v>
      </c>
      <c r="B431" s="58" t="s">
        <v>334</v>
      </c>
      <c r="C431" s="58" t="s">
        <v>1165</v>
      </c>
      <c r="D431" s="184" t="s">
        <v>1166</v>
      </c>
      <c r="E431" s="58" t="s">
        <v>337</v>
      </c>
      <c r="F431" s="58"/>
      <c r="G431" s="58" t="s">
        <v>338</v>
      </c>
      <c r="H431" s="188">
        <v>20</v>
      </c>
      <c r="I431" s="59">
        <v>0.61</v>
      </c>
      <c r="J431" s="190">
        <f t="shared" si="6"/>
        <v>7.8000000000000007</v>
      </c>
    </row>
    <row r="432" spans="1:10" ht="15.5">
      <c r="A432" s="58">
        <v>428</v>
      </c>
      <c r="B432" s="58" t="s">
        <v>334</v>
      </c>
      <c r="C432" s="58" t="s">
        <v>1167</v>
      </c>
      <c r="D432" s="184" t="s">
        <v>1168</v>
      </c>
      <c r="E432" s="58" t="s">
        <v>337</v>
      </c>
      <c r="F432" s="58"/>
      <c r="G432" s="58" t="s">
        <v>338</v>
      </c>
      <c r="H432" s="188">
        <v>14</v>
      </c>
      <c r="I432" s="59">
        <v>0.61</v>
      </c>
      <c r="J432" s="190">
        <f t="shared" si="6"/>
        <v>5.46</v>
      </c>
    </row>
    <row r="433" spans="1:10" ht="15.5">
      <c r="A433" s="58">
        <v>429</v>
      </c>
      <c r="B433" s="58" t="s">
        <v>334</v>
      </c>
      <c r="C433" s="58" t="s">
        <v>1169</v>
      </c>
      <c r="D433" s="184" t="s">
        <v>1170</v>
      </c>
      <c r="E433" s="58" t="s">
        <v>337</v>
      </c>
      <c r="F433" s="58"/>
      <c r="G433" s="58" t="s">
        <v>338</v>
      </c>
      <c r="H433" s="188">
        <v>11</v>
      </c>
      <c r="I433" s="59">
        <v>0.61</v>
      </c>
      <c r="J433" s="190">
        <f t="shared" si="6"/>
        <v>4.29</v>
      </c>
    </row>
    <row r="434" spans="1:10" ht="15.5">
      <c r="A434" s="58">
        <v>430</v>
      </c>
      <c r="B434" s="58" t="s">
        <v>334</v>
      </c>
      <c r="C434" s="58" t="s">
        <v>1171</v>
      </c>
      <c r="D434" s="184" t="s">
        <v>1172</v>
      </c>
      <c r="E434" s="58" t="s">
        <v>337</v>
      </c>
      <c r="F434" s="58"/>
      <c r="G434" s="58" t="s">
        <v>338</v>
      </c>
      <c r="H434" s="188">
        <v>153</v>
      </c>
      <c r="I434" s="59">
        <v>0.61</v>
      </c>
      <c r="J434" s="190">
        <f t="shared" si="6"/>
        <v>59.67</v>
      </c>
    </row>
    <row r="435" spans="1:10" ht="15.5">
      <c r="A435" s="58">
        <v>431</v>
      </c>
      <c r="B435" s="58" t="s">
        <v>334</v>
      </c>
      <c r="C435" s="58" t="s">
        <v>1173</v>
      </c>
      <c r="D435" s="184" t="s">
        <v>1174</v>
      </c>
      <c r="E435" s="58" t="s">
        <v>337</v>
      </c>
      <c r="F435" s="58"/>
      <c r="G435" s="58" t="s">
        <v>338</v>
      </c>
      <c r="H435" s="188">
        <v>61</v>
      </c>
      <c r="I435" s="59">
        <v>0.61</v>
      </c>
      <c r="J435" s="190">
        <f t="shared" si="6"/>
        <v>23.79</v>
      </c>
    </row>
    <row r="436" spans="1:10" ht="15.5">
      <c r="A436" s="58">
        <v>432</v>
      </c>
      <c r="B436" s="58" t="s">
        <v>334</v>
      </c>
      <c r="C436" s="58" t="s">
        <v>1175</v>
      </c>
      <c r="D436" s="184" t="s">
        <v>1176</v>
      </c>
      <c r="E436" s="58" t="s">
        <v>337</v>
      </c>
      <c r="F436" s="58"/>
      <c r="G436" s="58" t="s">
        <v>338</v>
      </c>
      <c r="H436" s="188">
        <v>324</v>
      </c>
      <c r="I436" s="59">
        <v>0.61</v>
      </c>
      <c r="J436" s="190">
        <f t="shared" si="6"/>
        <v>126.36</v>
      </c>
    </row>
    <row r="437" spans="1:10" ht="15.5">
      <c r="A437" s="58">
        <v>433</v>
      </c>
      <c r="B437" s="58" t="s">
        <v>334</v>
      </c>
      <c r="C437" s="58" t="s">
        <v>1177</v>
      </c>
      <c r="D437" s="184" t="s">
        <v>1178</v>
      </c>
      <c r="E437" s="58" t="s">
        <v>337</v>
      </c>
      <c r="F437" s="58"/>
      <c r="G437" s="58" t="s">
        <v>338</v>
      </c>
      <c r="H437" s="188">
        <v>83</v>
      </c>
      <c r="I437" s="59">
        <v>0.61</v>
      </c>
      <c r="J437" s="190">
        <f t="shared" si="6"/>
        <v>32.370000000000005</v>
      </c>
    </row>
    <row r="438" spans="1:10" ht="15.5">
      <c r="A438" s="58">
        <v>434</v>
      </c>
      <c r="B438" s="58" t="s">
        <v>334</v>
      </c>
      <c r="C438" s="58" t="s">
        <v>1179</v>
      </c>
      <c r="D438" s="184" t="s">
        <v>1180</v>
      </c>
      <c r="E438" s="58" t="s">
        <v>337</v>
      </c>
      <c r="F438" s="58"/>
      <c r="G438" s="58" t="s">
        <v>338</v>
      </c>
      <c r="H438" s="188">
        <v>214</v>
      </c>
      <c r="I438" s="59">
        <v>0.61</v>
      </c>
      <c r="J438" s="190">
        <f t="shared" si="6"/>
        <v>83.460000000000008</v>
      </c>
    </row>
    <row r="439" spans="1:10" ht="15.5">
      <c r="A439" s="58">
        <v>435</v>
      </c>
      <c r="B439" s="58" t="s">
        <v>334</v>
      </c>
      <c r="C439" s="58" t="s">
        <v>1181</v>
      </c>
      <c r="D439" s="184" t="s">
        <v>1180</v>
      </c>
      <c r="E439" s="58" t="s">
        <v>337</v>
      </c>
      <c r="F439" s="58"/>
      <c r="G439" s="58" t="s">
        <v>338</v>
      </c>
      <c r="H439" s="188">
        <v>126</v>
      </c>
      <c r="I439" s="59">
        <v>0.61</v>
      </c>
      <c r="J439" s="190">
        <f t="shared" si="6"/>
        <v>49.14</v>
      </c>
    </row>
    <row r="440" spans="1:10" ht="15.5">
      <c r="A440" s="58">
        <v>436</v>
      </c>
      <c r="B440" s="58" t="s">
        <v>334</v>
      </c>
      <c r="C440" s="58" t="s">
        <v>1182</v>
      </c>
      <c r="D440" s="184" t="s">
        <v>1183</v>
      </c>
      <c r="E440" s="58" t="s">
        <v>337</v>
      </c>
      <c r="F440" s="58"/>
      <c r="G440" s="58" t="s">
        <v>338</v>
      </c>
      <c r="H440" s="188">
        <v>24</v>
      </c>
      <c r="I440" s="59">
        <v>0.61</v>
      </c>
      <c r="J440" s="190">
        <f t="shared" si="6"/>
        <v>9.36</v>
      </c>
    </row>
    <row r="441" spans="1:10" ht="15.5">
      <c r="A441" s="58">
        <v>437</v>
      </c>
      <c r="B441" s="58" t="s">
        <v>334</v>
      </c>
      <c r="C441" s="58" t="s">
        <v>1184</v>
      </c>
      <c r="D441" s="184" t="s">
        <v>1185</v>
      </c>
      <c r="E441" s="58" t="s">
        <v>337</v>
      </c>
      <c r="F441" s="58"/>
      <c r="G441" s="58" t="s">
        <v>338</v>
      </c>
      <c r="H441" s="188">
        <v>24</v>
      </c>
      <c r="I441" s="59">
        <v>0.61</v>
      </c>
      <c r="J441" s="190">
        <f t="shared" si="6"/>
        <v>9.36</v>
      </c>
    </row>
    <row r="442" spans="1:10" ht="15.5">
      <c r="A442" s="58">
        <v>438</v>
      </c>
      <c r="B442" s="58" t="s">
        <v>334</v>
      </c>
      <c r="C442" s="58" t="s">
        <v>1186</v>
      </c>
      <c r="D442" s="184" t="s">
        <v>1187</v>
      </c>
      <c r="E442" s="58" t="s">
        <v>337</v>
      </c>
      <c r="F442" s="58"/>
      <c r="G442" s="58" t="s">
        <v>338</v>
      </c>
      <c r="H442" s="188">
        <v>85</v>
      </c>
      <c r="I442" s="59">
        <v>0.61</v>
      </c>
      <c r="J442" s="190">
        <f t="shared" si="6"/>
        <v>33.15</v>
      </c>
    </row>
    <row r="443" spans="1:10" ht="15.5">
      <c r="A443" s="58">
        <v>439</v>
      </c>
      <c r="B443" s="58" t="s">
        <v>334</v>
      </c>
      <c r="C443" s="58" t="s">
        <v>1188</v>
      </c>
      <c r="D443" s="184" t="s">
        <v>1189</v>
      </c>
      <c r="E443" s="58" t="s">
        <v>337</v>
      </c>
      <c r="F443" s="58"/>
      <c r="G443" s="58" t="s">
        <v>338</v>
      </c>
      <c r="H443" s="188">
        <v>281</v>
      </c>
      <c r="I443" s="59">
        <v>0.61</v>
      </c>
      <c r="J443" s="190">
        <f t="shared" si="6"/>
        <v>109.59</v>
      </c>
    </row>
    <row r="444" spans="1:10" ht="15.5">
      <c r="A444" s="58">
        <v>440</v>
      </c>
      <c r="B444" s="58" t="s">
        <v>334</v>
      </c>
      <c r="C444" s="58" t="s">
        <v>1190</v>
      </c>
      <c r="D444" s="184" t="s">
        <v>1191</v>
      </c>
      <c r="E444" s="58" t="s">
        <v>337</v>
      </c>
      <c r="F444" s="58"/>
      <c r="G444" s="58" t="s">
        <v>338</v>
      </c>
      <c r="H444" s="188">
        <v>335</v>
      </c>
      <c r="I444" s="59">
        <v>0.61</v>
      </c>
      <c r="J444" s="190">
        <f t="shared" si="6"/>
        <v>130.65</v>
      </c>
    </row>
    <row r="445" spans="1:10" ht="15.5">
      <c r="A445" s="58">
        <v>441</v>
      </c>
      <c r="B445" s="58" t="s">
        <v>334</v>
      </c>
      <c r="C445" s="58" t="s">
        <v>1192</v>
      </c>
      <c r="D445" s="184" t="s">
        <v>1193</v>
      </c>
      <c r="E445" s="58" t="s">
        <v>337</v>
      </c>
      <c r="F445" s="58"/>
      <c r="G445" s="58" t="s">
        <v>338</v>
      </c>
      <c r="H445" s="188">
        <v>4</v>
      </c>
      <c r="I445" s="59">
        <v>0.61</v>
      </c>
      <c r="J445" s="190">
        <f t="shared" si="6"/>
        <v>1.56</v>
      </c>
    </row>
    <row r="446" spans="1:10" ht="15.5">
      <c r="A446" s="58">
        <v>442</v>
      </c>
      <c r="B446" s="58" t="s">
        <v>334</v>
      </c>
      <c r="C446" s="58" t="s">
        <v>1194</v>
      </c>
      <c r="D446" s="184" t="s">
        <v>1195</v>
      </c>
      <c r="E446" s="58" t="s">
        <v>337</v>
      </c>
      <c r="F446" s="58"/>
      <c r="G446" s="58" t="s">
        <v>338</v>
      </c>
      <c r="H446" s="188">
        <v>5</v>
      </c>
      <c r="I446" s="59">
        <v>0.61</v>
      </c>
      <c r="J446" s="190">
        <f t="shared" si="6"/>
        <v>1.9500000000000002</v>
      </c>
    </row>
    <row r="447" spans="1:10" ht="15.5">
      <c r="A447" s="58">
        <v>443</v>
      </c>
      <c r="B447" s="58" t="s">
        <v>334</v>
      </c>
      <c r="C447" s="58" t="s">
        <v>1196</v>
      </c>
      <c r="D447" s="184" t="s">
        <v>1197</v>
      </c>
      <c r="E447" s="58" t="s">
        <v>337</v>
      </c>
      <c r="F447" s="58"/>
      <c r="G447" s="58" t="s">
        <v>338</v>
      </c>
      <c r="H447" s="188">
        <v>8</v>
      </c>
      <c r="I447" s="59">
        <v>0.61</v>
      </c>
      <c r="J447" s="190">
        <f t="shared" si="6"/>
        <v>3.12</v>
      </c>
    </row>
    <row r="448" spans="1:10" ht="15.5">
      <c r="A448" s="58">
        <v>444</v>
      </c>
      <c r="B448" s="58" t="s">
        <v>334</v>
      </c>
      <c r="C448" s="58" t="s">
        <v>1198</v>
      </c>
      <c r="D448" s="184" t="s">
        <v>1199</v>
      </c>
      <c r="E448" s="58" t="s">
        <v>337</v>
      </c>
      <c r="F448" s="58"/>
      <c r="G448" s="58" t="s">
        <v>338</v>
      </c>
      <c r="H448" s="188">
        <v>15</v>
      </c>
      <c r="I448" s="59">
        <v>0.61</v>
      </c>
      <c r="J448" s="190">
        <f t="shared" si="6"/>
        <v>5.8500000000000005</v>
      </c>
    </row>
    <row r="449" spans="1:10" ht="15.5">
      <c r="A449" s="58">
        <v>445</v>
      </c>
      <c r="B449" s="58" t="s">
        <v>334</v>
      </c>
      <c r="C449" s="58" t="s">
        <v>1200</v>
      </c>
      <c r="D449" s="184" t="s">
        <v>1201</v>
      </c>
      <c r="E449" s="58" t="s">
        <v>337</v>
      </c>
      <c r="F449" s="58"/>
      <c r="G449" s="58" t="s">
        <v>338</v>
      </c>
      <c r="H449" s="188">
        <v>14</v>
      </c>
      <c r="I449" s="59">
        <v>0.61</v>
      </c>
      <c r="J449" s="190">
        <f t="shared" si="6"/>
        <v>5.46</v>
      </c>
    </row>
    <row r="450" spans="1:10" ht="15.5">
      <c r="A450" s="58">
        <v>446</v>
      </c>
      <c r="B450" s="58" t="s">
        <v>334</v>
      </c>
      <c r="C450" s="58" t="s">
        <v>1202</v>
      </c>
      <c r="D450" s="184" t="s">
        <v>1203</v>
      </c>
      <c r="E450" s="58" t="s">
        <v>337</v>
      </c>
      <c r="F450" s="58"/>
      <c r="G450" s="58" t="s">
        <v>338</v>
      </c>
      <c r="H450" s="188">
        <v>139</v>
      </c>
      <c r="I450" s="59">
        <v>0.61</v>
      </c>
      <c r="J450" s="190">
        <f t="shared" si="6"/>
        <v>54.21</v>
      </c>
    </row>
    <row r="451" spans="1:10" ht="15.5">
      <c r="A451" s="58">
        <v>447</v>
      </c>
      <c r="B451" s="58" t="s">
        <v>334</v>
      </c>
      <c r="C451" s="58" t="s">
        <v>1204</v>
      </c>
      <c r="D451" s="184" t="s">
        <v>1205</v>
      </c>
      <c r="E451" s="58" t="s">
        <v>337</v>
      </c>
      <c r="F451" s="58"/>
      <c r="G451" s="58" t="s">
        <v>338</v>
      </c>
      <c r="H451" s="188">
        <v>14</v>
      </c>
      <c r="I451" s="59">
        <v>0.61</v>
      </c>
      <c r="J451" s="190">
        <f t="shared" si="6"/>
        <v>5.46</v>
      </c>
    </row>
    <row r="452" spans="1:10" ht="15.5">
      <c r="A452" s="58">
        <v>448</v>
      </c>
      <c r="B452" s="58" t="s">
        <v>334</v>
      </c>
      <c r="C452" s="58" t="s">
        <v>1206</v>
      </c>
      <c r="D452" s="184" t="s">
        <v>1207</v>
      </c>
      <c r="E452" s="58" t="s">
        <v>337</v>
      </c>
      <c r="F452" s="58"/>
      <c r="G452" s="58" t="s">
        <v>338</v>
      </c>
      <c r="H452" s="188">
        <v>164</v>
      </c>
      <c r="I452" s="59">
        <v>0.61</v>
      </c>
      <c r="J452" s="190">
        <f t="shared" si="6"/>
        <v>63.96</v>
      </c>
    </row>
    <row r="453" spans="1:10" ht="15.5">
      <c r="A453" s="58">
        <v>449</v>
      </c>
      <c r="B453" s="58" t="s">
        <v>334</v>
      </c>
      <c r="C453" s="58" t="s">
        <v>1208</v>
      </c>
      <c r="D453" s="184" t="s">
        <v>1209</v>
      </c>
      <c r="E453" s="58" t="s">
        <v>337</v>
      </c>
      <c r="F453" s="58"/>
      <c r="G453" s="58" t="s">
        <v>338</v>
      </c>
      <c r="H453" s="188">
        <v>24</v>
      </c>
      <c r="I453" s="59">
        <v>0.61</v>
      </c>
      <c r="J453" s="190">
        <f t="shared" ref="J453:J516" si="7">H453*(1-I453)</f>
        <v>9.36</v>
      </c>
    </row>
    <row r="454" spans="1:10" ht="15.5">
      <c r="A454" s="58">
        <v>450</v>
      </c>
      <c r="B454" s="58" t="s">
        <v>334</v>
      </c>
      <c r="C454" s="58" t="s">
        <v>1210</v>
      </c>
      <c r="D454" s="184" t="s">
        <v>1211</v>
      </c>
      <c r="E454" s="58" t="s">
        <v>337</v>
      </c>
      <c r="F454" s="58"/>
      <c r="G454" s="58" t="s">
        <v>338</v>
      </c>
      <c r="H454" s="188">
        <v>11</v>
      </c>
      <c r="I454" s="59">
        <v>0.61</v>
      </c>
      <c r="J454" s="190">
        <f t="shared" si="7"/>
        <v>4.29</v>
      </c>
    </row>
    <row r="455" spans="1:10" ht="15.5">
      <c r="A455" s="58">
        <v>451</v>
      </c>
      <c r="B455" s="58" t="s">
        <v>334</v>
      </c>
      <c r="C455" s="58" t="s">
        <v>1212</v>
      </c>
      <c r="D455" s="184" t="s">
        <v>1213</v>
      </c>
      <c r="E455" s="58" t="s">
        <v>337</v>
      </c>
      <c r="F455" s="58"/>
      <c r="G455" s="58" t="s">
        <v>338</v>
      </c>
      <c r="H455" s="188">
        <v>11</v>
      </c>
      <c r="I455" s="59">
        <v>0.61</v>
      </c>
      <c r="J455" s="190">
        <f t="shared" si="7"/>
        <v>4.29</v>
      </c>
    </row>
    <row r="456" spans="1:10" ht="15.5">
      <c r="A456" s="58">
        <v>452</v>
      </c>
      <c r="B456" s="58" t="s">
        <v>334</v>
      </c>
      <c r="C456" s="58" t="s">
        <v>1214</v>
      </c>
      <c r="D456" s="184" t="s">
        <v>1215</v>
      </c>
      <c r="E456" s="58" t="s">
        <v>337</v>
      </c>
      <c r="F456" s="58"/>
      <c r="G456" s="58" t="s">
        <v>338</v>
      </c>
      <c r="H456" s="188">
        <v>81</v>
      </c>
      <c r="I456" s="59">
        <v>0.61</v>
      </c>
      <c r="J456" s="190">
        <f t="shared" si="7"/>
        <v>31.59</v>
      </c>
    </row>
    <row r="457" spans="1:10" ht="15.5">
      <c r="A457" s="58">
        <v>453</v>
      </c>
      <c r="B457" s="58" t="s">
        <v>334</v>
      </c>
      <c r="C457" s="58" t="s">
        <v>1216</v>
      </c>
      <c r="D457" s="184" t="s">
        <v>1217</v>
      </c>
      <c r="E457" s="58" t="s">
        <v>337</v>
      </c>
      <c r="F457" s="58"/>
      <c r="G457" s="58" t="s">
        <v>338</v>
      </c>
      <c r="H457" s="188">
        <v>102</v>
      </c>
      <c r="I457" s="59">
        <v>0.61</v>
      </c>
      <c r="J457" s="190">
        <f t="shared" si="7"/>
        <v>39.78</v>
      </c>
    </row>
    <row r="458" spans="1:10" ht="15.5">
      <c r="A458" s="58">
        <v>454</v>
      </c>
      <c r="B458" s="58" t="s">
        <v>334</v>
      </c>
      <c r="C458" s="58" t="s">
        <v>1218</v>
      </c>
      <c r="D458" s="184" t="s">
        <v>1219</v>
      </c>
      <c r="E458" s="58" t="s">
        <v>337</v>
      </c>
      <c r="F458" s="58"/>
      <c r="G458" s="58" t="s">
        <v>338</v>
      </c>
      <c r="H458" s="188">
        <v>68</v>
      </c>
      <c r="I458" s="59">
        <v>0.61</v>
      </c>
      <c r="J458" s="190">
        <f t="shared" si="7"/>
        <v>26.52</v>
      </c>
    </row>
    <row r="459" spans="1:10" ht="15.5">
      <c r="A459" s="58">
        <v>455</v>
      </c>
      <c r="B459" s="58" t="s">
        <v>334</v>
      </c>
      <c r="C459" s="58" t="s">
        <v>1220</v>
      </c>
      <c r="D459" s="184" t="s">
        <v>1221</v>
      </c>
      <c r="E459" s="58" t="s">
        <v>337</v>
      </c>
      <c r="F459" s="58"/>
      <c r="G459" s="58" t="s">
        <v>338</v>
      </c>
      <c r="H459" s="188">
        <v>8</v>
      </c>
      <c r="I459" s="59">
        <v>0.61</v>
      </c>
      <c r="J459" s="190">
        <f t="shared" si="7"/>
        <v>3.12</v>
      </c>
    </row>
    <row r="460" spans="1:10" ht="15.5">
      <c r="A460" s="58">
        <v>456</v>
      </c>
      <c r="B460" s="58" t="s">
        <v>334</v>
      </c>
      <c r="C460" s="58" t="s">
        <v>1222</v>
      </c>
      <c r="D460" s="184" t="s">
        <v>1223</v>
      </c>
      <c r="E460" s="58" t="s">
        <v>337</v>
      </c>
      <c r="F460" s="58"/>
      <c r="G460" s="58" t="s">
        <v>338</v>
      </c>
      <c r="H460" s="188">
        <v>5</v>
      </c>
      <c r="I460" s="59">
        <v>0.61</v>
      </c>
      <c r="J460" s="190">
        <f t="shared" si="7"/>
        <v>1.9500000000000002</v>
      </c>
    </row>
    <row r="461" spans="1:10" ht="15.5">
      <c r="A461" s="58">
        <v>457</v>
      </c>
      <c r="B461" s="58" t="s">
        <v>334</v>
      </c>
      <c r="C461" s="58" t="s">
        <v>1224</v>
      </c>
      <c r="D461" s="184" t="s">
        <v>1225</v>
      </c>
      <c r="E461" s="58" t="s">
        <v>337</v>
      </c>
      <c r="F461" s="58"/>
      <c r="G461" s="58" t="s">
        <v>338</v>
      </c>
      <c r="H461" s="188">
        <v>31</v>
      </c>
      <c r="I461" s="59">
        <v>0.61</v>
      </c>
      <c r="J461" s="190">
        <f t="shared" si="7"/>
        <v>12.09</v>
      </c>
    </row>
    <row r="462" spans="1:10" ht="15.5">
      <c r="A462" s="58">
        <v>458</v>
      </c>
      <c r="B462" s="58" t="s">
        <v>334</v>
      </c>
      <c r="C462" s="58" t="s">
        <v>1226</v>
      </c>
      <c r="D462" s="184" t="s">
        <v>1227</v>
      </c>
      <c r="E462" s="58" t="s">
        <v>337</v>
      </c>
      <c r="F462" s="58"/>
      <c r="G462" s="58" t="s">
        <v>338</v>
      </c>
      <c r="H462" s="188">
        <v>254</v>
      </c>
      <c r="I462" s="59">
        <v>0.61</v>
      </c>
      <c r="J462" s="190">
        <f t="shared" si="7"/>
        <v>99.06</v>
      </c>
    </row>
    <row r="463" spans="1:10" ht="15.5">
      <c r="A463" s="58">
        <v>459</v>
      </c>
      <c r="B463" s="58" t="s">
        <v>334</v>
      </c>
      <c r="C463" s="58" t="s">
        <v>1228</v>
      </c>
      <c r="D463" s="184" t="s">
        <v>1229</v>
      </c>
      <c r="E463" s="58" t="s">
        <v>337</v>
      </c>
      <c r="F463" s="58"/>
      <c r="G463" s="58" t="s">
        <v>338</v>
      </c>
      <c r="H463" s="188">
        <v>35</v>
      </c>
      <c r="I463" s="59">
        <v>0.61</v>
      </c>
      <c r="J463" s="190">
        <f t="shared" si="7"/>
        <v>13.65</v>
      </c>
    </row>
    <row r="464" spans="1:10" ht="15.5">
      <c r="A464" s="58">
        <v>460</v>
      </c>
      <c r="B464" s="58" t="s">
        <v>334</v>
      </c>
      <c r="C464" s="58" t="s">
        <v>1230</v>
      </c>
      <c r="D464" s="184" t="s">
        <v>1231</v>
      </c>
      <c r="E464" s="58" t="s">
        <v>337</v>
      </c>
      <c r="F464" s="58"/>
      <c r="G464" s="58" t="s">
        <v>338</v>
      </c>
      <c r="H464" s="188">
        <v>736</v>
      </c>
      <c r="I464" s="59">
        <v>0.61</v>
      </c>
      <c r="J464" s="190">
        <f t="shared" si="7"/>
        <v>287.04000000000002</v>
      </c>
    </row>
    <row r="465" spans="1:10" ht="15.5">
      <c r="A465" s="58">
        <v>461</v>
      </c>
      <c r="B465" s="58" t="s">
        <v>334</v>
      </c>
      <c r="C465" s="58" t="s">
        <v>1232</v>
      </c>
      <c r="D465" s="184" t="s">
        <v>1233</v>
      </c>
      <c r="E465" s="58" t="s">
        <v>337</v>
      </c>
      <c r="F465" s="58"/>
      <c r="G465" s="58" t="s">
        <v>338</v>
      </c>
      <c r="H465" s="188">
        <v>10</v>
      </c>
      <c r="I465" s="59">
        <v>0.61</v>
      </c>
      <c r="J465" s="190">
        <f t="shared" si="7"/>
        <v>3.9000000000000004</v>
      </c>
    </row>
    <row r="466" spans="1:10" ht="15.5">
      <c r="A466" s="58">
        <v>462</v>
      </c>
      <c r="B466" s="58" t="s">
        <v>334</v>
      </c>
      <c r="C466" s="58" t="s">
        <v>1234</v>
      </c>
      <c r="D466" s="184" t="s">
        <v>1235</v>
      </c>
      <c r="E466" s="58" t="s">
        <v>337</v>
      </c>
      <c r="F466" s="58"/>
      <c r="G466" s="58" t="s">
        <v>338</v>
      </c>
      <c r="H466" s="188">
        <v>10</v>
      </c>
      <c r="I466" s="59">
        <v>0.61</v>
      </c>
      <c r="J466" s="190">
        <f t="shared" si="7"/>
        <v>3.9000000000000004</v>
      </c>
    </row>
    <row r="467" spans="1:10" ht="15.5">
      <c r="A467" s="58">
        <v>463</v>
      </c>
      <c r="B467" s="58" t="s">
        <v>334</v>
      </c>
      <c r="C467" s="58" t="s">
        <v>1236</v>
      </c>
      <c r="D467" s="184" t="s">
        <v>1237</v>
      </c>
      <c r="E467" s="58" t="s">
        <v>337</v>
      </c>
      <c r="F467" s="58"/>
      <c r="G467" s="58" t="s">
        <v>338</v>
      </c>
      <c r="H467" s="188">
        <v>68</v>
      </c>
      <c r="I467" s="59">
        <v>0.61</v>
      </c>
      <c r="J467" s="190">
        <f t="shared" si="7"/>
        <v>26.52</v>
      </c>
    </row>
    <row r="468" spans="1:10" ht="15.5">
      <c r="A468" s="58">
        <v>464</v>
      </c>
      <c r="B468" s="58" t="s">
        <v>334</v>
      </c>
      <c r="C468" s="58" t="s">
        <v>1238</v>
      </c>
      <c r="D468" s="184" t="s">
        <v>1239</v>
      </c>
      <c r="E468" s="58" t="s">
        <v>337</v>
      </c>
      <c r="F468" s="58"/>
      <c r="G468" s="58" t="s">
        <v>338</v>
      </c>
      <c r="H468" s="188">
        <v>12</v>
      </c>
      <c r="I468" s="59">
        <v>0.61</v>
      </c>
      <c r="J468" s="190">
        <f t="shared" si="7"/>
        <v>4.68</v>
      </c>
    </row>
    <row r="469" spans="1:10" ht="15.5">
      <c r="A469" s="58">
        <v>465</v>
      </c>
      <c r="B469" s="58" t="s">
        <v>334</v>
      </c>
      <c r="C469" s="58" t="s">
        <v>1240</v>
      </c>
      <c r="D469" s="184" t="s">
        <v>1241</v>
      </c>
      <c r="E469" s="58" t="s">
        <v>337</v>
      </c>
      <c r="F469" s="58"/>
      <c r="G469" s="58" t="s">
        <v>338</v>
      </c>
      <c r="H469" s="188">
        <v>6</v>
      </c>
      <c r="I469" s="59">
        <v>0.61</v>
      </c>
      <c r="J469" s="190">
        <f t="shared" si="7"/>
        <v>2.34</v>
      </c>
    </row>
    <row r="470" spans="1:10" ht="15.5">
      <c r="A470" s="58">
        <v>466</v>
      </c>
      <c r="B470" s="58" t="s">
        <v>334</v>
      </c>
      <c r="C470" s="58" t="s">
        <v>1242</v>
      </c>
      <c r="D470" s="184" t="s">
        <v>1243</v>
      </c>
      <c r="E470" s="58" t="s">
        <v>337</v>
      </c>
      <c r="F470" s="58"/>
      <c r="G470" s="58" t="s">
        <v>338</v>
      </c>
      <c r="H470" s="188">
        <v>37</v>
      </c>
      <c r="I470" s="59">
        <v>0.61</v>
      </c>
      <c r="J470" s="190">
        <f t="shared" si="7"/>
        <v>14.43</v>
      </c>
    </row>
    <row r="471" spans="1:10" ht="15.5">
      <c r="A471" s="58">
        <v>467</v>
      </c>
      <c r="B471" s="58" t="s">
        <v>334</v>
      </c>
      <c r="C471" s="58" t="s">
        <v>1244</v>
      </c>
      <c r="D471" s="184" t="s">
        <v>1245</v>
      </c>
      <c r="E471" s="58" t="s">
        <v>337</v>
      </c>
      <c r="F471" s="58"/>
      <c r="G471" s="58" t="s">
        <v>338</v>
      </c>
      <c r="H471" s="188">
        <v>7</v>
      </c>
      <c r="I471" s="59">
        <v>0.61</v>
      </c>
      <c r="J471" s="190">
        <f t="shared" si="7"/>
        <v>2.73</v>
      </c>
    </row>
    <row r="472" spans="1:10" ht="15.5">
      <c r="A472" s="58">
        <v>468</v>
      </c>
      <c r="B472" s="58" t="s">
        <v>334</v>
      </c>
      <c r="C472" s="58" t="s">
        <v>1246</v>
      </c>
      <c r="D472" s="184" t="s">
        <v>1247</v>
      </c>
      <c r="E472" s="58" t="s">
        <v>337</v>
      </c>
      <c r="F472" s="58"/>
      <c r="G472" s="58" t="s">
        <v>338</v>
      </c>
      <c r="H472" s="188">
        <v>50</v>
      </c>
      <c r="I472" s="59">
        <v>0.61</v>
      </c>
      <c r="J472" s="190">
        <f t="shared" si="7"/>
        <v>19.5</v>
      </c>
    </row>
    <row r="473" spans="1:10" ht="15.5">
      <c r="A473" s="58">
        <v>469</v>
      </c>
      <c r="B473" s="58" t="s">
        <v>334</v>
      </c>
      <c r="C473" s="58" t="s">
        <v>1248</v>
      </c>
      <c r="D473" s="184" t="s">
        <v>1249</v>
      </c>
      <c r="E473" s="58" t="s">
        <v>337</v>
      </c>
      <c r="F473" s="58"/>
      <c r="G473" s="58" t="s">
        <v>338</v>
      </c>
      <c r="H473" s="188">
        <v>14</v>
      </c>
      <c r="I473" s="59">
        <v>0.61</v>
      </c>
      <c r="J473" s="190">
        <f t="shared" si="7"/>
        <v>5.46</v>
      </c>
    </row>
    <row r="474" spans="1:10" ht="15.5">
      <c r="A474" s="58">
        <v>470</v>
      </c>
      <c r="B474" s="58" t="s">
        <v>334</v>
      </c>
      <c r="C474" s="58" t="s">
        <v>1250</v>
      </c>
      <c r="D474" s="184" t="s">
        <v>1251</v>
      </c>
      <c r="E474" s="58" t="s">
        <v>337</v>
      </c>
      <c r="F474" s="58"/>
      <c r="G474" s="58" t="s">
        <v>338</v>
      </c>
      <c r="H474" s="188">
        <v>97</v>
      </c>
      <c r="I474" s="59">
        <v>0.61</v>
      </c>
      <c r="J474" s="190">
        <f t="shared" si="7"/>
        <v>37.83</v>
      </c>
    </row>
    <row r="475" spans="1:10" ht="15.5">
      <c r="A475" s="58">
        <v>471</v>
      </c>
      <c r="B475" s="58" t="s">
        <v>334</v>
      </c>
      <c r="C475" s="58" t="s">
        <v>1252</v>
      </c>
      <c r="D475" s="184" t="s">
        <v>1253</v>
      </c>
      <c r="E475" s="58" t="s">
        <v>337</v>
      </c>
      <c r="F475" s="58"/>
      <c r="G475" s="58" t="s">
        <v>338</v>
      </c>
      <c r="H475" s="188">
        <v>101</v>
      </c>
      <c r="I475" s="59">
        <v>0.61</v>
      </c>
      <c r="J475" s="190">
        <f t="shared" si="7"/>
        <v>39.39</v>
      </c>
    </row>
    <row r="476" spans="1:10" ht="15.5">
      <c r="A476" s="58">
        <v>472</v>
      </c>
      <c r="B476" s="58" t="s">
        <v>334</v>
      </c>
      <c r="C476" s="58" t="s">
        <v>1254</v>
      </c>
      <c r="D476" s="184" t="s">
        <v>1255</v>
      </c>
      <c r="E476" s="58" t="s">
        <v>337</v>
      </c>
      <c r="F476" s="58"/>
      <c r="G476" s="58" t="s">
        <v>338</v>
      </c>
      <c r="H476" s="188">
        <v>117</v>
      </c>
      <c r="I476" s="59">
        <v>0.61</v>
      </c>
      <c r="J476" s="190">
        <f t="shared" si="7"/>
        <v>45.63</v>
      </c>
    </row>
    <row r="477" spans="1:10" ht="15.5">
      <c r="A477" s="58">
        <v>473</v>
      </c>
      <c r="B477" s="58" t="s">
        <v>334</v>
      </c>
      <c r="C477" s="58" t="s">
        <v>1256</v>
      </c>
      <c r="D477" s="184" t="s">
        <v>1257</v>
      </c>
      <c r="E477" s="58" t="s">
        <v>337</v>
      </c>
      <c r="F477" s="58"/>
      <c r="G477" s="58" t="s">
        <v>338</v>
      </c>
      <c r="H477" s="188">
        <v>31</v>
      </c>
      <c r="I477" s="59">
        <v>0.61</v>
      </c>
      <c r="J477" s="190">
        <f t="shared" si="7"/>
        <v>12.09</v>
      </c>
    </row>
    <row r="478" spans="1:10" ht="15.5">
      <c r="A478" s="58">
        <v>474</v>
      </c>
      <c r="B478" s="58" t="s">
        <v>334</v>
      </c>
      <c r="C478" s="58" t="s">
        <v>1258</v>
      </c>
      <c r="D478" s="184" t="s">
        <v>1259</v>
      </c>
      <c r="E478" s="58" t="s">
        <v>337</v>
      </c>
      <c r="F478" s="58"/>
      <c r="G478" s="58" t="s">
        <v>338</v>
      </c>
      <c r="H478" s="188">
        <v>56</v>
      </c>
      <c r="I478" s="59">
        <v>0.61</v>
      </c>
      <c r="J478" s="190">
        <f t="shared" si="7"/>
        <v>21.84</v>
      </c>
    </row>
    <row r="479" spans="1:10" ht="15.5">
      <c r="A479" s="58">
        <v>475</v>
      </c>
      <c r="B479" s="58" t="s">
        <v>334</v>
      </c>
      <c r="C479" s="58" t="s">
        <v>1260</v>
      </c>
      <c r="D479" s="184" t="s">
        <v>1261</v>
      </c>
      <c r="E479" s="58" t="s">
        <v>337</v>
      </c>
      <c r="F479" s="58"/>
      <c r="G479" s="58" t="s">
        <v>338</v>
      </c>
      <c r="H479" s="188">
        <v>35</v>
      </c>
      <c r="I479" s="59">
        <v>0.61</v>
      </c>
      <c r="J479" s="190">
        <f t="shared" si="7"/>
        <v>13.65</v>
      </c>
    </row>
    <row r="480" spans="1:10" ht="15.5">
      <c r="A480" s="58">
        <v>476</v>
      </c>
      <c r="B480" s="58" t="s">
        <v>334</v>
      </c>
      <c r="C480" s="58" t="s">
        <v>1262</v>
      </c>
      <c r="D480" s="184" t="s">
        <v>1263</v>
      </c>
      <c r="E480" s="58" t="s">
        <v>337</v>
      </c>
      <c r="F480" s="58"/>
      <c r="G480" s="58" t="s">
        <v>338</v>
      </c>
      <c r="H480" s="188">
        <v>203</v>
      </c>
      <c r="I480" s="59">
        <v>0.61</v>
      </c>
      <c r="J480" s="190">
        <f t="shared" si="7"/>
        <v>79.17</v>
      </c>
    </row>
    <row r="481" spans="1:10" ht="15.5">
      <c r="A481" s="58">
        <v>477</v>
      </c>
      <c r="B481" s="58" t="s">
        <v>334</v>
      </c>
      <c r="C481" s="58" t="s">
        <v>1264</v>
      </c>
      <c r="D481" s="184" t="s">
        <v>1265</v>
      </c>
      <c r="E481" s="58" t="s">
        <v>337</v>
      </c>
      <c r="F481" s="58"/>
      <c r="G481" s="58" t="s">
        <v>338</v>
      </c>
      <c r="H481" s="188">
        <v>135</v>
      </c>
      <c r="I481" s="59">
        <v>0.61</v>
      </c>
      <c r="J481" s="190">
        <f t="shared" si="7"/>
        <v>52.65</v>
      </c>
    </row>
    <row r="482" spans="1:10" ht="15.5">
      <c r="A482" s="58">
        <v>478</v>
      </c>
      <c r="B482" s="58" t="s">
        <v>334</v>
      </c>
      <c r="C482" s="58" t="s">
        <v>1266</v>
      </c>
      <c r="D482" s="184" t="s">
        <v>1265</v>
      </c>
      <c r="E482" s="58" t="s">
        <v>337</v>
      </c>
      <c r="F482" s="58"/>
      <c r="G482" s="58" t="s">
        <v>338</v>
      </c>
      <c r="H482" s="188">
        <v>160</v>
      </c>
      <c r="I482" s="59">
        <v>0.61</v>
      </c>
      <c r="J482" s="190">
        <f t="shared" si="7"/>
        <v>62.400000000000006</v>
      </c>
    </row>
    <row r="483" spans="1:10" ht="15.5">
      <c r="A483" s="58">
        <v>479</v>
      </c>
      <c r="B483" s="58" t="s">
        <v>334</v>
      </c>
      <c r="C483" s="58" t="s">
        <v>1267</v>
      </c>
      <c r="D483" s="184" t="s">
        <v>1268</v>
      </c>
      <c r="E483" s="58" t="s">
        <v>337</v>
      </c>
      <c r="F483" s="58"/>
      <c r="G483" s="58" t="s">
        <v>338</v>
      </c>
      <c r="H483" s="188">
        <v>45</v>
      </c>
      <c r="I483" s="59">
        <v>0.61</v>
      </c>
      <c r="J483" s="190">
        <f t="shared" si="7"/>
        <v>17.55</v>
      </c>
    </row>
    <row r="484" spans="1:10" ht="15.5">
      <c r="A484" s="58">
        <v>480</v>
      </c>
      <c r="B484" s="58" t="s">
        <v>334</v>
      </c>
      <c r="C484" s="58" t="s">
        <v>1269</v>
      </c>
      <c r="D484" s="184" t="s">
        <v>1270</v>
      </c>
      <c r="E484" s="58" t="s">
        <v>337</v>
      </c>
      <c r="F484" s="58"/>
      <c r="G484" s="58" t="s">
        <v>338</v>
      </c>
      <c r="H484" s="188">
        <v>106</v>
      </c>
      <c r="I484" s="59">
        <v>0.61</v>
      </c>
      <c r="J484" s="190">
        <f t="shared" si="7"/>
        <v>41.34</v>
      </c>
    </row>
    <row r="485" spans="1:10" ht="15.5">
      <c r="A485" s="58">
        <v>481</v>
      </c>
      <c r="B485" s="58" t="s">
        <v>334</v>
      </c>
      <c r="C485" s="58" t="s">
        <v>1271</v>
      </c>
      <c r="D485" s="184" t="s">
        <v>1272</v>
      </c>
      <c r="E485" s="58" t="s">
        <v>337</v>
      </c>
      <c r="F485" s="58"/>
      <c r="G485" s="58" t="s">
        <v>338</v>
      </c>
      <c r="H485" s="188">
        <v>81</v>
      </c>
      <c r="I485" s="59">
        <v>0.61</v>
      </c>
      <c r="J485" s="190">
        <f t="shared" si="7"/>
        <v>31.59</v>
      </c>
    </row>
    <row r="486" spans="1:10" ht="15.5">
      <c r="A486" s="58">
        <v>482</v>
      </c>
      <c r="B486" s="58" t="s">
        <v>334</v>
      </c>
      <c r="C486" s="58" t="s">
        <v>1273</v>
      </c>
      <c r="D486" s="184" t="s">
        <v>1274</v>
      </c>
      <c r="E486" s="58" t="s">
        <v>337</v>
      </c>
      <c r="F486" s="58"/>
      <c r="G486" s="58" t="s">
        <v>338</v>
      </c>
      <c r="H486" s="188">
        <v>81</v>
      </c>
      <c r="I486" s="59">
        <v>0.61</v>
      </c>
      <c r="J486" s="190">
        <f t="shared" si="7"/>
        <v>31.59</v>
      </c>
    </row>
    <row r="487" spans="1:10" ht="15.5">
      <c r="A487" s="58">
        <v>483</v>
      </c>
      <c r="B487" s="58" t="s">
        <v>334</v>
      </c>
      <c r="C487" s="58" t="s">
        <v>1275</v>
      </c>
      <c r="D487" s="184" t="s">
        <v>1276</v>
      </c>
      <c r="E487" s="58" t="s">
        <v>337</v>
      </c>
      <c r="F487" s="58"/>
      <c r="G487" s="58" t="s">
        <v>338</v>
      </c>
      <c r="H487" s="188">
        <v>165</v>
      </c>
      <c r="I487" s="59">
        <v>0.61</v>
      </c>
      <c r="J487" s="190">
        <f t="shared" si="7"/>
        <v>64.350000000000009</v>
      </c>
    </row>
    <row r="488" spans="1:10" ht="15.5">
      <c r="A488" s="58">
        <v>484</v>
      </c>
      <c r="B488" s="58" t="s">
        <v>334</v>
      </c>
      <c r="C488" s="58" t="s">
        <v>1277</v>
      </c>
      <c r="D488" s="184" t="s">
        <v>1278</v>
      </c>
      <c r="E488" s="58" t="s">
        <v>337</v>
      </c>
      <c r="F488" s="58"/>
      <c r="G488" s="58" t="s">
        <v>338</v>
      </c>
      <c r="H488" s="188">
        <v>185</v>
      </c>
      <c r="I488" s="59">
        <v>0.61</v>
      </c>
      <c r="J488" s="190">
        <f t="shared" si="7"/>
        <v>72.150000000000006</v>
      </c>
    </row>
    <row r="489" spans="1:10" ht="15.5">
      <c r="A489" s="58">
        <v>485</v>
      </c>
      <c r="B489" s="58" t="s">
        <v>334</v>
      </c>
      <c r="C489" s="58" t="s">
        <v>1279</v>
      </c>
      <c r="D489" s="184" t="s">
        <v>1280</v>
      </c>
      <c r="E489" s="58" t="s">
        <v>337</v>
      </c>
      <c r="F489" s="58"/>
      <c r="G489" s="58" t="s">
        <v>338</v>
      </c>
      <c r="H489" s="188">
        <v>50</v>
      </c>
      <c r="I489" s="59">
        <v>0.61</v>
      </c>
      <c r="J489" s="190">
        <f t="shared" si="7"/>
        <v>19.5</v>
      </c>
    </row>
    <row r="490" spans="1:10" ht="15.5">
      <c r="A490" s="58">
        <v>486</v>
      </c>
      <c r="B490" s="58" t="s">
        <v>334</v>
      </c>
      <c r="C490" s="58" t="s">
        <v>1281</v>
      </c>
      <c r="D490" s="184" t="s">
        <v>1282</v>
      </c>
      <c r="E490" s="58" t="s">
        <v>337</v>
      </c>
      <c r="F490" s="58"/>
      <c r="G490" s="58" t="s">
        <v>338</v>
      </c>
      <c r="H490" s="188">
        <v>39</v>
      </c>
      <c r="I490" s="59">
        <v>0.61</v>
      </c>
      <c r="J490" s="190">
        <f t="shared" si="7"/>
        <v>15.21</v>
      </c>
    </row>
    <row r="491" spans="1:10" ht="15.5">
      <c r="A491" s="58">
        <v>487</v>
      </c>
      <c r="B491" s="58" t="s">
        <v>334</v>
      </c>
      <c r="C491" s="58" t="s">
        <v>1283</v>
      </c>
      <c r="D491" s="184" t="s">
        <v>1284</v>
      </c>
      <c r="E491" s="58" t="s">
        <v>337</v>
      </c>
      <c r="F491" s="58"/>
      <c r="G491" s="58" t="s">
        <v>338</v>
      </c>
      <c r="H491" s="188">
        <v>381</v>
      </c>
      <c r="I491" s="59">
        <v>0.61</v>
      </c>
      <c r="J491" s="190">
        <f t="shared" si="7"/>
        <v>148.59</v>
      </c>
    </row>
    <row r="492" spans="1:10" ht="15.5">
      <c r="A492" s="58">
        <v>488</v>
      </c>
      <c r="B492" s="58" t="s">
        <v>334</v>
      </c>
      <c r="C492" s="58" t="s">
        <v>1285</v>
      </c>
      <c r="D492" s="184" t="s">
        <v>1286</v>
      </c>
      <c r="E492" s="58" t="s">
        <v>337</v>
      </c>
      <c r="F492" s="58"/>
      <c r="G492" s="58" t="s">
        <v>338</v>
      </c>
      <c r="H492" s="188">
        <v>212</v>
      </c>
      <c r="I492" s="59">
        <v>0.61</v>
      </c>
      <c r="J492" s="190">
        <f t="shared" si="7"/>
        <v>82.68</v>
      </c>
    </row>
    <row r="493" spans="1:10" ht="15.5">
      <c r="A493" s="58">
        <v>489</v>
      </c>
      <c r="B493" s="58" t="s">
        <v>334</v>
      </c>
      <c r="C493" s="58" t="s">
        <v>1287</v>
      </c>
      <c r="D493" s="184" t="s">
        <v>1288</v>
      </c>
      <c r="E493" s="58" t="s">
        <v>337</v>
      </c>
      <c r="F493" s="58"/>
      <c r="G493" s="58" t="s">
        <v>338</v>
      </c>
      <c r="H493" s="188">
        <v>6</v>
      </c>
      <c r="I493" s="59">
        <v>0.61</v>
      </c>
      <c r="J493" s="190">
        <f t="shared" si="7"/>
        <v>2.34</v>
      </c>
    </row>
    <row r="494" spans="1:10" ht="15.5">
      <c r="A494" s="58">
        <v>490</v>
      </c>
      <c r="B494" s="58" t="s">
        <v>334</v>
      </c>
      <c r="C494" s="58" t="s">
        <v>1289</v>
      </c>
      <c r="D494" s="184" t="s">
        <v>1290</v>
      </c>
      <c r="E494" s="58" t="s">
        <v>337</v>
      </c>
      <c r="F494" s="58"/>
      <c r="G494" s="58" t="s">
        <v>338</v>
      </c>
      <c r="H494" s="188">
        <v>5</v>
      </c>
      <c r="I494" s="59">
        <v>0.61</v>
      </c>
      <c r="J494" s="190">
        <f t="shared" si="7"/>
        <v>1.9500000000000002</v>
      </c>
    </row>
    <row r="495" spans="1:10" ht="15.5">
      <c r="A495" s="58">
        <v>491</v>
      </c>
      <c r="B495" s="58" t="s">
        <v>334</v>
      </c>
      <c r="C495" s="58" t="s">
        <v>1291</v>
      </c>
      <c r="D495" s="184" t="s">
        <v>1292</v>
      </c>
      <c r="E495" s="58" t="s">
        <v>337</v>
      </c>
      <c r="F495" s="58"/>
      <c r="G495" s="58" t="s">
        <v>338</v>
      </c>
      <c r="H495" s="188">
        <v>4</v>
      </c>
      <c r="I495" s="59">
        <v>0.61</v>
      </c>
      <c r="J495" s="190">
        <f t="shared" si="7"/>
        <v>1.56</v>
      </c>
    </row>
    <row r="496" spans="1:10" ht="15.5">
      <c r="A496" s="58">
        <v>492</v>
      </c>
      <c r="B496" s="58" t="s">
        <v>334</v>
      </c>
      <c r="C496" s="58" t="s">
        <v>1293</v>
      </c>
      <c r="D496" s="184" t="s">
        <v>1294</v>
      </c>
      <c r="E496" s="58" t="s">
        <v>337</v>
      </c>
      <c r="F496" s="58"/>
      <c r="G496" s="58" t="s">
        <v>338</v>
      </c>
      <c r="H496" s="188">
        <v>17</v>
      </c>
      <c r="I496" s="59">
        <v>0.61</v>
      </c>
      <c r="J496" s="190">
        <f t="shared" si="7"/>
        <v>6.63</v>
      </c>
    </row>
    <row r="497" spans="1:10" ht="15.5">
      <c r="A497" s="58">
        <v>493</v>
      </c>
      <c r="B497" s="58" t="s">
        <v>334</v>
      </c>
      <c r="C497" s="58" t="s">
        <v>1295</v>
      </c>
      <c r="D497" s="184" t="s">
        <v>1296</v>
      </c>
      <c r="E497" s="58" t="s">
        <v>337</v>
      </c>
      <c r="F497" s="58"/>
      <c r="G497" s="58" t="s">
        <v>338</v>
      </c>
      <c r="H497" s="188">
        <v>10</v>
      </c>
      <c r="I497" s="59">
        <v>0.61</v>
      </c>
      <c r="J497" s="190">
        <f t="shared" si="7"/>
        <v>3.9000000000000004</v>
      </c>
    </row>
    <row r="498" spans="1:10" ht="15.5">
      <c r="A498" s="58">
        <v>494</v>
      </c>
      <c r="B498" s="58" t="s">
        <v>334</v>
      </c>
      <c r="C498" s="58" t="s">
        <v>1297</v>
      </c>
      <c r="D498" s="184" t="s">
        <v>1298</v>
      </c>
      <c r="E498" s="58" t="s">
        <v>337</v>
      </c>
      <c r="F498" s="58"/>
      <c r="G498" s="58" t="s">
        <v>338</v>
      </c>
      <c r="H498" s="188">
        <v>96</v>
      </c>
      <c r="I498" s="59">
        <v>0.61</v>
      </c>
      <c r="J498" s="190">
        <f t="shared" si="7"/>
        <v>37.44</v>
      </c>
    </row>
    <row r="499" spans="1:10" ht="15.5">
      <c r="A499" s="58">
        <v>495</v>
      </c>
      <c r="B499" s="58" t="s">
        <v>334</v>
      </c>
      <c r="C499" s="58" t="s">
        <v>1299</v>
      </c>
      <c r="D499" s="184" t="s">
        <v>1300</v>
      </c>
      <c r="E499" s="58" t="s">
        <v>337</v>
      </c>
      <c r="F499" s="58"/>
      <c r="G499" s="58" t="s">
        <v>338</v>
      </c>
      <c r="H499" s="188">
        <v>3</v>
      </c>
      <c r="I499" s="59">
        <v>0.61</v>
      </c>
      <c r="J499" s="190">
        <f t="shared" si="7"/>
        <v>1.17</v>
      </c>
    </row>
    <row r="500" spans="1:10" ht="15.5">
      <c r="A500" s="58">
        <v>496</v>
      </c>
      <c r="B500" s="58" t="s">
        <v>334</v>
      </c>
      <c r="C500" s="58" t="s">
        <v>1301</v>
      </c>
      <c r="D500" s="184" t="s">
        <v>1302</v>
      </c>
      <c r="E500" s="58" t="s">
        <v>337</v>
      </c>
      <c r="F500" s="58"/>
      <c r="G500" s="58" t="s">
        <v>338</v>
      </c>
      <c r="H500" s="188">
        <v>21</v>
      </c>
      <c r="I500" s="59">
        <v>0.61</v>
      </c>
      <c r="J500" s="190">
        <f t="shared" si="7"/>
        <v>8.19</v>
      </c>
    </row>
    <row r="501" spans="1:10" ht="15.5">
      <c r="A501" s="58">
        <v>497</v>
      </c>
      <c r="B501" s="58" t="s">
        <v>334</v>
      </c>
      <c r="C501" s="58" t="s">
        <v>1303</v>
      </c>
      <c r="D501" s="184" t="s">
        <v>1304</v>
      </c>
      <c r="E501" s="58" t="s">
        <v>337</v>
      </c>
      <c r="F501" s="58"/>
      <c r="G501" s="58" t="s">
        <v>338</v>
      </c>
      <c r="H501" s="188">
        <v>7</v>
      </c>
      <c r="I501" s="59">
        <v>0.61</v>
      </c>
      <c r="J501" s="190">
        <f t="shared" si="7"/>
        <v>2.73</v>
      </c>
    </row>
    <row r="502" spans="1:10" ht="15.5">
      <c r="A502" s="58">
        <v>498</v>
      </c>
      <c r="B502" s="58" t="s">
        <v>334</v>
      </c>
      <c r="C502" s="58" t="s">
        <v>1305</v>
      </c>
      <c r="D502" s="184" t="s">
        <v>1306</v>
      </c>
      <c r="E502" s="58" t="s">
        <v>337</v>
      </c>
      <c r="F502" s="58"/>
      <c r="G502" s="58" t="s">
        <v>338</v>
      </c>
      <c r="H502" s="188">
        <v>3</v>
      </c>
      <c r="I502" s="59">
        <v>0.61</v>
      </c>
      <c r="J502" s="190">
        <f t="shared" si="7"/>
        <v>1.17</v>
      </c>
    </row>
    <row r="503" spans="1:10" ht="15.5">
      <c r="A503" s="58">
        <v>499</v>
      </c>
      <c r="B503" s="58" t="s">
        <v>334</v>
      </c>
      <c r="C503" s="58" t="s">
        <v>1307</v>
      </c>
      <c r="D503" s="184" t="s">
        <v>1308</v>
      </c>
      <c r="E503" s="58" t="s">
        <v>337</v>
      </c>
      <c r="F503" s="58"/>
      <c r="G503" s="58" t="s">
        <v>338</v>
      </c>
      <c r="H503" s="188">
        <v>3</v>
      </c>
      <c r="I503" s="59">
        <v>0.61</v>
      </c>
      <c r="J503" s="190">
        <f t="shared" si="7"/>
        <v>1.17</v>
      </c>
    </row>
    <row r="504" spans="1:10" ht="15.5">
      <c r="A504" s="58">
        <v>500</v>
      </c>
      <c r="B504" s="58" t="s">
        <v>334</v>
      </c>
      <c r="C504" s="58" t="s">
        <v>1309</v>
      </c>
      <c r="D504" s="184" t="s">
        <v>1310</v>
      </c>
      <c r="E504" s="58" t="s">
        <v>337</v>
      </c>
      <c r="F504" s="58"/>
      <c r="G504" s="58" t="s">
        <v>338</v>
      </c>
      <c r="H504" s="188">
        <v>3</v>
      </c>
      <c r="I504" s="59">
        <v>0.61</v>
      </c>
      <c r="J504" s="190">
        <f t="shared" si="7"/>
        <v>1.17</v>
      </c>
    </row>
    <row r="505" spans="1:10" ht="15.5">
      <c r="A505" s="58">
        <v>501</v>
      </c>
      <c r="B505" s="58" t="s">
        <v>334</v>
      </c>
      <c r="C505" s="58" t="s">
        <v>1311</v>
      </c>
      <c r="D505" s="184" t="s">
        <v>1312</v>
      </c>
      <c r="E505" s="58" t="s">
        <v>337</v>
      </c>
      <c r="F505" s="58"/>
      <c r="G505" s="58" t="s">
        <v>338</v>
      </c>
      <c r="H505" s="188">
        <v>81</v>
      </c>
      <c r="I505" s="59">
        <v>0.61</v>
      </c>
      <c r="J505" s="190">
        <f t="shared" si="7"/>
        <v>31.59</v>
      </c>
    </row>
    <row r="506" spans="1:10" ht="15.5">
      <c r="A506" s="58">
        <v>502</v>
      </c>
      <c r="B506" s="58" t="s">
        <v>334</v>
      </c>
      <c r="C506" s="58" t="s">
        <v>1313</v>
      </c>
      <c r="D506" s="184" t="s">
        <v>1314</v>
      </c>
      <c r="E506" s="58" t="s">
        <v>337</v>
      </c>
      <c r="F506" s="58"/>
      <c r="G506" s="58" t="s">
        <v>338</v>
      </c>
      <c r="H506" s="188">
        <v>3</v>
      </c>
      <c r="I506" s="59">
        <v>0.61</v>
      </c>
      <c r="J506" s="190">
        <f t="shared" si="7"/>
        <v>1.17</v>
      </c>
    </row>
    <row r="507" spans="1:10" ht="15.5">
      <c r="A507" s="58">
        <v>503</v>
      </c>
      <c r="B507" s="58" t="s">
        <v>334</v>
      </c>
      <c r="C507" s="58">
        <v>312</v>
      </c>
      <c r="D507" s="184" t="s">
        <v>1315</v>
      </c>
      <c r="E507" s="58" t="s">
        <v>337</v>
      </c>
      <c r="F507" s="58"/>
      <c r="G507" s="58" t="s">
        <v>338</v>
      </c>
      <c r="H507" s="188">
        <v>3</v>
      </c>
      <c r="I507" s="59">
        <v>0.61</v>
      </c>
      <c r="J507" s="190">
        <f t="shared" si="7"/>
        <v>1.17</v>
      </c>
    </row>
    <row r="508" spans="1:10" ht="15.5">
      <c r="A508" s="58">
        <v>504</v>
      </c>
      <c r="B508" s="58" t="s">
        <v>334</v>
      </c>
      <c r="C508" s="58" t="s">
        <v>1316</v>
      </c>
      <c r="D508" s="184" t="s">
        <v>1317</v>
      </c>
      <c r="E508" s="58" t="s">
        <v>337</v>
      </c>
      <c r="F508" s="58"/>
      <c r="G508" s="58" t="s">
        <v>338</v>
      </c>
      <c r="H508" s="188">
        <v>72</v>
      </c>
      <c r="I508" s="59">
        <v>0.61</v>
      </c>
      <c r="J508" s="190">
        <f t="shared" si="7"/>
        <v>28.080000000000002</v>
      </c>
    </row>
    <row r="509" spans="1:10" ht="15.5">
      <c r="A509" s="58">
        <v>505</v>
      </c>
      <c r="B509" s="58" t="s">
        <v>334</v>
      </c>
      <c r="C509" s="58" t="s">
        <v>1318</v>
      </c>
      <c r="D509" s="184" t="s">
        <v>1319</v>
      </c>
      <c r="E509" s="58" t="s">
        <v>337</v>
      </c>
      <c r="F509" s="58"/>
      <c r="G509" s="58" t="s">
        <v>338</v>
      </c>
      <c r="H509" s="188">
        <v>8</v>
      </c>
      <c r="I509" s="59">
        <v>0.61</v>
      </c>
      <c r="J509" s="190">
        <f t="shared" si="7"/>
        <v>3.12</v>
      </c>
    </row>
    <row r="510" spans="1:10" ht="15.5">
      <c r="A510" s="58">
        <v>506</v>
      </c>
      <c r="B510" s="58" t="s">
        <v>334</v>
      </c>
      <c r="C510" s="58" t="s">
        <v>1320</v>
      </c>
      <c r="D510" s="184" t="s">
        <v>1321</v>
      </c>
      <c r="E510" s="58" t="s">
        <v>337</v>
      </c>
      <c r="F510" s="58"/>
      <c r="G510" s="58" t="s">
        <v>338</v>
      </c>
      <c r="H510" s="188">
        <v>10</v>
      </c>
      <c r="I510" s="59">
        <v>0.61</v>
      </c>
      <c r="J510" s="190">
        <f t="shared" si="7"/>
        <v>3.9000000000000004</v>
      </c>
    </row>
    <row r="511" spans="1:10" ht="15.5">
      <c r="A511" s="58">
        <v>507</v>
      </c>
      <c r="B511" s="58" t="s">
        <v>334</v>
      </c>
      <c r="C511" s="58" t="s">
        <v>1322</v>
      </c>
      <c r="D511" s="184" t="s">
        <v>1323</v>
      </c>
      <c r="E511" s="58" t="s">
        <v>337</v>
      </c>
      <c r="F511" s="58"/>
      <c r="G511" s="58" t="s">
        <v>338</v>
      </c>
      <c r="H511" s="188">
        <v>11</v>
      </c>
      <c r="I511" s="59">
        <v>0.61</v>
      </c>
      <c r="J511" s="190">
        <f t="shared" si="7"/>
        <v>4.29</v>
      </c>
    </row>
    <row r="512" spans="1:10" ht="15.5">
      <c r="A512" s="58">
        <v>508</v>
      </c>
      <c r="B512" s="58" t="s">
        <v>334</v>
      </c>
      <c r="C512" s="58" t="s">
        <v>1324</v>
      </c>
      <c r="D512" s="184" t="s">
        <v>1325</v>
      </c>
      <c r="E512" s="58" t="s">
        <v>337</v>
      </c>
      <c r="F512" s="58"/>
      <c r="G512" s="58" t="s">
        <v>338</v>
      </c>
      <c r="H512" s="188">
        <v>13</v>
      </c>
      <c r="I512" s="59">
        <v>0.61</v>
      </c>
      <c r="J512" s="190">
        <f t="shared" si="7"/>
        <v>5.07</v>
      </c>
    </row>
    <row r="513" spans="1:10" ht="15.5">
      <c r="A513" s="58">
        <v>509</v>
      </c>
      <c r="B513" s="58" t="s">
        <v>334</v>
      </c>
      <c r="C513" s="58" t="s">
        <v>1326</v>
      </c>
      <c r="D513" s="184" t="s">
        <v>1327</v>
      </c>
      <c r="E513" s="58" t="s">
        <v>337</v>
      </c>
      <c r="F513" s="58"/>
      <c r="G513" s="58" t="s">
        <v>338</v>
      </c>
      <c r="H513" s="188">
        <v>5</v>
      </c>
      <c r="I513" s="59">
        <v>0.61</v>
      </c>
      <c r="J513" s="190">
        <f t="shared" si="7"/>
        <v>1.9500000000000002</v>
      </c>
    </row>
    <row r="514" spans="1:10" ht="15.5">
      <c r="A514" s="58">
        <v>510</v>
      </c>
      <c r="B514" s="58" t="s">
        <v>334</v>
      </c>
      <c r="C514" s="58" t="s">
        <v>1328</v>
      </c>
      <c r="D514" s="184" t="s">
        <v>1329</v>
      </c>
      <c r="E514" s="58" t="s">
        <v>337</v>
      </c>
      <c r="F514" s="58"/>
      <c r="G514" s="58" t="s">
        <v>338</v>
      </c>
      <c r="H514" s="188">
        <v>6</v>
      </c>
      <c r="I514" s="59">
        <v>0.61</v>
      </c>
      <c r="J514" s="190">
        <f t="shared" si="7"/>
        <v>2.34</v>
      </c>
    </row>
    <row r="515" spans="1:10" ht="15.5">
      <c r="A515" s="58">
        <v>511</v>
      </c>
      <c r="B515" s="58" t="s">
        <v>334</v>
      </c>
      <c r="C515" s="58" t="s">
        <v>1330</v>
      </c>
      <c r="D515" s="184" t="s">
        <v>1331</v>
      </c>
      <c r="E515" s="58" t="s">
        <v>337</v>
      </c>
      <c r="F515" s="58"/>
      <c r="G515" s="58" t="s">
        <v>338</v>
      </c>
      <c r="H515" s="188">
        <v>3</v>
      </c>
      <c r="I515" s="59">
        <v>0.61</v>
      </c>
      <c r="J515" s="190">
        <f t="shared" si="7"/>
        <v>1.17</v>
      </c>
    </row>
    <row r="516" spans="1:10" ht="15.5">
      <c r="A516" s="58">
        <v>512</v>
      </c>
      <c r="B516" s="58" t="s">
        <v>334</v>
      </c>
      <c r="C516" s="58" t="s">
        <v>1332</v>
      </c>
      <c r="D516" s="184" t="s">
        <v>1333</v>
      </c>
      <c r="E516" s="58" t="s">
        <v>337</v>
      </c>
      <c r="F516" s="58"/>
      <c r="G516" s="58" t="s">
        <v>338</v>
      </c>
      <c r="H516" s="188">
        <v>13</v>
      </c>
      <c r="I516" s="59">
        <v>0.61</v>
      </c>
      <c r="J516" s="190">
        <f t="shared" si="7"/>
        <v>5.07</v>
      </c>
    </row>
    <row r="517" spans="1:10" ht="15.5">
      <c r="A517" s="58">
        <v>513</v>
      </c>
      <c r="B517" s="58" t="s">
        <v>334</v>
      </c>
      <c r="C517" s="58" t="s">
        <v>1334</v>
      </c>
      <c r="D517" s="184" t="s">
        <v>1335</v>
      </c>
      <c r="E517" s="58" t="s">
        <v>337</v>
      </c>
      <c r="F517" s="58"/>
      <c r="G517" s="58" t="s">
        <v>338</v>
      </c>
      <c r="H517" s="188">
        <v>50</v>
      </c>
      <c r="I517" s="59">
        <v>0.61</v>
      </c>
      <c r="J517" s="190">
        <f t="shared" ref="J517:J580" si="8">H517*(1-I517)</f>
        <v>19.5</v>
      </c>
    </row>
    <row r="518" spans="1:10" ht="15.5">
      <c r="A518" s="58">
        <v>514</v>
      </c>
      <c r="B518" s="58" t="s">
        <v>334</v>
      </c>
      <c r="C518" s="58" t="s">
        <v>1336</v>
      </c>
      <c r="D518" s="184" t="s">
        <v>1337</v>
      </c>
      <c r="E518" s="58" t="s">
        <v>337</v>
      </c>
      <c r="F518" s="58"/>
      <c r="G518" s="58" t="s">
        <v>338</v>
      </c>
      <c r="H518" s="188">
        <v>79</v>
      </c>
      <c r="I518" s="59">
        <v>0.61</v>
      </c>
      <c r="J518" s="190">
        <f t="shared" si="8"/>
        <v>30.810000000000002</v>
      </c>
    </row>
    <row r="519" spans="1:10" ht="15.5">
      <c r="A519" s="58">
        <v>515</v>
      </c>
      <c r="B519" s="58" t="s">
        <v>334</v>
      </c>
      <c r="C519" s="58" t="s">
        <v>1338</v>
      </c>
      <c r="D519" s="184" t="s">
        <v>1339</v>
      </c>
      <c r="E519" s="58" t="s">
        <v>337</v>
      </c>
      <c r="F519" s="58"/>
      <c r="G519" s="58" t="s">
        <v>338</v>
      </c>
      <c r="H519" s="188">
        <v>10</v>
      </c>
      <c r="I519" s="59">
        <v>0.61</v>
      </c>
      <c r="J519" s="190">
        <f t="shared" si="8"/>
        <v>3.9000000000000004</v>
      </c>
    </row>
    <row r="520" spans="1:10" ht="15.5">
      <c r="A520" s="58">
        <v>516</v>
      </c>
      <c r="B520" s="58" t="s">
        <v>334</v>
      </c>
      <c r="C520" s="58" t="s">
        <v>1340</v>
      </c>
      <c r="D520" s="184" t="s">
        <v>1341</v>
      </c>
      <c r="E520" s="58" t="s">
        <v>337</v>
      </c>
      <c r="F520" s="58"/>
      <c r="G520" s="58" t="s">
        <v>338</v>
      </c>
      <c r="H520" s="188">
        <v>19</v>
      </c>
      <c r="I520" s="59">
        <v>0.61</v>
      </c>
      <c r="J520" s="190">
        <f t="shared" si="8"/>
        <v>7.41</v>
      </c>
    </row>
    <row r="521" spans="1:10" ht="15.5">
      <c r="A521" s="58">
        <v>517</v>
      </c>
      <c r="B521" s="58" t="s">
        <v>334</v>
      </c>
      <c r="C521" s="58" t="s">
        <v>1342</v>
      </c>
      <c r="D521" s="184" t="s">
        <v>1343</v>
      </c>
      <c r="E521" s="58" t="s">
        <v>337</v>
      </c>
      <c r="F521" s="58"/>
      <c r="G521" s="58" t="s">
        <v>338</v>
      </c>
      <c r="H521" s="188">
        <v>148</v>
      </c>
      <c r="I521" s="59">
        <v>0.61</v>
      </c>
      <c r="J521" s="190">
        <f t="shared" si="8"/>
        <v>57.72</v>
      </c>
    </row>
    <row r="522" spans="1:10" ht="15.5">
      <c r="A522" s="58">
        <v>518</v>
      </c>
      <c r="B522" s="58" t="s">
        <v>334</v>
      </c>
      <c r="C522" s="58" t="s">
        <v>1344</v>
      </c>
      <c r="D522" s="184" t="s">
        <v>1345</v>
      </c>
      <c r="E522" s="58" t="s">
        <v>337</v>
      </c>
      <c r="F522" s="58"/>
      <c r="G522" s="58" t="s">
        <v>338</v>
      </c>
      <c r="H522" s="188">
        <v>14</v>
      </c>
      <c r="I522" s="59">
        <v>0.61</v>
      </c>
      <c r="J522" s="190">
        <f t="shared" si="8"/>
        <v>5.46</v>
      </c>
    </row>
    <row r="523" spans="1:10" ht="15.5">
      <c r="A523" s="58">
        <v>519</v>
      </c>
      <c r="B523" s="58" t="s">
        <v>334</v>
      </c>
      <c r="C523" s="58" t="s">
        <v>1346</v>
      </c>
      <c r="D523" s="184" t="s">
        <v>1347</v>
      </c>
      <c r="E523" s="58" t="s">
        <v>337</v>
      </c>
      <c r="F523" s="58"/>
      <c r="G523" s="58" t="s">
        <v>338</v>
      </c>
      <c r="H523" s="188">
        <v>113</v>
      </c>
      <c r="I523" s="59">
        <v>0.61</v>
      </c>
      <c r="J523" s="190">
        <f t="shared" si="8"/>
        <v>44.07</v>
      </c>
    </row>
    <row r="524" spans="1:10" ht="15.5">
      <c r="A524" s="58">
        <v>520</v>
      </c>
      <c r="B524" s="58" t="s">
        <v>334</v>
      </c>
      <c r="C524" s="58" t="s">
        <v>1348</v>
      </c>
      <c r="D524" s="184" t="s">
        <v>1349</v>
      </c>
      <c r="E524" s="58" t="s">
        <v>337</v>
      </c>
      <c r="F524" s="58"/>
      <c r="G524" s="58" t="s">
        <v>338</v>
      </c>
      <c r="H524" s="188">
        <v>123</v>
      </c>
      <c r="I524" s="59">
        <v>0.61</v>
      </c>
      <c r="J524" s="190">
        <f t="shared" si="8"/>
        <v>47.97</v>
      </c>
    </row>
    <row r="525" spans="1:10" ht="15.5">
      <c r="A525" s="58">
        <v>521</v>
      </c>
      <c r="B525" s="58" t="s">
        <v>334</v>
      </c>
      <c r="C525" s="58" t="s">
        <v>1350</v>
      </c>
      <c r="D525" s="184" t="s">
        <v>1351</v>
      </c>
      <c r="E525" s="58" t="s">
        <v>337</v>
      </c>
      <c r="F525" s="58"/>
      <c r="G525" s="58" t="s">
        <v>338</v>
      </c>
      <c r="H525" s="188">
        <v>47</v>
      </c>
      <c r="I525" s="59">
        <v>0.61</v>
      </c>
      <c r="J525" s="190">
        <f t="shared" si="8"/>
        <v>18.330000000000002</v>
      </c>
    </row>
    <row r="526" spans="1:10" ht="15.5">
      <c r="A526" s="58">
        <v>522</v>
      </c>
      <c r="B526" s="58" t="s">
        <v>334</v>
      </c>
      <c r="C526" s="58" t="s">
        <v>1352</v>
      </c>
      <c r="D526" s="184" t="s">
        <v>1353</v>
      </c>
      <c r="E526" s="58" t="s">
        <v>337</v>
      </c>
      <c r="F526" s="58"/>
      <c r="G526" s="58" t="s">
        <v>338</v>
      </c>
      <c r="H526" s="188">
        <v>12</v>
      </c>
      <c r="I526" s="59">
        <v>0.61</v>
      </c>
      <c r="J526" s="190">
        <f t="shared" si="8"/>
        <v>4.68</v>
      </c>
    </row>
    <row r="527" spans="1:10" ht="15.5">
      <c r="A527" s="58">
        <v>523</v>
      </c>
      <c r="B527" s="58" t="s">
        <v>334</v>
      </c>
      <c r="C527" s="58" t="s">
        <v>1354</v>
      </c>
      <c r="D527" s="184" t="s">
        <v>1355</v>
      </c>
      <c r="E527" s="58" t="s">
        <v>337</v>
      </c>
      <c r="F527" s="58"/>
      <c r="G527" s="58" t="s">
        <v>338</v>
      </c>
      <c r="H527" s="188">
        <v>17</v>
      </c>
      <c r="I527" s="59">
        <v>0.61</v>
      </c>
      <c r="J527" s="190">
        <f t="shared" si="8"/>
        <v>6.63</v>
      </c>
    </row>
    <row r="528" spans="1:10" ht="15.5">
      <c r="A528" s="58">
        <v>524</v>
      </c>
      <c r="B528" s="58" t="s">
        <v>334</v>
      </c>
      <c r="C528" s="58" t="s">
        <v>1356</v>
      </c>
      <c r="D528" s="184" t="s">
        <v>1357</v>
      </c>
      <c r="E528" s="58" t="s">
        <v>337</v>
      </c>
      <c r="F528" s="58"/>
      <c r="G528" s="58" t="s">
        <v>338</v>
      </c>
      <c r="H528" s="188">
        <v>63</v>
      </c>
      <c r="I528" s="59">
        <v>0.61</v>
      </c>
      <c r="J528" s="190">
        <f t="shared" si="8"/>
        <v>24.57</v>
      </c>
    </row>
    <row r="529" spans="1:10" ht="15.5">
      <c r="A529" s="58">
        <v>525</v>
      </c>
      <c r="B529" s="58" t="s">
        <v>334</v>
      </c>
      <c r="C529" s="58" t="s">
        <v>1358</v>
      </c>
      <c r="D529" s="184" t="s">
        <v>1359</v>
      </c>
      <c r="E529" s="58" t="s">
        <v>337</v>
      </c>
      <c r="F529" s="58"/>
      <c r="G529" s="58" t="s">
        <v>338</v>
      </c>
      <c r="H529" s="188">
        <v>57</v>
      </c>
      <c r="I529" s="59">
        <v>0.61</v>
      </c>
      <c r="J529" s="190">
        <f t="shared" si="8"/>
        <v>22.23</v>
      </c>
    </row>
    <row r="530" spans="1:10" ht="15.5">
      <c r="A530" s="58">
        <v>526</v>
      </c>
      <c r="B530" s="58" t="s">
        <v>334</v>
      </c>
      <c r="C530" s="58" t="s">
        <v>1360</v>
      </c>
      <c r="D530" s="184" t="s">
        <v>1361</v>
      </c>
      <c r="E530" s="58" t="s">
        <v>337</v>
      </c>
      <c r="F530" s="58"/>
      <c r="G530" s="58" t="s">
        <v>338</v>
      </c>
      <c r="H530" s="188">
        <v>100</v>
      </c>
      <c r="I530" s="59">
        <v>0.61</v>
      </c>
      <c r="J530" s="190">
        <f t="shared" si="8"/>
        <v>39</v>
      </c>
    </row>
    <row r="531" spans="1:10" ht="15.5">
      <c r="A531" s="58">
        <v>527</v>
      </c>
      <c r="B531" s="58" t="s">
        <v>334</v>
      </c>
      <c r="C531" s="58" t="s">
        <v>1362</v>
      </c>
      <c r="D531" s="184" t="s">
        <v>1363</v>
      </c>
      <c r="E531" s="58" t="s">
        <v>337</v>
      </c>
      <c r="F531" s="58"/>
      <c r="G531" s="58" t="s">
        <v>338</v>
      </c>
      <c r="H531" s="188">
        <v>49</v>
      </c>
      <c r="I531" s="59">
        <v>0.61</v>
      </c>
      <c r="J531" s="190">
        <f t="shared" si="8"/>
        <v>19.11</v>
      </c>
    </row>
    <row r="532" spans="1:10" ht="15.5">
      <c r="A532" s="58">
        <v>528</v>
      </c>
      <c r="B532" s="58" t="s">
        <v>334</v>
      </c>
      <c r="C532" s="58" t="s">
        <v>1364</v>
      </c>
      <c r="D532" s="184" t="s">
        <v>1365</v>
      </c>
      <c r="E532" s="58" t="s">
        <v>337</v>
      </c>
      <c r="F532" s="58"/>
      <c r="G532" s="58" t="s">
        <v>338</v>
      </c>
      <c r="H532" s="188">
        <v>91</v>
      </c>
      <c r="I532" s="59">
        <v>0.61</v>
      </c>
      <c r="J532" s="190">
        <f t="shared" si="8"/>
        <v>35.49</v>
      </c>
    </row>
    <row r="533" spans="1:10" ht="15.5">
      <c r="A533" s="58">
        <v>529</v>
      </c>
      <c r="B533" s="58" t="s">
        <v>334</v>
      </c>
      <c r="C533" s="58" t="s">
        <v>1366</v>
      </c>
      <c r="D533" s="184" t="s">
        <v>1367</v>
      </c>
      <c r="E533" s="58" t="s">
        <v>337</v>
      </c>
      <c r="F533" s="58"/>
      <c r="G533" s="58" t="s">
        <v>338</v>
      </c>
      <c r="H533" s="188">
        <v>302</v>
      </c>
      <c r="I533" s="59">
        <v>0.61</v>
      </c>
      <c r="J533" s="190">
        <f t="shared" si="8"/>
        <v>117.78</v>
      </c>
    </row>
    <row r="534" spans="1:10" ht="15.5">
      <c r="A534" s="58">
        <v>530</v>
      </c>
      <c r="B534" s="58" t="s">
        <v>334</v>
      </c>
      <c r="C534" s="58" t="s">
        <v>1368</v>
      </c>
      <c r="D534" s="184" t="s">
        <v>1369</v>
      </c>
      <c r="E534" s="58" t="s">
        <v>337</v>
      </c>
      <c r="F534" s="58"/>
      <c r="G534" s="58" t="s">
        <v>338</v>
      </c>
      <c r="H534" s="188">
        <v>41</v>
      </c>
      <c r="I534" s="59">
        <v>0.61</v>
      </c>
      <c r="J534" s="190">
        <f t="shared" si="8"/>
        <v>15.99</v>
      </c>
    </row>
    <row r="535" spans="1:10" ht="15.5">
      <c r="A535" s="58">
        <v>531</v>
      </c>
      <c r="B535" s="58" t="s">
        <v>334</v>
      </c>
      <c r="C535" s="58" t="s">
        <v>1370</v>
      </c>
      <c r="D535" s="184" t="s">
        <v>1371</v>
      </c>
      <c r="E535" s="58" t="s">
        <v>337</v>
      </c>
      <c r="F535" s="58"/>
      <c r="G535" s="58" t="s">
        <v>338</v>
      </c>
      <c r="H535" s="188">
        <v>234</v>
      </c>
      <c r="I535" s="59">
        <v>0.61</v>
      </c>
      <c r="J535" s="190">
        <f t="shared" si="8"/>
        <v>91.26</v>
      </c>
    </row>
    <row r="536" spans="1:10" ht="15.5">
      <c r="A536" s="58">
        <v>532</v>
      </c>
      <c r="B536" s="58" t="s">
        <v>334</v>
      </c>
      <c r="C536" s="58" t="s">
        <v>1372</v>
      </c>
      <c r="D536" s="184" t="s">
        <v>1373</v>
      </c>
      <c r="E536" s="58" t="s">
        <v>337</v>
      </c>
      <c r="F536" s="58"/>
      <c r="G536" s="58" t="s">
        <v>338</v>
      </c>
      <c r="H536" s="188">
        <v>43</v>
      </c>
      <c r="I536" s="59">
        <v>0.61</v>
      </c>
      <c r="J536" s="190">
        <f t="shared" si="8"/>
        <v>16.77</v>
      </c>
    </row>
    <row r="537" spans="1:10" ht="15.5">
      <c r="A537" s="58">
        <v>533</v>
      </c>
      <c r="B537" s="58" t="s">
        <v>334</v>
      </c>
      <c r="C537" s="58" t="s">
        <v>1374</v>
      </c>
      <c r="D537" s="184" t="s">
        <v>1375</v>
      </c>
      <c r="E537" s="58" t="s">
        <v>337</v>
      </c>
      <c r="F537" s="58"/>
      <c r="G537" s="58" t="s">
        <v>338</v>
      </c>
      <c r="H537" s="188">
        <v>21</v>
      </c>
      <c r="I537" s="59">
        <v>0.61</v>
      </c>
      <c r="J537" s="190">
        <f t="shared" si="8"/>
        <v>8.19</v>
      </c>
    </row>
    <row r="538" spans="1:10" ht="15.5">
      <c r="A538" s="58">
        <v>534</v>
      </c>
      <c r="B538" s="58" t="s">
        <v>334</v>
      </c>
      <c r="C538" s="58" t="s">
        <v>1376</v>
      </c>
      <c r="D538" s="184" t="s">
        <v>1377</v>
      </c>
      <c r="E538" s="58" t="s">
        <v>337</v>
      </c>
      <c r="F538" s="58"/>
      <c r="G538" s="58" t="s">
        <v>338</v>
      </c>
      <c r="H538" s="188">
        <v>140</v>
      </c>
      <c r="I538" s="59">
        <v>0.61</v>
      </c>
      <c r="J538" s="190">
        <f t="shared" si="8"/>
        <v>54.6</v>
      </c>
    </row>
    <row r="539" spans="1:10" ht="15.5">
      <c r="A539" s="58">
        <v>535</v>
      </c>
      <c r="B539" s="58" t="s">
        <v>334</v>
      </c>
      <c r="C539" s="58" t="s">
        <v>1378</v>
      </c>
      <c r="D539" s="184" t="s">
        <v>1379</v>
      </c>
      <c r="E539" s="58" t="s">
        <v>337</v>
      </c>
      <c r="F539" s="58"/>
      <c r="G539" s="58" t="s">
        <v>338</v>
      </c>
      <c r="H539" s="188">
        <v>140</v>
      </c>
      <c r="I539" s="59">
        <v>0.61</v>
      </c>
      <c r="J539" s="190">
        <f t="shared" si="8"/>
        <v>54.6</v>
      </c>
    </row>
    <row r="540" spans="1:10" ht="15.5">
      <c r="A540" s="58">
        <v>536</v>
      </c>
      <c r="B540" s="58" t="s">
        <v>334</v>
      </c>
      <c r="C540" s="58" t="s">
        <v>1380</v>
      </c>
      <c r="D540" s="184" t="s">
        <v>1381</v>
      </c>
      <c r="E540" s="58" t="s">
        <v>337</v>
      </c>
      <c r="F540" s="58"/>
      <c r="G540" s="58" t="s">
        <v>338</v>
      </c>
      <c r="H540" s="188">
        <v>61</v>
      </c>
      <c r="I540" s="59">
        <v>0.61</v>
      </c>
      <c r="J540" s="190">
        <f t="shared" si="8"/>
        <v>23.79</v>
      </c>
    </row>
    <row r="541" spans="1:10" ht="15.5">
      <c r="A541" s="58">
        <v>537</v>
      </c>
      <c r="B541" s="58" t="s">
        <v>334</v>
      </c>
      <c r="C541" s="58" t="s">
        <v>1382</v>
      </c>
      <c r="D541" s="184" t="s">
        <v>1383</v>
      </c>
      <c r="E541" s="58" t="s">
        <v>337</v>
      </c>
      <c r="F541" s="58"/>
      <c r="G541" s="58" t="s">
        <v>338</v>
      </c>
      <c r="H541" s="188">
        <v>612</v>
      </c>
      <c r="I541" s="59">
        <v>0.61</v>
      </c>
      <c r="J541" s="190">
        <f t="shared" si="8"/>
        <v>238.68</v>
      </c>
    </row>
    <row r="542" spans="1:10" ht="15.5">
      <c r="A542" s="58">
        <v>538</v>
      </c>
      <c r="B542" s="58" t="s">
        <v>334</v>
      </c>
      <c r="C542" s="58" t="s">
        <v>1384</v>
      </c>
      <c r="D542" s="184" t="s">
        <v>1385</v>
      </c>
      <c r="E542" s="58" t="s">
        <v>337</v>
      </c>
      <c r="F542" s="58"/>
      <c r="G542" s="58" t="s">
        <v>338</v>
      </c>
      <c r="H542" s="188">
        <v>15</v>
      </c>
      <c r="I542" s="59">
        <v>0.61</v>
      </c>
      <c r="J542" s="190">
        <f t="shared" si="8"/>
        <v>5.8500000000000005</v>
      </c>
    </row>
    <row r="543" spans="1:10" ht="15.5">
      <c r="A543" s="58">
        <v>539</v>
      </c>
      <c r="B543" s="58" t="s">
        <v>334</v>
      </c>
      <c r="C543" s="58" t="s">
        <v>1386</v>
      </c>
      <c r="D543" s="184" t="s">
        <v>1387</v>
      </c>
      <c r="E543" s="58" t="s">
        <v>337</v>
      </c>
      <c r="F543" s="58"/>
      <c r="G543" s="58" t="s">
        <v>338</v>
      </c>
      <c r="H543" s="188">
        <v>1</v>
      </c>
      <c r="I543" s="59">
        <v>0.61</v>
      </c>
      <c r="J543" s="190">
        <f t="shared" si="8"/>
        <v>0.39</v>
      </c>
    </row>
    <row r="544" spans="1:10" ht="15.5">
      <c r="A544" s="58">
        <v>540</v>
      </c>
      <c r="B544" s="58" t="s">
        <v>334</v>
      </c>
      <c r="C544" s="58" t="s">
        <v>1388</v>
      </c>
      <c r="D544" s="184" t="s">
        <v>1389</v>
      </c>
      <c r="E544" s="58" t="s">
        <v>337</v>
      </c>
      <c r="F544" s="58"/>
      <c r="G544" s="58" t="s">
        <v>338</v>
      </c>
      <c r="H544" s="188">
        <v>138</v>
      </c>
      <c r="I544" s="59">
        <v>0.61</v>
      </c>
      <c r="J544" s="190">
        <f t="shared" si="8"/>
        <v>53.82</v>
      </c>
    </row>
    <row r="545" spans="1:10" ht="15.5">
      <c r="A545" s="58">
        <v>541</v>
      </c>
      <c r="B545" s="58" t="s">
        <v>334</v>
      </c>
      <c r="C545" s="58" t="s">
        <v>1390</v>
      </c>
      <c r="D545" s="184" t="s">
        <v>1391</v>
      </c>
      <c r="E545" s="58" t="s">
        <v>337</v>
      </c>
      <c r="F545" s="58"/>
      <c r="G545" s="58" t="s">
        <v>338</v>
      </c>
      <c r="H545" s="188">
        <v>1385</v>
      </c>
      <c r="I545" s="59">
        <v>0.61</v>
      </c>
      <c r="J545" s="190">
        <f t="shared" si="8"/>
        <v>540.15</v>
      </c>
    </row>
    <row r="546" spans="1:10" ht="15.5">
      <c r="A546" s="58">
        <v>542</v>
      </c>
      <c r="B546" s="58" t="s">
        <v>334</v>
      </c>
      <c r="C546" s="58" t="s">
        <v>1392</v>
      </c>
      <c r="D546" s="184" t="s">
        <v>1393</v>
      </c>
      <c r="E546" s="58" t="s">
        <v>337</v>
      </c>
      <c r="F546" s="58"/>
      <c r="G546" s="58" t="s">
        <v>338</v>
      </c>
      <c r="H546" s="188">
        <v>70</v>
      </c>
      <c r="I546" s="59">
        <v>0.61</v>
      </c>
      <c r="J546" s="190">
        <f t="shared" si="8"/>
        <v>27.3</v>
      </c>
    </row>
    <row r="547" spans="1:10" ht="15.5">
      <c r="A547" s="58">
        <v>543</v>
      </c>
      <c r="B547" s="58" t="s">
        <v>334</v>
      </c>
      <c r="C547" s="58" t="s">
        <v>1394</v>
      </c>
      <c r="D547" s="184" t="s">
        <v>1395</v>
      </c>
      <c r="E547" s="58" t="s">
        <v>337</v>
      </c>
      <c r="F547" s="58"/>
      <c r="G547" s="58" t="s">
        <v>338</v>
      </c>
      <c r="H547" s="188">
        <v>126</v>
      </c>
      <c r="I547" s="59">
        <v>0.61</v>
      </c>
      <c r="J547" s="190">
        <f t="shared" si="8"/>
        <v>49.14</v>
      </c>
    </row>
    <row r="548" spans="1:10" ht="15.5">
      <c r="A548" s="58">
        <v>544</v>
      </c>
      <c r="B548" s="58" t="s">
        <v>334</v>
      </c>
      <c r="C548" s="58" t="s">
        <v>1396</v>
      </c>
      <c r="D548" s="184" t="s">
        <v>1397</v>
      </c>
      <c r="E548" s="58" t="s">
        <v>337</v>
      </c>
      <c r="F548" s="58"/>
      <c r="G548" s="58" t="s">
        <v>338</v>
      </c>
      <c r="H548" s="188">
        <v>8</v>
      </c>
      <c r="I548" s="59">
        <v>0.61</v>
      </c>
      <c r="J548" s="190">
        <f t="shared" si="8"/>
        <v>3.12</v>
      </c>
    </row>
    <row r="549" spans="1:10" ht="15.5">
      <c r="A549" s="58">
        <v>545</v>
      </c>
      <c r="B549" s="58" t="s">
        <v>334</v>
      </c>
      <c r="C549" s="58" t="s">
        <v>1398</v>
      </c>
      <c r="D549" s="184" t="s">
        <v>1399</v>
      </c>
      <c r="E549" s="58" t="s">
        <v>337</v>
      </c>
      <c r="F549" s="58"/>
      <c r="G549" s="58" t="s">
        <v>338</v>
      </c>
      <c r="H549" s="188">
        <v>147</v>
      </c>
      <c r="I549" s="59">
        <v>0.61</v>
      </c>
      <c r="J549" s="190">
        <f t="shared" si="8"/>
        <v>57.330000000000005</v>
      </c>
    </row>
    <row r="550" spans="1:10" ht="15.5">
      <c r="A550" s="58">
        <v>546</v>
      </c>
      <c r="B550" s="58" t="s">
        <v>334</v>
      </c>
      <c r="C550" s="58" t="s">
        <v>1400</v>
      </c>
      <c r="D550" s="184" t="s">
        <v>1401</v>
      </c>
      <c r="E550" s="58" t="s">
        <v>337</v>
      </c>
      <c r="F550" s="58"/>
      <c r="G550" s="58" t="s">
        <v>338</v>
      </c>
      <c r="H550" s="188">
        <v>1472</v>
      </c>
      <c r="I550" s="59">
        <v>0.61</v>
      </c>
      <c r="J550" s="190">
        <f t="shared" si="8"/>
        <v>574.08000000000004</v>
      </c>
    </row>
    <row r="551" spans="1:10" ht="15.5">
      <c r="A551" s="58">
        <v>547</v>
      </c>
      <c r="B551" s="58" t="s">
        <v>334</v>
      </c>
      <c r="C551" s="58" t="s">
        <v>1402</v>
      </c>
      <c r="D551" s="184" t="s">
        <v>1403</v>
      </c>
      <c r="E551" s="58" t="s">
        <v>337</v>
      </c>
      <c r="F551" s="58"/>
      <c r="G551" s="58" t="s">
        <v>338</v>
      </c>
      <c r="H551" s="188">
        <v>156</v>
      </c>
      <c r="I551" s="59">
        <v>0.61</v>
      </c>
      <c r="J551" s="190">
        <f t="shared" si="8"/>
        <v>60.84</v>
      </c>
    </row>
    <row r="552" spans="1:10" ht="15.5">
      <c r="A552" s="58">
        <v>548</v>
      </c>
      <c r="B552" s="58" t="s">
        <v>334</v>
      </c>
      <c r="C552" s="58" t="s">
        <v>1404</v>
      </c>
      <c r="D552" s="184" t="s">
        <v>1405</v>
      </c>
      <c r="E552" s="58" t="s">
        <v>337</v>
      </c>
      <c r="F552" s="58"/>
      <c r="G552" s="58" t="s">
        <v>338</v>
      </c>
      <c r="H552" s="188">
        <v>1572</v>
      </c>
      <c r="I552" s="59">
        <v>0.61</v>
      </c>
      <c r="J552" s="190">
        <f t="shared" si="8"/>
        <v>613.08000000000004</v>
      </c>
    </row>
    <row r="553" spans="1:10" ht="15.5">
      <c r="A553" s="58">
        <v>549</v>
      </c>
      <c r="B553" s="58" t="s">
        <v>334</v>
      </c>
      <c r="C553" s="58" t="s">
        <v>1406</v>
      </c>
      <c r="D553" s="184" t="s">
        <v>1407</v>
      </c>
      <c r="E553" s="58" t="s">
        <v>337</v>
      </c>
      <c r="F553" s="58"/>
      <c r="G553" s="58" t="s">
        <v>338</v>
      </c>
      <c r="H553" s="188">
        <v>1318</v>
      </c>
      <c r="I553" s="59">
        <v>0.61</v>
      </c>
      <c r="J553" s="190">
        <f t="shared" si="8"/>
        <v>514.02</v>
      </c>
    </row>
    <row r="554" spans="1:10" ht="15.5">
      <c r="A554" s="58">
        <v>550</v>
      </c>
      <c r="B554" s="58" t="s">
        <v>334</v>
      </c>
      <c r="C554" s="58" t="s">
        <v>1408</v>
      </c>
      <c r="D554" s="184" t="s">
        <v>1409</v>
      </c>
      <c r="E554" s="58" t="s">
        <v>337</v>
      </c>
      <c r="F554" s="58"/>
      <c r="G554" s="58" t="s">
        <v>338</v>
      </c>
      <c r="H554" s="188">
        <v>2038</v>
      </c>
      <c r="I554" s="59">
        <v>0.61</v>
      </c>
      <c r="J554" s="190">
        <f t="shared" si="8"/>
        <v>794.82</v>
      </c>
    </row>
    <row r="555" spans="1:10" ht="15.5">
      <c r="A555" s="58">
        <v>551</v>
      </c>
      <c r="B555" s="58" t="s">
        <v>334</v>
      </c>
      <c r="C555" s="58" t="s">
        <v>1410</v>
      </c>
      <c r="D555" s="184" t="s">
        <v>1411</v>
      </c>
      <c r="E555" s="58" t="s">
        <v>337</v>
      </c>
      <c r="F555" s="58"/>
      <c r="G555" s="58" t="s">
        <v>338</v>
      </c>
      <c r="H555" s="188">
        <v>52</v>
      </c>
      <c r="I555" s="59">
        <v>0.61</v>
      </c>
      <c r="J555" s="190">
        <f t="shared" si="8"/>
        <v>20.28</v>
      </c>
    </row>
    <row r="556" spans="1:10" ht="15.5">
      <c r="A556" s="58">
        <v>552</v>
      </c>
      <c r="B556" s="58" t="s">
        <v>334</v>
      </c>
      <c r="C556" s="58" t="s">
        <v>1412</v>
      </c>
      <c r="D556" s="184" t="s">
        <v>1413</v>
      </c>
      <c r="E556" s="58" t="s">
        <v>337</v>
      </c>
      <c r="F556" s="58"/>
      <c r="G556" s="58" t="s">
        <v>338</v>
      </c>
      <c r="H556" s="188">
        <v>516</v>
      </c>
      <c r="I556" s="59">
        <v>0.61</v>
      </c>
      <c r="J556" s="190">
        <f t="shared" si="8"/>
        <v>201.24</v>
      </c>
    </row>
    <row r="557" spans="1:10" ht="15.5">
      <c r="A557" s="58">
        <v>553</v>
      </c>
      <c r="B557" s="58" t="s">
        <v>334</v>
      </c>
      <c r="C557" s="58" t="s">
        <v>1414</v>
      </c>
      <c r="D557" s="184" t="s">
        <v>1415</v>
      </c>
      <c r="E557" s="58" t="s">
        <v>337</v>
      </c>
      <c r="F557" s="58"/>
      <c r="G557" s="58" t="s">
        <v>338</v>
      </c>
      <c r="H557" s="188">
        <v>96</v>
      </c>
      <c r="I557" s="59">
        <v>0.61</v>
      </c>
      <c r="J557" s="190">
        <f t="shared" si="8"/>
        <v>37.44</v>
      </c>
    </row>
    <row r="558" spans="1:10" ht="15.5">
      <c r="A558" s="58">
        <v>554</v>
      </c>
      <c r="B558" s="58" t="s">
        <v>334</v>
      </c>
      <c r="C558" s="58" t="s">
        <v>1416</v>
      </c>
      <c r="D558" s="184" t="s">
        <v>1417</v>
      </c>
      <c r="E558" s="58" t="s">
        <v>337</v>
      </c>
      <c r="F558" s="58"/>
      <c r="G558" s="58" t="s">
        <v>338</v>
      </c>
      <c r="H558" s="188">
        <v>959</v>
      </c>
      <c r="I558" s="59">
        <v>0.61</v>
      </c>
      <c r="J558" s="190">
        <f t="shared" si="8"/>
        <v>374.01</v>
      </c>
    </row>
    <row r="559" spans="1:10" ht="15.5">
      <c r="A559" s="58">
        <v>555</v>
      </c>
      <c r="B559" s="58" t="s">
        <v>334</v>
      </c>
      <c r="C559" s="58" t="s">
        <v>1418</v>
      </c>
      <c r="D559" s="184" t="s">
        <v>1419</v>
      </c>
      <c r="E559" s="58" t="s">
        <v>337</v>
      </c>
      <c r="F559" s="58"/>
      <c r="G559" s="58" t="s">
        <v>338</v>
      </c>
      <c r="H559" s="188">
        <v>93</v>
      </c>
      <c r="I559" s="59">
        <v>0.61</v>
      </c>
      <c r="J559" s="190">
        <f t="shared" si="8"/>
        <v>36.270000000000003</v>
      </c>
    </row>
    <row r="560" spans="1:10" ht="15.5">
      <c r="A560" s="58">
        <v>556</v>
      </c>
      <c r="B560" s="58" t="s">
        <v>334</v>
      </c>
      <c r="C560" s="58" t="s">
        <v>1420</v>
      </c>
      <c r="D560" s="184" t="s">
        <v>1421</v>
      </c>
      <c r="E560" s="58" t="s">
        <v>337</v>
      </c>
      <c r="F560" s="58"/>
      <c r="G560" s="58" t="s">
        <v>338</v>
      </c>
      <c r="H560" s="188">
        <v>18</v>
      </c>
      <c r="I560" s="59">
        <v>0.61</v>
      </c>
      <c r="J560" s="190">
        <f t="shared" si="8"/>
        <v>7.0200000000000005</v>
      </c>
    </row>
    <row r="561" spans="1:10" ht="15.5">
      <c r="A561" s="58">
        <v>557</v>
      </c>
      <c r="B561" s="58" t="s">
        <v>334</v>
      </c>
      <c r="C561" s="58" t="s">
        <v>1422</v>
      </c>
      <c r="D561" s="184" t="s">
        <v>1423</v>
      </c>
      <c r="E561" s="58" t="s">
        <v>337</v>
      </c>
      <c r="F561" s="58"/>
      <c r="G561" s="58" t="s">
        <v>338</v>
      </c>
      <c r="H561" s="188">
        <v>139</v>
      </c>
      <c r="I561" s="59">
        <v>0.61</v>
      </c>
      <c r="J561" s="190">
        <f t="shared" si="8"/>
        <v>54.21</v>
      </c>
    </row>
    <row r="562" spans="1:10" ht="15.5">
      <c r="A562" s="58">
        <v>558</v>
      </c>
      <c r="B562" s="58" t="s">
        <v>334</v>
      </c>
      <c r="C562" s="58" t="s">
        <v>1424</v>
      </c>
      <c r="D562" s="184" t="s">
        <v>1425</v>
      </c>
      <c r="E562" s="58" t="s">
        <v>337</v>
      </c>
      <c r="F562" s="58"/>
      <c r="G562" s="58" t="s">
        <v>338</v>
      </c>
      <c r="H562" s="188">
        <v>219</v>
      </c>
      <c r="I562" s="59">
        <v>0.61</v>
      </c>
      <c r="J562" s="190">
        <f t="shared" si="8"/>
        <v>85.41</v>
      </c>
    </row>
    <row r="563" spans="1:10" ht="15.5">
      <c r="A563" s="58">
        <v>559</v>
      </c>
      <c r="B563" s="58" t="s">
        <v>334</v>
      </c>
      <c r="C563" s="58" t="s">
        <v>1426</v>
      </c>
      <c r="D563" s="184" t="s">
        <v>1427</v>
      </c>
      <c r="E563" s="58" t="s">
        <v>337</v>
      </c>
      <c r="F563" s="58"/>
      <c r="G563" s="58" t="s">
        <v>338</v>
      </c>
      <c r="H563" s="188">
        <v>439</v>
      </c>
      <c r="I563" s="59">
        <v>0.61</v>
      </c>
      <c r="J563" s="190">
        <f t="shared" si="8"/>
        <v>171.21</v>
      </c>
    </row>
    <row r="564" spans="1:10" ht="15.5">
      <c r="A564" s="58">
        <v>560</v>
      </c>
      <c r="B564" s="58" t="s">
        <v>334</v>
      </c>
      <c r="C564" s="58" t="s">
        <v>1428</v>
      </c>
      <c r="D564" s="184" t="s">
        <v>1429</v>
      </c>
      <c r="E564" s="58" t="s">
        <v>337</v>
      </c>
      <c r="F564" s="58"/>
      <c r="G564" s="58" t="s">
        <v>338</v>
      </c>
      <c r="H564" s="188">
        <v>499</v>
      </c>
      <c r="I564" s="59">
        <v>0.61</v>
      </c>
      <c r="J564" s="190">
        <f t="shared" si="8"/>
        <v>194.61</v>
      </c>
    </row>
    <row r="565" spans="1:10" ht="15.5">
      <c r="A565" s="58">
        <v>561</v>
      </c>
      <c r="B565" s="58" t="s">
        <v>334</v>
      </c>
      <c r="C565" s="58" t="s">
        <v>943</v>
      </c>
      <c r="D565" s="184" t="s">
        <v>944</v>
      </c>
      <c r="E565" s="58" t="s">
        <v>337</v>
      </c>
      <c r="F565" s="58"/>
      <c r="G565" s="58" t="s">
        <v>338</v>
      </c>
      <c r="H565" s="188">
        <v>366</v>
      </c>
      <c r="I565" s="59">
        <v>0.61</v>
      </c>
      <c r="J565" s="190">
        <f t="shared" si="8"/>
        <v>142.74</v>
      </c>
    </row>
    <row r="566" spans="1:10" ht="15.5">
      <c r="A566" s="58">
        <v>562</v>
      </c>
      <c r="B566" s="58" t="s">
        <v>334</v>
      </c>
      <c r="C566" s="58" t="s">
        <v>1430</v>
      </c>
      <c r="D566" s="184" t="s">
        <v>1431</v>
      </c>
      <c r="E566" s="58" t="s">
        <v>337</v>
      </c>
      <c r="F566" s="58"/>
      <c r="G566" s="58" t="s">
        <v>338</v>
      </c>
      <c r="H566" s="188">
        <v>175</v>
      </c>
      <c r="I566" s="59">
        <v>0.61</v>
      </c>
      <c r="J566" s="190">
        <f t="shared" si="8"/>
        <v>68.25</v>
      </c>
    </row>
    <row r="567" spans="1:10" ht="15.5">
      <c r="A567" s="58">
        <v>563</v>
      </c>
      <c r="B567" s="58" t="s">
        <v>334</v>
      </c>
      <c r="C567" s="58" t="s">
        <v>1432</v>
      </c>
      <c r="D567" s="184" t="s">
        <v>1433</v>
      </c>
      <c r="E567" s="58" t="s">
        <v>337</v>
      </c>
      <c r="F567" s="58"/>
      <c r="G567" s="58" t="s">
        <v>338</v>
      </c>
      <c r="H567" s="188">
        <v>603</v>
      </c>
      <c r="I567" s="59">
        <v>0.61</v>
      </c>
      <c r="J567" s="190">
        <f t="shared" si="8"/>
        <v>235.17000000000002</v>
      </c>
    </row>
    <row r="568" spans="1:10" ht="15.5">
      <c r="A568" s="58">
        <v>564</v>
      </c>
      <c r="B568" s="58" t="s">
        <v>334</v>
      </c>
      <c r="C568" s="58" t="s">
        <v>1434</v>
      </c>
      <c r="D568" s="184" t="s">
        <v>1435</v>
      </c>
      <c r="E568" s="58" t="s">
        <v>337</v>
      </c>
      <c r="F568" s="58"/>
      <c r="G568" s="58" t="s">
        <v>338</v>
      </c>
      <c r="H568" s="188">
        <v>498</v>
      </c>
      <c r="I568" s="59">
        <v>0.61</v>
      </c>
      <c r="J568" s="190">
        <f t="shared" si="8"/>
        <v>194.22</v>
      </c>
    </row>
    <row r="569" spans="1:10" ht="15.5">
      <c r="A569" s="58">
        <v>565</v>
      </c>
      <c r="B569" s="58" t="s">
        <v>334</v>
      </c>
      <c r="C569" s="58" t="s">
        <v>1436</v>
      </c>
      <c r="D569" s="184" t="s">
        <v>1437</v>
      </c>
      <c r="E569" s="58" t="s">
        <v>337</v>
      </c>
      <c r="F569" s="58"/>
      <c r="G569" s="58" t="s">
        <v>338</v>
      </c>
      <c r="H569" s="188">
        <v>522</v>
      </c>
      <c r="I569" s="59">
        <v>0.61</v>
      </c>
      <c r="J569" s="190">
        <f t="shared" si="8"/>
        <v>203.58</v>
      </c>
    </row>
    <row r="570" spans="1:10" ht="15.5">
      <c r="A570" s="58">
        <v>566</v>
      </c>
      <c r="B570" s="58" t="s">
        <v>334</v>
      </c>
      <c r="C570" s="58" t="s">
        <v>1438</v>
      </c>
      <c r="D570" s="184" t="s">
        <v>1439</v>
      </c>
      <c r="E570" s="58" t="s">
        <v>337</v>
      </c>
      <c r="F570" s="58"/>
      <c r="G570" s="58" t="s">
        <v>338</v>
      </c>
      <c r="H570" s="188">
        <v>499</v>
      </c>
      <c r="I570" s="59">
        <v>0.61</v>
      </c>
      <c r="J570" s="190">
        <f t="shared" si="8"/>
        <v>194.61</v>
      </c>
    </row>
    <row r="571" spans="1:10" ht="15.5">
      <c r="A571" s="58">
        <v>567</v>
      </c>
      <c r="B571" s="58" t="s">
        <v>334</v>
      </c>
      <c r="C571" s="58" t="s">
        <v>1440</v>
      </c>
      <c r="D571" s="184" t="s">
        <v>1441</v>
      </c>
      <c r="E571" s="58" t="s">
        <v>337</v>
      </c>
      <c r="F571" s="58"/>
      <c r="G571" s="58" t="s">
        <v>338</v>
      </c>
      <c r="H571" s="188">
        <v>377</v>
      </c>
      <c r="I571" s="59">
        <v>0.61</v>
      </c>
      <c r="J571" s="190">
        <f t="shared" si="8"/>
        <v>147.03</v>
      </c>
    </row>
    <row r="572" spans="1:10" ht="15.5">
      <c r="A572" s="58">
        <v>568</v>
      </c>
      <c r="B572" s="58" t="s">
        <v>334</v>
      </c>
      <c r="C572" s="58" t="s">
        <v>1442</v>
      </c>
      <c r="D572" s="184" t="s">
        <v>1441</v>
      </c>
      <c r="E572" s="58" t="s">
        <v>337</v>
      </c>
      <c r="F572" s="58"/>
      <c r="G572" s="58" t="s">
        <v>338</v>
      </c>
      <c r="H572" s="188">
        <v>420</v>
      </c>
      <c r="I572" s="59">
        <v>0.61</v>
      </c>
      <c r="J572" s="190">
        <f t="shared" si="8"/>
        <v>163.80000000000001</v>
      </c>
    </row>
    <row r="573" spans="1:10" ht="15.5">
      <c r="A573" s="58">
        <v>569</v>
      </c>
      <c r="B573" s="58" t="s">
        <v>334</v>
      </c>
      <c r="C573" s="58" t="s">
        <v>1443</v>
      </c>
      <c r="D573" s="184" t="s">
        <v>1444</v>
      </c>
      <c r="E573" s="58" t="s">
        <v>337</v>
      </c>
      <c r="F573" s="58"/>
      <c r="G573" s="58" t="s">
        <v>338</v>
      </c>
      <c r="H573" s="188">
        <v>736</v>
      </c>
      <c r="I573" s="59">
        <v>0.61</v>
      </c>
      <c r="J573" s="190">
        <f t="shared" si="8"/>
        <v>287.04000000000002</v>
      </c>
    </row>
    <row r="574" spans="1:10" ht="15.5">
      <c r="A574" s="58">
        <v>570</v>
      </c>
      <c r="B574" s="58" t="s">
        <v>334</v>
      </c>
      <c r="C574" s="58" t="s">
        <v>1445</v>
      </c>
      <c r="D574" s="184" t="s">
        <v>1446</v>
      </c>
      <c r="E574" s="58" t="s">
        <v>337</v>
      </c>
      <c r="F574" s="58"/>
      <c r="G574" s="58" t="s">
        <v>338</v>
      </c>
      <c r="H574" s="188">
        <v>396</v>
      </c>
      <c r="I574" s="59">
        <v>0.61</v>
      </c>
      <c r="J574" s="190">
        <f t="shared" si="8"/>
        <v>154.44</v>
      </c>
    </row>
    <row r="575" spans="1:10" ht="15.5">
      <c r="A575" s="58">
        <v>571</v>
      </c>
      <c r="B575" s="58" t="s">
        <v>334</v>
      </c>
      <c r="C575" s="58" t="s">
        <v>1447</v>
      </c>
      <c r="D575" s="184" t="s">
        <v>1448</v>
      </c>
      <c r="E575" s="58" t="s">
        <v>337</v>
      </c>
      <c r="F575" s="58"/>
      <c r="G575" s="58" t="s">
        <v>338</v>
      </c>
      <c r="H575" s="188">
        <v>1404</v>
      </c>
      <c r="I575" s="59">
        <v>0.61</v>
      </c>
      <c r="J575" s="190">
        <f t="shared" si="8"/>
        <v>547.56000000000006</v>
      </c>
    </row>
    <row r="576" spans="1:10" ht="15.5">
      <c r="A576" s="58">
        <v>572</v>
      </c>
      <c r="B576" s="58" t="s">
        <v>334</v>
      </c>
      <c r="C576" s="58" t="s">
        <v>1449</v>
      </c>
      <c r="D576" s="184" t="s">
        <v>1450</v>
      </c>
      <c r="E576" s="58" t="s">
        <v>337</v>
      </c>
      <c r="F576" s="58"/>
      <c r="G576" s="58" t="s">
        <v>338</v>
      </c>
      <c r="H576" s="188">
        <v>156</v>
      </c>
      <c r="I576" s="59">
        <v>0.61</v>
      </c>
      <c r="J576" s="190">
        <f t="shared" si="8"/>
        <v>60.84</v>
      </c>
    </row>
    <row r="577" spans="1:10" ht="15.5">
      <c r="A577" s="58">
        <v>573</v>
      </c>
      <c r="B577" s="58" t="s">
        <v>334</v>
      </c>
      <c r="C577" s="58" t="s">
        <v>1451</v>
      </c>
      <c r="D577" s="184" t="s">
        <v>1452</v>
      </c>
      <c r="E577" s="58" t="s">
        <v>337</v>
      </c>
      <c r="F577" s="58"/>
      <c r="G577" s="58" t="s">
        <v>338</v>
      </c>
      <c r="H577" s="188">
        <v>231</v>
      </c>
      <c r="I577" s="59">
        <v>0.61</v>
      </c>
      <c r="J577" s="190">
        <f t="shared" si="8"/>
        <v>90.09</v>
      </c>
    </row>
    <row r="578" spans="1:10" ht="15.5">
      <c r="A578" s="58">
        <v>574</v>
      </c>
      <c r="B578" s="58" t="s">
        <v>334</v>
      </c>
      <c r="C578" s="58" t="s">
        <v>1453</v>
      </c>
      <c r="D578" s="184" t="s">
        <v>1454</v>
      </c>
      <c r="E578" s="58" t="s">
        <v>337</v>
      </c>
      <c r="F578" s="58"/>
      <c r="G578" s="58" t="s">
        <v>338</v>
      </c>
      <c r="H578" s="188">
        <v>573</v>
      </c>
      <c r="I578" s="59">
        <v>0.61</v>
      </c>
      <c r="J578" s="190">
        <f t="shared" si="8"/>
        <v>223.47</v>
      </c>
    </row>
    <row r="579" spans="1:10" ht="15.5">
      <c r="A579" s="58">
        <v>575</v>
      </c>
      <c r="B579" s="58" t="s">
        <v>334</v>
      </c>
      <c r="C579" s="58" t="s">
        <v>1455</v>
      </c>
      <c r="D579" s="184" t="s">
        <v>1456</v>
      </c>
      <c r="E579" s="58" t="s">
        <v>337</v>
      </c>
      <c r="F579" s="58"/>
      <c r="G579" s="58" t="s">
        <v>338</v>
      </c>
      <c r="H579" s="188">
        <v>226</v>
      </c>
      <c r="I579" s="59">
        <v>0.61</v>
      </c>
      <c r="J579" s="190">
        <f t="shared" si="8"/>
        <v>88.14</v>
      </c>
    </row>
    <row r="580" spans="1:10" ht="15.5">
      <c r="A580" s="58">
        <v>576</v>
      </c>
      <c r="B580" s="58" t="s">
        <v>334</v>
      </c>
      <c r="C580" s="58" t="s">
        <v>1457</v>
      </c>
      <c r="D580" s="184" t="s">
        <v>1458</v>
      </c>
      <c r="E580" s="58" t="s">
        <v>337</v>
      </c>
      <c r="F580" s="58"/>
      <c r="G580" s="58" t="s">
        <v>338</v>
      </c>
      <c r="H580" s="188">
        <v>19</v>
      </c>
      <c r="I580" s="59">
        <v>0.61</v>
      </c>
      <c r="J580" s="190">
        <f t="shared" si="8"/>
        <v>7.41</v>
      </c>
    </row>
    <row r="581" spans="1:10" ht="15.5">
      <c r="A581" s="58">
        <v>577</v>
      </c>
      <c r="B581" s="58" t="s">
        <v>334</v>
      </c>
      <c r="C581" s="58" t="s">
        <v>1459</v>
      </c>
      <c r="D581" s="184" t="s">
        <v>1460</v>
      </c>
      <c r="E581" s="58" t="s">
        <v>337</v>
      </c>
      <c r="F581" s="58"/>
      <c r="G581" s="58" t="s">
        <v>338</v>
      </c>
      <c r="H581" s="188">
        <v>849</v>
      </c>
      <c r="I581" s="59">
        <v>0.61</v>
      </c>
      <c r="J581" s="190">
        <f t="shared" ref="J581:J639" si="9">H581*(1-I581)</f>
        <v>331.11</v>
      </c>
    </row>
    <row r="582" spans="1:10" ht="15.5">
      <c r="A582" s="58">
        <v>578</v>
      </c>
      <c r="B582" s="58" t="s">
        <v>334</v>
      </c>
      <c r="C582" s="58" t="s">
        <v>1461</v>
      </c>
      <c r="D582" s="184" t="s">
        <v>1462</v>
      </c>
      <c r="E582" s="58" t="s">
        <v>337</v>
      </c>
      <c r="F582" s="58"/>
      <c r="G582" s="58" t="s">
        <v>338</v>
      </c>
      <c r="H582" s="188">
        <v>507</v>
      </c>
      <c r="I582" s="59">
        <v>0.61</v>
      </c>
      <c r="J582" s="190">
        <f t="shared" si="9"/>
        <v>197.73000000000002</v>
      </c>
    </row>
    <row r="583" spans="1:10" ht="15.5">
      <c r="A583" s="58">
        <v>579</v>
      </c>
      <c r="B583" s="58" t="s">
        <v>334</v>
      </c>
      <c r="C583" s="58" t="s">
        <v>1463</v>
      </c>
      <c r="D583" s="184" t="s">
        <v>1464</v>
      </c>
      <c r="E583" s="58" t="s">
        <v>337</v>
      </c>
      <c r="F583" s="58"/>
      <c r="G583" s="58" t="s">
        <v>338</v>
      </c>
      <c r="H583" s="188">
        <v>495</v>
      </c>
      <c r="I583" s="59">
        <v>0.61</v>
      </c>
      <c r="J583" s="190">
        <f t="shared" si="9"/>
        <v>193.05</v>
      </c>
    </row>
    <row r="584" spans="1:10" ht="46.5">
      <c r="A584" s="58">
        <v>580</v>
      </c>
      <c r="B584" s="58" t="s">
        <v>334</v>
      </c>
      <c r="C584" s="58" t="s">
        <v>1465</v>
      </c>
      <c r="D584" s="184" t="s">
        <v>1466</v>
      </c>
      <c r="E584" s="58" t="s">
        <v>337</v>
      </c>
      <c r="F584" s="58"/>
      <c r="G584" s="58" t="s">
        <v>1467</v>
      </c>
      <c r="H584" s="188">
        <v>1226</v>
      </c>
      <c r="I584" s="59">
        <v>0.41</v>
      </c>
      <c r="J584" s="190">
        <f t="shared" si="9"/>
        <v>723.34000000000015</v>
      </c>
    </row>
    <row r="585" spans="1:10" ht="46.5">
      <c r="A585" s="58">
        <v>581</v>
      </c>
      <c r="B585" s="58" t="s">
        <v>334</v>
      </c>
      <c r="C585" s="58" t="s">
        <v>1468</v>
      </c>
      <c r="D585" s="184" t="s">
        <v>1469</v>
      </c>
      <c r="E585" s="58" t="s">
        <v>337</v>
      </c>
      <c r="F585" s="58"/>
      <c r="G585" s="58" t="s">
        <v>1467</v>
      </c>
      <c r="H585" s="188">
        <v>2943</v>
      </c>
      <c r="I585" s="59">
        <v>0.41</v>
      </c>
      <c r="J585" s="190">
        <f t="shared" si="9"/>
        <v>1736.3700000000003</v>
      </c>
    </row>
    <row r="586" spans="1:10" ht="62">
      <c r="A586" s="58">
        <v>582</v>
      </c>
      <c r="B586" s="58" t="s">
        <v>334</v>
      </c>
      <c r="C586" s="58" t="s">
        <v>1470</v>
      </c>
      <c r="D586" s="184" t="s">
        <v>1471</v>
      </c>
      <c r="E586" s="58" t="s">
        <v>337</v>
      </c>
      <c r="F586" s="58"/>
      <c r="G586" s="58" t="s">
        <v>1467</v>
      </c>
      <c r="H586" s="188">
        <v>10305</v>
      </c>
      <c r="I586" s="59">
        <v>0.41</v>
      </c>
      <c r="J586" s="190">
        <f t="shared" si="9"/>
        <v>6079.9500000000007</v>
      </c>
    </row>
    <row r="587" spans="1:10" ht="15.5">
      <c r="A587" s="58">
        <v>583</v>
      </c>
      <c r="B587" s="58" t="s">
        <v>334</v>
      </c>
      <c r="C587" s="58" t="s">
        <v>1472</v>
      </c>
      <c r="D587" s="184" t="s">
        <v>1473</v>
      </c>
      <c r="E587" s="58" t="s">
        <v>337</v>
      </c>
      <c r="F587" s="58"/>
      <c r="G587" s="58" t="s">
        <v>1467</v>
      </c>
      <c r="H587" s="188">
        <v>1180</v>
      </c>
      <c r="I587" s="59">
        <v>0.41</v>
      </c>
      <c r="J587" s="190">
        <f t="shared" si="9"/>
        <v>696.2</v>
      </c>
    </row>
    <row r="588" spans="1:10" ht="15.5">
      <c r="A588" s="58">
        <v>584</v>
      </c>
      <c r="B588" s="58" t="s">
        <v>334</v>
      </c>
      <c r="C588" s="58" t="s">
        <v>1474</v>
      </c>
      <c r="D588" s="184" t="s">
        <v>1475</v>
      </c>
      <c r="E588" s="58" t="s">
        <v>337</v>
      </c>
      <c r="F588" s="58"/>
      <c r="G588" s="58" t="s">
        <v>1467</v>
      </c>
      <c r="H588" s="188">
        <v>11800</v>
      </c>
      <c r="I588" s="59">
        <v>0.41</v>
      </c>
      <c r="J588" s="190">
        <f t="shared" si="9"/>
        <v>6962.0000000000009</v>
      </c>
    </row>
    <row r="589" spans="1:10" ht="15.5">
      <c r="A589" s="58">
        <v>585</v>
      </c>
      <c r="B589" s="58" t="s">
        <v>334</v>
      </c>
      <c r="C589" s="58" t="s">
        <v>1476</v>
      </c>
      <c r="D589" s="184" t="s">
        <v>1477</v>
      </c>
      <c r="E589" s="58" t="s">
        <v>337</v>
      </c>
      <c r="F589" s="58"/>
      <c r="G589" s="58" t="s">
        <v>1467</v>
      </c>
      <c r="H589" s="188">
        <v>232.2</v>
      </c>
      <c r="I589" s="59">
        <v>0.41</v>
      </c>
      <c r="J589" s="190">
        <f t="shared" si="9"/>
        <v>136.99800000000002</v>
      </c>
    </row>
    <row r="590" spans="1:10" ht="15.5">
      <c r="A590" s="58">
        <v>586</v>
      </c>
      <c r="B590" s="58" t="s">
        <v>334</v>
      </c>
      <c r="C590" s="58" t="s">
        <v>1478</v>
      </c>
      <c r="D590" s="184" t="s">
        <v>1479</v>
      </c>
      <c r="E590" s="58" t="s">
        <v>337</v>
      </c>
      <c r="F590" s="58"/>
      <c r="G590" s="58" t="s">
        <v>1467</v>
      </c>
      <c r="H590" s="188">
        <v>844.2</v>
      </c>
      <c r="I590" s="59">
        <v>0.41</v>
      </c>
      <c r="J590" s="190">
        <f t="shared" si="9"/>
        <v>498.07800000000009</v>
      </c>
    </row>
    <row r="591" spans="1:10" ht="15.5">
      <c r="A591" s="58">
        <v>587</v>
      </c>
      <c r="B591" s="58" t="s">
        <v>334</v>
      </c>
      <c r="C591" s="58" t="s">
        <v>1480</v>
      </c>
      <c r="D591" s="184" t="s">
        <v>1481</v>
      </c>
      <c r="E591" s="58" t="s">
        <v>337</v>
      </c>
      <c r="F591" s="58"/>
      <c r="G591" s="58" t="s">
        <v>1467</v>
      </c>
      <c r="H591" s="188">
        <v>1485</v>
      </c>
      <c r="I591" s="59">
        <v>0.41</v>
      </c>
      <c r="J591" s="190">
        <f t="shared" si="9"/>
        <v>876.15000000000009</v>
      </c>
    </row>
    <row r="592" spans="1:10" ht="15.5">
      <c r="A592" s="58">
        <v>588</v>
      </c>
      <c r="B592" s="58" t="s">
        <v>334</v>
      </c>
      <c r="C592" s="58" t="s">
        <v>1482</v>
      </c>
      <c r="D592" s="184" t="s">
        <v>1483</v>
      </c>
      <c r="E592" s="58" t="s">
        <v>337</v>
      </c>
      <c r="F592" s="58"/>
      <c r="G592" s="58" t="s">
        <v>1467</v>
      </c>
      <c r="H592" s="188">
        <v>2880</v>
      </c>
      <c r="I592" s="59">
        <v>0.41</v>
      </c>
      <c r="J592" s="190">
        <f t="shared" si="9"/>
        <v>1699.2000000000003</v>
      </c>
    </row>
    <row r="593" spans="1:10" ht="15.5">
      <c r="A593" s="58">
        <v>589</v>
      </c>
      <c r="B593" s="58" t="s">
        <v>334</v>
      </c>
      <c r="C593" s="58" t="s">
        <v>1484</v>
      </c>
      <c r="D593" s="184" t="s">
        <v>1485</v>
      </c>
      <c r="E593" s="58" t="s">
        <v>337</v>
      </c>
      <c r="F593" s="58"/>
      <c r="G593" s="58" t="s">
        <v>1467</v>
      </c>
      <c r="H593" s="188">
        <v>5580</v>
      </c>
      <c r="I593" s="59">
        <v>0.41</v>
      </c>
      <c r="J593" s="190">
        <f t="shared" si="9"/>
        <v>3292.2000000000003</v>
      </c>
    </row>
    <row r="594" spans="1:10" ht="15.5">
      <c r="A594" s="58">
        <v>590</v>
      </c>
      <c r="B594" s="58" t="s">
        <v>334</v>
      </c>
      <c r="C594" s="58" t="s">
        <v>1486</v>
      </c>
      <c r="D594" s="184" t="s">
        <v>1487</v>
      </c>
      <c r="E594" s="58" t="s">
        <v>337</v>
      </c>
      <c r="F594" s="58"/>
      <c r="G594" s="58" t="s">
        <v>1467</v>
      </c>
      <c r="H594" s="188">
        <v>322.2</v>
      </c>
      <c r="I594" s="59">
        <v>0.41</v>
      </c>
      <c r="J594" s="190">
        <f t="shared" si="9"/>
        <v>190.09800000000001</v>
      </c>
    </row>
    <row r="595" spans="1:10" ht="15.5">
      <c r="A595" s="58">
        <v>591</v>
      </c>
      <c r="B595" s="58" t="s">
        <v>334</v>
      </c>
      <c r="C595" s="58" t="s">
        <v>1488</v>
      </c>
      <c r="D595" s="184" t="s">
        <v>1489</v>
      </c>
      <c r="E595" s="58" t="s">
        <v>337</v>
      </c>
      <c r="F595" s="58"/>
      <c r="G595" s="58" t="s">
        <v>1467</v>
      </c>
      <c r="H595" s="188">
        <v>1798.2</v>
      </c>
      <c r="I595" s="59">
        <v>0.41</v>
      </c>
      <c r="J595" s="190">
        <f t="shared" si="9"/>
        <v>1060.9380000000001</v>
      </c>
    </row>
    <row r="596" spans="1:10" ht="15.5">
      <c r="A596" s="58">
        <v>592</v>
      </c>
      <c r="B596" s="58" t="s">
        <v>334</v>
      </c>
      <c r="C596" s="58" t="s">
        <v>1490</v>
      </c>
      <c r="D596" s="184" t="s">
        <v>1491</v>
      </c>
      <c r="E596" s="58" t="s">
        <v>337</v>
      </c>
      <c r="F596" s="58"/>
      <c r="G596" s="58" t="s">
        <v>1467</v>
      </c>
      <c r="H596" s="188">
        <v>1798.2</v>
      </c>
      <c r="I596" s="59">
        <v>0.41</v>
      </c>
      <c r="J596" s="190">
        <f t="shared" si="9"/>
        <v>1060.9380000000001</v>
      </c>
    </row>
    <row r="597" spans="1:10" ht="15.5">
      <c r="A597" s="58">
        <v>593</v>
      </c>
      <c r="B597" s="58" t="s">
        <v>334</v>
      </c>
      <c r="C597" s="58" t="s">
        <v>1492</v>
      </c>
      <c r="D597" s="184" t="s">
        <v>1493</v>
      </c>
      <c r="E597" s="58" t="s">
        <v>337</v>
      </c>
      <c r="F597" s="58"/>
      <c r="G597" s="58" t="s">
        <v>1467</v>
      </c>
      <c r="H597" s="188">
        <v>1798.2</v>
      </c>
      <c r="I597" s="59">
        <v>0.41</v>
      </c>
      <c r="J597" s="190">
        <f t="shared" si="9"/>
        <v>1060.9380000000001</v>
      </c>
    </row>
    <row r="598" spans="1:10" ht="15.5">
      <c r="A598" s="58">
        <v>594</v>
      </c>
      <c r="B598" s="58" t="s">
        <v>334</v>
      </c>
      <c r="C598" s="58" t="s">
        <v>1494</v>
      </c>
      <c r="D598" s="184" t="s">
        <v>1495</v>
      </c>
      <c r="E598" s="58" t="s">
        <v>337</v>
      </c>
      <c r="F598" s="58"/>
      <c r="G598" s="58" t="s">
        <v>1467</v>
      </c>
      <c r="H598" s="188">
        <v>1798.2</v>
      </c>
      <c r="I598" s="59">
        <v>0.41</v>
      </c>
      <c r="J598" s="190">
        <f t="shared" si="9"/>
        <v>1060.9380000000001</v>
      </c>
    </row>
    <row r="599" spans="1:10" ht="15.5">
      <c r="A599" s="58">
        <v>595</v>
      </c>
      <c r="B599" s="58" t="s">
        <v>334</v>
      </c>
      <c r="C599" s="58" t="s">
        <v>1496</v>
      </c>
      <c r="D599" s="184" t="s">
        <v>1497</v>
      </c>
      <c r="E599" s="58" t="s">
        <v>337</v>
      </c>
      <c r="F599" s="58"/>
      <c r="G599" s="58" t="s">
        <v>1467</v>
      </c>
      <c r="H599" s="188">
        <v>1798.2</v>
      </c>
      <c r="I599" s="59">
        <v>0.41</v>
      </c>
      <c r="J599" s="190">
        <f t="shared" si="9"/>
        <v>1060.9380000000001</v>
      </c>
    </row>
    <row r="600" spans="1:10" ht="15.5">
      <c r="A600" s="58">
        <v>596</v>
      </c>
      <c r="B600" s="58" t="s">
        <v>334</v>
      </c>
      <c r="C600" s="58" t="s">
        <v>1498</v>
      </c>
      <c r="D600" s="184" t="s">
        <v>1499</v>
      </c>
      <c r="E600" s="58" t="s">
        <v>337</v>
      </c>
      <c r="F600" s="58"/>
      <c r="G600" s="58" t="s">
        <v>1467</v>
      </c>
      <c r="H600" s="188">
        <v>178.2</v>
      </c>
      <c r="I600" s="59">
        <v>0.41</v>
      </c>
      <c r="J600" s="190">
        <f t="shared" si="9"/>
        <v>105.13800000000001</v>
      </c>
    </row>
    <row r="601" spans="1:10" ht="15.5">
      <c r="A601" s="58">
        <v>597</v>
      </c>
      <c r="B601" s="58" t="s">
        <v>334</v>
      </c>
      <c r="C601" s="58" t="s">
        <v>1500</v>
      </c>
      <c r="D601" s="184" t="s">
        <v>1501</v>
      </c>
      <c r="E601" s="58" t="s">
        <v>337</v>
      </c>
      <c r="F601" s="58"/>
      <c r="G601" s="58" t="s">
        <v>1467</v>
      </c>
      <c r="H601" s="188">
        <v>178.2</v>
      </c>
      <c r="I601" s="59">
        <v>0.41</v>
      </c>
      <c r="J601" s="190">
        <f t="shared" si="9"/>
        <v>105.13800000000001</v>
      </c>
    </row>
    <row r="602" spans="1:10" ht="15.5">
      <c r="A602" s="58">
        <v>598</v>
      </c>
      <c r="B602" s="58" t="s">
        <v>334</v>
      </c>
      <c r="C602" s="58" t="s">
        <v>1502</v>
      </c>
      <c r="D602" s="184" t="s">
        <v>1503</v>
      </c>
      <c r="E602" s="58" t="s">
        <v>337</v>
      </c>
      <c r="F602" s="58"/>
      <c r="G602" s="58" t="s">
        <v>1467</v>
      </c>
      <c r="H602" s="188">
        <v>178.2</v>
      </c>
      <c r="I602" s="59">
        <v>0.41</v>
      </c>
      <c r="J602" s="190">
        <f t="shared" si="9"/>
        <v>105.13800000000001</v>
      </c>
    </row>
    <row r="603" spans="1:10" ht="15.5">
      <c r="A603" s="58">
        <v>599</v>
      </c>
      <c r="B603" s="58" t="s">
        <v>334</v>
      </c>
      <c r="C603" s="58" t="s">
        <v>1504</v>
      </c>
      <c r="D603" s="184" t="s">
        <v>1505</v>
      </c>
      <c r="E603" s="58" t="s">
        <v>337</v>
      </c>
      <c r="F603" s="58"/>
      <c r="G603" s="58" t="s">
        <v>1467</v>
      </c>
      <c r="H603" s="188">
        <v>178.2</v>
      </c>
      <c r="I603" s="59">
        <v>0.41</v>
      </c>
      <c r="J603" s="190">
        <f t="shared" si="9"/>
        <v>105.13800000000001</v>
      </c>
    </row>
    <row r="604" spans="1:10" ht="15.5">
      <c r="A604" s="58">
        <v>600</v>
      </c>
      <c r="B604" s="58" t="s">
        <v>334</v>
      </c>
      <c r="C604" s="58" t="s">
        <v>1506</v>
      </c>
      <c r="D604" s="184" t="s">
        <v>1507</v>
      </c>
      <c r="E604" s="58" t="s">
        <v>337</v>
      </c>
      <c r="F604" s="58"/>
      <c r="G604" s="58" t="s">
        <v>1467</v>
      </c>
      <c r="H604" s="188">
        <v>178.2</v>
      </c>
      <c r="I604" s="59">
        <v>0.41</v>
      </c>
      <c r="J604" s="190">
        <f t="shared" si="9"/>
        <v>105.13800000000001</v>
      </c>
    </row>
    <row r="605" spans="1:10" ht="15.5">
      <c r="A605" s="58">
        <v>601</v>
      </c>
      <c r="B605" s="58" t="s">
        <v>334</v>
      </c>
      <c r="C605" s="58" t="s">
        <v>1508</v>
      </c>
      <c r="D605" s="184" t="s">
        <v>1509</v>
      </c>
      <c r="E605" s="58" t="s">
        <v>337</v>
      </c>
      <c r="F605" s="58"/>
      <c r="G605" s="58" t="s">
        <v>1467</v>
      </c>
      <c r="H605" s="188">
        <v>1078.2</v>
      </c>
      <c r="I605" s="59">
        <v>0.41</v>
      </c>
      <c r="J605" s="190">
        <f t="shared" si="9"/>
        <v>636.13800000000015</v>
      </c>
    </row>
    <row r="606" spans="1:10" ht="15.5">
      <c r="A606" s="58">
        <v>602</v>
      </c>
      <c r="B606" s="58" t="s">
        <v>334</v>
      </c>
      <c r="C606" s="58" t="s">
        <v>1510</v>
      </c>
      <c r="D606" s="184" t="s">
        <v>1511</v>
      </c>
      <c r="E606" s="58" t="s">
        <v>337</v>
      </c>
      <c r="F606" s="58"/>
      <c r="G606" s="58" t="s">
        <v>1467</v>
      </c>
      <c r="H606" s="188">
        <v>140</v>
      </c>
      <c r="I606" s="59">
        <v>0.41</v>
      </c>
      <c r="J606" s="190">
        <f t="shared" si="9"/>
        <v>82.600000000000009</v>
      </c>
    </row>
    <row r="607" spans="1:10" ht="15.5">
      <c r="A607" s="58">
        <v>603</v>
      </c>
      <c r="B607" s="58" t="s">
        <v>334</v>
      </c>
      <c r="C607" s="58" t="s">
        <v>1512</v>
      </c>
      <c r="D607" s="184" t="s">
        <v>1513</v>
      </c>
      <c r="E607" s="58" t="s">
        <v>337</v>
      </c>
      <c r="F607" s="58"/>
      <c r="G607" s="58" t="s">
        <v>1467</v>
      </c>
      <c r="H607" s="188">
        <v>247.8</v>
      </c>
      <c r="I607" s="59">
        <v>0.41</v>
      </c>
      <c r="J607" s="190">
        <f t="shared" si="9"/>
        <v>146.20200000000003</v>
      </c>
    </row>
    <row r="608" spans="1:10" ht="15.5">
      <c r="A608" s="58">
        <v>604</v>
      </c>
      <c r="B608" s="58" t="s">
        <v>334</v>
      </c>
      <c r="C608" s="58" t="s">
        <v>1514</v>
      </c>
      <c r="D608" s="184" t="s">
        <v>1515</v>
      </c>
      <c r="E608" s="58" t="s">
        <v>337</v>
      </c>
      <c r="F608" s="58"/>
      <c r="G608" s="58" t="s">
        <v>1467</v>
      </c>
      <c r="H608" s="188">
        <v>2478</v>
      </c>
      <c r="I608" s="59">
        <v>0.41</v>
      </c>
      <c r="J608" s="190">
        <f t="shared" si="9"/>
        <v>1462.0200000000002</v>
      </c>
    </row>
    <row r="609" spans="1:10" ht="77.5">
      <c r="A609" s="58">
        <v>605</v>
      </c>
      <c r="B609" s="58" t="s">
        <v>334</v>
      </c>
      <c r="C609" s="58" t="s">
        <v>1516</v>
      </c>
      <c r="D609" s="184" t="s">
        <v>1517</v>
      </c>
      <c r="E609" s="58" t="s">
        <v>337</v>
      </c>
      <c r="F609" s="58"/>
      <c r="G609" s="58" t="s">
        <v>1467</v>
      </c>
      <c r="H609" s="188">
        <v>141305</v>
      </c>
      <c r="I609" s="59">
        <v>0.41</v>
      </c>
      <c r="J609" s="190">
        <f t="shared" si="9"/>
        <v>83369.950000000012</v>
      </c>
    </row>
    <row r="610" spans="1:10" ht="15.5">
      <c r="A610" s="58">
        <v>606</v>
      </c>
      <c r="B610" s="58" t="s">
        <v>334</v>
      </c>
      <c r="C610" s="58" t="s">
        <v>1518</v>
      </c>
      <c r="D610" s="184" t="s">
        <v>1519</v>
      </c>
      <c r="E610" s="58" t="s">
        <v>337</v>
      </c>
      <c r="F610" s="58"/>
      <c r="G610" s="58" t="s">
        <v>1467</v>
      </c>
      <c r="H610" s="188">
        <v>1180</v>
      </c>
      <c r="I610" s="59">
        <v>0.41</v>
      </c>
      <c r="J610" s="190">
        <f t="shared" si="9"/>
        <v>696.2</v>
      </c>
    </row>
    <row r="611" spans="1:10" ht="15.5">
      <c r="A611" s="58">
        <v>607</v>
      </c>
      <c r="B611" s="58" t="s">
        <v>334</v>
      </c>
      <c r="C611" s="58" t="s">
        <v>1520</v>
      </c>
      <c r="D611" s="184" t="s">
        <v>1521</v>
      </c>
      <c r="E611" s="58" t="s">
        <v>337</v>
      </c>
      <c r="F611" s="58"/>
      <c r="G611" s="58" t="s">
        <v>1467</v>
      </c>
      <c r="H611" s="188">
        <v>11200</v>
      </c>
      <c r="I611" s="59">
        <v>0.41</v>
      </c>
      <c r="J611" s="190">
        <f t="shared" si="9"/>
        <v>6608.0000000000009</v>
      </c>
    </row>
    <row r="612" spans="1:10" ht="15.5">
      <c r="A612" s="58">
        <v>608</v>
      </c>
      <c r="B612" s="58" t="s">
        <v>334</v>
      </c>
      <c r="C612" s="58" t="s">
        <v>1486</v>
      </c>
      <c r="D612" s="184" t="s">
        <v>1487</v>
      </c>
      <c r="E612" s="58" t="s">
        <v>337</v>
      </c>
      <c r="F612" s="58"/>
      <c r="G612" s="58" t="s">
        <v>1467</v>
      </c>
      <c r="H612" s="188">
        <v>322.2</v>
      </c>
      <c r="I612" s="59">
        <v>0.41</v>
      </c>
      <c r="J612" s="190">
        <f t="shared" si="9"/>
        <v>190.09800000000001</v>
      </c>
    </row>
    <row r="613" spans="1:10" ht="15.5">
      <c r="A613" s="58">
        <v>609</v>
      </c>
      <c r="B613" s="58" t="s">
        <v>334</v>
      </c>
      <c r="C613" s="58" t="s">
        <v>1488</v>
      </c>
      <c r="D613" s="184" t="s">
        <v>1489</v>
      </c>
      <c r="E613" s="58" t="s">
        <v>337</v>
      </c>
      <c r="F613" s="58"/>
      <c r="G613" s="58" t="s">
        <v>1467</v>
      </c>
      <c r="H613" s="188">
        <v>1798.2</v>
      </c>
      <c r="I613" s="59">
        <v>0.41</v>
      </c>
      <c r="J613" s="190">
        <f t="shared" si="9"/>
        <v>1060.9380000000001</v>
      </c>
    </row>
    <row r="614" spans="1:10" ht="15.5">
      <c r="A614" s="58">
        <v>610</v>
      </c>
      <c r="B614" s="58" t="s">
        <v>334</v>
      </c>
      <c r="C614" s="58" t="s">
        <v>1490</v>
      </c>
      <c r="D614" s="184" t="s">
        <v>1491</v>
      </c>
      <c r="E614" s="58" t="s">
        <v>337</v>
      </c>
      <c r="F614" s="58"/>
      <c r="G614" s="58" t="s">
        <v>1467</v>
      </c>
      <c r="H614" s="188">
        <v>1798.2</v>
      </c>
      <c r="I614" s="59">
        <v>0.41</v>
      </c>
      <c r="J614" s="190">
        <f t="shared" si="9"/>
        <v>1060.9380000000001</v>
      </c>
    </row>
    <row r="615" spans="1:10" ht="15.5">
      <c r="A615" s="58">
        <v>611</v>
      </c>
      <c r="B615" s="58" t="s">
        <v>334</v>
      </c>
      <c r="C615" s="58" t="s">
        <v>1492</v>
      </c>
      <c r="D615" s="184" t="s">
        <v>1493</v>
      </c>
      <c r="E615" s="58" t="s">
        <v>337</v>
      </c>
      <c r="F615" s="58"/>
      <c r="G615" s="58" t="s">
        <v>1467</v>
      </c>
      <c r="H615" s="188">
        <v>1798.2</v>
      </c>
      <c r="I615" s="59">
        <v>0.41</v>
      </c>
      <c r="J615" s="190">
        <f t="shared" si="9"/>
        <v>1060.9380000000001</v>
      </c>
    </row>
    <row r="616" spans="1:10" ht="15.5">
      <c r="A616" s="58">
        <v>612</v>
      </c>
      <c r="B616" s="58" t="s">
        <v>334</v>
      </c>
      <c r="C616" s="58" t="s">
        <v>1494</v>
      </c>
      <c r="D616" s="184" t="s">
        <v>1495</v>
      </c>
      <c r="E616" s="58" t="s">
        <v>337</v>
      </c>
      <c r="F616" s="58"/>
      <c r="G616" s="58" t="s">
        <v>1467</v>
      </c>
      <c r="H616" s="188">
        <v>1798.2</v>
      </c>
      <c r="I616" s="59">
        <v>0.41</v>
      </c>
      <c r="J616" s="190">
        <f t="shared" si="9"/>
        <v>1060.9380000000001</v>
      </c>
    </row>
    <row r="617" spans="1:10" ht="15.5">
      <c r="A617" s="58">
        <v>613</v>
      </c>
      <c r="B617" s="58" t="s">
        <v>334</v>
      </c>
      <c r="C617" s="58" t="s">
        <v>1496</v>
      </c>
      <c r="D617" s="184" t="s">
        <v>1497</v>
      </c>
      <c r="E617" s="58" t="s">
        <v>337</v>
      </c>
      <c r="F617" s="58"/>
      <c r="G617" s="58" t="s">
        <v>1467</v>
      </c>
      <c r="H617" s="188">
        <v>1798.2</v>
      </c>
      <c r="I617" s="59">
        <v>0.41</v>
      </c>
      <c r="J617" s="190">
        <f t="shared" si="9"/>
        <v>1060.9380000000001</v>
      </c>
    </row>
    <row r="618" spans="1:10" ht="15.5">
      <c r="A618" s="58">
        <v>614</v>
      </c>
      <c r="B618" s="58" t="s">
        <v>334</v>
      </c>
      <c r="C618" s="58" t="s">
        <v>1498</v>
      </c>
      <c r="D618" s="184" t="s">
        <v>1499</v>
      </c>
      <c r="E618" s="58" t="s">
        <v>337</v>
      </c>
      <c r="F618" s="58"/>
      <c r="G618" s="58" t="s">
        <v>1467</v>
      </c>
      <c r="H618" s="188">
        <v>178.2</v>
      </c>
      <c r="I618" s="59">
        <v>0.41</v>
      </c>
      <c r="J618" s="190">
        <f t="shared" si="9"/>
        <v>105.13800000000001</v>
      </c>
    </row>
    <row r="619" spans="1:10" ht="15.5">
      <c r="A619" s="58">
        <v>615</v>
      </c>
      <c r="B619" s="58" t="s">
        <v>334</v>
      </c>
      <c r="C619" s="58" t="s">
        <v>1500</v>
      </c>
      <c r="D619" s="184" t="s">
        <v>1501</v>
      </c>
      <c r="E619" s="58" t="s">
        <v>337</v>
      </c>
      <c r="F619" s="58"/>
      <c r="G619" s="58" t="s">
        <v>1467</v>
      </c>
      <c r="H619" s="188">
        <v>178.2</v>
      </c>
      <c r="I619" s="59">
        <v>0.41</v>
      </c>
      <c r="J619" s="190">
        <f t="shared" si="9"/>
        <v>105.13800000000001</v>
      </c>
    </row>
    <row r="620" spans="1:10" ht="15.5">
      <c r="A620" s="58">
        <v>616</v>
      </c>
      <c r="B620" s="58" t="s">
        <v>334</v>
      </c>
      <c r="C620" s="58" t="s">
        <v>1502</v>
      </c>
      <c r="D620" s="184" t="s">
        <v>1503</v>
      </c>
      <c r="E620" s="58" t="s">
        <v>337</v>
      </c>
      <c r="F620" s="58"/>
      <c r="G620" s="58" t="s">
        <v>1467</v>
      </c>
      <c r="H620" s="188">
        <v>178.2</v>
      </c>
      <c r="I620" s="59">
        <v>0.41</v>
      </c>
      <c r="J620" s="190">
        <f t="shared" si="9"/>
        <v>105.13800000000001</v>
      </c>
    </row>
    <row r="621" spans="1:10" ht="15.5">
      <c r="A621" s="58">
        <v>617</v>
      </c>
      <c r="B621" s="58" t="s">
        <v>334</v>
      </c>
      <c r="C621" s="58" t="s">
        <v>1504</v>
      </c>
      <c r="D621" s="184" t="s">
        <v>1505</v>
      </c>
      <c r="E621" s="58" t="s">
        <v>337</v>
      </c>
      <c r="F621" s="58"/>
      <c r="G621" s="58" t="s">
        <v>1467</v>
      </c>
      <c r="H621" s="188">
        <v>178.2</v>
      </c>
      <c r="I621" s="59">
        <v>0.41</v>
      </c>
      <c r="J621" s="190">
        <f t="shared" si="9"/>
        <v>105.13800000000001</v>
      </c>
    </row>
    <row r="622" spans="1:10" ht="15.5">
      <c r="A622" s="58">
        <v>618</v>
      </c>
      <c r="B622" s="58" t="s">
        <v>334</v>
      </c>
      <c r="C622" s="58" t="s">
        <v>1506</v>
      </c>
      <c r="D622" s="184" t="s">
        <v>1507</v>
      </c>
      <c r="E622" s="58" t="s">
        <v>337</v>
      </c>
      <c r="F622" s="58"/>
      <c r="G622" s="58" t="s">
        <v>1467</v>
      </c>
      <c r="H622" s="188">
        <v>178.2</v>
      </c>
      <c r="I622" s="59">
        <v>0.41</v>
      </c>
      <c r="J622" s="190">
        <f t="shared" si="9"/>
        <v>105.13800000000001</v>
      </c>
    </row>
    <row r="623" spans="1:10" ht="15.5">
      <c r="A623" s="58">
        <v>619</v>
      </c>
      <c r="B623" s="58" t="s">
        <v>334</v>
      </c>
      <c r="C623" s="58" t="s">
        <v>1508</v>
      </c>
      <c r="D623" s="184" t="s">
        <v>1509</v>
      </c>
      <c r="E623" s="58" t="s">
        <v>337</v>
      </c>
      <c r="F623" s="58"/>
      <c r="G623" s="58" t="s">
        <v>1467</v>
      </c>
      <c r="H623" s="188">
        <v>1078.2</v>
      </c>
      <c r="I623" s="59">
        <v>0.41</v>
      </c>
      <c r="J623" s="190">
        <f t="shared" si="9"/>
        <v>636.13800000000015</v>
      </c>
    </row>
    <row r="624" spans="1:10" ht="15.5">
      <c r="A624" s="58">
        <v>620</v>
      </c>
      <c r="B624" s="58" t="s">
        <v>334</v>
      </c>
      <c r="C624" s="58" t="s">
        <v>1522</v>
      </c>
      <c r="D624" s="184" t="s">
        <v>1523</v>
      </c>
      <c r="E624" s="58" t="s">
        <v>337</v>
      </c>
      <c r="F624" s="58"/>
      <c r="G624" s="58" t="s">
        <v>1467</v>
      </c>
      <c r="H624" s="188">
        <v>247.8</v>
      </c>
      <c r="I624" s="59">
        <v>0.41</v>
      </c>
      <c r="J624" s="190">
        <f t="shared" si="9"/>
        <v>146.20200000000003</v>
      </c>
    </row>
    <row r="625" spans="1:10" ht="15.5">
      <c r="A625" s="58">
        <v>621</v>
      </c>
      <c r="B625" s="58" t="s">
        <v>334</v>
      </c>
      <c r="C625" s="58" t="s">
        <v>1524</v>
      </c>
      <c r="D625" s="184" t="s">
        <v>1525</v>
      </c>
      <c r="E625" s="58" t="s">
        <v>337</v>
      </c>
      <c r="F625" s="58"/>
      <c r="G625" s="58" t="s">
        <v>1467</v>
      </c>
      <c r="H625" s="188">
        <v>2478</v>
      </c>
      <c r="I625" s="59">
        <v>0.41</v>
      </c>
      <c r="J625" s="190">
        <f t="shared" si="9"/>
        <v>1462.0200000000002</v>
      </c>
    </row>
    <row r="626" spans="1:10" ht="15.5">
      <c r="A626" s="58">
        <v>622</v>
      </c>
      <c r="B626" s="58" t="s">
        <v>334</v>
      </c>
      <c r="C626" s="58" t="s">
        <v>1526</v>
      </c>
      <c r="D626" s="184" t="s">
        <v>1527</v>
      </c>
      <c r="E626" s="58" t="s">
        <v>337</v>
      </c>
      <c r="F626" s="58"/>
      <c r="G626" s="58" t="s">
        <v>338</v>
      </c>
      <c r="H626" s="188">
        <v>19</v>
      </c>
      <c r="I626" s="59">
        <v>0.61</v>
      </c>
      <c r="J626" s="190">
        <f t="shared" si="9"/>
        <v>7.41</v>
      </c>
    </row>
    <row r="627" spans="1:10" ht="15.5">
      <c r="A627" s="58">
        <v>623</v>
      </c>
      <c r="B627" s="58" t="s">
        <v>334</v>
      </c>
      <c r="C627" s="58" t="s">
        <v>1528</v>
      </c>
      <c r="D627" s="184" t="s">
        <v>1529</v>
      </c>
      <c r="E627" s="58" t="s">
        <v>337</v>
      </c>
      <c r="F627" s="58"/>
      <c r="G627" s="58" t="s">
        <v>338</v>
      </c>
      <c r="H627" s="188">
        <v>52</v>
      </c>
      <c r="I627" s="59">
        <v>0.61</v>
      </c>
      <c r="J627" s="190">
        <f t="shared" si="9"/>
        <v>20.28</v>
      </c>
    </row>
    <row r="628" spans="1:10" ht="15.5">
      <c r="A628" s="58">
        <v>624</v>
      </c>
      <c r="B628" s="58" t="s">
        <v>334</v>
      </c>
      <c r="C628" s="58" t="s">
        <v>1530</v>
      </c>
      <c r="D628" s="184" t="s">
        <v>1531</v>
      </c>
      <c r="E628" s="58" t="s">
        <v>337</v>
      </c>
      <c r="F628" s="58"/>
      <c r="G628" s="58" t="s">
        <v>338</v>
      </c>
      <c r="H628" s="188">
        <v>88</v>
      </c>
      <c r="I628" s="59">
        <v>0.61</v>
      </c>
      <c r="J628" s="190">
        <f t="shared" si="9"/>
        <v>34.32</v>
      </c>
    </row>
    <row r="629" spans="1:10" ht="15.5">
      <c r="A629" s="58">
        <v>625</v>
      </c>
      <c r="B629" s="58" t="s">
        <v>334</v>
      </c>
      <c r="C629" s="58" t="s">
        <v>1532</v>
      </c>
      <c r="D629" s="184" t="s">
        <v>1533</v>
      </c>
      <c r="E629" s="58" t="s">
        <v>337</v>
      </c>
      <c r="F629" s="58"/>
      <c r="G629" s="58" t="s">
        <v>338</v>
      </c>
      <c r="H629" s="188">
        <v>27</v>
      </c>
      <c r="I629" s="59">
        <v>0.61</v>
      </c>
      <c r="J629" s="190">
        <f t="shared" si="9"/>
        <v>10.530000000000001</v>
      </c>
    </row>
    <row r="630" spans="1:10" ht="15.5">
      <c r="A630" s="58">
        <v>626</v>
      </c>
      <c r="B630" s="58" t="s">
        <v>334</v>
      </c>
      <c r="C630" s="58" t="s">
        <v>1534</v>
      </c>
      <c r="D630" s="184" t="s">
        <v>1535</v>
      </c>
      <c r="E630" s="58" t="s">
        <v>337</v>
      </c>
      <c r="F630" s="58"/>
      <c r="G630" s="58" t="s">
        <v>338</v>
      </c>
      <c r="H630" s="188">
        <v>38</v>
      </c>
      <c r="I630" s="59">
        <v>0.61</v>
      </c>
      <c r="J630" s="190">
        <f t="shared" si="9"/>
        <v>14.82</v>
      </c>
    </row>
    <row r="631" spans="1:10" ht="15.5">
      <c r="A631" s="58">
        <v>627</v>
      </c>
      <c r="B631" s="58" t="s">
        <v>334</v>
      </c>
      <c r="C631" s="58" t="s">
        <v>1536</v>
      </c>
      <c r="D631" s="184" t="s">
        <v>1537</v>
      </c>
      <c r="E631" s="58" t="s">
        <v>337</v>
      </c>
      <c r="F631" s="58"/>
      <c r="G631" s="58" t="s">
        <v>338</v>
      </c>
      <c r="H631" s="188">
        <v>19</v>
      </c>
      <c r="I631" s="59">
        <v>0.61</v>
      </c>
      <c r="J631" s="190">
        <f t="shared" si="9"/>
        <v>7.41</v>
      </c>
    </row>
    <row r="632" spans="1:10" ht="15.5">
      <c r="A632" s="58">
        <v>628</v>
      </c>
      <c r="B632" s="58" t="s">
        <v>334</v>
      </c>
      <c r="C632" s="58" t="s">
        <v>1538</v>
      </c>
      <c r="D632" s="184" t="s">
        <v>1539</v>
      </c>
      <c r="E632" s="58" t="s">
        <v>337</v>
      </c>
      <c r="F632" s="58"/>
      <c r="G632" s="58" t="s">
        <v>338</v>
      </c>
      <c r="H632" s="188">
        <v>23</v>
      </c>
      <c r="I632" s="59">
        <v>0.61</v>
      </c>
      <c r="J632" s="190">
        <f t="shared" si="9"/>
        <v>8.9700000000000006</v>
      </c>
    </row>
    <row r="633" spans="1:10" ht="15.5">
      <c r="A633" s="58">
        <v>629</v>
      </c>
      <c r="B633" s="58" t="s">
        <v>334</v>
      </c>
      <c r="C633" s="58" t="s">
        <v>1540</v>
      </c>
      <c r="D633" s="184" t="s">
        <v>1541</v>
      </c>
      <c r="E633" s="58" t="s">
        <v>337</v>
      </c>
      <c r="F633" s="58"/>
      <c r="G633" s="58" t="s">
        <v>338</v>
      </c>
      <c r="H633" s="188">
        <v>19</v>
      </c>
      <c r="I633" s="59">
        <v>0.61</v>
      </c>
      <c r="J633" s="190">
        <f t="shared" si="9"/>
        <v>7.41</v>
      </c>
    </row>
    <row r="634" spans="1:10" ht="15.5">
      <c r="A634" s="58">
        <v>630</v>
      </c>
      <c r="B634" s="58" t="s">
        <v>334</v>
      </c>
      <c r="C634" s="58" t="s">
        <v>1542</v>
      </c>
      <c r="D634" s="184" t="s">
        <v>1543</v>
      </c>
      <c r="E634" s="58" t="s">
        <v>337</v>
      </c>
      <c r="F634" s="58"/>
      <c r="G634" s="58" t="s">
        <v>338</v>
      </c>
      <c r="H634" s="188">
        <v>448</v>
      </c>
      <c r="I634" s="59">
        <v>0.61</v>
      </c>
      <c r="J634" s="190">
        <f t="shared" si="9"/>
        <v>174.72</v>
      </c>
    </row>
    <row r="635" spans="1:10" ht="15.5">
      <c r="A635" s="58">
        <v>631</v>
      </c>
      <c r="B635" s="58" t="s">
        <v>334</v>
      </c>
      <c r="C635" s="58" t="s">
        <v>1544</v>
      </c>
      <c r="D635" s="184" t="s">
        <v>1543</v>
      </c>
      <c r="E635" s="58" t="s">
        <v>337</v>
      </c>
      <c r="F635" s="58"/>
      <c r="G635" s="58" t="s">
        <v>338</v>
      </c>
      <c r="H635" s="188">
        <v>448</v>
      </c>
      <c r="I635" s="59">
        <v>0.61</v>
      </c>
      <c r="J635" s="190">
        <f t="shared" si="9"/>
        <v>174.72</v>
      </c>
    </row>
    <row r="636" spans="1:10" ht="15.5">
      <c r="A636" s="58">
        <v>632</v>
      </c>
      <c r="B636" s="58" t="s">
        <v>334</v>
      </c>
      <c r="C636" s="58" t="s">
        <v>1545</v>
      </c>
      <c r="D636" s="184" t="s">
        <v>1546</v>
      </c>
      <c r="E636" s="58" t="s">
        <v>337</v>
      </c>
      <c r="F636" s="58"/>
      <c r="G636" s="58" t="s">
        <v>338</v>
      </c>
      <c r="H636" s="188">
        <v>480</v>
      </c>
      <c r="I636" s="59">
        <v>0.61</v>
      </c>
      <c r="J636" s="190">
        <f t="shared" si="9"/>
        <v>187.20000000000002</v>
      </c>
    </row>
    <row r="637" spans="1:10" ht="15.5">
      <c r="A637" s="58">
        <v>633</v>
      </c>
      <c r="B637" s="58" t="s">
        <v>334</v>
      </c>
      <c r="C637" s="58" t="s">
        <v>1547</v>
      </c>
      <c r="D637" s="184" t="s">
        <v>1548</v>
      </c>
      <c r="E637" s="58" t="s">
        <v>337</v>
      </c>
      <c r="F637" s="58"/>
      <c r="G637" s="58" t="s">
        <v>338</v>
      </c>
      <c r="H637" s="188">
        <v>451</v>
      </c>
      <c r="I637" s="59">
        <v>0.61</v>
      </c>
      <c r="J637" s="190">
        <f t="shared" si="9"/>
        <v>175.89000000000001</v>
      </c>
    </row>
    <row r="638" spans="1:10" ht="15.5">
      <c r="A638" s="58">
        <v>634</v>
      </c>
      <c r="B638" s="58" t="s">
        <v>334</v>
      </c>
      <c r="C638" s="58" t="s">
        <v>1549</v>
      </c>
      <c r="D638" s="184" t="s">
        <v>1548</v>
      </c>
      <c r="E638" s="58" t="s">
        <v>337</v>
      </c>
      <c r="F638" s="58"/>
      <c r="G638" s="58" t="s">
        <v>338</v>
      </c>
      <c r="H638" s="188">
        <v>451</v>
      </c>
      <c r="I638" s="59">
        <v>0.61</v>
      </c>
      <c r="J638" s="190">
        <f t="shared" si="9"/>
        <v>175.89000000000001</v>
      </c>
    </row>
    <row r="639" spans="1:10" ht="15.5">
      <c r="A639" s="58">
        <v>635</v>
      </c>
      <c r="B639" s="58" t="s">
        <v>334</v>
      </c>
      <c r="C639" s="58" t="s">
        <v>1550</v>
      </c>
      <c r="D639" s="184" t="s">
        <v>1551</v>
      </c>
      <c r="E639" s="58" t="s">
        <v>337</v>
      </c>
      <c r="F639" s="58"/>
      <c r="G639" s="58" t="s">
        <v>338</v>
      </c>
      <c r="H639" s="188">
        <v>732</v>
      </c>
      <c r="I639" s="59">
        <v>0.61</v>
      </c>
      <c r="J639" s="190">
        <f t="shared" si="9"/>
        <v>285.48</v>
      </c>
    </row>
    <row r="640" spans="1:10" ht="15.5">
      <c r="A640" s="58">
        <v>636</v>
      </c>
      <c r="B640" s="58" t="s">
        <v>334</v>
      </c>
      <c r="C640" s="58" t="s">
        <v>1552</v>
      </c>
      <c r="D640" s="184" t="s">
        <v>1551</v>
      </c>
      <c r="E640" s="58" t="s">
        <v>337</v>
      </c>
      <c r="F640" s="58"/>
      <c r="G640" s="58" t="s">
        <v>338</v>
      </c>
      <c r="H640" s="188">
        <v>732</v>
      </c>
      <c r="I640" s="59">
        <v>0.61</v>
      </c>
      <c r="J640" s="190">
        <f t="shared" ref="J640:J703" si="10">H640*(1-I640)</f>
        <v>285.48</v>
      </c>
    </row>
    <row r="641" spans="1:10" ht="15.5">
      <c r="A641" s="58">
        <v>637</v>
      </c>
      <c r="B641" s="58" t="s">
        <v>334</v>
      </c>
      <c r="C641" s="58" t="s">
        <v>1553</v>
      </c>
      <c r="D641" s="184" t="s">
        <v>1554</v>
      </c>
      <c r="E641" s="58" t="s">
        <v>337</v>
      </c>
      <c r="F641" s="58"/>
      <c r="G641" s="58" t="s">
        <v>338</v>
      </c>
      <c r="H641" s="188">
        <v>189</v>
      </c>
      <c r="I641" s="59">
        <v>0.61</v>
      </c>
      <c r="J641" s="190">
        <f t="shared" si="10"/>
        <v>73.710000000000008</v>
      </c>
    </row>
    <row r="642" spans="1:10" ht="15.5">
      <c r="A642" s="58">
        <v>638</v>
      </c>
      <c r="B642" s="58" t="s">
        <v>334</v>
      </c>
      <c r="C642" s="58" t="s">
        <v>1555</v>
      </c>
      <c r="D642" s="184" t="s">
        <v>1556</v>
      </c>
      <c r="E642" s="58" t="s">
        <v>337</v>
      </c>
      <c r="F642" s="58"/>
      <c r="G642" s="58" t="s">
        <v>338</v>
      </c>
      <c r="H642" s="188">
        <v>19</v>
      </c>
      <c r="I642" s="59">
        <v>0.61</v>
      </c>
      <c r="J642" s="190">
        <f t="shared" si="10"/>
        <v>7.41</v>
      </c>
    </row>
    <row r="643" spans="1:10" ht="15.5">
      <c r="A643" s="58">
        <v>639</v>
      </c>
      <c r="B643" s="58" t="s">
        <v>334</v>
      </c>
      <c r="C643" s="58" t="s">
        <v>1557</v>
      </c>
      <c r="D643" s="184" t="s">
        <v>1558</v>
      </c>
      <c r="E643" s="58" t="s">
        <v>337</v>
      </c>
      <c r="F643" s="58"/>
      <c r="G643" s="58" t="s">
        <v>338</v>
      </c>
      <c r="H643" s="188">
        <v>112</v>
      </c>
      <c r="I643" s="59">
        <v>0.61</v>
      </c>
      <c r="J643" s="190">
        <f t="shared" si="10"/>
        <v>43.68</v>
      </c>
    </row>
    <row r="644" spans="1:10" ht="15.5">
      <c r="A644" s="58">
        <v>640</v>
      </c>
      <c r="B644" s="58" t="s">
        <v>334</v>
      </c>
      <c r="C644" s="58" t="s">
        <v>1559</v>
      </c>
      <c r="D644" s="184" t="s">
        <v>1560</v>
      </c>
      <c r="E644" s="58" t="s">
        <v>337</v>
      </c>
      <c r="F644" s="58"/>
      <c r="G644" s="58" t="s">
        <v>338</v>
      </c>
      <c r="H644" s="188">
        <v>102</v>
      </c>
      <c r="I644" s="59">
        <v>0.61</v>
      </c>
      <c r="J644" s="190">
        <f t="shared" si="10"/>
        <v>39.78</v>
      </c>
    </row>
    <row r="645" spans="1:10" ht="15.5">
      <c r="A645" s="58">
        <v>641</v>
      </c>
      <c r="B645" s="58" t="s">
        <v>334</v>
      </c>
      <c r="C645" s="58" t="s">
        <v>1561</v>
      </c>
      <c r="D645" s="184" t="s">
        <v>1562</v>
      </c>
      <c r="E645" s="58" t="s">
        <v>337</v>
      </c>
      <c r="F645" s="58"/>
      <c r="G645" s="58" t="s">
        <v>338</v>
      </c>
      <c r="H645" s="188">
        <v>126</v>
      </c>
      <c r="I645" s="59">
        <v>0.61</v>
      </c>
      <c r="J645" s="190">
        <f t="shared" si="10"/>
        <v>49.14</v>
      </c>
    </row>
    <row r="646" spans="1:10" ht="15.5">
      <c r="A646" s="58">
        <v>642</v>
      </c>
      <c r="B646" s="58" t="s">
        <v>334</v>
      </c>
      <c r="C646" s="58" t="s">
        <v>1563</v>
      </c>
      <c r="D646" s="184" t="s">
        <v>1564</v>
      </c>
      <c r="E646" s="58" t="s">
        <v>337</v>
      </c>
      <c r="F646" s="58"/>
      <c r="G646" s="58" t="s">
        <v>338</v>
      </c>
      <c r="H646" s="188">
        <v>119</v>
      </c>
      <c r="I646" s="59">
        <v>0.61</v>
      </c>
      <c r="J646" s="190">
        <f t="shared" si="10"/>
        <v>46.410000000000004</v>
      </c>
    </row>
    <row r="647" spans="1:10" ht="15.5">
      <c r="A647" s="58">
        <v>643</v>
      </c>
      <c r="B647" s="58" t="s">
        <v>334</v>
      </c>
      <c r="C647" s="58" t="s">
        <v>1565</v>
      </c>
      <c r="D647" s="184" t="s">
        <v>1566</v>
      </c>
      <c r="E647" s="58" t="s">
        <v>337</v>
      </c>
      <c r="F647" s="58"/>
      <c r="G647" s="58" t="s">
        <v>338</v>
      </c>
      <c r="H647" s="188">
        <v>11</v>
      </c>
      <c r="I647" s="59">
        <v>0.61</v>
      </c>
      <c r="J647" s="190">
        <f t="shared" si="10"/>
        <v>4.29</v>
      </c>
    </row>
    <row r="648" spans="1:10" ht="15.5">
      <c r="A648" s="58">
        <v>644</v>
      </c>
      <c r="B648" s="58" t="s">
        <v>334</v>
      </c>
      <c r="C648" s="58" t="s">
        <v>1567</v>
      </c>
      <c r="D648" s="184" t="s">
        <v>1568</v>
      </c>
      <c r="E648" s="58" t="s">
        <v>337</v>
      </c>
      <c r="F648" s="58"/>
      <c r="G648" s="58" t="s">
        <v>338</v>
      </c>
      <c r="H648" s="188">
        <v>20</v>
      </c>
      <c r="I648" s="59">
        <v>0.61</v>
      </c>
      <c r="J648" s="190">
        <f t="shared" si="10"/>
        <v>7.8000000000000007</v>
      </c>
    </row>
    <row r="649" spans="1:10" ht="15.5">
      <c r="A649" s="58">
        <v>645</v>
      </c>
      <c r="B649" s="58" t="s">
        <v>334</v>
      </c>
      <c r="C649" s="58" t="s">
        <v>1569</v>
      </c>
      <c r="D649" s="184" t="s">
        <v>1570</v>
      </c>
      <c r="E649" s="58" t="s">
        <v>337</v>
      </c>
      <c r="F649" s="58"/>
      <c r="G649" s="58" t="s">
        <v>338</v>
      </c>
      <c r="H649" s="188">
        <v>36</v>
      </c>
      <c r="I649" s="59">
        <v>0.61</v>
      </c>
      <c r="J649" s="190">
        <f t="shared" si="10"/>
        <v>14.040000000000001</v>
      </c>
    </row>
    <row r="650" spans="1:10" ht="15.5">
      <c r="A650" s="58">
        <v>646</v>
      </c>
      <c r="B650" s="58" t="s">
        <v>334</v>
      </c>
      <c r="C650" s="58" t="s">
        <v>1571</v>
      </c>
      <c r="D650" s="184" t="s">
        <v>1572</v>
      </c>
      <c r="E650" s="58" t="s">
        <v>337</v>
      </c>
      <c r="F650" s="58"/>
      <c r="G650" s="58" t="s">
        <v>338</v>
      </c>
      <c r="H650" s="188">
        <v>21</v>
      </c>
      <c r="I650" s="59">
        <v>0.61</v>
      </c>
      <c r="J650" s="190">
        <f t="shared" si="10"/>
        <v>8.19</v>
      </c>
    </row>
    <row r="651" spans="1:10" ht="15.5">
      <c r="A651" s="58">
        <v>647</v>
      </c>
      <c r="B651" s="58" t="s">
        <v>334</v>
      </c>
      <c r="C651" s="58" t="s">
        <v>1573</v>
      </c>
      <c r="D651" s="184" t="s">
        <v>1574</v>
      </c>
      <c r="E651" s="58" t="s">
        <v>337</v>
      </c>
      <c r="F651" s="58"/>
      <c r="G651" s="58" t="s">
        <v>338</v>
      </c>
      <c r="H651" s="188">
        <v>23</v>
      </c>
      <c r="I651" s="59">
        <v>0.61</v>
      </c>
      <c r="J651" s="190">
        <f t="shared" si="10"/>
        <v>8.9700000000000006</v>
      </c>
    </row>
    <row r="652" spans="1:10" ht="15.5">
      <c r="A652" s="58">
        <v>648</v>
      </c>
      <c r="B652" s="58" t="s">
        <v>334</v>
      </c>
      <c r="C652" s="58" t="s">
        <v>1575</v>
      </c>
      <c r="D652" s="184" t="s">
        <v>1576</v>
      </c>
      <c r="E652" s="58" t="s">
        <v>337</v>
      </c>
      <c r="F652" s="58"/>
      <c r="G652" s="58" t="s">
        <v>338</v>
      </c>
      <c r="H652" s="188">
        <v>38</v>
      </c>
      <c r="I652" s="59">
        <v>0.61</v>
      </c>
      <c r="J652" s="190">
        <f t="shared" si="10"/>
        <v>14.82</v>
      </c>
    </row>
    <row r="653" spans="1:10" ht="15.5">
      <c r="A653" s="58">
        <v>649</v>
      </c>
      <c r="B653" s="58" t="s">
        <v>334</v>
      </c>
      <c r="C653" s="58" t="s">
        <v>1577</v>
      </c>
      <c r="D653" s="184" t="s">
        <v>1578</v>
      </c>
      <c r="E653" s="58" t="s">
        <v>337</v>
      </c>
      <c r="F653" s="58"/>
      <c r="G653" s="58" t="s">
        <v>338</v>
      </c>
      <c r="H653" s="188">
        <v>38</v>
      </c>
      <c r="I653" s="59">
        <v>0.61</v>
      </c>
      <c r="J653" s="190">
        <f t="shared" si="10"/>
        <v>14.82</v>
      </c>
    </row>
    <row r="654" spans="1:10" ht="15.5">
      <c r="A654" s="58">
        <v>650</v>
      </c>
      <c r="B654" s="58" t="s">
        <v>334</v>
      </c>
      <c r="C654" s="58" t="s">
        <v>1579</v>
      </c>
      <c r="D654" s="184" t="s">
        <v>1580</v>
      </c>
      <c r="E654" s="58" t="s">
        <v>337</v>
      </c>
      <c r="F654" s="58"/>
      <c r="G654" s="58" t="s">
        <v>338</v>
      </c>
      <c r="H654" s="188">
        <v>36</v>
      </c>
      <c r="I654" s="59">
        <v>0.61</v>
      </c>
      <c r="J654" s="190">
        <f t="shared" si="10"/>
        <v>14.040000000000001</v>
      </c>
    </row>
    <row r="655" spans="1:10" ht="15.5">
      <c r="A655" s="58">
        <v>651</v>
      </c>
      <c r="B655" s="58" t="s">
        <v>334</v>
      </c>
      <c r="C655" s="58" t="s">
        <v>1581</v>
      </c>
      <c r="D655" s="184" t="s">
        <v>1582</v>
      </c>
      <c r="E655" s="58" t="s">
        <v>337</v>
      </c>
      <c r="F655" s="58"/>
      <c r="G655" s="58" t="s">
        <v>338</v>
      </c>
      <c r="H655" s="188">
        <v>36</v>
      </c>
      <c r="I655" s="59">
        <v>0.61</v>
      </c>
      <c r="J655" s="190">
        <f t="shared" si="10"/>
        <v>14.040000000000001</v>
      </c>
    </row>
    <row r="656" spans="1:10" ht="15.5">
      <c r="A656" s="58">
        <v>652</v>
      </c>
      <c r="B656" s="58" t="s">
        <v>334</v>
      </c>
      <c r="C656" s="58" t="s">
        <v>1583</v>
      </c>
      <c r="D656" s="184" t="s">
        <v>1584</v>
      </c>
      <c r="E656" s="58" t="s">
        <v>337</v>
      </c>
      <c r="F656" s="58"/>
      <c r="G656" s="58" t="s">
        <v>338</v>
      </c>
      <c r="H656" s="188">
        <v>107</v>
      </c>
      <c r="I656" s="59">
        <v>0.61</v>
      </c>
      <c r="J656" s="190">
        <f t="shared" si="10"/>
        <v>41.730000000000004</v>
      </c>
    </row>
    <row r="657" spans="1:10" ht="15.5">
      <c r="A657" s="58">
        <v>653</v>
      </c>
      <c r="B657" s="58" t="s">
        <v>334</v>
      </c>
      <c r="C657" s="58" t="s">
        <v>1585</v>
      </c>
      <c r="D657" s="184" t="s">
        <v>1586</v>
      </c>
      <c r="E657" s="58" t="s">
        <v>337</v>
      </c>
      <c r="F657" s="58"/>
      <c r="G657" s="58" t="s">
        <v>338</v>
      </c>
      <c r="H657" s="188">
        <v>89</v>
      </c>
      <c r="I657" s="59">
        <v>0.61</v>
      </c>
      <c r="J657" s="190">
        <f t="shared" si="10"/>
        <v>34.71</v>
      </c>
    </row>
    <row r="658" spans="1:10" ht="15.5">
      <c r="A658" s="58">
        <v>654</v>
      </c>
      <c r="B658" s="58" t="s">
        <v>334</v>
      </c>
      <c r="C658" s="58" t="s">
        <v>1587</v>
      </c>
      <c r="D658" s="184" t="s">
        <v>1588</v>
      </c>
      <c r="E658" s="58" t="s">
        <v>337</v>
      </c>
      <c r="F658" s="58"/>
      <c r="G658" s="58" t="s">
        <v>338</v>
      </c>
      <c r="H658" s="188">
        <v>47</v>
      </c>
      <c r="I658" s="59">
        <v>0.61</v>
      </c>
      <c r="J658" s="190">
        <f t="shared" si="10"/>
        <v>18.330000000000002</v>
      </c>
    </row>
    <row r="659" spans="1:10" ht="15.5">
      <c r="A659" s="58">
        <v>655</v>
      </c>
      <c r="B659" s="58" t="s">
        <v>334</v>
      </c>
      <c r="C659" s="58" t="s">
        <v>1589</v>
      </c>
      <c r="D659" s="184" t="s">
        <v>1590</v>
      </c>
      <c r="E659" s="58" t="s">
        <v>337</v>
      </c>
      <c r="F659" s="58"/>
      <c r="G659" s="58" t="s">
        <v>338</v>
      </c>
      <c r="H659" s="188">
        <v>70</v>
      </c>
      <c r="I659" s="59">
        <v>0.61</v>
      </c>
      <c r="J659" s="190">
        <f t="shared" si="10"/>
        <v>27.3</v>
      </c>
    </row>
    <row r="660" spans="1:10" ht="15.5">
      <c r="A660" s="58">
        <v>656</v>
      </c>
      <c r="B660" s="58" t="s">
        <v>334</v>
      </c>
      <c r="C660" s="58" t="s">
        <v>1591</v>
      </c>
      <c r="D660" s="184" t="s">
        <v>1592</v>
      </c>
      <c r="E660" s="58" t="s">
        <v>337</v>
      </c>
      <c r="F660" s="58"/>
      <c r="G660" s="58" t="s">
        <v>338</v>
      </c>
      <c r="H660" s="188">
        <v>56</v>
      </c>
      <c r="I660" s="59">
        <v>0.61</v>
      </c>
      <c r="J660" s="190">
        <f t="shared" si="10"/>
        <v>21.84</v>
      </c>
    </row>
    <row r="661" spans="1:10" ht="15.5">
      <c r="A661" s="58">
        <v>657</v>
      </c>
      <c r="B661" s="58" t="s">
        <v>334</v>
      </c>
      <c r="C661" s="58" t="s">
        <v>1593</v>
      </c>
      <c r="D661" s="184" t="s">
        <v>1594</v>
      </c>
      <c r="E661" s="58" t="s">
        <v>337</v>
      </c>
      <c r="F661" s="58"/>
      <c r="G661" s="58" t="s">
        <v>338</v>
      </c>
      <c r="H661" s="188">
        <v>225</v>
      </c>
      <c r="I661" s="59">
        <v>0.61</v>
      </c>
      <c r="J661" s="190">
        <f t="shared" si="10"/>
        <v>87.75</v>
      </c>
    </row>
    <row r="662" spans="1:10" ht="15.5">
      <c r="A662" s="58">
        <v>658</v>
      </c>
      <c r="B662" s="58" t="s">
        <v>334</v>
      </c>
      <c r="C662" s="58" t="s">
        <v>1595</v>
      </c>
      <c r="D662" s="184" t="s">
        <v>1596</v>
      </c>
      <c r="E662" s="58" t="s">
        <v>337</v>
      </c>
      <c r="F662" s="58"/>
      <c r="G662" s="58" t="s">
        <v>338</v>
      </c>
      <c r="H662" s="188">
        <v>112</v>
      </c>
      <c r="I662" s="59">
        <v>0.61</v>
      </c>
      <c r="J662" s="190">
        <f t="shared" si="10"/>
        <v>43.68</v>
      </c>
    </row>
    <row r="663" spans="1:10" ht="15.5">
      <c r="A663" s="58">
        <v>659</v>
      </c>
      <c r="B663" s="58" t="s">
        <v>334</v>
      </c>
      <c r="C663" s="58" t="s">
        <v>1597</v>
      </c>
      <c r="D663" s="184" t="s">
        <v>1598</v>
      </c>
      <c r="E663" s="58" t="s">
        <v>337</v>
      </c>
      <c r="F663" s="58"/>
      <c r="G663" s="58" t="s">
        <v>338</v>
      </c>
      <c r="H663" s="188">
        <v>181</v>
      </c>
      <c r="I663" s="59">
        <v>0.61</v>
      </c>
      <c r="J663" s="190">
        <f t="shared" si="10"/>
        <v>70.59</v>
      </c>
    </row>
    <row r="664" spans="1:10" ht="15.5">
      <c r="A664" s="58">
        <v>660</v>
      </c>
      <c r="B664" s="58" t="s">
        <v>334</v>
      </c>
      <c r="C664" s="58" t="s">
        <v>1599</v>
      </c>
      <c r="D664" s="184" t="s">
        <v>1600</v>
      </c>
      <c r="E664" s="58" t="s">
        <v>337</v>
      </c>
      <c r="F664" s="58"/>
      <c r="G664" s="58" t="s">
        <v>338</v>
      </c>
      <c r="H664" s="188">
        <v>122</v>
      </c>
      <c r="I664" s="59">
        <v>0.61</v>
      </c>
      <c r="J664" s="190">
        <f t="shared" si="10"/>
        <v>47.58</v>
      </c>
    </row>
    <row r="665" spans="1:10" ht="15.5">
      <c r="A665" s="58">
        <v>661</v>
      </c>
      <c r="B665" s="58" t="s">
        <v>334</v>
      </c>
      <c r="C665" s="58" t="s">
        <v>1601</v>
      </c>
      <c r="D665" s="184" t="s">
        <v>1602</v>
      </c>
      <c r="E665" s="58" t="s">
        <v>337</v>
      </c>
      <c r="F665" s="58"/>
      <c r="G665" s="58" t="s">
        <v>338</v>
      </c>
      <c r="H665" s="188">
        <v>146</v>
      </c>
      <c r="I665" s="59">
        <v>0.61</v>
      </c>
      <c r="J665" s="190">
        <f t="shared" si="10"/>
        <v>56.940000000000005</v>
      </c>
    </row>
    <row r="666" spans="1:10" ht="15.5">
      <c r="A666" s="58">
        <v>662</v>
      </c>
      <c r="B666" s="58" t="s">
        <v>334</v>
      </c>
      <c r="C666" s="58" t="s">
        <v>1603</v>
      </c>
      <c r="D666" s="184" t="s">
        <v>1604</v>
      </c>
      <c r="E666" s="58" t="s">
        <v>337</v>
      </c>
      <c r="F666" s="58"/>
      <c r="G666" s="58" t="s">
        <v>338</v>
      </c>
      <c r="H666" s="188">
        <v>525</v>
      </c>
      <c r="I666" s="59">
        <v>0.61</v>
      </c>
      <c r="J666" s="190">
        <f t="shared" si="10"/>
        <v>204.75</v>
      </c>
    </row>
    <row r="667" spans="1:10" ht="15.5">
      <c r="A667" s="58">
        <v>663</v>
      </c>
      <c r="B667" s="58" t="s">
        <v>334</v>
      </c>
      <c r="C667" s="58" t="s">
        <v>1605</v>
      </c>
      <c r="D667" s="184" t="s">
        <v>1606</v>
      </c>
      <c r="E667" s="58" t="s">
        <v>337</v>
      </c>
      <c r="F667" s="58"/>
      <c r="G667" s="58" t="s">
        <v>338</v>
      </c>
      <c r="H667" s="188">
        <v>80</v>
      </c>
      <c r="I667" s="59">
        <v>0.61</v>
      </c>
      <c r="J667" s="190">
        <f t="shared" si="10"/>
        <v>31.200000000000003</v>
      </c>
    </row>
    <row r="668" spans="1:10" ht="15.5">
      <c r="A668" s="58">
        <v>664</v>
      </c>
      <c r="B668" s="58" t="s">
        <v>334</v>
      </c>
      <c r="C668" s="58" t="s">
        <v>1607</v>
      </c>
      <c r="D668" s="184" t="s">
        <v>1608</v>
      </c>
      <c r="E668" s="58" t="s">
        <v>337</v>
      </c>
      <c r="F668" s="58"/>
      <c r="G668" s="58" t="s">
        <v>338</v>
      </c>
      <c r="H668" s="188">
        <v>46</v>
      </c>
      <c r="I668" s="59">
        <v>0.61</v>
      </c>
      <c r="J668" s="190">
        <f t="shared" si="10"/>
        <v>17.940000000000001</v>
      </c>
    </row>
    <row r="669" spans="1:10" ht="15.5">
      <c r="A669" s="58">
        <v>665</v>
      </c>
      <c r="B669" s="58" t="s">
        <v>334</v>
      </c>
      <c r="C669" s="58" t="s">
        <v>1609</v>
      </c>
      <c r="D669" s="184" t="s">
        <v>1610</v>
      </c>
      <c r="E669" s="58" t="s">
        <v>337</v>
      </c>
      <c r="F669" s="58"/>
      <c r="G669" s="58" t="s">
        <v>338</v>
      </c>
      <c r="H669" s="188">
        <v>34</v>
      </c>
      <c r="I669" s="59">
        <v>0.61</v>
      </c>
      <c r="J669" s="190">
        <f t="shared" si="10"/>
        <v>13.26</v>
      </c>
    </row>
    <row r="670" spans="1:10" ht="15.5">
      <c r="A670" s="58">
        <v>666</v>
      </c>
      <c r="B670" s="58" t="s">
        <v>334</v>
      </c>
      <c r="C670" s="58" t="s">
        <v>1611</v>
      </c>
      <c r="D670" s="184" t="s">
        <v>1612</v>
      </c>
      <c r="E670" s="58" t="s">
        <v>337</v>
      </c>
      <c r="F670" s="58"/>
      <c r="G670" s="58" t="s">
        <v>338</v>
      </c>
      <c r="H670" s="188">
        <v>88</v>
      </c>
      <c r="I670" s="59">
        <v>0.61</v>
      </c>
      <c r="J670" s="190">
        <f t="shared" si="10"/>
        <v>34.32</v>
      </c>
    </row>
    <row r="671" spans="1:10" ht="15.5">
      <c r="A671" s="58">
        <v>667</v>
      </c>
      <c r="B671" s="58" t="s">
        <v>334</v>
      </c>
      <c r="C671" s="58" t="s">
        <v>1613</v>
      </c>
      <c r="D671" s="184" t="s">
        <v>1614</v>
      </c>
      <c r="E671" s="58" t="s">
        <v>337</v>
      </c>
      <c r="F671" s="58"/>
      <c r="G671" s="58" t="s">
        <v>338</v>
      </c>
      <c r="H671" s="188">
        <v>91</v>
      </c>
      <c r="I671" s="59">
        <v>0.61</v>
      </c>
      <c r="J671" s="190">
        <f t="shared" si="10"/>
        <v>35.49</v>
      </c>
    </row>
    <row r="672" spans="1:10" ht="15.5">
      <c r="A672" s="58">
        <v>668</v>
      </c>
      <c r="B672" s="58" t="s">
        <v>334</v>
      </c>
      <c r="C672" s="58" t="s">
        <v>1615</v>
      </c>
      <c r="D672" s="184" t="s">
        <v>1616</v>
      </c>
      <c r="E672" s="58" t="s">
        <v>337</v>
      </c>
      <c r="F672" s="58"/>
      <c r="G672" s="58" t="s">
        <v>338</v>
      </c>
      <c r="H672" s="188">
        <v>334</v>
      </c>
      <c r="I672" s="59">
        <v>0.61</v>
      </c>
      <c r="J672" s="190">
        <f t="shared" si="10"/>
        <v>130.26</v>
      </c>
    </row>
    <row r="673" spans="1:10" ht="15.5">
      <c r="A673" s="58">
        <v>669</v>
      </c>
      <c r="B673" s="58" t="s">
        <v>334</v>
      </c>
      <c r="C673" s="58" t="s">
        <v>1617</v>
      </c>
      <c r="D673" s="184" t="s">
        <v>1618</v>
      </c>
      <c r="E673" s="58" t="s">
        <v>337</v>
      </c>
      <c r="F673" s="58"/>
      <c r="G673" s="58" t="s">
        <v>338</v>
      </c>
      <c r="H673" s="188">
        <v>334</v>
      </c>
      <c r="I673" s="59">
        <v>0.61</v>
      </c>
      <c r="J673" s="190">
        <f t="shared" si="10"/>
        <v>130.26</v>
      </c>
    </row>
    <row r="674" spans="1:10" ht="15.5">
      <c r="A674" s="58">
        <v>670</v>
      </c>
      <c r="B674" s="58" t="s">
        <v>334</v>
      </c>
      <c r="C674" s="58" t="s">
        <v>1619</v>
      </c>
      <c r="D674" s="184" t="s">
        <v>1620</v>
      </c>
      <c r="E674" s="58" t="s">
        <v>337</v>
      </c>
      <c r="F674" s="58"/>
      <c r="G674" s="58" t="s">
        <v>338</v>
      </c>
      <c r="H674" s="188">
        <v>408</v>
      </c>
      <c r="I674" s="59">
        <v>0.61</v>
      </c>
      <c r="J674" s="190">
        <f t="shared" si="10"/>
        <v>159.12</v>
      </c>
    </row>
    <row r="675" spans="1:10" ht="15.5">
      <c r="A675" s="58">
        <v>671</v>
      </c>
      <c r="B675" s="58" t="s">
        <v>334</v>
      </c>
      <c r="C675" s="58" t="s">
        <v>1621</v>
      </c>
      <c r="D675" s="184" t="s">
        <v>1622</v>
      </c>
      <c r="E675" s="58" t="s">
        <v>337</v>
      </c>
      <c r="F675" s="58"/>
      <c r="G675" s="58" t="s">
        <v>338</v>
      </c>
      <c r="H675" s="188">
        <v>408</v>
      </c>
      <c r="I675" s="59">
        <v>0.61</v>
      </c>
      <c r="J675" s="190">
        <f t="shared" si="10"/>
        <v>159.12</v>
      </c>
    </row>
    <row r="676" spans="1:10" ht="15.5">
      <c r="A676" s="58">
        <v>672</v>
      </c>
      <c r="B676" s="58" t="s">
        <v>334</v>
      </c>
      <c r="C676" s="58" t="s">
        <v>1623</v>
      </c>
      <c r="D676" s="184" t="s">
        <v>1624</v>
      </c>
      <c r="E676" s="58" t="s">
        <v>337</v>
      </c>
      <c r="F676" s="58"/>
      <c r="G676" s="58" t="s">
        <v>338</v>
      </c>
      <c r="H676" s="188">
        <v>302</v>
      </c>
      <c r="I676" s="59">
        <v>0.61</v>
      </c>
      <c r="J676" s="190">
        <f t="shared" si="10"/>
        <v>117.78</v>
      </c>
    </row>
    <row r="677" spans="1:10" ht="15.5">
      <c r="A677" s="58">
        <v>673</v>
      </c>
      <c r="B677" s="58" t="s">
        <v>334</v>
      </c>
      <c r="C677" s="58" t="s">
        <v>1625</v>
      </c>
      <c r="D677" s="184" t="s">
        <v>1626</v>
      </c>
      <c r="E677" s="58" t="s">
        <v>337</v>
      </c>
      <c r="F677" s="58"/>
      <c r="G677" s="58" t="s">
        <v>338</v>
      </c>
      <c r="H677" s="188">
        <v>111</v>
      </c>
      <c r="I677" s="59">
        <v>0.61</v>
      </c>
      <c r="J677" s="190">
        <f t="shared" si="10"/>
        <v>43.29</v>
      </c>
    </row>
    <row r="678" spans="1:10" ht="15.5">
      <c r="A678" s="58">
        <v>674</v>
      </c>
      <c r="B678" s="58" t="s">
        <v>334</v>
      </c>
      <c r="C678" s="58" t="s">
        <v>1627</v>
      </c>
      <c r="D678" s="184" t="s">
        <v>1628</v>
      </c>
      <c r="E678" s="58" t="s">
        <v>337</v>
      </c>
      <c r="F678" s="58"/>
      <c r="G678" s="58" t="s">
        <v>338</v>
      </c>
      <c r="H678" s="188">
        <v>132</v>
      </c>
      <c r="I678" s="59">
        <v>0.61</v>
      </c>
      <c r="J678" s="190">
        <f t="shared" si="10"/>
        <v>51.480000000000004</v>
      </c>
    </row>
    <row r="679" spans="1:10" ht="15.5">
      <c r="A679" s="58">
        <v>675</v>
      </c>
      <c r="B679" s="58" t="s">
        <v>334</v>
      </c>
      <c r="C679" s="58" t="s">
        <v>1629</v>
      </c>
      <c r="D679" s="184" t="s">
        <v>1630</v>
      </c>
      <c r="E679" s="58" t="s">
        <v>337</v>
      </c>
      <c r="F679" s="58"/>
      <c r="G679" s="58" t="s">
        <v>338</v>
      </c>
      <c r="H679" s="188">
        <v>197</v>
      </c>
      <c r="I679" s="59">
        <v>0.61</v>
      </c>
      <c r="J679" s="190">
        <f t="shared" si="10"/>
        <v>76.83</v>
      </c>
    </row>
    <row r="680" spans="1:10" ht="15.5">
      <c r="A680" s="58">
        <v>676</v>
      </c>
      <c r="B680" s="58" t="s">
        <v>334</v>
      </c>
      <c r="C680" s="58" t="s">
        <v>1631</v>
      </c>
      <c r="D680" s="184" t="s">
        <v>1632</v>
      </c>
      <c r="E680" s="58" t="s">
        <v>337</v>
      </c>
      <c r="F680" s="58"/>
      <c r="G680" s="58" t="s">
        <v>338</v>
      </c>
      <c r="H680" s="188">
        <v>197</v>
      </c>
      <c r="I680" s="59">
        <v>0.61</v>
      </c>
      <c r="J680" s="190">
        <f t="shared" si="10"/>
        <v>76.83</v>
      </c>
    </row>
    <row r="681" spans="1:10" ht="15.5">
      <c r="A681" s="58">
        <v>677</v>
      </c>
      <c r="B681" s="58" t="s">
        <v>334</v>
      </c>
      <c r="C681" s="58" t="s">
        <v>1633</v>
      </c>
      <c r="D681" s="184" t="s">
        <v>1634</v>
      </c>
      <c r="E681" s="58" t="s">
        <v>337</v>
      </c>
      <c r="F681" s="58"/>
      <c r="G681" s="58" t="s">
        <v>338</v>
      </c>
      <c r="H681" s="188">
        <v>270</v>
      </c>
      <c r="I681" s="59">
        <v>0.61</v>
      </c>
      <c r="J681" s="190">
        <f t="shared" si="10"/>
        <v>105.3</v>
      </c>
    </row>
    <row r="682" spans="1:10" ht="15.5">
      <c r="A682" s="58">
        <v>678</v>
      </c>
      <c r="B682" s="58" t="s">
        <v>334</v>
      </c>
      <c r="C682" s="58" t="s">
        <v>1635</v>
      </c>
      <c r="D682" s="184" t="s">
        <v>1636</v>
      </c>
      <c r="E682" s="58" t="s">
        <v>337</v>
      </c>
      <c r="F682" s="58"/>
      <c r="G682" s="58" t="s">
        <v>338</v>
      </c>
      <c r="H682" s="188">
        <v>270</v>
      </c>
      <c r="I682" s="59">
        <v>0.61</v>
      </c>
      <c r="J682" s="190">
        <f t="shared" si="10"/>
        <v>105.3</v>
      </c>
    </row>
    <row r="683" spans="1:10" ht="15.5">
      <c r="A683" s="58">
        <v>679</v>
      </c>
      <c r="B683" s="58" t="s">
        <v>334</v>
      </c>
      <c r="C683" s="58" t="s">
        <v>1637</v>
      </c>
      <c r="D683" s="184" t="s">
        <v>1638</v>
      </c>
      <c r="E683" s="58" t="s">
        <v>337</v>
      </c>
      <c r="F683" s="58"/>
      <c r="G683" s="58" t="s">
        <v>338</v>
      </c>
      <c r="H683" s="188">
        <v>166</v>
      </c>
      <c r="I683" s="59">
        <v>0.61</v>
      </c>
      <c r="J683" s="190">
        <f t="shared" si="10"/>
        <v>64.740000000000009</v>
      </c>
    </row>
    <row r="684" spans="1:10" ht="15.5">
      <c r="A684" s="58">
        <v>680</v>
      </c>
      <c r="B684" s="58" t="s">
        <v>334</v>
      </c>
      <c r="C684" s="58" t="s">
        <v>1639</v>
      </c>
      <c r="D684" s="184" t="s">
        <v>1640</v>
      </c>
      <c r="E684" s="58" t="s">
        <v>337</v>
      </c>
      <c r="F684" s="58"/>
      <c r="G684" s="58" t="s">
        <v>338</v>
      </c>
      <c r="H684" s="188">
        <v>82</v>
      </c>
      <c r="I684" s="59">
        <v>0.61</v>
      </c>
      <c r="J684" s="190">
        <f t="shared" si="10"/>
        <v>31.98</v>
      </c>
    </row>
    <row r="685" spans="1:10" ht="15.5">
      <c r="A685" s="58">
        <v>681</v>
      </c>
      <c r="B685" s="58" t="s">
        <v>334</v>
      </c>
      <c r="C685" s="58" t="s">
        <v>1641</v>
      </c>
      <c r="D685" s="184" t="s">
        <v>1628</v>
      </c>
      <c r="E685" s="58" t="s">
        <v>337</v>
      </c>
      <c r="F685" s="58"/>
      <c r="G685" s="58" t="s">
        <v>338</v>
      </c>
      <c r="H685" s="188">
        <v>96</v>
      </c>
      <c r="I685" s="59">
        <v>0.61</v>
      </c>
      <c r="J685" s="190">
        <f t="shared" si="10"/>
        <v>37.44</v>
      </c>
    </row>
    <row r="686" spans="1:10" ht="15.5">
      <c r="A686" s="58">
        <v>682</v>
      </c>
      <c r="B686" s="58" t="s">
        <v>334</v>
      </c>
      <c r="C686" s="58" t="s">
        <v>1642</v>
      </c>
      <c r="D686" s="184" t="s">
        <v>1643</v>
      </c>
      <c r="E686" s="58" t="s">
        <v>337</v>
      </c>
      <c r="F686" s="58"/>
      <c r="G686" s="58" t="s">
        <v>338</v>
      </c>
      <c r="H686" s="188">
        <v>115</v>
      </c>
      <c r="I686" s="59">
        <v>0.61</v>
      </c>
      <c r="J686" s="190">
        <f t="shared" si="10"/>
        <v>44.85</v>
      </c>
    </row>
    <row r="687" spans="1:10" ht="15.5">
      <c r="A687" s="58">
        <v>683</v>
      </c>
      <c r="B687" s="58" t="s">
        <v>334</v>
      </c>
      <c r="C687" s="58" t="s">
        <v>1644</v>
      </c>
      <c r="D687" s="184" t="s">
        <v>1645</v>
      </c>
      <c r="E687" s="58" t="s">
        <v>337</v>
      </c>
      <c r="F687" s="58"/>
      <c r="G687" s="58" t="s">
        <v>338</v>
      </c>
      <c r="H687" s="188">
        <v>409</v>
      </c>
      <c r="I687" s="59">
        <v>0.61</v>
      </c>
      <c r="J687" s="190">
        <f t="shared" si="10"/>
        <v>159.51000000000002</v>
      </c>
    </row>
    <row r="688" spans="1:10" ht="15.5">
      <c r="A688" s="58">
        <v>684</v>
      </c>
      <c r="B688" s="58" t="s">
        <v>334</v>
      </c>
      <c r="C688" s="58" t="s">
        <v>1646</v>
      </c>
      <c r="D688" s="184" t="s">
        <v>1647</v>
      </c>
      <c r="E688" s="58" t="s">
        <v>337</v>
      </c>
      <c r="F688" s="58"/>
      <c r="G688" s="58" t="s">
        <v>338</v>
      </c>
      <c r="H688" s="188">
        <v>345</v>
      </c>
      <c r="I688" s="59">
        <v>0.61</v>
      </c>
      <c r="J688" s="190">
        <f t="shared" si="10"/>
        <v>134.55000000000001</v>
      </c>
    </row>
    <row r="689" spans="1:10" ht="15.5">
      <c r="A689" s="58">
        <v>685</v>
      </c>
      <c r="B689" s="58" t="s">
        <v>334</v>
      </c>
      <c r="C689" s="58" t="s">
        <v>1648</v>
      </c>
      <c r="D689" s="184" t="s">
        <v>1626</v>
      </c>
      <c r="E689" s="58" t="s">
        <v>337</v>
      </c>
      <c r="F689" s="58"/>
      <c r="G689" s="58" t="s">
        <v>338</v>
      </c>
      <c r="H689" s="188">
        <v>132</v>
      </c>
      <c r="I689" s="59">
        <v>0.61</v>
      </c>
      <c r="J689" s="190">
        <f t="shared" si="10"/>
        <v>51.480000000000004</v>
      </c>
    </row>
    <row r="690" spans="1:10" ht="15.5">
      <c r="A690" s="58">
        <v>686</v>
      </c>
      <c r="B690" s="58" t="s">
        <v>334</v>
      </c>
      <c r="C690" s="58" t="s">
        <v>1649</v>
      </c>
      <c r="D690" s="184" t="s">
        <v>1650</v>
      </c>
      <c r="E690" s="58" t="s">
        <v>337</v>
      </c>
      <c r="F690" s="58"/>
      <c r="G690" s="58" t="s">
        <v>338</v>
      </c>
      <c r="H690" s="188">
        <v>151</v>
      </c>
      <c r="I690" s="59">
        <v>0.61</v>
      </c>
      <c r="J690" s="190">
        <f t="shared" si="10"/>
        <v>58.89</v>
      </c>
    </row>
    <row r="691" spans="1:10" ht="15.5">
      <c r="A691" s="58">
        <v>687</v>
      </c>
      <c r="B691" s="58" t="s">
        <v>334</v>
      </c>
      <c r="C691" s="58" t="s">
        <v>1651</v>
      </c>
      <c r="D691" s="184" t="s">
        <v>1652</v>
      </c>
      <c r="E691" s="58" t="s">
        <v>337</v>
      </c>
      <c r="F691" s="58"/>
      <c r="G691" s="58" t="s">
        <v>338</v>
      </c>
      <c r="H691" s="188">
        <v>231</v>
      </c>
      <c r="I691" s="59">
        <v>0.61</v>
      </c>
      <c r="J691" s="190">
        <f t="shared" si="10"/>
        <v>90.09</v>
      </c>
    </row>
    <row r="692" spans="1:10" ht="15.5">
      <c r="A692" s="58">
        <v>688</v>
      </c>
      <c r="B692" s="58" t="s">
        <v>334</v>
      </c>
      <c r="C692" s="58" t="s">
        <v>1653</v>
      </c>
      <c r="D692" s="184" t="s">
        <v>1654</v>
      </c>
      <c r="E692" s="58" t="s">
        <v>337</v>
      </c>
      <c r="F692" s="58"/>
      <c r="G692" s="58" t="s">
        <v>338</v>
      </c>
      <c r="H692" s="188">
        <v>182</v>
      </c>
      <c r="I692" s="59">
        <v>0.61</v>
      </c>
      <c r="J692" s="190">
        <f t="shared" si="10"/>
        <v>70.98</v>
      </c>
    </row>
    <row r="693" spans="1:10" ht="15.5">
      <c r="A693" s="58">
        <v>689</v>
      </c>
      <c r="B693" s="58" t="s">
        <v>334</v>
      </c>
      <c r="C693" s="58" t="s">
        <v>1655</v>
      </c>
      <c r="D693" s="184" t="s">
        <v>1656</v>
      </c>
      <c r="E693" s="58" t="s">
        <v>337</v>
      </c>
      <c r="F693" s="58"/>
      <c r="G693" s="58" t="s">
        <v>338</v>
      </c>
      <c r="H693" s="188">
        <v>151</v>
      </c>
      <c r="I693" s="59">
        <v>0.61</v>
      </c>
      <c r="J693" s="190">
        <f t="shared" si="10"/>
        <v>58.89</v>
      </c>
    </row>
    <row r="694" spans="1:10" ht="15.5">
      <c r="A694" s="58">
        <v>690</v>
      </c>
      <c r="B694" s="58" t="s">
        <v>334</v>
      </c>
      <c r="C694" s="58" t="s">
        <v>1657</v>
      </c>
      <c r="D694" s="184" t="s">
        <v>1658</v>
      </c>
      <c r="E694" s="58" t="s">
        <v>337</v>
      </c>
      <c r="F694" s="58"/>
      <c r="G694" s="58" t="s">
        <v>338</v>
      </c>
      <c r="H694" s="188">
        <v>135</v>
      </c>
      <c r="I694" s="59">
        <v>0.61</v>
      </c>
      <c r="J694" s="190">
        <f t="shared" si="10"/>
        <v>52.65</v>
      </c>
    </row>
    <row r="695" spans="1:10" ht="15.5">
      <c r="A695" s="58">
        <v>691</v>
      </c>
      <c r="B695" s="58" t="s">
        <v>334</v>
      </c>
      <c r="C695" s="58" t="s">
        <v>1659</v>
      </c>
      <c r="D695" s="184" t="s">
        <v>1660</v>
      </c>
      <c r="E695" s="58" t="s">
        <v>337</v>
      </c>
      <c r="F695" s="58"/>
      <c r="G695" s="58" t="s">
        <v>338</v>
      </c>
      <c r="H695" s="188">
        <v>21</v>
      </c>
      <c r="I695" s="59">
        <v>0.61</v>
      </c>
      <c r="J695" s="190">
        <f t="shared" si="10"/>
        <v>8.19</v>
      </c>
    </row>
    <row r="696" spans="1:10" ht="15.5">
      <c r="A696" s="58">
        <v>692</v>
      </c>
      <c r="B696" s="58" t="s">
        <v>334</v>
      </c>
      <c r="C696" s="58" t="s">
        <v>1661</v>
      </c>
      <c r="D696" s="184" t="s">
        <v>1662</v>
      </c>
      <c r="E696" s="58" t="s">
        <v>337</v>
      </c>
      <c r="F696" s="58"/>
      <c r="G696" s="58" t="s">
        <v>338</v>
      </c>
      <c r="H696" s="188">
        <v>42</v>
      </c>
      <c r="I696" s="59">
        <v>0.61</v>
      </c>
      <c r="J696" s="190">
        <f t="shared" si="10"/>
        <v>16.38</v>
      </c>
    </row>
    <row r="697" spans="1:10" ht="15.5">
      <c r="A697" s="58">
        <v>693</v>
      </c>
      <c r="B697" s="58" t="s">
        <v>334</v>
      </c>
      <c r="C697" s="58" t="s">
        <v>1663</v>
      </c>
      <c r="D697" s="184" t="s">
        <v>1664</v>
      </c>
      <c r="E697" s="58" t="s">
        <v>337</v>
      </c>
      <c r="F697" s="58"/>
      <c r="G697" s="58" t="s">
        <v>338</v>
      </c>
      <c r="H697" s="188">
        <v>22</v>
      </c>
      <c r="I697" s="59">
        <v>0.61</v>
      </c>
      <c r="J697" s="190">
        <f t="shared" si="10"/>
        <v>8.58</v>
      </c>
    </row>
    <row r="698" spans="1:10" ht="15.5">
      <c r="A698" s="58">
        <v>694</v>
      </c>
      <c r="B698" s="58" t="s">
        <v>334</v>
      </c>
      <c r="C698" s="58" t="s">
        <v>1665</v>
      </c>
      <c r="D698" s="184" t="s">
        <v>1666</v>
      </c>
      <c r="E698" s="58" t="s">
        <v>337</v>
      </c>
      <c r="F698" s="58"/>
      <c r="G698" s="58" t="s">
        <v>338</v>
      </c>
      <c r="H698" s="188">
        <v>279</v>
      </c>
      <c r="I698" s="59">
        <v>0.61</v>
      </c>
      <c r="J698" s="190">
        <f t="shared" si="10"/>
        <v>108.81</v>
      </c>
    </row>
    <row r="699" spans="1:10" ht="15.5">
      <c r="A699" s="58">
        <v>695</v>
      </c>
      <c r="B699" s="58" t="s">
        <v>334</v>
      </c>
      <c r="C699" s="58" t="s">
        <v>1667</v>
      </c>
      <c r="D699" s="184" t="s">
        <v>1668</v>
      </c>
      <c r="E699" s="58" t="s">
        <v>337</v>
      </c>
      <c r="F699" s="58"/>
      <c r="G699" s="58" t="s">
        <v>338</v>
      </c>
      <c r="H699" s="188">
        <v>80</v>
      </c>
      <c r="I699" s="59">
        <v>0.61</v>
      </c>
      <c r="J699" s="190">
        <f t="shared" si="10"/>
        <v>31.200000000000003</v>
      </c>
    </row>
    <row r="700" spans="1:10" ht="15.5">
      <c r="A700" s="58">
        <v>696</v>
      </c>
      <c r="B700" s="58" t="s">
        <v>334</v>
      </c>
      <c r="C700" s="58" t="s">
        <v>1669</v>
      </c>
      <c r="D700" s="184" t="s">
        <v>1670</v>
      </c>
      <c r="E700" s="58" t="s">
        <v>337</v>
      </c>
      <c r="F700" s="58"/>
      <c r="G700" s="58" t="s">
        <v>338</v>
      </c>
      <c r="H700" s="188">
        <v>80</v>
      </c>
      <c r="I700" s="59">
        <v>0.61</v>
      </c>
      <c r="J700" s="190">
        <f t="shared" si="10"/>
        <v>31.200000000000003</v>
      </c>
    </row>
    <row r="701" spans="1:10" ht="15.5">
      <c r="A701" s="58">
        <v>697</v>
      </c>
      <c r="B701" s="58" t="s">
        <v>334</v>
      </c>
      <c r="C701" s="58" t="s">
        <v>1671</v>
      </c>
      <c r="D701" s="184" t="s">
        <v>1672</v>
      </c>
      <c r="E701" s="58" t="s">
        <v>337</v>
      </c>
      <c r="F701" s="58"/>
      <c r="G701" s="58" t="s">
        <v>338</v>
      </c>
      <c r="H701" s="188">
        <v>240</v>
      </c>
      <c r="I701" s="59">
        <v>0.61</v>
      </c>
      <c r="J701" s="190">
        <f t="shared" si="10"/>
        <v>93.600000000000009</v>
      </c>
    </row>
    <row r="702" spans="1:10" ht="15.5">
      <c r="A702" s="58">
        <v>698</v>
      </c>
      <c r="B702" s="58" t="s">
        <v>334</v>
      </c>
      <c r="C702" s="58" t="s">
        <v>1673</v>
      </c>
      <c r="D702" s="184" t="s">
        <v>1674</v>
      </c>
      <c r="E702" s="58" t="s">
        <v>337</v>
      </c>
      <c r="F702" s="58"/>
      <c r="G702" s="58" t="s">
        <v>338</v>
      </c>
      <c r="H702" s="188">
        <v>82</v>
      </c>
      <c r="I702" s="59">
        <v>0.61</v>
      </c>
      <c r="J702" s="190">
        <f t="shared" si="10"/>
        <v>31.98</v>
      </c>
    </row>
    <row r="703" spans="1:10" ht="15.5">
      <c r="A703" s="58">
        <v>699</v>
      </c>
      <c r="B703" s="58" t="s">
        <v>334</v>
      </c>
      <c r="C703" s="58" t="s">
        <v>1675</v>
      </c>
      <c r="D703" s="184" t="s">
        <v>1676</v>
      </c>
      <c r="E703" s="58" t="s">
        <v>337</v>
      </c>
      <c r="F703" s="58"/>
      <c r="G703" s="58" t="s">
        <v>338</v>
      </c>
      <c r="H703" s="188">
        <v>7228</v>
      </c>
      <c r="I703" s="59">
        <v>0.61</v>
      </c>
      <c r="J703" s="190">
        <f t="shared" si="10"/>
        <v>2818.92</v>
      </c>
    </row>
    <row r="704" spans="1:10" ht="15.5">
      <c r="A704" s="58">
        <v>700</v>
      </c>
      <c r="B704" s="58" t="s">
        <v>334</v>
      </c>
      <c r="C704" s="58" t="s">
        <v>1677</v>
      </c>
      <c r="D704" s="184" t="s">
        <v>1678</v>
      </c>
      <c r="E704" s="58" t="s">
        <v>337</v>
      </c>
      <c r="F704" s="58"/>
      <c r="G704" s="58" t="s">
        <v>338</v>
      </c>
      <c r="H704" s="188">
        <v>737</v>
      </c>
      <c r="I704" s="59">
        <v>0.61</v>
      </c>
      <c r="J704" s="190">
        <f t="shared" ref="J704:J767" si="11">H704*(1-I704)</f>
        <v>287.43</v>
      </c>
    </row>
    <row r="705" spans="1:10" ht="15.5">
      <c r="A705" s="58">
        <v>701</v>
      </c>
      <c r="B705" s="58" t="s">
        <v>334</v>
      </c>
      <c r="C705" s="58" t="s">
        <v>1679</v>
      </c>
      <c r="D705" s="184" t="s">
        <v>1680</v>
      </c>
      <c r="E705" s="58" t="s">
        <v>337</v>
      </c>
      <c r="F705" s="58"/>
      <c r="G705" s="58" t="s">
        <v>338</v>
      </c>
      <c r="H705" s="188">
        <v>2236</v>
      </c>
      <c r="I705" s="59">
        <v>0.61</v>
      </c>
      <c r="J705" s="190">
        <f t="shared" si="11"/>
        <v>872.04000000000008</v>
      </c>
    </row>
    <row r="706" spans="1:10" ht="15.5">
      <c r="A706" s="58">
        <v>702</v>
      </c>
      <c r="B706" s="58" t="s">
        <v>334</v>
      </c>
      <c r="C706" s="58" t="s">
        <v>1681</v>
      </c>
      <c r="D706" s="184" t="s">
        <v>1682</v>
      </c>
      <c r="E706" s="58" t="s">
        <v>337</v>
      </c>
      <c r="F706" s="58"/>
      <c r="G706" s="58" t="s">
        <v>338</v>
      </c>
      <c r="H706" s="188">
        <v>594</v>
      </c>
      <c r="I706" s="59">
        <v>0.61</v>
      </c>
      <c r="J706" s="190">
        <f t="shared" si="11"/>
        <v>231.66</v>
      </c>
    </row>
    <row r="707" spans="1:10" ht="15.5">
      <c r="A707" s="58">
        <v>703</v>
      </c>
      <c r="B707" s="58" t="s">
        <v>334</v>
      </c>
      <c r="C707" s="58" t="s">
        <v>1683</v>
      </c>
      <c r="D707" s="184" t="s">
        <v>1684</v>
      </c>
      <c r="E707" s="58" t="s">
        <v>337</v>
      </c>
      <c r="F707" s="58"/>
      <c r="G707" s="58" t="s">
        <v>338</v>
      </c>
      <c r="H707" s="188">
        <v>321</v>
      </c>
      <c r="I707" s="59">
        <v>0.61</v>
      </c>
      <c r="J707" s="190">
        <f t="shared" si="11"/>
        <v>125.19</v>
      </c>
    </row>
    <row r="708" spans="1:10" ht="15.5">
      <c r="A708" s="58">
        <v>704</v>
      </c>
      <c r="B708" s="58" t="s">
        <v>334</v>
      </c>
      <c r="C708" s="58" t="s">
        <v>1685</v>
      </c>
      <c r="D708" s="184" t="s">
        <v>1686</v>
      </c>
      <c r="E708" s="58" t="s">
        <v>337</v>
      </c>
      <c r="F708" s="58"/>
      <c r="G708" s="58" t="s">
        <v>338</v>
      </c>
      <c r="H708" s="188">
        <v>871</v>
      </c>
      <c r="I708" s="59">
        <v>0.61</v>
      </c>
      <c r="J708" s="190">
        <f t="shared" si="11"/>
        <v>339.69</v>
      </c>
    </row>
    <row r="709" spans="1:10" ht="15.5">
      <c r="A709" s="58">
        <v>705</v>
      </c>
      <c r="B709" s="58" t="s">
        <v>334</v>
      </c>
      <c r="C709" s="58" t="s">
        <v>1687</v>
      </c>
      <c r="D709" s="184" t="s">
        <v>1688</v>
      </c>
      <c r="E709" s="58" t="s">
        <v>337</v>
      </c>
      <c r="F709" s="58"/>
      <c r="G709" s="58" t="s">
        <v>338</v>
      </c>
      <c r="H709" s="188">
        <v>669</v>
      </c>
      <c r="I709" s="59">
        <v>0.61</v>
      </c>
      <c r="J709" s="190">
        <f t="shared" si="11"/>
        <v>260.91000000000003</v>
      </c>
    </row>
    <row r="710" spans="1:10" ht="15.5">
      <c r="A710" s="58">
        <v>706</v>
      </c>
      <c r="B710" s="58" t="s">
        <v>334</v>
      </c>
      <c r="C710" s="58" t="s">
        <v>1689</v>
      </c>
      <c r="D710" s="184" t="s">
        <v>1690</v>
      </c>
      <c r="E710" s="58" t="s">
        <v>337</v>
      </c>
      <c r="F710" s="58"/>
      <c r="G710" s="58" t="s">
        <v>338</v>
      </c>
      <c r="H710" s="188">
        <v>2212</v>
      </c>
      <c r="I710" s="59">
        <v>0.61</v>
      </c>
      <c r="J710" s="190">
        <f t="shared" si="11"/>
        <v>862.68000000000006</v>
      </c>
    </row>
    <row r="711" spans="1:10" ht="15.5">
      <c r="A711" s="58">
        <v>707</v>
      </c>
      <c r="B711" s="58" t="s">
        <v>334</v>
      </c>
      <c r="C711" s="58" t="s">
        <v>1691</v>
      </c>
      <c r="D711" s="184" t="s">
        <v>1692</v>
      </c>
      <c r="E711" s="58" t="s">
        <v>337</v>
      </c>
      <c r="F711" s="58"/>
      <c r="G711" s="58" t="s">
        <v>338</v>
      </c>
      <c r="H711" s="188">
        <v>1286</v>
      </c>
      <c r="I711" s="59">
        <v>0.61</v>
      </c>
      <c r="J711" s="190">
        <f t="shared" si="11"/>
        <v>501.54</v>
      </c>
    </row>
    <row r="712" spans="1:10" ht="15.5">
      <c r="A712" s="58">
        <v>708</v>
      </c>
      <c r="B712" s="58" t="s">
        <v>334</v>
      </c>
      <c r="C712" s="58" t="s">
        <v>1693</v>
      </c>
      <c r="D712" s="184" t="s">
        <v>1694</v>
      </c>
      <c r="E712" s="58" t="s">
        <v>337</v>
      </c>
      <c r="F712" s="58"/>
      <c r="G712" s="58" t="s">
        <v>338</v>
      </c>
      <c r="H712" s="188">
        <v>200</v>
      </c>
      <c r="I712" s="59">
        <v>0.61</v>
      </c>
      <c r="J712" s="190">
        <f t="shared" si="11"/>
        <v>78</v>
      </c>
    </row>
    <row r="713" spans="1:10" ht="15.5">
      <c r="A713" s="58">
        <v>709</v>
      </c>
      <c r="B713" s="58" t="s">
        <v>334</v>
      </c>
      <c r="C713" s="58" t="s">
        <v>1695</v>
      </c>
      <c r="D713" s="184" t="s">
        <v>1696</v>
      </c>
      <c r="E713" s="58" t="s">
        <v>337</v>
      </c>
      <c r="F713" s="58"/>
      <c r="G713" s="58" t="s">
        <v>338</v>
      </c>
      <c r="H713" s="188">
        <v>130</v>
      </c>
      <c r="I713" s="59">
        <v>0.61</v>
      </c>
      <c r="J713" s="190">
        <f t="shared" si="11"/>
        <v>50.7</v>
      </c>
    </row>
    <row r="714" spans="1:10" ht="15.5">
      <c r="A714" s="58">
        <v>710</v>
      </c>
      <c r="B714" s="58" t="s">
        <v>334</v>
      </c>
      <c r="C714" s="58" t="s">
        <v>1697</v>
      </c>
      <c r="D714" s="184" t="s">
        <v>1698</v>
      </c>
      <c r="E714" s="58" t="s">
        <v>337</v>
      </c>
      <c r="F714" s="58"/>
      <c r="G714" s="58" t="s">
        <v>338</v>
      </c>
      <c r="H714" s="188">
        <v>137</v>
      </c>
      <c r="I714" s="59">
        <v>0.61</v>
      </c>
      <c r="J714" s="190">
        <f t="shared" si="11"/>
        <v>53.43</v>
      </c>
    </row>
    <row r="715" spans="1:10" ht="15.5">
      <c r="A715" s="58">
        <v>711</v>
      </c>
      <c r="B715" s="58" t="s">
        <v>334</v>
      </c>
      <c r="C715" s="58" t="s">
        <v>1699</v>
      </c>
      <c r="D715" s="184" t="s">
        <v>1700</v>
      </c>
      <c r="E715" s="58" t="s">
        <v>337</v>
      </c>
      <c r="F715" s="58"/>
      <c r="G715" s="58" t="s">
        <v>338</v>
      </c>
      <c r="H715" s="188">
        <v>122</v>
      </c>
      <c r="I715" s="59">
        <v>0.61</v>
      </c>
      <c r="J715" s="190">
        <f t="shared" si="11"/>
        <v>47.58</v>
      </c>
    </row>
    <row r="716" spans="1:10" ht="15.5">
      <c r="A716" s="58">
        <v>712</v>
      </c>
      <c r="B716" s="58" t="s">
        <v>334</v>
      </c>
      <c r="C716" s="58" t="s">
        <v>1701</v>
      </c>
      <c r="D716" s="184" t="s">
        <v>1702</v>
      </c>
      <c r="E716" s="58" t="s">
        <v>337</v>
      </c>
      <c r="F716" s="58"/>
      <c r="G716" s="58" t="s">
        <v>338</v>
      </c>
      <c r="H716" s="188">
        <v>40</v>
      </c>
      <c r="I716" s="59">
        <v>0.61</v>
      </c>
      <c r="J716" s="190">
        <f t="shared" si="11"/>
        <v>15.600000000000001</v>
      </c>
    </row>
    <row r="717" spans="1:10" ht="15.5">
      <c r="A717" s="58">
        <v>713</v>
      </c>
      <c r="B717" s="58" t="s">
        <v>334</v>
      </c>
      <c r="C717" s="58" t="s">
        <v>1703</v>
      </c>
      <c r="D717" s="184" t="s">
        <v>1704</v>
      </c>
      <c r="E717" s="58" t="s">
        <v>337</v>
      </c>
      <c r="F717" s="58"/>
      <c r="G717" s="58" t="s">
        <v>338</v>
      </c>
      <c r="H717" s="188">
        <v>2212</v>
      </c>
      <c r="I717" s="59">
        <v>0.61</v>
      </c>
      <c r="J717" s="190">
        <f t="shared" si="11"/>
        <v>862.68000000000006</v>
      </c>
    </row>
    <row r="718" spans="1:10" ht="15.5">
      <c r="A718" s="58">
        <v>714</v>
      </c>
      <c r="B718" s="58" t="s">
        <v>334</v>
      </c>
      <c r="C718" s="58" t="s">
        <v>1705</v>
      </c>
      <c r="D718" s="184" t="s">
        <v>1706</v>
      </c>
      <c r="E718" s="58" t="s">
        <v>337</v>
      </c>
      <c r="F718" s="58"/>
      <c r="G718" s="58" t="s">
        <v>338</v>
      </c>
      <c r="H718" s="188">
        <v>21</v>
      </c>
      <c r="I718" s="59">
        <v>0.61</v>
      </c>
      <c r="J718" s="190">
        <f t="shared" si="11"/>
        <v>8.19</v>
      </c>
    </row>
    <row r="719" spans="1:10" ht="15.5">
      <c r="A719" s="58">
        <v>715</v>
      </c>
      <c r="B719" s="58" t="s">
        <v>334</v>
      </c>
      <c r="C719" s="58" t="s">
        <v>1707</v>
      </c>
      <c r="D719" s="184" t="s">
        <v>1708</v>
      </c>
      <c r="E719" s="58" t="s">
        <v>337</v>
      </c>
      <c r="F719" s="58"/>
      <c r="G719" s="58" t="s">
        <v>338</v>
      </c>
      <c r="H719" s="188">
        <v>2803</v>
      </c>
      <c r="I719" s="59">
        <v>0.61</v>
      </c>
      <c r="J719" s="190">
        <f t="shared" si="11"/>
        <v>1093.17</v>
      </c>
    </row>
    <row r="720" spans="1:10" ht="15.5">
      <c r="A720" s="58">
        <v>716</v>
      </c>
      <c r="B720" s="58" t="s">
        <v>334</v>
      </c>
      <c r="C720" s="58" t="s">
        <v>1709</v>
      </c>
      <c r="D720" s="184" t="s">
        <v>1710</v>
      </c>
      <c r="E720" s="58" t="s">
        <v>337</v>
      </c>
      <c r="F720" s="58"/>
      <c r="G720" s="58" t="s">
        <v>338</v>
      </c>
      <c r="H720" s="188">
        <v>4278</v>
      </c>
      <c r="I720" s="59">
        <v>0.61</v>
      </c>
      <c r="J720" s="190">
        <f t="shared" si="11"/>
        <v>1668.42</v>
      </c>
    </row>
    <row r="721" spans="1:10" ht="15.5">
      <c r="A721" s="58">
        <v>717</v>
      </c>
      <c r="B721" s="58" t="s">
        <v>334</v>
      </c>
      <c r="C721" s="58" t="s">
        <v>1711</v>
      </c>
      <c r="D721" s="184" t="s">
        <v>1712</v>
      </c>
      <c r="E721" s="58" t="s">
        <v>337</v>
      </c>
      <c r="F721" s="58"/>
      <c r="G721" s="58" t="s">
        <v>338</v>
      </c>
      <c r="H721" s="188">
        <v>5885</v>
      </c>
      <c r="I721" s="59">
        <v>0.61</v>
      </c>
      <c r="J721" s="190">
        <f t="shared" si="11"/>
        <v>2295.15</v>
      </c>
    </row>
    <row r="722" spans="1:10" ht="15.5">
      <c r="A722" s="58">
        <v>718</v>
      </c>
      <c r="B722" s="58" t="s">
        <v>334</v>
      </c>
      <c r="C722" s="58" t="s">
        <v>1713</v>
      </c>
      <c r="D722" s="184" t="s">
        <v>1714</v>
      </c>
      <c r="E722" s="58" t="s">
        <v>337</v>
      </c>
      <c r="F722" s="58"/>
      <c r="G722" s="58" t="s">
        <v>338</v>
      </c>
      <c r="H722" s="188">
        <v>2935</v>
      </c>
      <c r="I722" s="59">
        <v>0.61</v>
      </c>
      <c r="J722" s="190">
        <f t="shared" si="11"/>
        <v>1144.6500000000001</v>
      </c>
    </row>
    <row r="723" spans="1:10" ht="15.5">
      <c r="A723" s="58">
        <v>719</v>
      </c>
      <c r="B723" s="58" t="s">
        <v>334</v>
      </c>
      <c r="C723" s="58" t="s">
        <v>1715</v>
      </c>
      <c r="D723" s="184" t="s">
        <v>1716</v>
      </c>
      <c r="E723" s="58" t="s">
        <v>337</v>
      </c>
      <c r="F723" s="58"/>
      <c r="G723" s="58" t="s">
        <v>338</v>
      </c>
      <c r="H723" s="188">
        <v>8245</v>
      </c>
      <c r="I723" s="59">
        <v>0.61</v>
      </c>
      <c r="J723" s="190">
        <f t="shared" si="11"/>
        <v>3215.55</v>
      </c>
    </row>
    <row r="724" spans="1:10" ht="15.5">
      <c r="A724" s="58">
        <v>720</v>
      </c>
      <c r="B724" s="58" t="s">
        <v>334</v>
      </c>
      <c r="C724" s="58" t="s">
        <v>1717</v>
      </c>
      <c r="D724" s="184" t="s">
        <v>1718</v>
      </c>
      <c r="E724" s="58" t="s">
        <v>337</v>
      </c>
      <c r="F724" s="58"/>
      <c r="G724" s="58" t="s">
        <v>338</v>
      </c>
      <c r="H724" s="188">
        <v>35385</v>
      </c>
      <c r="I724" s="59">
        <v>0.61</v>
      </c>
      <c r="J724" s="190">
        <f t="shared" si="11"/>
        <v>13800.15</v>
      </c>
    </row>
    <row r="725" spans="1:10" ht="15.5">
      <c r="A725" s="58">
        <v>721</v>
      </c>
      <c r="B725" s="58" t="s">
        <v>334</v>
      </c>
      <c r="C725" s="58" t="s">
        <v>1719</v>
      </c>
      <c r="D725" s="184" t="s">
        <v>1720</v>
      </c>
      <c r="E725" s="58" t="s">
        <v>337</v>
      </c>
      <c r="F725" s="58"/>
      <c r="G725" s="58" t="s">
        <v>338</v>
      </c>
      <c r="H725" s="188">
        <v>11785</v>
      </c>
      <c r="I725" s="59">
        <v>0.61</v>
      </c>
      <c r="J725" s="190">
        <f t="shared" si="11"/>
        <v>4596.1500000000005</v>
      </c>
    </row>
    <row r="726" spans="1:10" ht="15.5">
      <c r="A726" s="58">
        <v>722</v>
      </c>
      <c r="B726" s="58" t="s">
        <v>334</v>
      </c>
      <c r="C726" s="58" t="s">
        <v>1721</v>
      </c>
      <c r="D726" s="184" t="s">
        <v>1722</v>
      </c>
      <c r="E726" s="58" t="s">
        <v>337</v>
      </c>
      <c r="F726" s="58"/>
      <c r="G726" s="58" t="s">
        <v>338</v>
      </c>
      <c r="H726" s="188">
        <v>15620</v>
      </c>
      <c r="I726" s="59">
        <v>0.61</v>
      </c>
      <c r="J726" s="190">
        <f t="shared" si="11"/>
        <v>6091.8</v>
      </c>
    </row>
    <row r="727" spans="1:10" ht="15.5">
      <c r="A727" s="58">
        <v>723</v>
      </c>
      <c r="B727" s="58" t="s">
        <v>334</v>
      </c>
      <c r="C727" s="58" t="s">
        <v>1723</v>
      </c>
      <c r="D727" s="184" t="s">
        <v>1724</v>
      </c>
      <c r="E727" s="58" t="s">
        <v>337</v>
      </c>
      <c r="F727" s="58"/>
      <c r="G727" s="58" t="s">
        <v>338</v>
      </c>
      <c r="H727" s="188">
        <v>23585</v>
      </c>
      <c r="I727" s="59">
        <v>0.61</v>
      </c>
      <c r="J727" s="190">
        <f t="shared" si="11"/>
        <v>9198.15</v>
      </c>
    </row>
    <row r="728" spans="1:10" ht="15.5">
      <c r="A728" s="58">
        <v>724</v>
      </c>
      <c r="B728" s="58" t="s">
        <v>334</v>
      </c>
      <c r="C728" s="58" t="s">
        <v>1725</v>
      </c>
      <c r="D728" s="184" t="s">
        <v>1726</v>
      </c>
      <c r="E728" s="58" t="s">
        <v>337</v>
      </c>
      <c r="F728" s="58"/>
      <c r="G728" s="58" t="s">
        <v>338</v>
      </c>
      <c r="H728" s="188">
        <v>1460</v>
      </c>
      <c r="I728" s="59">
        <v>0.61</v>
      </c>
      <c r="J728" s="190">
        <f t="shared" si="11"/>
        <v>569.4</v>
      </c>
    </row>
    <row r="729" spans="1:10" ht="15.5">
      <c r="A729" s="58">
        <v>725</v>
      </c>
      <c r="B729" s="58" t="s">
        <v>334</v>
      </c>
      <c r="C729" s="58" t="s">
        <v>1727</v>
      </c>
      <c r="D729" s="184" t="s">
        <v>1728</v>
      </c>
      <c r="E729" s="58" t="s">
        <v>337</v>
      </c>
      <c r="F729" s="58"/>
      <c r="G729" s="58" t="s">
        <v>338</v>
      </c>
      <c r="H729" s="188">
        <v>1000</v>
      </c>
      <c r="I729" s="59">
        <v>0.61</v>
      </c>
      <c r="J729" s="190">
        <f t="shared" si="11"/>
        <v>390</v>
      </c>
    </row>
    <row r="730" spans="1:10" ht="15.5">
      <c r="A730" s="58">
        <v>726</v>
      </c>
      <c r="B730" s="58" t="s">
        <v>334</v>
      </c>
      <c r="C730" s="58" t="s">
        <v>1729</v>
      </c>
      <c r="D730" s="184" t="s">
        <v>1730</v>
      </c>
      <c r="E730" s="58" t="s">
        <v>337</v>
      </c>
      <c r="F730" s="58"/>
      <c r="G730" s="58" t="s">
        <v>338</v>
      </c>
      <c r="H730" s="188">
        <v>499</v>
      </c>
      <c r="I730" s="59">
        <v>0.61</v>
      </c>
      <c r="J730" s="190">
        <f t="shared" si="11"/>
        <v>194.61</v>
      </c>
    </row>
    <row r="731" spans="1:10" ht="15.5">
      <c r="A731" s="58">
        <v>727</v>
      </c>
      <c r="B731" s="58" t="s">
        <v>334</v>
      </c>
      <c r="C731" s="58" t="s">
        <v>1731</v>
      </c>
      <c r="D731" s="184" t="s">
        <v>1732</v>
      </c>
      <c r="E731" s="58" t="s">
        <v>337</v>
      </c>
      <c r="F731" s="58"/>
      <c r="G731" s="58" t="s">
        <v>338</v>
      </c>
      <c r="H731" s="188">
        <v>1401</v>
      </c>
      <c r="I731" s="59">
        <v>0.61</v>
      </c>
      <c r="J731" s="190">
        <f t="shared" si="11"/>
        <v>546.39</v>
      </c>
    </row>
    <row r="732" spans="1:10" ht="15.5">
      <c r="A732" s="58">
        <v>728</v>
      </c>
      <c r="B732" s="58" t="s">
        <v>334</v>
      </c>
      <c r="C732" s="58" t="s">
        <v>1733</v>
      </c>
      <c r="D732" s="184" t="s">
        <v>1734</v>
      </c>
      <c r="E732" s="58" t="s">
        <v>337</v>
      </c>
      <c r="F732" s="58"/>
      <c r="G732" s="58" t="s">
        <v>338</v>
      </c>
      <c r="H732" s="188">
        <v>6015</v>
      </c>
      <c r="I732" s="59">
        <v>0.61</v>
      </c>
      <c r="J732" s="190">
        <f t="shared" si="11"/>
        <v>2345.85</v>
      </c>
    </row>
    <row r="733" spans="1:10" ht="15.5">
      <c r="A733" s="58">
        <v>729</v>
      </c>
      <c r="B733" s="58" t="s">
        <v>334</v>
      </c>
      <c r="C733" s="58" t="s">
        <v>1735</v>
      </c>
      <c r="D733" s="184" t="s">
        <v>1736</v>
      </c>
      <c r="E733" s="58" t="s">
        <v>337</v>
      </c>
      <c r="F733" s="58"/>
      <c r="G733" s="58" t="s">
        <v>338</v>
      </c>
      <c r="H733" s="188">
        <v>2003</v>
      </c>
      <c r="I733" s="59">
        <v>0.61</v>
      </c>
      <c r="J733" s="190">
        <f t="shared" si="11"/>
        <v>781.17000000000007</v>
      </c>
    </row>
    <row r="734" spans="1:10" ht="15.5">
      <c r="A734" s="58">
        <v>730</v>
      </c>
      <c r="B734" s="58" t="s">
        <v>334</v>
      </c>
      <c r="C734" s="58" t="s">
        <v>1737</v>
      </c>
      <c r="D734" s="184" t="s">
        <v>1738</v>
      </c>
      <c r="E734" s="58" t="s">
        <v>337</v>
      </c>
      <c r="F734" s="58"/>
      <c r="G734" s="58" t="s">
        <v>338</v>
      </c>
      <c r="H734" s="188">
        <v>2652</v>
      </c>
      <c r="I734" s="59">
        <v>0.61</v>
      </c>
      <c r="J734" s="190">
        <f t="shared" si="11"/>
        <v>1034.28</v>
      </c>
    </row>
    <row r="735" spans="1:10" ht="15.5">
      <c r="A735" s="58">
        <v>731</v>
      </c>
      <c r="B735" s="58" t="s">
        <v>334</v>
      </c>
      <c r="C735" s="58" t="s">
        <v>1739</v>
      </c>
      <c r="D735" s="184" t="s">
        <v>1740</v>
      </c>
      <c r="E735" s="58" t="s">
        <v>337</v>
      </c>
      <c r="F735" s="58"/>
      <c r="G735" s="58" t="s">
        <v>338</v>
      </c>
      <c r="H735" s="188">
        <v>4009</v>
      </c>
      <c r="I735" s="59">
        <v>0.61</v>
      </c>
      <c r="J735" s="190">
        <f t="shared" si="11"/>
        <v>1563.51</v>
      </c>
    </row>
    <row r="736" spans="1:10" ht="15.5">
      <c r="A736" s="58">
        <v>732</v>
      </c>
      <c r="B736" s="58" t="s">
        <v>334</v>
      </c>
      <c r="C736" s="58" t="s">
        <v>1741</v>
      </c>
      <c r="D736" s="184" t="s">
        <v>1742</v>
      </c>
      <c r="E736" s="58" t="s">
        <v>337</v>
      </c>
      <c r="F736" s="58"/>
      <c r="G736" s="58" t="s">
        <v>338</v>
      </c>
      <c r="H736" s="188">
        <v>1106</v>
      </c>
      <c r="I736" s="59">
        <v>0.61</v>
      </c>
      <c r="J736" s="190">
        <f t="shared" si="11"/>
        <v>431.34000000000003</v>
      </c>
    </row>
    <row r="737" spans="1:10" ht="15.5">
      <c r="A737" s="58">
        <v>733</v>
      </c>
      <c r="B737" s="58" t="s">
        <v>334</v>
      </c>
      <c r="C737" s="58" t="s">
        <v>1743</v>
      </c>
      <c r="D737" s="184" t="s">
        <v>1744</v>
      </c>
      <c r="E737" s="58" t="s">
        <v>337</v>
      </c>
      <c r="F737" s="58"/>
      <c r="G737" s="58" t="s">
        <v>338</v>
      </c>
      <c r="H737" s="188">
        <v>847</v>
      </c>
      <c r="I737" s="59">
        <v>0.61</v>
      </c>
      <c r="J737" s="190">
        <f t="shared" si="11"/>
        <v>330.33</v>
      </c>
    </row>
    <row r="738" spans="1:10" ht="15.5">
      <c r="A738" s="58">
        <v>734</v>
      </c>
      <c r="B738" s="58" t="s">
        <v>334</v>
      </c>
      <c r="C738" s="58" t="s">
        <v>1745</v>
      </c>
      <c r="D738" s="184" t="s">
        <v>1746</v>
      </c>
      <c r="E738" s="58" t="s">
        <v>337</v>
      </c>
      <c r="F738" s="58"/>
      <c r="G738" s="58" t="s">
        <v>338</v>
      </c>
      <c r="H738" s="188">
        <v>1556</v>
      </c>
      <c r="I738" s="59">
        <v>0.61</v>
      </c>
      <c r="J738" s="190">
        <f t="shared" si="11"/>
        <v>606.84</v>
      </c>
    </row>
    <row r="739" spans="1:10" ht="15.5">
      <c r="A739" s="58">
        <v>735</v>
      </c>
      <c r="B739" s="58" t="s">
        <v>334</v>
      </c>
      <c r="C739" s="58" t="s">
        <v>1747</v>
      </c>
      <c r="D739" s="184" t="s">
        <v>1748</v>
      </c>
      <c r="E739" s="58" t="s">
        <v>337</v>
      </c>
      <c r="F739" s="58"/>
      <c r="G739" s="58" t="s">
        <v>338</v>
      </c>
      <c r="H739" s="188">
        <v>2831</v>
      </c>
      <c r="I739" s="59">
        <v>0.61</v>
      </c>
      <c r="J739" s="190">
        <f t="shared" si="11"/>
        <v>1104.0900000000001</v>
      </c>
    </row>
    <row r="740" spans="1:10" ht="15.5">
      <c r="A740" s="58">
        <v>736</v>
      </c>
      <c r="B740" s="58" t="s">
        <v>334</v>
      </c>
      <c r="C740" s="58" t="s">
        <v>1749</v>
      </c>
      <c r="D740" s="184" t="s">
        <v>1750</v>
      </c>
      <c r="E740" s="58" t="s">
        <v>337</v>
      </c>
      <c r="F740" s="58"/>
      <c r="G740" s="58" t="s">
        <v>338</v>
      </c>
      <c r="H740" s="188">
        <v>4815</v>
      </c>
      <c r="I740" s="59">
        <v>0.61</v>
      </c>
      <c r="J740" s="190">
        <f t="shared" si="11"/>
        <v>1877.8500000000001</v>
      </c>
    </row>
    <row r="741" spans="1:10" ht="15.5">
      <c r="A741" s="58">
        <v>737</v>
      </c>
      <c r="B741" s="58" t="s">
        <v>334</v>
      </c>
      <c r="C741" s="58" t="s">
        <v>1751</v>
      </c>
      <c r="D741" s="184" t="s">
        <v>1752</v>
      </c>
      <c r="E741" s="58" t="s">
        <v>337</v>
      </c>
      <c r="F741" s="58"/>
      <c r="G741" s="58" t="s">
        <v>338</v>
      </c>
      <c r="H741" s="188">
        <v>6232</v>
      </c>
      <c r="I741" s="59">
        <v>0.61</v>
      </c>
      <c r="J741" s="190">
        <f t="shared" si="11"/>
        <v>2430.48</v>
      </c>
    </row>
    <row r="742" spans="1:10" ht="15.5">
      <c r="A742" s="58">
        <v>738</v>
      </c>
      <c r="B742" s="58" t="s">
        <v>334</v>
      </c>
      <c r="C742" s="58" t="s">
        <v>1753</v>
      </c>
      <c r="D742" s="184" t="s">
        <v>1754</v>
      </c>
      <c r="E742" s="58" t="s">
        <v>337</v>
      </c>
      <c r="F742" s="58"/>
      <c r="G742" s="58" t="s">
        <v>338</v>
      </c>
      <c r="H742" s="188">
        <v>221</v>
      </c>
      <c r="I742" s="59">
        <v>0.61</v>
      </c>
      <c r="J742" s="190">
        <f t="shared" si="11"/>
        <v>86.19</v>
      </c>
    </row>
    <row r="743" spans="1:10" ht="15.5">
      <c r="A743" s="58">
        <v>739</v>
      </c>
      <c r="B743" s="58" t="s">
        <v>334</v>
      </c>
      <c r="C743" s="58" t="s">
        <v>1755</v>
      </c>
      <c r="D743" s="184" t="s">
        <v>1756</v>
      </c>
      <c r="E743" s="58" t="s">
        <v>337</v>
      </c>
      <c r="F743" s="58"/>
      <c r="G743" s="58" t="s">
        <v>338</v>
      </c>
      <c r="H743" s="188">
        <v>281</v>
      </c>
      <c r="I743" s="59">
        <v>0.61</v>
      </c>
      <c r="J743" s="190">
        <f t="shared" si="11"/>
        <v>109.59</v>
      </c>
    </row>
    <row r="744" spans="1:10" ht="15.5">
      <c r="A744" s="58">
        <v>740</v>
      </c>
      <c r="B744" s="58" t="s">
        <v>334</v>
      </c>
      <c r="C744" s="58" t="s">
        <v>1757</v>
      </c>
      <c r="D744" s="184" t="s">
        <v>1758</v>
      </c>
      <c r="E744" s="58" t="s">
        <v>337</v>
      </c>
      <c r="F744" s="58"/>
      <c r="G744" s="58" t="s">
        <v>338</v>
      </c>
      <c r="H744" s="188">
        <v>507</v>
      </c>
      <c r="I744" s="59">
        <v>0.61</v>
      </c>
      <c r="J744" s="190">
        <f t="shared" si="11"/>
        <v>197.73000000000002</v>
      </c>
    </row>
    <row r="745" spans="1:10" ht="15.5">
      <c r="A745" s="58">
        <v>741</v>
      </c>
      <c r="B745" s="58" t="s">
        <v>334</v>
      </c>
      <c r="C745" s="58" t="s">
        <v>1759</v>
      </c>
      <c r="D745" s="184" t="s">
        <v>1760</v>
      </c>
      <c r="E745" s="58" t="s">
        <v>337</v>
      </c>
      <c r="F745" s="58"/>
      <c r="G745" s="58" t="s">
        <v>338</v>
      </c>
      <c r="H745" s="188">
        <v>847</v>
      </c>
      <c r="I745" s="59">
        <v>0.61</v>
      </c>
      <c r="J745" s="190">
        <f t="shared" si="11"/>
        <v>330.33</v>
      </c>
    </row>
    <row r="746" spans="1:10" ht="15.5">
      <c r="A746" s="58">
        <v>742</v>
      </c>
      <c r="B746" s="58" t="s">
        <v>334</v>
      </c>
      <c r="C746" s="58" t="s">
        <v>1761</v>
      </c>
      <c r="D746" s="184" t="s">
        <v>1762</v>
      </c>
      <c r="E746" s="58" t="s">
        <v>337</v>
      </c>
      <c r="F746" s="58"/>
      <c r="G746" s="58" t="s">
        <v>338</v>
      </c>
      <c r="H746" s="188">
        <v>1414</v>
      </c>
      <c r="I746" s="59">
        <v>0.61</v>
      </c>
      <c r="J746" s="190">
        <f t="shared" si="11"/>
        <v>551.46</v>
      </c>
    </row>
    <row r="747" spans="1:10" ht="15.5">
      <c r="A747" s="58">
        <v>743</v>
      </c>
      <c r="B747" s="58" t="s">
        <v>334</v>
      </c>
      <c r="C747" s="58" t="s">
        <v>1763</v>
      </c>
      <c r="D747" s="184" t="s">
        <v>1764</v>
      </c>
      <c r="E747" s="58" t="s">
        <v>337</v>
      </c>
      <c r="F747" s="58"/>
      <c r="G747" s="58" t="s">
        <v>338</v>
      </c>
      <c r="H747" s="188">
        <v>1981</v>
      </c>
      <c r="I747" s="59">
        <v>0.61</v>
      </c>
      <c r="J747" s="190">
        <f t="shared" si="11"/>
        <v>772.59</v>
      </c>
    </row>
    <row r="748" spans="1:10" ht="15.5">
      <c r="A748" s="58">
        <v>744</v>
      </c>
      <c r="B748" s="58" t="s">
        <v>334</v>
      </c>
      <c r="C748" s="58" t="s">
        <v>1765</v>
      </c>
      <c r="D748" s="184" t="s">
        <v>1766</v>
      </c>
      <c r="E748" s="58" t="s">
        <v>337</v>
      </c>
      <c r="F748" s="58"/>
      <c r="G748" s="58" t="s">
        <v>338</v>
      </c>
      <c r="H748" s="188">
        <v>516</v>
      </c>
      <c r="I748" s="59">
        <v>0.61</v>
      </c>
      <c r="J748" s="190">
        <f t="shared" si="11"/>
        <v>201.24</v>
      </c>
    </row>
    <row r="749" spans="1:10" ht="15.5">
      <c r="A749" s="58">
        <v>745</v>
      </c>
      <c r="B749" s="58" t="s">
        <v>334</v>
      </c>
      <c r="C749" s="58" t="s">
        <v>1767</v>
      </c>
      <c r="D749" s="184" t="s">
        <v>1768</v>
      </c>
      <c r="E749" s="58" t="s">
        <v>337</v>
      </c>
      <c r="F749" s="58"/>
      <c r="G749" s="58" t="s">
        <v>338</v>
      </c>
      <c r="H749" s="188">
        <v>564</v>
      </c>
      <c r="I749" s="59">
        <v>0.61</v>
      </c>
      <c r="J749" s="190">
        <f t="shared" si="11"/>
        <v>219.96</v>
      </c>
    </row>
    <row r="750" spans="1:10" ht="15.5">
      <c r="A750" s="58">
        <v>746</v>
      </c>
      <c r="B750" s="58" t="s">
        <v>334</v>
      </c>
      <c r="C750" s="58" t="s">
        <v>1769</v>
      </c>
      <c r="D750" s="184" t="s">
        <v>1770</v>
      </c>
      <c r="E750" s="58" t="s">
        <v>337</v>
      </c>
      <c r="F750" s="58"/>
      <c r="G750" s="58" t="s">
        <v>338</v>
      </c>
      <c r="H750" s="188">
        <v>2264</v>
      </c>
      <c r="I750" s="59">
        <v>0.61</v>
      </c>
      <c r="J750" s="190">
        <f t="shared" si="11"/>
        <v>882.96</v>
      </c>
    </row>
    <row r="751" spans="1:10" ht="15.5">
      <c r="A751" s="58">
        <v>747</v>
      </c>
      <c r="B751" s="58" t="s">
        <v>334</v>
      </c>
      <c r="C751" s="58" t="s">
        <v>1771</v>
      </c>
      <c r="D751" s="184" t="s">
        <v>1772</v>
      </c>
      <c r="E751" s="58" t="s">
        <v>337</v>
      </c>
      <c r="F751" s="58"/>
      <c r="G751" s="58" t="s">
        <v>338</v>
      </c>
      <c r="H751" s="188">
        <v>1401</v>
      </c>
      <c r="I751" s="59">
        <v>0.61</v>
      </c>
      <c r="J751" s="190">
        <f t="shared" si="11"/>
        <v>546.39</v>
      </c>
    </row>
    <row r="752" spans="1:10" ht="15.5">
      <c r="A752" s="58">
        <v>748</v>
      </c>
      <c r="B752" s="58" t="s">
        <v>334</v>
      </c>
      <c r="C752" s="58" t="s">
        <v>1773</v>
      </c>
      <c r="D752" s="184" t="s">
        <v>1774</v>
      </c>
      <c r="E752" s="58" t="s">
        <v>337</v>
      </c>
      <c r="F752" s="58"/>
      <c r="G752" s="58" t="s">
        <v>338</v>
      </c>
      <c r="H752" s="188">
        <v>3398</v>
      </c>
      <c r="I752" s="59">
        <v>0.61</v>
      </c>
      <c r="J752" s="190">
        <f t="shared" si="11"/>
        <v>1325.22</v>
      </c>
    </row>
    <row r="753" spans="1:10" ht="15.5">
      <c r="A753" s="58">
        <v>749</v>
      </c>
      <c r="B753" s="58" t="s">
        <v>334</v>
      </c>
      <c r="C753" s="58" t="s">
        <v>1775</v>
      </c>
      <c r="D753" s="184" t="s">
        <v>1776</v>
      </c>
      <c r="E753" s="58" t="s">
        <v>337</v>
      </c>
      <c r="F753" s="58"/>
      <c r="G753" s="58" t="s">
        <v>338</v>
      </c>
      <c r="H753" s="188">
        <v>2814</v>
      </c>
      <c r="I753" s="59">
        <v>0.61</v>
      </c>
      <c r="J753" s="190">
        <f t="shared" si="11"/>
        <v>1097.46</v>
      </c>
    </row>
    <row r="754" spans="1:10" ht="15.5">
      <c r="A754" s="58">
        <v>750</v>
      </c>
      <c r="B754" s="58" t="s">
        <v>334</v>
      </c>
      <c r="C754" s="58" t="s">
        <v>1777</v>
      </c>
      <c r="D754" s="184" t="s">
        <v>1778</v>
      </c>
      <c r="E754" s="58" t="s">
        <v>337</v>
      </c>
      <c r="F754" s="58"/>
      <c r="G754" s="58" t="s">
        <v>338</v>
      </c>
      <c r="H754" s="188">
        <v>148</v>
      </c>
      <c r="I754" s="59">
        <v>0.61</v>
      </c>
      <c r="J754" s="190">
        <f t="shared" si="11"/>
        <v>57.72</v>
      </c>
    </row>
    <row r="755" spans="1:10" ht="15.5">
      <c r="A755" s="58">
        <v>751</v>
      </c>
      <c r="B755" s="58" t="s">
        <v>334</v>
      </c>
      <c r="C755" s="58" t="s">
        <v>1779</v>
      </c>
      <c r="D755" s="184" t="s">
        <v>1780</v>
      </c>
      <c r="E755" s="58" t="s">
        <v>337</v>
      </c>
      <c r="F755" s="58"/>
      <c r="G755" s="58" t="s">
        <v>338</v>
      </c>
      <c r="H755" s="188">
        <v>1118</v>
      </c>
      <c r="I755" s="59">
        <v>0.61</v>
      </c>
      <c r="J755" s="190">
        <f t="shared" si="11"/>
        <v>436.02000000000004</v>
      </c>
    </row>
    <row r="756" spans="1:10" ht="15.5">
      <c r="A756" s="58">
        <v>752</v>
      </c>
      <c r="B756" s="58" t="s">
        <v>334</v>
      </c>
      <c r="C756" s="58" t="s">
        <v>1781</v>
      </c>
      <c r="D756" s="184" t="s">
        <v>1782</v>
      </c>
      <c r="E756" s="58" t="s">
        <v>337</v>
      </c>
      <c r="F756" s="58"/>
      <c r="G756" s="58" t="s">
        <v>338</v>
      </c>
      <c r="H756" s="188">
        <v>4222</v>
      </c>
      <c r="I756" s="59">
        <v>0.61</v>
      </c>
      <c r="J756" s="190">
        <f t="shared" si="11"/>
        <v>1646.5800000000002</v>
      </c>
    </row>
    <row r="757" spans="1:10" ht="15.5">
      <c r="A757" s="58">
        <v>753</v>
      </c>
      <c r="B757" s="58" t="s">
        <v>334</v>
      </c>
      <c r="C757" s="58" t="s">
        <v>1783</v>
      </c>
      <c r="D757" s="184" t="s">
        <v>1784</v>
      </c>
      <c r="E757" s="58" t="s">
        <v>337</v>
      </c>
      <c r="F757" s="58"/>
      <c r="G757" s="58" t="s">
        <v>338</v>
      </c>
      <c r="H757" s="188">
        <v>369</v>
      </c>
      <c r="I757" s="59">
        <v>0.61</v>
      </c>
      <c r="J757" s="190">
        <f t="shared" si="11"/>
        <v>143.91</v>
      </c>
    </row>
    <row r="758" spans="1:10" ht="15.5">
      <c r="A758" s="58">
        <v>754</v>
      </c>
      <c r="B758" s="58" t="s">
        <v>334</v>
      </c>
      <c r="C758" s="58" t="s">
        <v>1785</v>
      </c>
      <c r="D758" s="184" t="s">
        <v>1786</v>
      </c>
      <c r="E758" s="58" t="s">
        <v>337</v>
      </c>
      <c r="F758" s="58"/>
      <c r="G758" s="58" t="s">
        <v>338</v>
      </c>
      <c r="H758" s="188">
        <v>718</v>
      </c>
      <c r="I758" s="59">
        <v>0.61</v>
      </c>
      <c r="J758" s="190">
        <f t="shared" si="11"/>
        <v>280.02</v>
      </c>
    </row>
    <row r="759" spans="1:10" ht="15.5">
      <c r="A759" s="58">
        <v>755</v>
      </c>
      <c r="B759" s="58" t="s">
        <v>334</v>
      </c>
      <c r="C759" s="58" t="s">
        <v>1787</v>
      </c>
      <c r="D759" s="184" t="s">
        <v>1788</v>
      </c>
      <c r="E759" s="58" t="s">
        <v>337</v>
      </c>
      <c r="F759" s="58"/>
      <c r="G759" s="58" t="s">
        <v>338</v>
      </c>
      <c r="H759" s="188">
        <v>264</v>
      </c>
      <c r="I759" s="59">
        <v>0.61</v>
      </c>
      <c r="J759" s="190">
        <f t="shared" si="11"/>
        <v>102.96000000000001</v>
      </c>
    </row>
    <row r="760" spans="1:10" ht="15.5">
      <c r="A760" s="58">
        <v>756</v>
      </c>
      <c r="B760" s="58" t="s">
        <v>334</v>
      </c>
      <c r="C760" s="58" t="s">
        <v>1789</v>
      </c>
      <c r="D760" s="184" t="s">
        <v>1790</v>
      </c>
      <c r="E760" s="58" t="s">
        <v>337</v>
      </c>
      <c r="F760" s="58"/>
      <c r="G760" s="58" t="s">
        <v>338</v>
      </c>
      <c r="H760" s="188">
        <v>264</v>
      </c>
      <c r="I760" s="59">
        <v>0.61</v>
      </c>
      <c r="J760" s="190">
        <f t="shared" si="11"/>
        <v>102.96000000000001</v>
      </c>
    </row>
    <row r="761" spans="1:10" ht="15.5">
      <c r="A761" s="58">
        <v>757</v>
      </c>
      <c r="B761" s="58" t="s">
        <v>334</v>
      </c>
      <c r="C761" s="58" t="s">
        <v>1791</v>
      </c>
      <c r="D761" s="184" t="s">
        <v>1792</v>
      </c>
      <c r="E761" s="58" t="s">
        <v>337</v>
      </c>
      <c r="F761" s="58"/>
      <c r="G761" s="58" t="s">
        <v>338</v>
      </c>
      <c r="H761" s="188">
        <v>366</v>
      </c>
      <c r="I761" s="59">
        <v>0.61</v>
      </c>
      <c r="J761" s="190">
        <f t="shared" si="11"/>
        <v>142.74</v>
      </c>
    </row>
    <row r="762" spans="1:10" ht="15.5">
      <c r="A762" s="58">
        <v>758</v>
      </c>
      <c r="B762" s="58" t="s">
        <v>334</v>
      </c>
      <c r="C762" s="58" t="s">
        <v>1793</v>
      </c>
      <c r="D762" s="184" t="s">
        <v>1794</v>
      </c>
      <c r="E762" s="58" t="s">
        <v>337</v>
      </c>
      <c r="F762" s="58"/>
      <c r="G762" s="58" t="s">
        <v>338</v>
      </c>
      <c r="H762" s="188">
        <v>294</v>
      </c>
      <c r="I762" s="59">
        <v>0.61</v>
      </c>
      <c r="J762" s="190">
        <f t="shared" si="11"/>
        <v>114.66000000000001</v>
      </c>
    </row>
    <row r="763" spans="1:10" ht="15.5">
      <c r="A763" s="58">
        <v>759</v>
      </c>
      <c r="B763" s="58" t="s">
        <v>334</v>
      </c>
      <c r="C763" s="58" t="s">
        <v>1795</v>
      </c>
      <c r="D763" s="184" t="s">
        <v>1796</v>
      </c>
      <c r="E763" s="58" t="s">
        <v>337</v>
      </c>
      <c r="F763" s="58"/>
      <c r="G763" s="58" t="s">
        <v>338</v>
      </c>
      <c r="H763" s="188">
        <v>223</v>
      </c>
      <c r="I763" s="59">
        <v>0.61</v>
      </c>
      <c r="J763" s="190">
        <f t="shared" si="11"/>
        <v>86.97</v>
      </c>
    </row>
    <row r="764" spans="1:10" ht="15.5">
      <c r="A764" s="58">
        <v>760</v>
      </c>
      <c r="B764" s="58" t="s">
        <v>334</v>
      </c>
      <c r="C764" s="58" t="s">
        <v>1797</v>
      </c>
      <c r="D764" s="184" t="s">
        <v>1798</v>
      </c>
      <c r="E764" s="58" t="s">
        <v>337</v>
      </c>
      <c r="F764" s="58"/>
      <c r="G764" s="58" t="s">
        <v>338</v>
      </c>
      <c r="H764" s="188">
        <v>160</v>
      </c>
      <c r="I764" s="59">
        <v>0.61</v>
      </c>
      <c r="J764" s="190">
        <f t="shared" si="11"/>
        <v>62.400000000000006</v>
      </c>
    </row>
    <row r="765" spans="1:10" ht="15.5">
      <c r="A765" s="58">
        <v>761</v>
      </c>
      <c r="B765" s="58" t="s">
        <v>334</v>
      </c>
      <c r="C765" s="58" t="s">
        <v>1799</v>
      </c>
      <c r="D765" s="184" t="s">
        <v>1800</v>
      </c>
      <c r="E765" s="58" t="s">
        <v>337</v>
      </c>
      <c r="F765" s="58"/>
      <c r="G765" s="58" t="s">
        <v>338</v>
      </c>
      <c r="H765" s="188">
        <v>31</v>
      </c>
      <c r="I765" s="59">
        <v>0.61</v>
      </c>
      <c r="J765" s="190">
        <f t="shared" si="11"/>
        <v>12.09</v>
      </c>
    </row>
    <row r="766" spans="1:10" ht="15.5">
      <c r="A766" s="58">
        <v>762</v>
      </c>
      <c r="B766" s="58" t="s">
        <v>334</v>
      </c>
      <c r="C766" s="58" t="s">
        <v>1801</v>
      </c>
      <c r="D766" s="184" t="s">
        <v>1802</v>
      </c>
      <c r="E766" s="58" t="s">
        <v>337</v>
      </c>
      <c r="F766" s="58"/>
      <c r="G766" s="58" t="s">
        <v>338</v>
      </c>
      <c r="H766" s="188">
        <v>34</v>
      </c>
      <c r="I766" s="59">
        <v>0.61</v>
      </c>
      <c r="J766" s="190">
        <f t="shared" si="11"/>
        <v>13.26</v>
      </c>
    </row>
    <row r="767" spans="1:10" ht="15.5">
      <c r="A767" s="58">
        <v>763</v>
      </c>
      <c r="B767" s="58" t="s">
        <v>334</v>
      </c>
      <c r="C767" s="58" t="s">
        <v>1803</v>
      </c>
      <c r="D767" s="184" t="s">
        <v>1804</v>
      </c>
      <c r="E767" s="58" t="s">
        <v>337</v>
      </c>
      <c r="F767" s="58"/>
      <c r="G767" s="58" t="s">
        <v>338</v>
      </c>
      <c r="H767" s="188">
        <v>28</v>
      </c>
      <c r="I767" s="59">
        <v>0.61</v>
      </c>
      <c r="J767" s="190">
        <f t="shared" si="11"/>
        <v>10.92</v>
      </c>
    </row>
    <row r="768" spans="1:10" ht="15.5">
      <c r="A768" s="58">
        <v>764</v>
      </c>
      <c r="B768" s="58" t="s">
        <v>334</v>
      </c>
      <c r="C768" s="58" t="s">
        <v>1805</v>
      </c>
      <c r="D768" s="184" t="s">
        <v>1806</v>
      </c>
      <c r="E768" s="58" t="s">
        <v>337</v>
      </c>
      <c r="F768" s="58"/>
      <c r="G768" s="58" t="s">
        <v>338</v>
      </c>
      <c r="H768" s="188">
        <v>848</v>
      </c>
      <c r="I768" s="59">
        <v>0.61</v>
      </c>
      <c r="J768" s="190">
        <f t="shared" ref="J768:J788" si="12">H768*(1-I768)</f>
        <v>330.72</v>
      </c>
    </row>
    <row r="769" spans="1:10" ht="15.5">
      <c r="A769" s="58">
        <v>765</v>
      </c>
      <c r="B769" s="58" t="s">
        <v>334</v>
      </c>
      <c r="C769" s="58" t="s">
        <v>1807</v>
      </c>
      <c r="D769" s="184" t="s">
        <v>1808</v>
      </c>
      <c r="E769" s="58" t="s">
        <v>337</v>
      </c>
      <c r="F769" s="58"/>
      <c r="G769" s="58" t="s">
        <v>338</v>
      </c>
      <c r="H769" s="188">
        <v>1982</v>
      </c>
      <c r="I769" s="59">
        <v>0.61</v>
      </c>
      <c r="J769" s="190">
        <f t="shared" si="12"/>
        <v>772.98</v>
      </c>
    </row>
    <row r="770" spans="1:10" ht="15.5">
      <c r="A770" s="58">
        <v>766</v>
      </c>
      <c r="B770" s="58" t="s">
        <v>334</v>
      </c>
      <c r="C770" s="58" t="s">
        <v>1809</v>
      </c>
      <c r="D770" s="184" t="s">
        <v>1810</v>
      </c>
      <c r="E770" s="58" t="s">
        <v>337</v>
      </c>
      <c r="F770" s="58"/>
      <c r="G770" s="58" t="s">
        <v>338</v>
      </c>
      <c r="H770" s="188">
        <v>1867</v>
      </c>
      <c r="I770" s="59">
        <v>0.61</v>
      </c>
      <c r="J770" s="190">
        <f t="shared" si="12"/>
        <v>728.13</v>
      </c>
    </row>
    <row r="771" spans="1:10" ht="15.5">
      <c r="A771" s="58">
        <v>767</v>
      </c>
      <c r="B771" s="58" t="s">
        <v>334</v>
      </c>
      <c r="C771" s="58" t="s">
        <v>1811</v>
      </c>
      <c r="D771" s="184" t="s">
        <v>1812</v>
      </c>
      <c r="E771" s="58" t="s">
        <v>337</v>
      </c>
      <c r="F771" s="58"/>
      <c r="G771" s="58" t="s">
        <v>338</v>
      </c>
      <c r="H771" s="188">
        <v>441</v>
      </c>
      <c r="I771" s="59">
        <v>0.61</v>
      </c>
      <c r="J771" s="190">
        <f t="shared" si="12"/>
        <v>171.99</v>
      </c>
    </row>
    <row r="772" spans="1:10" ht="15.5">
      <c r="A772" s="58">
        <v>768</v>
      </c>
      <c r="B772" s="58" t="s">
        <v>334</v>
      </c>
      <c r="C772" s="58" t="s">
        <v>1813</v>
      </c>
      <c r="D772" s="184" t="s">
        <v>1814</v>
      </c>
      <c r="E772" s="58" t="s">
        <v>337</v>
      </c>
      <c r="F772" s="58"/>
      <c r="G772" s="58" t="s">
        <v>338</v>
      </c>
      <c r="H772" s="188">
        <v>110</v>
      </c>
      <c r="I772" s="59">
        <v>0.61</v>
      </c>
      <c r="J772" s="190">
        <f t="shared" si="12"/>
        <v>42.9</v>
      </c>
    </row>
    <row r="773" spans="1:10" ht="15.5">
      <c r="A773" s="58">
        <v>769</v>
      </c>
      <c r="B773" s="58" t="s">
        <v>334</v>
      </c>
      <c r="C773" s="58" t="s">
        <v>1815</v>
      </c>
      <c r="D773" s="184" t="s">
        <v>1816</v>
      </c>
      <c r="E773" s="58" t="s">
        <v>337</v>
      </c>
      <c r="F773" s="58"/>
      <c r="G773" s="58" t="s">
        <v>338</v>
      </c>
      <c r="H773" s="188">
        <v>110</v>
      </c>
      <c r="I773" s="59">
        <v>0.61</v>
      </c>
      <c r="J773" s="190">
        <f t="shared" si="12"/>
        <v>42.9</v>
      </c>
    </row>
    <row r="774" spans="1:10" ht="15.5">
      <c r="A774" s="58">
        <v>770</v>
      </c>
      <c r="B774" s="58" t="s">
        <v>334</v>
      </c>
      <c r="C774" s="58" t="s">
        <v>1817</v>
      </c>
      <c r="D774" s="184" t="s">
        <v>1818</v>
      </c>
      <c r="E774" s="58" t="s">
        <v>337</v>
      </c>
      <c r="F774" s="58"/>
      <c r="G774" s="58" t="s">
        <v>338</v>
      </c>
      <c r="H774" s="188">
        <v>110</v>
      </c>
      <c r="I774" s="59">
        <v>0.61</v>
      </c>
      <c r="J774" s="190">
        <f t="shared" si="12"/>
        <v>42.9</v>
      </c>
    </row>
    <row r="775" spans="1:10" ht="15.5">
      <c r="A775" s="58">
        <v>771</v>
      </c>
      <c r="B775" s="58" t="s">
        <v>334</v>
      </c>
      <c r="C775" s="58" t="s">
        <v>1819</v>
      </c>
      <c r="D775" s="184" t="s">
        <v>1820</v>
      </c>
      <c r="E775" s="58" t="s">
        <v>337</v>
      </c>
      <c r="F775" s="58"/>
      <c r="G775" s="58" t="s">
        <v>338</v>
      </c>
      <c r="H775" s="188">
        <v>110</v>
      </c>
      <c r="I775" s="59">
        <v>0.61</v>
      </c>
      <c r="J775" s="190">
        <f t="shared" si="12"/>
        <v>42.9</v>
      </c>
    </row>
    <row r="776" spans="1:10" ht="15.5">
      <c r="A776" s="58">
        <v>772</v>
      </c>
      <c r="B776" s="58" t="s">
        <v>334</v>
      </c>
      <c r="C776" s="58" t="s">
        <v>1821</v>
      </c>
      <c r="D776" s="184" t="s">
        <v>1822</v>
      </c>
      <c r="E776" s="58" t="s">
        <v>337</v>
      </c>
      <c r="F776" s="58"/>
      <c r="G776" s="58" t="s">
        <v>338</v>
      </c>
      <c r="H776" s="188">
        <v>10</v>
      </c>
      <c r="I776" s="59">
        <v>0.61</v>
      </c>
      <c r="J776" s="190">
        <f t="shared" si="12"/>
        <v>3.9000000000000004</v>
      </c>
    </row>
    <row r="777" spans="1:10" ht="15.5">
      <c r="A777" s="58">
        <v>773</v>
      </c>
      <c r="B777" s="58" t="s">
        <v>334</v>
      </c>
      <c r="C777" s="58" t="s">
        <v>1823</v>
      </c>
      <c r="D777" s="184" t="s">
        <v>1824</v>
      </c>
      <c r="E777" s="58" t="s">
        <v>337</v>
      </c>
      <c r="F777" s="58"/>
      <c r="G777" s="58" t="s">
        <v>338</v>
      </c>
      <c r="H777" s="188">
        <v>10</v>
      </c>
      <c r="I777" s="59">
        <v>0.61</v>
      </c>
      <c r="J777" s="190">
        <f t="shared" si="12"/>
        <v>3.9000000000000004</v>
      </c>
    </row>
    <row r="778" spans="1:10" ht="15.5">
      <c r="A778" s="58">
        <v>774</v>
      </c>
      <c r="B778" s="58" t="s">
        <v>334</v>
      </c>
      <c r="C778" s="58" t="s">
        <v>1825</v>
      </c>
      <c r="D778" s="184" t="s">
        <v>1826</v>
      </c>
      <c r="E778" s="58" t="s">
        <v>337</v>
      </c>
      <c r="F778" s="58"/>
      <c r="G778" s="58" t="s">
        <v>338</v>
      </c>
      <c r="H778" s="188">
        <v>34</v>
      </c>
      <c r="I778" s="59">
        <v>0.61</v>
      </c>
      <c r="J778" s="190">
        <f t="shared" si="12"/>
        <v>13.26</v>
      </c>
    </row>
    <row r="779" spans="1:10" ht="15.5">
      <c r="A779" s="58">
        <v>775</v>
      </c>
      <c r="B779" s="58" t="s">
        <v>334</v>
      </c>
      <c r="C779" s="58" t="s">
        <v>1827</v>
      </c>
      <c r="D779" s="184" t="s">
        <v>1828</v>
      </c>
      <c r="E779" s="58" t="s">
        <v>337</v>
      </c>
      <c r="F779" s="58"/>
      <c r="G779" s="58" t="s">
        <v>338</v>
      </c>
      <c r="H779" s="188">
        <v>225</v>
      </c>
      <c r="I779" s="59">
        <v>0.61</v>
      </c>
      <c r="J779" s="190">
        <f t="shared" si="12"/>
        <v>87.75</v>
      </c>
    </row>
    <row r="780" spans="1:10" ht="15.5">
      <c r="A780" s="58">
        <v>776</v>
      </c>
      <c r="B780" s="58" t="s">
        <v>334</v>
      </c>
      <c r="C780" s="58" t="s">
        <v>1829</v>
      </c>
      <c r="D780" s="184" t="s">
        <v>1830</v>
      </c>
      <c r="E780" s="58" t="s">
        <v>337</v>
      </c>
      <c r="F780" s="58"/>
      <c r="G780" s="58" t="s">
        <v>338</v>
      </c>
      <c r="H780" s="188">
        <v>104</v>
      </c>
      <c r="I780" s="59">
        <v>0.61</v>
      </c>
      <c r="J780" s="190">
        <f t="shared" si="12"/>
        <v>40.56</v>
      </c>
    </row>
    <row r="781" spans="1:10" ht="15.5">
      <c r="A781" s="58">
        <v>777</v>
      </c>
      <c r="B781" s="58" t="s">
        <v>334</v>
      </c>
      <c r="C781" s="58" t="s">
        <v>1831</v>
      </c>
      <c r="D781" s="184" t="s">
        <v>1832</v>
      </c>
      <c r="E781" s="58" t="s">
        <v>337</v>
      </c>
      <c r="F781" s="58"/>
      <c r="G781" s="58" t="s">
        <v>338</v>
      </c>
      <c r="H781" s="188">
        <v>114</v>
      </c>
      <c r="I781" s="59">
        <v>0.61</v>
      </c>
      <c r="J781" s="190">
        <f t="shared" si="12"/>
        <v>44.46</v>
      </c>
    </row>
    <row r="782" spans="1:10" ht="15.5">
      <c r="A782" s="58">
        <v>778</v>
      </c>
      <c r="B782" s="58" t="s">
        <v>334</v>
      </c>
      <c r="C782" s="58" t="s">
        <v>1833</v>
      </c>
      <c r="D782" s="184" t="s">
        <v>1834</v>
      </c>
      <c r="E782" s="58" t="s">
        <v>337</v>
      </c>
      <c r="F782" s="58"/>
      <c r="G782" s="58" t="s">
        <v>338</v>
      </c>
      <c r="H782" s="188">
        <v>45</v>
      </c>
      <c r="I782" s="59">
        <v>0.61</v>
      </c>
      <c r="J782" s="190">
        <f t="shared" si="12"/>
        <v>17.55</v>
      </c>
    </row>
    <row r="783" spans="1:10" ht="15.5">
      <c r="A783" s="58">
        <v>779</v>
      </c>
      <c r="B783" s="58" t="s">
        <v>334</v>
      </c>
      <c r="C783" s="58" t="s">
        <v>1835</v>
      </c>
      <c r="D783" s="184" t="s">
        <v>1836</v>
      </c>
      <c r="E783" s="58" t="s">
        <v>337</v>
      </c>
      <c r="F783" s="58"/>
      <c r="G783" s="58" t="s">
        <v>338</v>
      </c>
      <c r="H783" s="188">
        <v>126</v>
      </c>
      <c r="I783" s="59">
        <v>0.61</v>
      </c>
      <c r="J783" s="190">
        <f t="shared" si="12"/>
        <v>49.14</v>
      </c>
    </row>
    <row r="784" spans="1:10" ht="15.5">
      <c r="A784" s="58">
        <v>780</v>
      </c>
      <c r="B784" s="58" t="s">
        <v>334</v>
      </c>
      <c r="C784" s="58" t="s">
        <v>1837</v>
      </c>
      <c r="D784" s="184" t="s">
        <v>1838</v>
      </c>
      <c r="E784" s="58" t="s">
        <v>337</v>
      </c>
      <c r="F784" s="58"/>
      <c r="G784" s="58" t="s">
        <v>338</v>
      </c>
      <c r="H784" s="188">
        <v>338</v>
      </c>
      <c r="I784" s="59">
        <v>0.61</v>
      </c>
      <c r="J784" s="190">
        <f t="shared" si="12"/>
        <v>131.82</v>
      </c>
    </row>
    <row r="785" spans="1:10" ht="15.5">
      <c r="A785" s="58">
        <v>781</v>
      </c>
      <c r="B785" s="58" t="s">
        <v>334</v>
      </c>
      <c r="C785" s="58" t="s">
        <v>1839</v>
      </c>
      <c r="D785" s="184" t="s">
        <v>1840</v>
      </c>
      <c r="E785" s="58" t="s">
        <v>337</v>
      </c>
      <c r="F785" s="58"/>
      <c r="G785" s="58" t="s">
        <v>338</v>
      </c>
      <c r="H785" s="188">
        <v>99</v>
      </c>
      <c r="I785" s="59">
        <v>0.61</v>
      </c>
      <c r="J785" s="190">
        <f t="shared" si="12"/>
        <v>38.61</v>
      </c>
    </row>
    <row r="786" spans="1:10" ht="15.5">
      <c r="A786" s="58">
        <v>782</v>
      </c>
      <c r="B786" s="58" t="s">
        <v>334</v>
      </c>
      <c r="C786" s="58" t="s">
        <v>1841</v>
      </c>
      <c r="D786" s="184" t="s">
        <v>1842</v>
      </c>
      <c r="E786" s="58" t="s">
        <v>337</v>
      </c>
      <c r="F786" s="58"/>
      <c r="G786" s="58" t="s">
        <v>338</v>
      </c>
      <c r="H786" s="188">
        <v>442</v>
      </c>
      <c r="I786" s="59">
        <v>0.61</v>
      </c>
      <c r="J786" s="190">
        <f t="shared" si="12"/>
        <v>172.38</v>
      </c>
    </row>
    <row r="787" spans="1:10" ht="15.5">
      <c r="A787" s="58">
        <v>783</v>
      </c>
      <c r="B787" s="58" t="s">
        <v>334</v>
      </c>
      <c r="C787" s="58" t="s">
        <v>1843</v>
      </c>
      <c r="D787" s="184" t="s">
        <v>1844</v>
      </c>
      <c r="E787" s="58" t="s">
        <v>337</v>
      </c>
      <c r="F787" s="58"/>
      <c r="G787" s="58" t="s">
        <v>338</v>
      </c>
      <c r="H787" s="188">
        <v>442</v>
      </c>
      <c r="I787" s="59">
        <v>0.61</v>
      </c>
      <c r="J787" s="190">
        <f t="shared" si="12"/>
        <v>172.38</v>
      </c>
    </row>
    <row r="788" spans="1:10" ht="15.5">
      <c r="A788" s="58">
        <v>784</v>
      </c>
      <c r="B788" s="58" t="s">
        <v>334</v>
      </c>
      <c r="C788" s="58" t="s">
        <v>1845</v>
      </c>
      <c r="D788" s="184" t="s">
        <v>1846</v>
      </c>
      <c r="E788" s="58" t="s">
        <v>337</v>
      </c>
      <c r="F788" s="58"/>
      <c r="G788" s="58" t="s">
        <v>338</v>
      </c>
      <c r="H788" s="188">
        <v>442</v>
      </c>
      <c r="I788" s="59">
        <v>0.61</v>
      </c>
      <c r="J788" s="190">
        <f t="shared" si="12"/>
        <v>172.38</v>
      </c>
    </row>
    <row r="789" spans="1:10" ht="15.5">
      <c r="A789" s="58">
        <v>785</v>
      </c>
      <c r="B789" s="58" t="s">
        <v>1949</v>
      </c>
      <c r="C789" s="58" t="s">
        <v>1950</v>
      </c>
      <c r="D789" s="184" t="s">
        <v>1951</v>
      </c>
      <c r="E789" s="58" t="s">
        <v>337</v>
      </c>
      <c r="F789" s="58"/>
      <c r="G789" s="58" t="s">
        <v>338</v>
      </c>
      <c r="H789" s="188">
        <v>15.99</v>
      </c>
      <c r="I789" s="59">
        <v>0.25</v>
      </c>
      <c r="J789" s="190">
        <f t="shared" ref="J789:J796" si="13">H789*(1-I789)</f>
        <v>11.9925</v>
      </c>
    </row>
    <row r="790" spans="1:10" ht="15.5">
      <c r="A790" s="58">
        <v>786</v>
      </c>
      <c r="B790" s="58" t="s">
        <v>1949</v>
      </c>
      <c r="C790" s="58" t="s">
        <v>1952</v>
      </c>
      <c r="D790" s="184" t="s">
        <v>1953</v>
      </c>
      <c r="E790" s="58" t="s">
        <v>337</v>
      </c>
      <c r="F790" s="58"/>
      <c r="G790" s="58" t="s">
        <v>338</v>
      </c>
      <c r="H790" s="188">
        <v>15.99</v>
      </c>
      <c r="I790" s="59">
        <v>0.25</v>
      </c>
      <c r="J790" s="190">
        <f t="shared" si="13"/>
        <v>11.9925</v>
      </c>
    </row>
    <row r="791" spans="1:10" ht="15.5">
      <c r="A791" s="58">
        <v>787</v>
      </c>
      <c r="B791" s="58" t="s">
        <v>1949</v>
      </c>
      <c r="C791" s="58" t="s">
        <v>1954</v>
      </c>
      <c r="D791" s="184" t="s">
        <v>1955</v>
      </c>
      <c r="E791" s="58" t="s">
        <v>337</v>
      </c>
      <c r="F791" s="58"/>
      <c r="G791" s="58" t="s">
        <v>338</v>
      </c>
      <c r="H791" s="188">
        <v>15.99</v>
      </c>
      <c r="I791" s="59">
        <v>0.25</v>
      </c>
      <c r="J791" s="190">
        <f t="shared" si="13"/>
        <v>11.9925</v>
      </c>
    </row>
    <row r="792" spans="1:10" ht="15.5">
      <c r="A792" s="58">
        <v>788</v>
      </c>
      <c r="B792" s="58" t="s">
        <v>1949</v>
      </c>
      <c r="C792" s="58" t="s">
        <v>1956</v>
      </c>
      <c r="D792" s="184" t="s">
        <v>1957</v>
      </c>
      <c r="E792" s="58" t="s">
        <v>337</v>
      </c>
      <c r="F792" s="58"/>
      <c r="G792" s="58" t="s">
        <v>338</v>
      </c>
      <c r="H792" s="188">
        <v>15.99</v>
      </c>
      <c r="I792" s="59">
        <v>0.25</v>
      </c>
      <c r="J792" s="190">
        <f t="shared" si="13"/>
        <v>11.9925</v>
      </c>
    </row>
    <row r="793" spans="1:10" ht="15.5">
      <c r="A793" s="58">
        <v>789</v>
      </c>
      <c r="B793" s="58" t="s">
        <v>1949</v>
      </c>
      <c r="C793" s="58" t="s">
        <v>1958</v>
      </c>
      <c r="D793" s="184" t="s">
        <v>1959</v>
      </c>
      <c r="E793" s="58" t="s">
        <v>337</v>
      </c>
      <c r="F793" s="58"/>
      <c r="G793" s="58" t="s">
        <v>338</v>
      </c>
      <c r="H793" s="188">
        <v>113</v>
      </c>
      <c r="I793" s="59">
        <v>0.25</v>
      </c>
      <c r="J793" s="190">
        <f t="shared" si="13"/>
        <v>84.75</v>
      </c>
    </row>
    <row r="794" spans="1:10" ht="15.5">
      <c r="A794" s="58">
        <v>790</v>
      </c>
      <c r="B794" s="58" t="s">
        <v>1949</v>
      </c>
      <c r="C794" s="58" t="s">
        <v>1960</v>
      </c>
      <c r="D794" s="184" t="s">
        <v>1961</v>
      </c>
      <c r="E794" s="58" t="s">
        <v>337</v>
      </c>
      <c r="F794" s="58"/>
      <c r="G794" s="58" t="s">
        <v>338</v>
      </c>
      <c r="H794" s="188">
        <v>52.3</v>
      </c>
      <c r="I794" s="59">
        <v>0.25</v>
      </c>
      <c r="J794" s="190">
        <f t="shared" si="13"/>
        <v>39.224999999999994</v>
      </c>
    </row>
    <row r="795" spans="1:10" ht="15.5">
      <c r="A795" s="58">
        <v>791</v>
      </c>
      <c r="B795" s="58" t="s">
        <v>1949</v>
      </c>
      <c r="C795" s="58" t="s">
        <v>1962</v>
      </c>
      <c r="D795" s="184" t="s">
        <v>1963</v>
      </c>
      <c r="E795" s="58" t="s">
        <v>337</v>
      </c>
      <c r="F795" s="58"/>
      <c r="G795" s="58" t="s">
        <v>338</v>
      </c>
      <c r="H795" s="188">
        <v>113</v>
      </c>
      <c r="I795" s="59">
        <v>0.25</v>
      </c>
      <c r="J795" s="190">
        <f t="shared" si="13"/>
        <v>84.75</v>
      </c>
    </row>
    <row r="796" spans="1:10" ht="15.5">
      <c r="A796" s="58">
        <v>792</v>
      </c>
      <c r="B796" s="58" t="s">
        <v>1949</v>
      </c>
      <c r="C796" s="58" t="s">
        <v>1964</v>
      </c>
      <c r="D796" s="184" t="s">
        <v>1965</v>
      </c>
      <c r="E796" s="58" t="s">
        <v>337</v>
      </c>
      <c r="F796" s="58"/>
      <c r="G796" s="58" t="s">
        <v>338</v>
      </c>
      <c r="H796" s="188">
        <v>50.2</v>
      </c>
      <c r="I796" s="59">
        <v>0.25</v>
      </c>
      <c r="J796" s="190">
        <f t="shared" si="13"/>
        <v>37.650000000000006</v>
      </c>
    </row>
    <row r="797" spans="1:10" ht="15.5">
      <c r="A797" s="58">
        <v>793</v>
      </c>
      <c r="B797" s="58" t="s">
        <v>1949</v>
      </c>
      <c r="C797" s="58" t="s">
        <v>1966</v>
      </c>
      <c r="D797" s="184" t="s">
        <v>1967</v>
      </c>
      <c r="E797" s="58" t="s">
        <v>337</v>
      </c>
      <c r="F797" s="58"/>
      <c r="G797" s="58" t="s">
        <v>338</v>
      </c>
      <c r="H797" s="188">
        <v>226</v>
      </c>
      <c r="I797" s="59">
        <v>0.25</v>
      </c>
      <c r="J797" s="190">
        <f t="shared" ref="J797:J860" si="14">H797*(1-I797)</f>
        <v>169.5</v>
      </c>
    </row>
    <row r="798" spans="1:10" ht="15.5">
      <c r="A798" s="58">
        <v>794</v>
      </c>
      <c r="B798" s="58" t="s">
        <v>1949</v>
      </c>
      <c r="C798" s="58" t="s">
        <v>1968</v>
      </c>
      <c r="D798" s="184" t="s">
        <v>1969</v>
      </c>
      <c r="E798" s="58" t="s">
        <v>337</v>
      </c>
      <c r="F798" s="58"/>
      <c r="G798" s="58" t="s">
        <v>338</v>
      </c>
      <c r="H798" s="188">
        <v>528</v>
      </c>
      <c r="I798" s="59">
        <v>0.25</v>
      </c>
      <c r="J798" s="190">
        <f t="shared" si="14"/>
        <v>396</v>
      </c>
    </row>
    <row r="799" spans="1:10" ht="15.5">
      <c r="A799" s="58">
        <v>795</v>
      </c>
      <c r="B799" s="58" t="s">
        <v>1949</v>
      </c>
      <c r="C799" s="58" t="s">
        <v>1970</v>
      </c>
      <c r="D799" s="184" t="s">
        <v>1971</v>
      </c>
      <c r="E799" s="58" t="s">
        <v>337</v>
      </c>
      <c r="F799" s="58"/>
      <c r="G799" s="58" t="s">
        <v>338</v>
      </c>
      <c r="H799" s="188">
        <v>528</v>
      </c>
      <c r="I799" s="59">
        <v>0.25</v>
      </c>
      <c r="J799" s="190">
        <f t="shared" si="14"/>
        <v>396</v>
      </c>
    </row>
    <row r="800" spans="1:10" ht="31">
      <c r="A800" s="58">
        <v>796</v>
      </c>
      <c r="B800" s="58" t="s">
        <v>1949</v>
      </c>
      <c r="C800" s="58" t="s">
        <v>1972</v>
      </c>
      <c r="D800" s="184" t="s">
        <v>1973</v>
      </c>
      <c r="E800" s="58" t="s">
        <v>337</v>
      </c>
      <c r="F800" s="58"/>
      <c r="G800" s="58" t="s">
        <v>338</v>
      </c>
      <c r="H800" s="188">
        <v>693</v>
      </c>
      <c r="I800" s="59">
        <v>0.25</v>
      </c>
      <c r="J800" s="190">
        <f t="shared" si="14"/>
        <v>519.75</v>
      </c>
    </row>
    <row r="801" spans="1:10" ht="15.5">
      <c r="A801" s="58">
        <v>797</v>
      </c>
      <c r="B801" s="58" t="s">
        <v>1949</v>
      </c>
      <c r="C801" s="58" t="s">
        <v>1974</v>
      </c>
      <c r="D801" s="184" t="s">
        <v>1975</v>
      </c>
      <c r="E801" s="58" t="s">
        <v>337</v>
      </c>
      <c r="F801" s="58"/>
      <c r="G801" s="58" t="s">
        <v>338</v>
      </c>
      <c r="H801" s="188">
        <v>693</v>
      </c>
      <c r="I801" s="59">
        <v>0.25</v>
      </c>
      <c r="J801" s="190">
        <f t="shared" si="14"/>
        <v>519.75</v>
      </c>
    </row>
    <row r="802" spans="1:10" ht="15.5">
      <c r="A802" s="58">
        <v>798</v>
      </c>
      <c r="B802" s="58" t="s">
        <v>1949</v>
      </c>
      <c r="C802" s="58" t="s">
        <v>1976</v>
      </c>
      <c r="D802" s="184" t="s">
        <v>1977</v>
      </c>
      <c r="E802" s="58" t="s">
        <v>337</v>
      </c>
      <c r="F802" s="58"/>
      <c r="G802" s="58" t="s">
        <v>338</v>
      </c>
      <c r="H802" s="188">
        <v>295</v>
      </c>
      <c r="I802" s="59">
        <v>0.25</v>
      </c>
      <c r="J802" s="190">
        <f t="shared" si="14"/>
        <v>221.25</v>
      </c>
    </row>
    <row r="803" spans="1:10" ht="15.5">
      <c r="A803" s="58">
        <v>799</v>
      </c>
      <c r="B803" s="58" t="s">
        <v>1949</v>
      </c>
      <c r="C803" s="58" t="s">
        <v>1978</v>
      </c>
      <c r="D803" s="184" t="s">
        <v>1979</v>
      </c>
      <c r="E803" s="58" t="s">
        <v>337</v>
      </c>
      <c r="F803" s="58"/>
      <c r="G803" s="58" t="s">
        <v>338</v>
      </c>
      <c r="H803" s="188">
        <v>391</v>
      </c>
      <c r="I803" s="59">
        <v>0.25</v>
      </c>
      <c r="J803" s="190">
        <f t="shared" si="14"/>
        <v>293.25</v>
      </c>
    </row>
    <row r="804" spans="1:10" ht="15.5">
      <c r="A804" s="58">
        <v>800</v>
      </c>
      <c r="B804" s="58" t="s">
        <v>1949</v>
      </c>
      <c r="C804" s="58" t="s">
        <v>1980</v>
      </c>
      <c r="D804" s="184" t="s">
        <v>1981</v>
      </c>
      <c r="E804" s="58" t="s">
        <v>337</v>
      </c>
      <c r="F804" s="58"/>
      <c r="G804" s="58" t="s">
        <v>338</v>
      </c>
      <c r="H804" s="188">
        <v>118</v>
      </c>
      <c r="I804" s="59">
        <v>0.25</v>
      </c>
      <c r="J804" s="190">
        <f t="shared" si="14"/>
        <v>88.5</v>
      </c>
    </row>
    <row r="805" spans="1:10" ht="15.5">
      <c r="A805" s="58">
        <v>801</v>
      </c>
      <c r="B805" s="58" t="s">
        <v>1949</v>
      </c>
      <c r="C805" s="58" t="s">
        <v>1982</v>
      </c>
      <c r="D805" s="184" t="s">
        <v>1983</v>
      </c>
      <c r="E805" s="58" t="s">
        <v>337</v>
      </c>
      <c r="F805" s="58"/>
      <c r="G805" s="58" t="s">
        <v>338</v>
      </c>
      <c r="H805" s="188">
        <v>642</v>
      </c>
      <c r="I805" s="59">
        <v>0.25</v>
      </c>
      <c r="J805" s="190">
        <f t="shared" si="14"/>
        <v>481.5</v>
      </c>
    </row>
    <row r="806" spans="1:10" ht="15.5">
      <c r="A806" s="58">
        <v>802</v>
      </c>
      <c r="B806" s="58" t="s">
        <v>1949</v>
      </c>
      <c r="C806" s="58" t="s">
        <v>1984</v>
      </c>
      <c r="D806" s="184" t="s">
        <v>1985</v>
      </c>
      <c r="E806" s="58" t="s">
        <v>337</v>
      </c>
      <c r="F806" s="58"/>
      <c r="G806" s="58" t="s">
        <v>338</v>
      </c>
      <c r="H806" s="188">
        <v>296</v>
      </c>
      <c r="I806" s="59">
        <v>0.25</v>
      </c>
      <c r="J806" s="190">
        <f t="shared" si="14"/>
        <v>222</v>
      </c>
    </row>
    <row r="807" spans="1:10" ht="15.5">
      <c r="A807" s="58">
        <v>803</v>
      </c>
      <c r="B807" s="58" t="s">
        <v>1949</v>
      </c>
      <c r="C807" s="58" t="s">
        <v>1986</v>
      </c>
      <c r="D807" s="184" t="s">
        <v>1987</v>
      </c>
      <c r="E807" s="58" t="s">
        <v>337</v>
      </c>
      <c r="F807" s="58"/>
      <c r="G807" s="58" t="s">
        <v>338</v>
      </c>
      <c r="H807" s="188">
        <v>137</v>
      </c>
      <c r="I807" s="59">
        <v>0.25</v>
      </c>
      <c r="J807" s="190">
        <f t="shared" si="14"/>
        <v>102.75</v>
      </c>
    </row>
    <row r="808" spans="1:10" ht="15.5">
      <c r="A808" s="58">
        <v>804</v>
      </c>
      <c r="B808" s="58" t="s">
        <v>1949</v>
      </c>
      <c r="C808" s="58" t="s">
        <v>1988</v>
      </c>
      <c r="D808" s="184" t="s">
        <v>1989</v>
      </c>
      <c r="E808" s="58" t="s">
        <v>337</v>
      </c>
      <c r="F808" s="58"/>
      <c r="G808" s="58" t="s">
        <v>338</v>
      </c>
      <c r="H808" s="188">
        <v>148</v>
      </c>
      <c r="I808" s="59">
        <v>0.25</v>
      </c>
      <c r="J808" s="190">
        <f t="shared" si="14"/>
        <v>111</v>
      </c>
    </row>
    <row r="809" spans="1:10" ht="15.5">
      <c r="A809" s="58">
        <v>805</v>
      </c>
      <c r="B809" s="58" t="s">
        <v>1949</v>
      </c>
      <c r="C809" s="58" t="s">
        <v>1990</v>
      </c>
      <c r="D809" s="184" t="s">
        <v>1991</v>
      </c>
      <c r="E809" s="58" t="s">
        <v>337</v>
      </c>
      <c r="F809" s="58"/>
      <c r="G809" s="58" t="s">
        <v>338</v>
      </c>
      <c r="H809" s="188">
        <v>94.3</v>
      </c>
      <c r="I809" s="59">
        <v>0.25</v>
      </c>
      <c r="J809" s="190">
        <f t="shared" si="14"/>
        <v>70.724999999999994</v>
      </c>
    </row>
    <row r="810" spans="1:10" ht="15.5">
      <c r="A810" s="58">
        <v>806</v>
      </c>
      <c r="B810" s="58" t="s">
        <v>1949</v>
      </c>
      <c r="C810" s="58" t="s">
        <v>1992</v>
      </c>
      <c r="D810" s="184" t="s">
        <v>1993</v>
      </c>
      <c r="E810" s="58" t="s">
        <v>337</v>
      </c>
      <c r="F810" s="58"/>
      <c r="G810" s="58" t="s">
        <v>338</v>
      </c>
      <c r="H810" s="188">
        <v>94.3</v>
      </c>
      <c r="I810" s="59">
        <v>0.25</v>
      </c>
      <c r="J810" s="190">
        <f t="shared" si="14"/>
        <v>70.724999999999994</v>
      </c>
    </row>
    <row r="811" spans="1:10" ht="15.5">
      <c r="A811" s="58">
        <v>807</v>
      </c>
      <c r="B811" s="58" t="s">
        <v>1949</v>
      </c>
      <c r="C811" s="58" t="s">
        <v>1994</v>
      </c>
      <c r="D811" s="184" t="s">
        <v>1995</v>
      </c>
      <c r="E811" s="58" t="s">
        <v>337</v>
      </c>
      <c r="F811" s="58"/>
      <c r="G811" s="58" t="s">
        <v>338</v>
      </c>
      <c r="H811" s="188">
        <v>440</v>
      </c>
      <c r="I811" s="59">
        <v>0.25</v>
      </c>
      <c r="J811" s="190">
        <f t="shared" si="14"/>
        <v>330</v>
      </c>
    </row>
    <row r="812" spans="1:10" ht="15.5">
      <c r="A812" s="58">
        <v>808</v>
      </c>
      <c r="B812" s="58" t="s">
        <v>1949</v>
      </c>
      <c r="C812" s="58" t="s">
        <v>1996</v>
      </c>
      <c r="D812" s="184" t="s">
        <v>1997</v>
      </c>
      <c r="E812" s="58" t="s">
        <v>337</v>
      </c>
      <c r="F812" s="58"/>
      <c r="G812" s="58" t="s">
        <v>338</v>
      </c>
      <c r="H812" s="188">
        <v>192</v>
      </c>
      <c r="I812" s="59">
        <v>0.25</v>
      </c>
      <c r="J812" s="190">
        <f t="shared" si="14"/>
        <v>144</v>
      </c>
    </row>
    <row r="813" spans="1:10" ht="15.5">
      <c r="A813" s="58">
        <v>809</v>
      </c>
      <c r="B813" s="58" t="s">
        <v>1949</v>
      </c>
      <c r="C813" s="58" t="s">
        <v>1998</v>
      </c>
      <c r="D813" s="184" t="s">
        <v>1999</v>
      </c>
      <c r="E813" s="58" t="s">
        <v>337</v>
      </c>
      <c r="F813" s="58"/>
      <c r="G813" s="58" t="s">
        <v>338</v>
      </c>
      <c r="H813" s="188">
        <v>118</v>
      </c>
      <c r="I813" s="59">
        <v>0.25</v>
      </c>
      <c r="J813" s="190">
        <f t="shared" si="14"/>
        <v>88.5</v>
      </c>
    </row>
    <row r="814" spans="1:10" ht="15.5">
      <c r="A814" s="58">
        <v>810</v>
      </c>
      <c r="B814" s="58" t="s">
        <v>1949</v>
      </c>
      <c r="C814" s="58" t="s">
        <v>2000</v>
      </c>
      <c r="D814" s="184" t="s">
        <v>2001</v>
      </c>
      <c r="E814" s="58" t="s">
        <v>337</v>
      </c>
      <c r="F814" s="58"/>
      <c r="G814" s="58" t="s">
        <v>338</v>
      </c>
      <c r="H814" s="188">
        <v>95.3</v>
      </c>
      <c r="I814" s="59">
        <v>0.25</v>
      </c>
      <c r="J814" s="190">
        <f t="shared" si="14"/>
        <v>71.474999999999994</v>
      </c>
    </row>
    <row r="815" spans="1:10" ht="15.5">
      <c r="A815" s="58">
        <v>811</v>
      </c>
      <c r="B815" s="58" t="s">
        <v>1949</v>
      </c>
      <c r="C815" s="58" t="s">
        <v>2002</v>
      </c>
      <c r="D815" s="184" t="s">
        <v>2003</v>
      </c>
      <c r="E815" s="58" t="s">
        <v>337</v>
      </c>
      <c r="F815" s="58"/>
      <c r="G815" s="58" t="s">
        <v>338</v>
      </c>
      <c r="H815" s="188">
        <v>12.3</v>
      </c>
      <c r="I815" s="59">
        <v>0.25</v>
      </c>
      <c r="J815" s="190">
        <f t="shared" si="14"/>
        <v>9.2250000000000014</v>
      </c>
    </row>
    <row r="816" spans="1:10" ht="15.5">
      <c r="A816" s="58">
        <v>812</v>
      </c>
      <c r="B816" s="58" t="s">
        <v>1949</v>
      </c>
      <c r="C816" s="58" t="s">
        <v>2004</v>
      </c>
      <c r="D816" s="184" t="s">
        <v>2005</v>
      </c>
      <c r="E816" s="58" t="s">
        <v>337</v>
      </c>
      <c r="F816" s="58"/>
      <c r="G816" s="58" t="s">
        <v>338</v>
      </c>
      <c r="H816" s="188">
        <v>19.48</v>
      </c>
      <c r="I816" s="59">
        <v>0.25</v>
      </c>
      <c r="J816" s="190">
        <f t="shared" si="14"/>
        <v>14.61</v>
      </c>
    </row>
    <row r="817" spans="1:10" ht="15.5">
      <c r="A817" s="58">
        <v>813</v>
      </c>
      <c r="B817" s="58" t="s">
        <v>1949</v>
      </c>
      <c r="C817" s="58" t="s">
        <v>2006</v>
      </c>
      <c r="D817" s="184" t="s">
        <v>2007</v>
      </c>
      <c r="E817" s="58" t="s">
        <v>337</v>
      </c>
      <c r="F817" s="58"/>
      <c r="G817" s="58" t="s">
        <v>338</v>
      </c>
      <c r="H817" s="188">
        <v>85.1</v>
      </c>
      <c r="I817" s="59">
        <v>0.25</v>
      </c>
      <c r="J817" s="190">
        <f t="shared" si="14"/>
        <v>63.824999999999996</v>
      </c>
    </row>
    <row r="818" spans="1:10" ht="15.5">
      <c r="A818" s="58">
        <v>814</v>
      </c>
      <c r="B818" s="58" t="s">
        <v>1949</v>
      </c>
      <c r="C818" s="58" t="s">
        <v>2008</v>
      </c>
      <c r="D818" s="184" t="s">
        <v>1850</v>
      </c>
      <c r="E818" s="58" t="s">
        <v>337</v>
      </c>
      <c r="F818" s="58"/>
      <c r="G818" s="58" t="s">
        <v>338</v>
      </c>
      <c r="H818" s="188">
        <v>203</v>
      </c>
      <c r="I818" s="59">
        <v>0.25</v>
      </c>
      <c r="J818" s="190">
        <f t="shared" si="14"/>
        <v>152.25</v>
      </c>
    </row>
    <row r="819" spans="1:10" ht="15.5">
      <c r="A819" s="58">
        <v>815</v>
      </c>
      <c r="B819" s="58" t="s">
        <v>1949</v>
      </c>
      <c r="C819" s="58" t="s">
        <v>2009</v>
      </c>
      <c r="D819" s="184" t="s">
        <v>2010</v>
      </c>
      <c r="E819" s="58" t="s">
        <v>337</v>
      </c>
      <c r="F819" s="58"/>
      <c r="G819" s="58" t="s">
        <v>338</v>
      </c>
      <c r="H819" s="188">
        <v>40.1</v>
      </c>
      <c r="I819" s="59">
        <v>0.25</v>
      </c>
      <c r="J819" s="190">
        <f t="shared" si="14"/>
        <v>30.075000000000003</v>
      </c>
    </row>
    <row r="820" spans="1:10" ht="15.5">
      <c r="A820" s="58">
        <v>816</v>
      </c>
      <c r="B820" s="58" t="s">
        <v>1949</v>
      </c>
      <c r="C820" s="58" t="s">
        <v>2011</v>
      </c>
      <c r="D820" s="184" t="s">
        <v>2012</v>
      </c>
      <c r="E820" s="58" t="s">
        <v>337</v>
      </c>
      <c r="F820" s="58"/>
      <c r="G820" s="58" t="s">
        <v>338</v>
      </c>
      <c r="H820" s="188">
        <v>44.8</v>
      </c>
      <c r="I820" s="59">
        <v>0.25</v>
      </c>
      <c r="J820" s="190">
        <f t="shared" si="14"/>
        <v>33.599999999999994</v>
      </c>
    </row>
    <row r="821" spans="1:10" ht="15.5">
      <c r="A821" s="58">
        <v>817</v>
      </c>
      <c r="B821" s="58" t="s">
        <v>1949</v>
      </c>
      <c r="C821" s="58" t="s">
        <v>2013</v>
      </c>
      <c r="D821" s="184" t="s">
        <v>2014</v>
      </c>
      <c r="E821" s="58" t="s">
        <v>337</v>
      </c>
      <c r="F821" s="58"/>
      <c r="G821" s="58" t="s">
        <v>338</v>
      </c>
      <c r="H821" s="188">
        <v>12.67</v>
      </c>
      <c r="I821" s="59">
        <v>0.25</v>
      </c>
      <c r="J821" s="190">
        <f t="shared" si="14"/>
        <v>9.5024999999999995</v>
      </c>
    </row>
    <row r="822" spans="1:10" ht="15.5">
      <c r="A822" s="58">
        <v>818</v>
      </c>
      <c r="B822" s="58" t="s">
        <v>1949</v>
      </c>
      <c r="C822" s="58" t="s">
        <v>2015</v>
      </c>
      <c r="D822" s="184" t="s">
        <v>1851</v>
      </c>
      <c r="E822" s="58" t="s">
        <v>337</v>
      </c>
      <c r="F822" s="58"/>
      <c r="G822" s="58" t="s">
        <v>338</v>
      </c>
      <c r="H822" s="188">
        <v>24.2</v>
      </c>
      <c r="I822" s="59">
        <v>0.25</v>
      </c>
      <c r="J822" s="190">
        <f t="shared" si="14"/>
        <v>18.149999999999999</v>
      </c>
    </row>
    <row r="823" spans="1:10" ht="15.5">
      <c r="A823" s="58">
        <v>819</v>
      </c>
      <c r="B823" s="58" t="s">
        <v>1949</v>
      </c>
      <c r="C823" s="58" t="s">
        <v>2016</v>
      </c>
      <c r="D823" s="184" t="s">
        <v>2017</v>
      </c>
      <c r="E823" s="58" t="s">
        <v>337</v>
      </c>
      <c r="F823" s="58"/>
      <c r="G823" s="58" t="s">
        <v>338</v>
      </c>
      <c r="H823" s="188">
        <v>87.6</v>
      </c>
      <c r="I823" s="59">
        <v>0.25</v>
      </c>
      <c r="J823" s="190">
        <f t="shared" si="14"/>
        <v>65.699999999999989</v>
      </c>
    </row>
    <row r="824" spans="1:10" ht="15.5">
      <c r="A824" s="58">
        <v>820</v>
      </c>
      <c r="B824" s="58" t="s">
        <v>1949</v>
      </c>
      <c r="C824" s="58" t="s">
        <v>2018</v>
      </c>
      <c r="D824" s="184" t="s">
        <v>2019</v>
      </c>
      <c r="E824" s="58" t="s">
        <v>337</v>
      </c>
      <c r="F824" s="58"/>
      <c r="G824" s="58" t="s">
        <v>338</v>
      </c>
      <c r="H824" s="188">
        <v>108</v>
      </c>
      <c r="I824" s="59">
        <v>0.25</v>
      </c>
      <c r="J824" s="190">
        <f t="shared" si="14"/>
        <v>81</v>
      </c>
    </row>
    <row r="825" spans="1:10" ht="31">
      <c r="A825" s="58">
        <v>821</v>
      </c>
      <c r="B825" s="58" t="s">
        <v>1949</v>
      </c>
      <c r="C825" s="58" t="s">
        <v>2020</v>
      </c>
      <c r="D825" s="184" t="s">
        <v>2021</v>
      </c>
      <c r="E825" s="58" t="s">
        <v>337</v>
      </c>
      <c r="F825" s="58"/>
      <c r="G825" s="58" t="s">
        <v>338</v>
      </c>
      <c r="H825" s="188">
        <v>410</v>
      </c>
      <c r="I825" s="59">
        <v>0.25</v>
      </c>
      <c r="J825" s="190">
        <f t="shared" si="14"/>
        <v>307.5</v>
      </c>
    </row>
    <row r="826" spans="1:10" ht="15.5">
      <c r="A826" s="58">
        <v>822</v>
      </c>
      <c r="B826" s="58" t="s">
        <v>1949</v>
      </c>
      <c r="C826" s="58" t="s">
        <v>2022</v>
      </c>
      <c r="D826" s="184" t="s">
        <v>2023</v>
      </c>
      <c r="E826" s="58" t="s">
        <v>337</v>
      </c>
      <c r="F826" s="58"/>
      <c r="G826" s="58" t="s">
        <v>338</v>
      </c>
      <c r="H826" s="188">
        <v>344</v>
      </c>
      <c r="I826" s="59">
        <v>0.25</v>
      </c>
      <c r="J826" s="190">
        <f t="shared" si="14"/>
        <v>258</v>
      </c>
    </row>
    <row r="827" spans="1:10" ht="15.5">
      <c r="A827" s="58">
        <v>823</v>
      </c>
      <c r="B827" s="58" t="s">
        <v>1949</v>
      </c>
      <c r="C827" s="58" t="s">
        <v>2024</v>
      </c>
      <c r="D827" s="184" t="s">
        <v>2025</v>
      </c>
      <c r="E827" s="58" t="s">
        <v>337</v>
      </c>
      <c r="F827" s="58"/>
      <c r="G827" s="58" t="s">
        <v>338</v>
      </c>
      <c r="H827" s="188">
        <v>161</v>
      </c>
      <c r="I827" s="59">
        <v>0.25</v>
      </c>
      <c r="J827" s="190">
        <f t="shared" si="14"/>
        <v>120.75</v>
      </c>
    </row>
    <row r="828" spans="1:10" ht="15.5">
      <c r="A828" s="58">
        <v>824</v>
      </c>
      <c r="B828" s="58" t="s">
        <v>1949</v>
      </c>
      <c r="C828" s="58" t="s">
        <v>2026</v>
      </c>
      <c r="D828" s="184" t="s">
        <v>2027</v>
      </c>
      <c r="E828" s="58" t="s">
        <v>337</v>
      </c>
      <c r="F828" s="58"/>
      <c r="G828" s="58" t="s">
        <v>338</v>
      </c>
      <c r="H828" s="188">
        <v>196</v>
      </c>
      <c r="I828" s="59">
        <v>0.25</v>
      </c>
      <c r="J828" s="190">
        <f t="shared" si="14"/>
        <v>147</v>
      </c>
    </row>
    <row r="829" spans="1:10" ht="15.5">
      <c r="A829" s="58">
        <v>825</v>
      </c>
      <c r="B829" s="58" t="s">
        <v>1949</v>
      </c>
      <c r="C829" s="58" t="s">
        <v>2028</v>
      </c>
      <c r="D829" s="184" t="s">
        <v>2029</v>
      </c>
      <c r="E829" s="58" t="s">
        <v>337</v>
      </c>
      <c r="F829" s="58"/>
      <c r="G829" s="58" t="s">
        <v>338</v>
      </c>
      <c r="H829" s="188">
        <v>196</v>
      </c>
      <c r="I829" s="59">
        <v>0.25</v>
      </c>
      <c r="J829" s="190">
        <f t="shared" si="14"/>
        <v>147</v>
      </c>
    </row>
    <row r="830" spans="1:10" ht="15.5">
      <c r="A830" s="58">
        <v>826</v>
      </c>
      <c r="B830" s="58" t="s">
        <v>1949</v>
      </c>
      <c r="C830" s="58" t="s">
        <v>2030</v>
      </c>
      <c r="D830" s="184" t="s">
        <v>2031</v>
      </c>
      <c r="E830" s="58" t="s">
        <v>337</v>
      </c>
      <c r="F830" s="58"/>
      <c r="G830" s="58" t="s">
        <v>338</v>
      </c>
      <c r="H830" s="188">
        <v>333</v>
      </c>
      <c r="I830" s="59">
        <v>0.25</v>
      </c>
      <c r="J830" s="190">
        <f t="shared" si="14"/>
        <v>249.75</v>
      </c>
    </row>
    <row r="831" spans="1:10" ht="15.5">
      <c r="A831" s="58">
        <v>827</v>
      </c>
      <c r="B831" s="58" t="s">
        <v>1949</v>
      </c>
      <c r="C831" s="58" t="s">
        <v>2032</v>
      </c>
      <c r="D831" s="184" t="s">
        <v>2033</v>
      </c>
      <c r="E831" s="58" t="s">
        <v>337</v>
      </c>
      <c r="F831" s="58"/>
      <c r="G831" s="58" t="s">
        <v>338</v>
      </c>
      <c r="H831" s="188">
        <v>39.5</v>
      </c>
      <c r="I831" s="59">
        <v>0.25</v>
      </c>
      <c r="J831" s="190">
        <f t="shared" si="14"/>
        <v>29.625</v>
      </c>
    </row>
    <row r="832" spans="1:10" ht="31">
      <c r="A832" s="58">
        <v>828</v>
      </c>
      <c r="B832" s="58" t="s">
        <v>1949</v>
      </c>
      <c r="C832" s="58" t="s">
        <v>2034</v>
      </c>
      <c r="D832" s="184" t="s">
        <v>2035</v>
      </c>
      <c r="E832" s="58" t="s">
        <v>337</v>
      </c>
      <c r="F832" s="58"/>
      <c r="G832" s="58" t="s">
        <v>338</v>
      </c>
      <c r="H832" s="188">
        <v>497</v>
      </c>
      <c r="I832" s="59">
        <v>0.25</v>
      </c>
      <c r="J832" s="190">
        <f t="shared" si="14"/>
        <v>372.75</v>
      </c>
    </row>
    <row r="833" spans="1:10" ht="15.5">
      <c r="A833" s="58">
        <v>829</v>
      </c>
      <c r="B833" s="58" t="s">
        <v>1949</v>
      </c>
      <c r="C833" s="58" t="s">
        <v>2036</v>
      </c>
      <c r="D833" s="184" t="s">
        <v>1852</v>
      </c>
      <c r="E833" s="58" t="s">
        <v>337</v>
      </c>
      <c r="F833" s="58"/>
      <c r="G833" s="58" t="s">
        <v>338</v>
      </c>
      <c r="H833" s="188">
        <v>706</v>
      </c>
      <c r="I833" s="59">
        <v>0.25</v>
      </c>
      <c r="J833" s="190">
        <f t="shared" si="14"/>
        <v>529.5</v>
      </c>
    </row>
    <row r="834" spans="1:10" ht="15.5">
      <c r="A834" s="58">
        <v>830</v>
      </c>
      <c r="B834" s="58" t="s">
        <v>1949</v>
      </c>
      <c r="C834" s="58" t="s">
        <v>2037</v>
      </c>
      <c r="D834" s="184" t="s">
        <v>2038</v>
      </c>
      <c r="E834" s="58" t="s">
        <v>337</v>
      </c>
      <c r="F834" s="58"/>
      <c r="G834" s="58" t="s">
        <v>338</v>
      </c>
      <c r="H834" s="188">
        <v>423</v>
      </c>
      <c r="I834" s="59">
        <v>0.25</v>
      </c>
      <c r="J834" s="190">
        <f t="shared" si="14"/>
        <v>317.25</v>
      </c>
    </row>
    <row r="835" spans="1:10" ht="15.5">
      <c r="A835" s="58">
        <v>831</v>
      </c>
      <c r="B835" s="58" t="s">
        <v>1949</v>
      </c>
      <c r="C835" s="58" t="s">
        <v>2039</v>
      </c>
      <c r="D835" s="184" t="s">
        <v>2040</v>
      </c>
      <c r="E835" s="58" t="s">
        <v>337</v>
      </c>
      <c r="F835" s="58"/>
      <c r="G835" s="58" t="s">
        <v>338</v>
      </c>
      <c r="H835" s="188">
        <v>323</v>
      </c>
      <c r="I835" s="59">
        <v>0.25</v>
      </c>
      <c r="J835" s="190">
        <f t="shared" si="14"/>
        <v>242.25</v>
      </c>
    </row>
    <row r="836" spans="1:10" ht="15.5">
      <c r="A836" s="58">
        <v>832</v>
      </c>
      <c r="B836" s="58" t="s">
        <v>1949</v>
      </c>
      <c r="C836" s="58" t="s">
        <v>2041</v>
      </c>
      <c r="D836" s="184" t="s">
        <v>2042</v>
      </c>
      <c r="E836" s="58" t="s">
        <v>337</v>
      </c>
      <c r="F836" s="58"/>
      <c r="G836" s="58" t="s">
        <v>338</v>
      </c>
      <c r="H836" s="188">
        <v>448</v>
      </c>
      <c r="I836" s="59">
        <v>0.25</v>
      </c>
      <c r="J836" s="190">
        <f t="shared" si="14"/>
        <v>336</v>
      </c>
    </row>
    <row r="837" spans="1:10" ht="15.5">
      <c r="A837" s="58">
        <v>833</v>
      </c>
      <c r="B837" s="58" t="s">
        <v>1949</v>
      </c>
      <c r="C837" s="58" t="s">
        <v>2043</v>
      </c>
      <c r="D837" s="184" t="s">
        <v>2044</v>
      </c>
      <c r="E837" s="58" t="s">
        <v>337</v>
      </c>
      <c r="F837" s="58"/>
      <c r="G837" s="58" t="s">
        <v>338</v>
      </c>
      <c r="H837" s="188">
        <v>392</v>
      </c>
      <c r="I837" s="59">
        <v>0.25</v>
      </c>
      <c r="J837" s="190">
        <f t="shared" si="14"/>
        <v>294</v>
      </c>
    </row>
    <row r="838" spans="1:10" ht="15.5">
      <c r="A838" s="58">
        <v>834</v>
      </c>
      <c r="B838" s="58" t="s">
        <v>1949</v>
      </c>
      <c r="C838" s="58" t="s">
        <v>2045</v>
      </c>
      <c r="D838" s="184" t="s">
        <v>2046</v>
      </c>
      <c r="E838" s="58" t="s">
        <v>337</v>
      </c>
      <c r="F838" s="58"/>
      <c r="G838" s="58" t="s">
        <v>338</v>
      </c>
      <c r="H838" s="188">
        <v>506</v>
      </c>
      <c r="I838" s="59">
        <v>0.25</v>
      </c>
      <c r="J838" s="190">
        <f t="shared" si="14"/>
        <v>379.5</v>
      </c>
    </row>
    <row r="839" spans="1:10" ht="15.5">
      <c r="A839" s="58">
        <v>835</v>
      </c>
      <c r="B839" s="58" t="s">
        <v>1949</v>
      </c>
      <c r="C839" s="58" t="s">
        <v>2047</v>
      </c>
      <c r="D839" s="184" t="s">
        <v>2048</v>
      </c>
      <c r="E839" s="58" t="s">
        <v>337</v>
      </c>
      <c r="F839" s="58"/>
      <c r="G839" s="58" t="s">
        <v>338</v>
      </c>
      <c r="H839" s="188">
        <v>656</v>
      </c>
      <c r="I839" s="59">
        <v>0.25</v>
      </c>
      <c r="J839" s="190">
        <f t="shared" si="14"/>
        <v>492</v>
      </c>
    </row>
    <row r="840" spans="1:10" ht="15.5">
      <c r="A840" s="58">
        <v>836</v>
      </c>
      <c r="B840" s="58" t="s">
        <v>1949</v>
      </c>
      <c r="C840" s="58" t="s">
        <v>2049</v>
      </c>
      <c r="D840" s="184" t="s">
        <v>2050</v>
      </c>
      <c r="E840" s="58" t="s">
        <v>337</v>
      </c>
      <c r="F840" s="58"/>
      <c r="G840" s="58" t="s">
        <v>338</v>
      </c>
      <c r="H840" s="188">
        <v>86.4</v>
      </c>
      <c r="I840" s="59">
        <v>0.25</v>
      </c>
      <c r="J840" s="190">
        <f t="shared" si="14"/>
        <v>64.800000000000011</v>
      </c>
    </row>
    <row r="841" spans="1:10" ht="15.5">
      <c r="A841" s="58">
        <v>837</v>
      </c>
      <c r="B841" s="58" t="s">
        <v>1949</v>
      </c>
      <c r="C841" s="58" t="s">
        <v>2051</v>
      </c>
      <c r="D841" s="184" t="s">
        <v>2052</v>
      </c>
      <c r="E841" s="58" t="s">
        <v>337</v>
      </c>
      <c r="F841" s="58"/>
      <c r="G841" s="58" t="s">
        <v>338</v>
      </c>
      <c r="H841" s="188">
        <v>86.4</v>
      </c>
      <c r="I841" s="59">
        <v>0.25</v>
      </c>
      <c r="J841" s="190">
        <f t="shared" si="14"/>
        <v>64.800000000000011</v>
      </c>
    </row>
    <row r="842" spans="1:10" ht="62">
      <c r="A842" s="58">
        <v>838</v>
      </c>
      <c r="B842" s="58" t="s">
        <v>1949</v>
      </c>
      <c r="C842" s="58" t="s">
        <v>2053</v>
      </c>
      <c r="D842" s="184" t="s">
        <v>2054</v>
      </c>
      <c r="E842" s="58" t="s">
        <v>337</v>
      </c>
      <c r="F842" s="58"/>
      <c r="G842" s="58" t="s">
        <v>338</v>
      </c>
      <c r="H842" s="188">
        <v>2542</v>
      </c>
      <c r="I842" s="59">
        <v>0.25</v>
      </c>
      <c r="J842" s="190">
        <f t="shared" si="14"/>
        <v>1906.5</v>
      </c>
    </row>
    <row r="843" spans="1:10" ht="15.5">
      <c r="A843" s="58">
        <v>839</v>
      </c>
      <c r="B843" s="58" t="s">
        <v>1949</v>
      </c>
      <c r="C843" s="58" t="s">
        <v>2055</v>
      </c>
      <c r="D843" s="184" t="s">
        <v>2056</v>
      </c>
      <c r="E843" s="58" t="s">
        <v>337</v>
      </c>
      <c r="F843" s="58"/>
      <c r="G843" s="58" t="s">
        <v>338</v>
      </c>
      <c r="H843" s="188">
        <v>1165</v>
      </c>
      <c r="I843" s="59">
        <v>0.25</v>
      </c>
      <c r="J843" s="190">
        <f t="shared" si="14"/>
        <v>873.75</v>
      </c>
    </row>
    <row r="844" spans="1:10" ht="15.5">
      <c r="A844" s="58">
        <v>840</v>
      </c>
      <c r="B844" s="58" t="s">
        <v>1949</v>
      </c>
      <c r="C844" s="58" t="s">
        <v>2057</v>
      </c>
      <c r="D844" s="184" t="s">
        <v>2058</v>
      </c>
      <c r="E844" s="58" t="s">
        <v>337</v>
      </c>
      <c r="F844" s="58"/>
      <c r="G844" s="58" t="s">
        <v>338</v>
      </c>
      <c r="H844" s="188">
        <v>1165</v>
      </c>
      <c r="I844" s="59">
        <v>0.25</v>
      </c>
      <c r="J844" s="190">
        <f t="shared" si="14"/>
        <v>873.75</v>
      </c>
    </row>
    <row r="845" spans="1:10" ht="15.5">
      <c r="A845" s="58">
        <v>841</v>
      </c>
      <c r="B845" s="58" t="s">
        <v>1949</v>
      </c>
      <c r="C845" s="58" t="s">
        <v>2059</v>
      </c>
      <c r="D845" s="184" t="s">
        <v>2060</v>
      </c>
      <c r="E845" s="58" t="s">
        <v>337</v>
      </c>
      <c r="F845" s="58"/>
      <c r="G845" s="58" t="s">
        <v>338</v>
      </c>
      <c r="H845" s="188">
        <v>897</v>
      </c>
      <c r="I845" s="59">
        <v>0.25</v>
      </c>
      <c r="J845" s="190">
        <f t="shared" si="14"/>
        <v>672.75</v>
      </c>
    </row>
    <row r="846" spans="1:10" ht="15.5">
      <c r="A846" s="58">
        <v>842</v>
      </c>
      <c r="B846" s="58" t="s">
        <v>1949</v>
      </c>
      <c r="C846" s="58" t="s">
        <v>2061</v>
      </c>
      <c r="D846" s="184" t="s">
        <v>2062</v>
      </c>
      <c r="E846" s="58" t="s">
        <v>337</v>
      </c>
      <c r="F846" s="58"/>
      <c r="G846" s="58" t="s">
        <v>338</v>
      </c>
      <c r="H846" s="188">
        <v>636</v>
      </c>
      <c r="I846" s="59">
        <v>0.25</v>
      </c>
      <c r="J846" s="190">
        <f t="shared" si="14"/>
        <v>477</v>
      </c>
    </row>
    <row r="847" spans="1:10" ht="15.5">
      <c r="A847" s="58">
        <v>843</v>
      </c>
      <c r="B847" s="58" t="s">
        <v>1949</v>
      </c>
      <c r="C847" s="58" t="s">
        <v>2063</v>
      </c>
      <c r="D847" s="184" t="s">
        <v>2064</v>
      </c>
      <c r="E847" s="58" t="s">
        <v>337</v>
      </c>
      <c r="F847" s="58"/>
      <c r="G847" s="58" t="s">
        <v>338</v>
      </c>
      <c r="H847" s="188">
        <v>588</v>
      </c>
      <c r="I847" s="59">
        <v>0.25</v>
      </c>
      <c r="J847" s="190">
        <f t="shared" si="14"/>
        <v>441</v>
      </c>
    </row>
    <row r="848" spans="1:10" ht="15.5">
      <c r="A848" s="58">
        <v>844</v>
      </c>
      <c r="B848" s="58" t="s">
        <v>1949</v>
      </c>
      <c r="C848" s="58" t="s">
        <v>2065</v>
      </c>
      <c r="D848" s="184" t="s">
        <v>2066</v>
      </c>
      <c r="E848" s="58" t="s">
        <v>337</v>
      </c>
      <c r="F848" s="58"/>
      <c r="G848" s="58" t="s">
        <v>338</v>
      </c>
      <c r="H848" s="188">
        <v>690</v>
      </c>
      <c r="I848" s="59">
        <v>0.25</v>
      </c>
      <c r="J848" s="190">
        <f t="shared" si="14"/>
        <v>517.5</v>
      </c>
    </row>
    <row r="849" spans="1:10" ht="15.5">
      <c r="A849" s="58">
        <v>845</v>
      </c>
      <c r="B849" s="58" t="s">
        <v>1949</v>
      </c>
      <c r="C849" s="58" t="s">
        <v>2067</v>
      </c>
      <c r="D849" s="184" t="s">
        <v>2068</v>
      </c>
      <c r="E849" s="58" t="s">
        <v>337</v>
      </c>
      <c r="F849" s="58"/>
      <c r="G849" s="58" t="s">
        <v>338</v>
      </c>
      <c r="H849" s="188">
        <v>904</v>
      </c>
      <c r="I849" s="59">
        <v>0.25</v>
      </c>
      <c r="J849" s="190">
        <f t="shared" si="14"/>
        <v>678</v>
      </c>
    </row>
    <row r="850" spans="1:10" ht="15.5">
      <c r="A850" s="58">
        <v>846</v>
      </c>
      <c r="B850" s="58" t="s">
        <v>1949</v>
      </c>
      <c r="C850" s="58" t="s">
        <v>2069</v>
      </c>
      <c r="D850" s="184" t="s">
        <v>2070</v>
      </c>
      <c r="E850" s="58" t="s">
        <v>337</v>
      </c>
      <c r="F850" s="58"/>
      <c r="G850" s="58" t="s">
        <v>338</v>
      </c>
      <c r="H850" s="188">
        <v>928</v>
      </c>
      <c r="I850" s="59">
        <v>0.25</v>
      </c>
      <c r="J850" s="190">
        <f t="shared" si="14"/>
        <v>696</v>
      </c>
    </row>
    <row r="851" spans="1:10" ht="15.5">
      <c r="A851" s="58">
        <v>847</v>
      </c>
      <c r="B851" s="58" t="s">
        <v>1949</v>
      </c>
      <c r="C851" s="58" t="s">
        <v>2071</v>
      </c>
      <c r="D851" s="184" t="s">
        <v>2072</v>
      </c>
      <c r="E851" s="58" t="s">
        <v>337</v>
      </c>
      <c r="F851" s="58"/>
      <c r="G851" s="58" t="s">
        <v>338</v>
      </c>
      <c r="H851" s="188">
        <v>582</v>
      </c>
      <c r="I851" s="59">
        <v>0.25</v>
      </c>
      <c r="J851" s="190">
        <f t="shared" si="14"/>
        <v>436.5</v>
      </c>
    </row>
    <row r="852" spans="1:10" ht="15.5">
      <c r="A852" s="58">
        <v>848</v>
      </c>
      <c r="B852" s="58" t="s">
        <v>1949</v>
      </c>
      <c r="C852" s="58" t="s">
        <v>2073</v>
      </c>
      <c r="D852" s="184" t="s">
        <v>2074</v>
      </c>
      <c r="E852" s="58" t="s">
        <v>337</v>
      </c>
      <c r="F852" s="58"/>
      <c r="G852" s="58" t="s">
        <v>338</v>
      </c>
      <c r="H852" s="188">
        <v>1353</v>
      </c>
      <c r="I852" s="59">
        <v>0.25</v>
      </c>
      <c r="J852" s="190">
        <f t="shared" si="14"/>
        <v>1014.75</v>
      </c>
    </row>
    <row r="853" spans="1:10" ht="15.5">
      <c r="A853" s="58">
        <v>849</v>
      </c>
      <c r="B853" s="58" t="s">
        <v>1949</v>
      </c>
      <c r="C853" s="58" t="s">
        <v>2075</v>
      </c>
      <c r="D853" s="184" t="s">
        <v>2076</v>
      </c>
      <c r="E853" s="58" t="s">
        <v>337</v>
      </c>
      <c r="F853" s="58"/>
      <c r="G853" s="58" t="s">
        <v>338</v>
      </c>
      <c r="H853" s="188">
        <v>318</v>
      </c>
      <c r="I853" s="59">
        <v>0.25</v>
      </c>
      <c r="J853" s="190">
        <f t="shared" si="14"/>
        <v>238.5</v>
      </c>
    </row>
    <row r="854" spans="1:10" ht="15.5">
      <c r="A854" s="58">
        <v>850</v>
      </c>
      <c r="B854" s="58" t="s">
        <v>1949</v>
      </c>
      <c r="C854" s="58" t="s">
        <v>2077</v>
      </c>
      <c r="D854" s="184" t="s">
        <v>2078</v>
      </c>
      <c r="E854" s="58" t="s">
        <v>337</v>
      </c>
      <c r="F854" s="58"/>
      <c r="G854" s="58" t="s">
        <v>338</v>
      </c>
      <c r="H854" s="188">
        <v>274</v>
      </c>
      <c r="I854" s="59">
        <v>0.25</v>
      </c>
      <c r="J854" s="190">
        <f t="shared" si="14"/>
        <v>205.5</v>
      </c>
    </row>
    <row r="855" spans="1:10" ht="15.5">
      <c r="A855" s="58">
        <v>851</v>
      </c>
      <c r="B855" s="58" t="s">
        <v>1949</v>
      </c>
      <c r="C855" s="58" t="s">
        <v>2079</v>
      </c>
      <c r="D855" s="184" t="s">
        <v>2080</v>
      </c>
      <c r="E855" s="58" t="s">
        <v>337</v>
      </c>
      <c r="F855" s="58"/>
      <c r="G855" s="58" t="s">
        <v>338</v>
      </c>
      <c r="H855" s="188">
        <v>37.9</v>
      </c>
      <c r="I855" s="59">
        <v>0.25</v>
      </c>
      <c r="J855" s="190">
        <f t="shared" si="14"/>
        <v>28.424999999999997</v>
      </c>
    </row>
    <row r="856" spans="1:10" ht="15.5">
      <c r="A856" s="58">
        <v>852</v>
      </c>
      <c r="B856" s="58" t="s">
        <v>1949</v>
      </c>
      <c r="C856" s="58" t="s">
        <v>2081</v>
      </c>
      <c r="D856" s="184" t="s">
        <v>2082</v>
      </c>
      <c r="E856" s="58" t="s">
        <v>337</v>
      </c>
      <c r="F856" s="58"/>
      <c r="G856" s="58" t="s">
        <v>338</v>
      </c>
      <c r="H856" s="188">
        <v>111</v>
      </c>
      <c r="I856" s="59">
        <v>0.25</v>
      </c>
      <c r="J856" s="190">
        <f t="shared" si="14"/>
        <v>83.25</v>
      </c>
    </row>
    <row r="857" spans="1:10" ht="15.5">
      <c r="A857" s="58">
        <v>853</v>
      </c>
      <c r="B857" s="58" t="s">
        <v>1949</v>
      </c>
      <c r="C857" s="58" t="s">
        <v>2083</v>
      </c>
      <c r="D857" s="184" t="s">
        <v>2084</v>
      </c>
      <c r="E857" s="58" t="s">
        <v>337</v>
      </c>
      <c r="F857" s="58"/>
      <c r="G857" s="58" t="s">
        <v>338</v>
      </c>
      <c r="H857" s="188">
        <v>71.8</v>
      </c>
      <c r="I857" s="59">
        <v>0.25</v>
      </c>
      <c r="J857" s="190">
        <f t="shared" si="14"/>
        <v>53.849999999999994</v>
      </c>
    </row>
    <row r="858" spans="1:10" ht="15.5">
      <c r="A858" s="58">
        <v>854</v>
      </c>
      <c r="B858" s="58" t="s">
        <v>1949</v>
      </c>
      <c r="C858" s="58" t="s">
        <v>2085</v>
      </c>
      <c r="D858" s="184" t="s">
        <v>1939</v>
      </c>
      <c r="E858" s="58" t="s">
        <v>337</v>
      </c>
      <c r="F858" s="58"/>
      <c r="G858" s="58" t="s">
        <v>338</v>
      </c>
      <c r="H858" s="188">
        <v>71.8</v>
      </c>
      <c r="I858" s="59">
        <v>0.25</v>
      </c>
      <c r="J858" s="190">
        <f t="shared" si="14"/>
        <v>53.849999999999994</v>
      </c>
    </row>
    <row r="859" spans="1:10" ht="15.5">
      <c r="A859" s="58">
        <v>855</v>
      </c>
      <c r="B859" s="58" t="s">
        <v>1949</v>
      </c>
      <c r="C859" s="58" t="s">
        <v>2086</v>
      </c>
      <c r="D859" s="184" t="s">
        <v>2087</v>
      </c>
      <c r="E859" s="58" t="s">
        <v>337</v>
      </c>
      <c r="F859" s="58"/>
      <c r="G859" s="58" t="s">
        <v>338</v>
      </c>
      <c r="H859" s="188">
        <v>30.8</v>
      </c>
      <c r="I859" s="59">
        <v>0.25</v>
      </c>
      <c r="J859" s="190">
        <f t="shared" si="14"/>
        <v>23.1</v>
      </c>
    </row>
    <row r="860" spans="1:10" ht="15.5">
      <c r="A860" s="58">
        <v>856</v>
      </c>
      <c r="B860" s="58" t="s">
        <v>1949</v>
      </c>
      <c r="C860" s="58" t="s">
        <v>2088</v>
      </c>
      <c r="D860" s="184" t="s">
        <v>2089</v>
      </c>
      <c r="E860" s="58" t="s">
        <v>337</v>
      </c>
      <c r="F860" s="58"/>
      <c r="G860" s="58" t="s">
        <v>338</v>
      </c>
      <c r="H860" s="188">
        <v>30.8</v>
      </c>
      <c r="I860" s="59">
        <v>0.25</v>
      </c>
      <c r="J860" s="190">
        <f t="shared" si="14"/>
        <v>23.1</v>
      </c>
    </row>
    <row r="861" spans="1:10" ht="15.5">
      <c r="A861" s="58">
        <v>857</v>
      </c>
      <c r="B861" s="58" t="s">
        <v>1949</v>
      </c>
      <c r="C861" s="58" t="s">
        <v>2090</v>
      </c>
      <c r="D861" s="184" t="s">
        <v>2091</v>
      </c>
      <c r="E861" s="58" t="s">
        <v>337</v>
      </c>
      <c r="F861" s="58"/>
      <c r="G861" s="58" t="s">
        <v>338</v>
      </c>
      <c r="H861" s="188">
        <v>30.8</v>
      </c>
      <c r="I861" s="59">
        <v>0.25</v>
      </c>
      <c r="J861" s="190">
        <f t="shared" ref="J861:J924" si="15">H861*(1-I861)</f>
        <v>23.1</v>
      </c>
    </row>
    <row r="862" spans="1:10" ht="15.5">
      <c r="A862" s="58">
        <v>858</v>
      </c>
      <c r="B862" s="58" t="s">
        <v>1949</v>
      </c>
      <c r="C862" s="58" t="s">
        <v>2092</v>
      </c>
      <c r="D862" s="184" t="s">
        <v>2093</v>
      </c>
      <c r="E862" s="58" t="s">
        <v>337</v>
      </c>
      <c r="F862" s="58"/>
      <c r="G862" s="58" t="s">
        <v>338</v>
      </c>
      <c r="H862" s="188">
        <v>30.8</v>
      </c>
      <c r="I862" s="59">
        <v>0.25</v>
      </c>
      <c r="J862" s="190">
        <f t="shared" si="15"/>
        <v>23.1</v>
      </c>
    </row>
    <row r="863" spans="1:10" ht="15.5">
      <c r="A863" s="58">
        <v>859</v>
      </c>
      <c r="B863" s="58" t="s">
        <v>1949</v>
      </c>
      <c r="C863" s="58" t="s">
        <v>2094</v>
      </c>
      <c r="D863" s="184" t="s">
        <v>2095</v>
      </c>
      <c r="E863" s="58" t="s">
        <v>337</v>
      </c>
      <c r="F863" s="58"/>
      <c r="G863" s="58" t="s">
        <v>338</v>
      </c>
      <c r="H863" s="188">
        <v>135</v>
      </c>
      <c r="I863" s="59">
        <v>0.25</v>
      </c>
      <c r="J863" s="190">
        <f t="shared" si="15"/>
        <v>101.25</v>
      </c>
    </row>
    <row r="864" spans="1:10" ht="15.5">
      <c r="A864" s="58">
        <v>860</v>
      </c>
      <c r="B864" s="58" t="s">
        <v>1949</v>
      </c>
      <c r="C864" s="58" t="s">
        <v>2096</v>
      </c>
      <c r="D864" s="184" t="s">
        <v>2097</v>
      </c>
      <c r="E864" s="58" t="s">
        <v>337</v>
      </c>
      <c r="F864" s="58"/>
      <c r="G864" s="58" t="s">
        <v>338</v>
      </c>
      <c r="H864" s="188">
        <v>178</v>
      </c>
      <c r="I864" s="59">
        <v>0.25</v>
      </c>
      <c r="J864" s="190">
        <f t="shared" si="15"/>
        <v>133.5</v>
      </c>
    </row>
    <row r="865" spans="1:10" ht="15.5">
      <c r="A865" s="58">
        <v>861</v>
      </c>
      <c r="B865" s="58" t="s">
        <v>1949</v>
      </c>
      <c r="C865" s="58" t="s">
        <v>2098</v>
      </c>
      <c r="D865" s="184" t="s">
        <v>2099</v>
      </c>
      <c r="E865" s="58" t="s">
        <v>337</v>
      </c>
      <c r="F865" s="58"/>
      <c r="G865" s="58" t="s">
        <v>338</v>
      </c>
      <c r="H865" s="188">
        <v>157</v>
      </c>
      <c r="I865" s="59">
        <v>0.25</v>
      </c>
      <c r="J865" s="190">
        <f t="shared" si="15"/>
        <v>117.75</v>
      </c>
    </row>
    <row r="866" spans="1:10" ht="15.5">
      <c r="A866" s="58">
        <v>862</v>
      </c>
      <c r="B866" s="58" t="s">
        <v>1949</v>
      </c>
      <c r="C866" s="58" t="s">
        <v>2100</v>
      </c>
      <c r="D866" s="184" t="s">
        <v>2101</v>
      </c>
      <c r="E866" s="58" t="s">
        <v>337</v>
      </c>
      <c r="F866" s="58"/>
      <c r="G866" s="58" t="s">
        <v>338</v>
      </c>
      <c r="H866" s="188">
        <v>244</v>
      </c>
      <c r="I866" s="59">
        <v>0.25</v>
      </c>
      <c r="J866" s="190">
        <f t="shared" si="15"/>
        <v>183</v>
      </c>
    </row>
    <row r="867" spans="1:10" ht="15.5">
      <c r="A867" s="58">
        <v>863</v>
      </c>
      <c r="B867" s="58" t="s">
        <v>1949</v>
      </c>
      <c r="C867" s="58" t="s">
        <v>2102</v>
      </c>
      <c r="D867" s="184" t="s">
        <v>2103</v>
      </c>
      <c r="E867" s="58" t="s">
        <v>337</v>
      </c>
      <c r="F867" s="58"/>
      <c r="G867" s="58" t="s">
        <v>338</v>
      </c>
      <c r="H867" s="188">
        <v>378</v>
      </c>
      <c r="I867" s="59">
        <v>0.25</v>
      </c>
      <c r="J867" s="190">
        <f t="shared" si="15"/>
        <v>283.5</v>
      </c>
    </row>
    <row r="868" spans="1:10" ht="15.5">
      <c r="A868" s="58">
        <v>864</v>
      </c>
      <c r="B868" s="58" t="s">
        <v>1949</v>
      </c>
      <c r="C868" s="58" t="s">
        <v>2104</v>
      </c>
      <c r="D868" s="184" t="s">
        <v>2105</v>
      </c>
      <c r="E868" s="58" t="s">
        <v>337</v>
      </c>
      <c r="F868" s="58"/>
      <c r="G868" s="58" t="s">
        <v>338</v>
      </c>
      <c r="H868" s="188">
        <v>84.1</v>
      </c>
      <c r="I868" s="59">
        <v>0.25</v>
      </c>
      <c r="J868" s="190">
        <f t="shared" si="15"/>
        <v>63.074999999999996</v>
      </c>
    </row>
    <row r="869" spans="1:10" ht="15.5">
      <c r="A869" s="58">
        <v>865</v>
      </c>
      <c r="B869" s="58" t="s">
        <v>1949</v>
      </c>
      <c r="C869" s="58" t="s">
        <v>2106</v>
      </c>
      <c r="D869" s="184" t="s">
        <v>2107</v>
      </c>
      <c r="E869" s="58" t="s">
        <v>337</v>
      </c>
      <c r="F869" s="58"/>
      <c r="G869" s="58" t="s">
        <v>338</v>
      </c>
      <c r="H869" s="188">
        <v>92.3</v>
      </c>
      <c r="I869" s="59">
        <v>0.25</v>
      </c>
      <c r="J869" s="190">
        <f t="shared" si="15"/>
        <v>69.224999999999994</v>
      </c>
    </row>
    <row r="870" spans="1:10" ht="15.5">
      <c r="A870" s="58">
        <v>866</v>
      </c>
      <c r="B870" s="58" t="s">
        <v>1949</v>
      </c>
      <c r="C870" s="58" t="s">
        <v>2108</v>
      </c>
      <c r="D870" s="184" t="s">
        <v>2109</v>
      </c>
      <c r="E870" s="58" t="s">
        <v>337</v>
      </c>
      <c r="F870" s="58"/>
      <c r="G870" s="58" t="s">
        <v>338</v>
      </c>
      <c r="H870" s="188">
        <v>78.900000000000006</v>
      </c>
      <c r="I870" s="59">
        <v>0.25</v>
      </c>
      <c r="J870" s="190">
        <f t="shared" si="15"/>
        <v>59.175000000000004</v>
      </c>
    </row>
    <row r="871" spans="1:10" ht="15.5">
      <c r="A871" s="58">
        <v>867</v>
      </c>
      <c r="B871" s="58" t="s">
        <v>1949</v>
      </c>
      <c r="C871" s="58" t="s">
        <v>2110</v>
      </c>
      <c r="D871" s="184" t="s">
        <v>2111</v>
      </c>
      <c r="E871" s="58" t="s">
        <v>337</v>
      </c>
      <c r="F871" s="58"/>
      <c r="G871" s="58" t="s">
        <v>338</v>
      </c>
      <c r="H871" s="188">
        <v>152</v>
      </c>
      <c r="I871" s="59">
        <v>0.25</v>
      </c>
      <c r="J871" s="190">
        <f t="shared" si="15"/>
        <v>114</v>
      </c>
    </row>
    <row r="872" spans="1:10" ht="15.5">
      <c r="A872" s="58">
        <v>868</v>
      </c>
      <c r="B872" s="58" t="s">
        <v>1949</v>
      </c>
      <c r="C872" s="58" t="s">
        <v>2112</v>
      </c>
      <c r="D872" s="184" t="s">
        <v>2113</v>
      </c>
      <c r="E872" s="58" t="s">
        <v>337</v>
      </c>
      <c r="F872" s="58"/>
      <c r="G872" s="58" t="s">
        <v>338</v>
      </c>
      <c r="H872" s="188">
        <v>654</v>
      </c>
      <c r="I872" s="59">
        <v>0.25</v>
      </c>
      <c r="J872" s="190">
        <f t="shared" si="15"/>
        <v>490.5</v>
      </c>
    </row>
    <row r="873" spans="1:10" ht="15.5">
      <c r="A873" s="58">
        <v>869</v>
      </c>
      <c r="B873" s="58" t="s">
        <v>1949</v>
      </c>
      <c r="C873" s="58" t="s">
        <v>2114</v>
      </c>
      <c r="D873" s="184" t="s">
        <v>2115</v>
      </c>
      <c r="E873" s="58" t="s">
        <v>337</v>
      </c>
      <c r="F873" s="58"/>
      <c r="G873" s="58" t="s">
        <v>338</v>
      </c>
      <c r="H873" s="188">
        <v>678</v>
      </c>
      <c r="I873" s="59">
        <v>0.25</v>
      </c>
      <c r="J873" s="190">
        <f t="shared" si="15"/>
        <v>508.5</v>
      </c>
    </row>
    <row r="874" spans="1:10" ht="15.5">
      <c r="A874" s="58">
        <v>870</v>
      </c>
      <c r="B874" s="58" t="s">
        <v>1949</v>
      </c>
      <c r="C874" s="58" t="s">
        <v>2116</v>
      </c>
      <c r="D874" s="184" t="s">
        <v>2117</v>
      </c>
      <c r="E874" s="58" t="s">
        <v>337</v>
      </c>
      <c r="F874" s="58"/>
      <c r="G874" s="58" t="s">
        <v>338</v>
      </c>
      <c r="H874" s="188">
        <v>809</v>
      </c>
      <c r="I874" s="59">
        <v>0.25</v>
      </c>
      <c r="J874" s="190">
        <f t="shared" si="15"/>
        <v>606.75</v>
      </c>
    </row>
    <row r="875" spans="1:10" ht="15.5">
      <c r="A875" s="58">
        <v>871</v>
      </c>
      <c r="B875" s="58" t="s">
        <v>1949</v>
      </c>
      <c r="C875" s="58" t="s">
        <v>2118</v>
      </c>
      <c r="D875" s="184" t="s">
        <v>2119</v>
      </c>
      <c r="E875" s="58" t="s">
        <v>337</v>
      </c>
      <c r="F875" s="58"/>
      <c r="G875" s="58" t="s">
        <v>338</v>
      </c>
      <c r="H875" s="188">
        <v>793</v>
      </c>
      <c r="I875" s="59">
        <v>0.25</v>
      </c>
      <c r="J875" s="190">
        <f t="shared" si="15"/>
        <v>594.75</v>
      </c>
    </row>
    <row r="876" spans="1:10" ht="15.5">
      <c r="A876" s="58">
        <v>872</v>
      </c>
      <c r="B876" s="58" t="s">
        <v>1949</v>
      </c>
      <c r="C876" s="58" t="s">
        <v>2120</v>
      </c>
      <c r="D876" s="184" t="s">
        <v>2121</v>
      </c>
      <c r="E876" s="58" t="s">
        <v>337</v>
      </c>
      <c r="F876" s="58"/>
      <c r="G876" s="58" t="s">
        <v>338</v>
      </c>
      <c r="H876" s="188">
        <v>716</v>
      </c>
      <c r="I876" s="59">
        <v>0.25</v>
      </c>
      <c r="J876" s="190">
        <f t="shared" si="15"/>
        <v>537</v>
      </c>
    </row>
    <row r="877" spans="1:10" ht="15.5">
      <c r="A877" s="58">
        <v>873</v>
      </c>
      <c r="B877" s="58" t="s">
        <v>1949</v>
      </c>
      <c r="C877" s="58" t="s">
        <v>2122</v>
      </c>
      <c r="D877" s="184" t="s">
        <v>2123</v>
      </c>
      <c r="E877" s="58" t="s">
        <v>337</v>
      </c>
      <c r="F877" s="58"/>
      <c r="G877" s="58" t="s">
        <v>338</v>
      </c>
      <c r="H877" s="188">
        <v>1037</v>
      </c>
      <c r="I877" s="59">
        <v>0.25</v>
      </c>
      <c r="J877" s="190">
        <f t="shared" si="15"/>
        <v>777.75</v>
      </c>
    </row>
    <row r="878" spans="1:10" ht="15.5">
      <c r="A878" s="58">
        <v>874</v>
      </c>
      <c r="B878" s="58" t="s">
        <v>1949</v>
      </c>
      <c r="C878" s="58" t="s">
        <v>2124</v>
      </c>
      <c r="D878" s="184" t="s">
        <v>2125</v>
      </c>
      <c r="E878" s="58" t="s">
        <v>337</v>
      </c>
      <c r="F878" s="58"/>
      <c r="G878" s="58" t="s">
        <v>338</v>
      </c>
      <c r="H878" s="188">
        <v>997</v>
      </c>
      <c r="I878" s="59">
        <v>0.25</v>
      </c>
      <c r="J878" s="190">
        <f t="shared" si="15"/>
        <v>747.75</v>
      </c>
    </row>
    <row r="879" spans="1:10" ht="15.5">
      <c r="A879" s="58">
        <v>875</v>
      </c>
      <c r="B879" s="58" t="s">
        <v>1949</v>
      </c>
      <c r="C879" s="58" t="s">
        <v>2126</v>
      </c>
      <c r="D879" s="184" t="s">
        <v>1940</v>
      </c>
      <c r="E879" s="58" t="s">
        <v>337</v>
      </c>
      <c r="F879" s="58"/>
      <c r="G879" s="58" t="s">
        <v>338</v>
      </c>
      <c r="H879" s="188">
        <v>175</v>
      </c>
      <c r="I879" s="59">
        <v>0.25</v>
      </c>
      <c r="J879" s="190">
        <f t="shared" si="15"/>
        <v>131.25</v>
      </c>
    </row>
    <row r="880" spans="1:10" ht="15.5">
      <c r="A880" s="58">
        <v>876</v>
      </c>
      <c r="B880" s="58" t="s">
        <v>1949</v>
      </c>
      <c r="C880" s="58" t="s">
        <v>2127</v>
      </c>
      <c r="D880" s="184" t="s">
        <v>2128</v>
      </c>
      <c r="E880" s="58" t="s">
        <v>337</v>
      </c>
      <c r="F880" s="58"/>
      <c r="G880" s="58" t="s">
        <v>338</v>
      </c>
      <c r="H880" s="188">
        <v>134</v>
      </c>
      <c r="I880" s="59">
        <v>0.25</v>
      </c>
      <c r="J880" s="190">
        <f t="shared" si="15"/>
        <v>100.5</v>
      </c>
    </row>
    <row r="881" spans="1:10" ht="15.5">
      <c r="A881" s="58">
        <v>877</v>
      </c>
      <c r="B881" s="58" t="s">
        <v>1949</v>
      </c>
      <c r="C881" s="58" t="s">
        <v>2129</v>
      </c>
      <c r="D881" s="184" t="s">
        <v>2130</v>
      </c>
      <c r="E881" s="58" t="s">
        <v>337</v>
      </c>
      <c r="F881" s="58"/>
      <c r="G881" s="58" t="s">
        <v>338</v>
      </c>
      <c r="H881" s="188">
        <v>339</v>
      </c>
      <c r="I881" s="59">
        <v>0.25</v>
      </c>
      <c r="J881" s="190">
        <f t="shared" si="15"/>
        <v>254.25</v>
      </c>
    </row>
    <row r="882" spans="1:10" ht="15.5">
      <c r="A882" s="58">
        <v>878</v>
      </c>
      <c r="B882" s="58" t="s">
        <v>1949</v>
      </c>
      <c r="C882" s="58" t="s">
        <v>2131</v>
      </c>
      <c r="D882" s="184" t="s">
        <v>2132</v>
      </c>
      <c r="E882" s="58" t="s">
        <v>337</v>
      </c>
      <c r="F882" s="58"/>
      <c r="G882" s="58" t="s">
        <v>338</v>
      </c>
      <c r="H882" s="188">
        <v>339</v>
      </c>
      <c r="I882" s="59">
        <v>0.25</v>
      </c>
      <c r="J882" s="190">
        <f t="shared" si="15"/>
        <v>254.25</v>
      </c>
    </row>
    <row r="883" spans="1:10" ht="15.5">
      <c r="A883" s="58">
        <v>879</v>
      </c>
      <c r="B883" s="58" t="s">
        <v>1949</v>
      </c>
      <c r="C883" s="58" t="s">
        <v>2133</v>
      </c>
      <c r="D883" s="184" t="s">
        <v>2134</v>
      </c>
      <c r="E883" s="58" t="s">
        <v>337</v>
      </c>
      <c r="F883" s="58"/>
      <c r="G883" s="58" t="s">
        <v>338</v>
      </c>
      <c r="H883" s="188">
        <v>273</v>
      </c>
      <c r="I883" s="59">
        <v>0.25</v>
      </c>
      <c r="J883" s="190">
        <f t="shared" si="15"/>
        <v>204.75</v>
      </c>
    </row>
    <row r="884" spans="1:10" ht="15.5">
      <c r="A884" s="58">
        <v>880</v>
      </c>
      <c r="B884" s="58" t="s">
        <v>1949</v>
      </c>
      <c r="C884" s="58" t="s">
        <v>2135</v>
      </c>
      <c r="D884" s="184" t="s">
        <v>2136</v>
      </c>
      <c r="E884" s="58" t="s">
        <v>337</v>
      </c>
      <c r="F884" s="58"/>
      <c r="G884" s="58" t="s">
        <v>338</v>
      </c>
      <c r="H884" s="188">
        <v>773</v>
      </c>
      <c r="I884" s="59">
        <v>0.25</v>
      </c>
      <c r="J884" s="190">
        <f t="shared" si="15"/>
        <v>579.75</v>
      </c>
    </row>
    <row r="885" spans="1:10" ht="15.5">
      <c r="A885" s="58">
        <v>881</v>
      </c>
      <c r="B885" s="58" t="s">
        <v>1949</v>
      </c>
      <c r="C885" s="58" t="s">
        <v>2137</v>
      </c>
      <c r="D885" s="184" t="s">
        <v>2138</v>
      </c>
      <c r="E885" s="58" t="s">
        <v>337</v>
      </c>
      <c r="F885" s="58"/>
      <c r="G885" s="58" t="s">
        <v>338</v>
      </c>
      <c r="H885" s="188">
        <v>549</v>
      </c>
      <c r="I885" s="59">
        <v>0.25</v>
      </c>
      <c r="J885" s="190">
        <f t="shared" si="15"/>
        <v>411.75</v>
      </c>
    </row>
    <row r="886" spans="1:10" ht="15.5">
      <c r="A886" s="58">
        <v>882</v>
      </c>
      <c r="B886" s="58" t="s">
        <v>1949</v>
      </c>
      <c r="C886" s="58" t="s">
        <v>2139</v>
      </c>
      <c r="D886" s="184" t="s">
        <v>2140</v>
      </c>
      <c r="E886" s="58" t="s">
        <v>337</v>
      </c>
      <c r="F886" s="58"/>
      <c r="G886" s="58" t="s">
        <v>338</v>
      </c>
      <c r="H886" s="188">
        <v>461</v>
      </c>
      <c r="I886" s="59">
        <v>0.25</v>
      </c>
      <c r="J886" s="190">
        <f t="shared" si="15"/>
        <v>345.75</v>
      </c>
    </row>
    <row r="887" spans="1:10" ht="15.5">
      <c r="A887" s="58">
        <v>883</v>
      </c>
      <c r="B887" s="58" t="s">
        <v>1949</v>
      </c>
      <c r="C887" s="58" t="s">
        <v>2141</v>
      </c>
      <c r="D887" s="184" t="s">
        <v>2142</v>
      </c>
      <c r="E887" s="58" t="s">
        <v>337</v>
      </c>
      <c r="F887" s="58"/>
      <c r="G887" s="58" t="s">
        <v>338</v>
      </c>
      <c r="H887" s="188">
        <v>267</v>
      </c>
      <c r="I887" s="59">
        <v>0.25</v>
      </c>
      <c r="J887" s="190">
        <f t="shared" si="15"/>
        <v>200.25</v>
      </c>
    </row>
    <row r="888" spans="1:10" ht="15.5">
      <c r="A888" s="58">
        <v>884</v>
      </c>
      <c r="B888" s="58" t="s">
        <v>1949</v>
      </c>
      <c r="C888" s="58" t="s">
        <v>2143</v>
      </c>
      <c r="D888" s="184" t="s">
        <v>2144</v>
      </c>
      <c r="E888" s="58" t="s">
        <v>337</v>
      </c>
      <c r="F888" s="58"/>
      <c r="G888" s="58" t="s">
        <v>338</v>
      </c>
      <c r="H888" s="188">
        <v>1189</v>
      </c>
      <c r="I888" s="59">
        <v>0.25</v>
      </c>
      <c r="J888" s="190">
        <f t="shared" si="15"/>
        <v>891.75</v>
      </c>
    </row>
    <row r="889" spans="1:10" ht="31">
      <c r="A889" s="58">
        <v>885</v>
      </c>
      <c r="B889" s="58" t="s">
        <v>1949</v>
      </c>
      <c r="C889" s="58" t="s">
        <v>2145</v>
      </c>
      <c r="D889" s="184" t="s">
        <v>2146</v>
      </c>
      <c r="E889" s="58" t="s">
        <v>337</v>
      </c>
      <c r="F889" s="58"/>
      <c r="G889" s="58" t="s">
        <v>338</v>
      </c>
      <c r="H889" s="188">
        <v>178</v>
      </c>
      <c r="I889" s="59">
        <v>0.25</v>
      </c>
      <c r="J889" s="190">
        <f t="shared" si="15"/>
        <v>133.5</v>
      </c>
    </row>
    <row r="890" spans="1:10" ht="31">
      <c r="A890" s="58">
        <v>886</v>
      </c>
      <c r="B890" s="58" t="s">
        <v>1949</v>
      </c>
      <c r="C890" s="58" t="s">
        <v>2147</v>
      </c>
      <c r="D890" s="184" t="s">
        <v>2148</v>
      </c>
      <c r="E890" s="58" t="s">
        <v>337</v>
      </c>
      <c r="F890" s="58"/>
      <c r="G890" s="58" t="s">
        <v>338</v>
      </c>
      <c r="H890" s="188">
        <v>535</v>
      </c>
      <c r="I890" s="59">
        <v>0.25</v>
      </c>
      <c r="J890" s="190">
        <f t="shared" si="15"/>
        <v>401.25</v>
      </c>
    </row>
    <row r="891" spans="1:10" ht="31">
      <c r="A891" s="58">
        <v>887</v>
      </c>
      <c r="B891" s="58" t="s">
        <v>1949</v>
      </c>
      <c r="C891" s="58" t="s">
        <v>2149</v>
      </c>
      <c r="D891" s="184" t="s">
        <v>2150</v>
      </c>
      <c r="E891" s="58" t="s">
        <v>337</v>
      </c>
      <c r="F891" s="58"/>
      <c r="G891" s="58" t="s">
        <v>338</v>
      </c>
      <c r="H891" s="188">
        <v>178</v>
      </c>
      <c r="I891" s="59">
        <v>0.25</v>
      </c>
      <c r="J891" s="190">
        <f t="shared" si="15"/>
        <v>133.5</v>
      </c>
    </row>
    <row r="892" spans="1:10" ht="31">
      <c r="A892" s="58">
        <v>888</v>
      </c>
      <c r="B892" s="58" t="s">
        <v>1949</v>
      </c>
      <c r="C892" s="58" t="s">
        <v>2151</v>
      </c>
      <c r="D892" s="184" t="s">
        <v>2152</v>
      </c>
      <c r="E892" s="58" t="s">
        <v>337</v>
      </c>
      <c r="F892" s="58"/>
      <c r="G892" s="58" t="s">
        <v>338</v>
      </c>
      <c r="H892" s="188">
        <v>595</v>
      </c>
      <c r="I892" s="59">
        <v>0.25</v>
      </c>
      <c r="J892" s="190">
        <f t="shared" si="15"/>
        <v>446.25</v>
      </c>
    </row>
    <row r="893" spans="1:10" ht="15.5">
      <c r="A893" s="58">
        <v>889</v>
      </c>
      <c r="B893" s="58" t="s">
        <v>1949</v>
      </c>
      <c r="C893" s="58" t="s">
        <v>2153</v>
      </c>
      <c r="D893" s="184" t="s">
        <v>2154</v>
      </c>
      <c r="E893" s="58" t="s">
        <v>337</v>
      </c>
      <c r="F893" s="58"/>
      <c r="G893" s="58" t="s">
        <v>338</v>
      </c>
      <c r="H893" s="188">
        <v>7729</v>
      </c>
      <c r="I893" s="59">
        <v>0.25</v>
      </c>
      <c r="J893" s="190">
        <f t="shared" si="15"/>
        <v>5796.75</v>
      </c>
    </row>
    <row r="894" spans="1:10" ht="31">
      <c r="A894" s="58">
        <v>890</v>
      </c>
      <c r="B894" s="58" t="s">
        <v>1949</v>
      </c>
      <c r="C894" s="58" t="s">
        <v>2155</v>
      </c>
      <c r="D894" s="184" t="s">
        <v>2156</v>
      </c>
      <c r="E894" s="58" t="s">
        <v>337</v>
      </c>
      <c r="F894" s="58"/>
      <c r="G894" s="58" t="s">
        <v>338</v>
      </c>
      <c r="H894" s="188">
        <v>713</v>
      </c>
      <c r="I894" s="59">
        <v>0.25</v>
      </c>
      <c r="J894" s="190">
        <f t="shared" si="15"/>
        <v>534.75</v>
      </c>
    </row>
    <row r="895" spans="1:10" ht="31">
      <c r="A895" s="58">
        <v>891</v>
      </c>
      <c r="B895" s="58" t="s">
        <v>1949</v>
      </c>
      <c r="C895" s="58" t="s">
        <v>2157</v>
      </c>
      <c r="D895" s="184" t="s">
        <v>2158</v>
      </c>
      <c r="E895" s="58" t="s">
        <v>337</v>
      </c>
      <c r="F895" s="58"/>
      <c r="G895" s="58" t="s">
        <v>338</v>
      </c>
      <c r="H895" s="188">
        <v>238</v>
      </c>
      <c r="I895" s="59">
        <v>0.25</v>
      </c>
      <c r="J895" s="190">
        <f t="shared" si="15"/>
        <v>178.5</v>
      </c>
    </row>
    <row r="896" spans="1:10" ht="15.5">
      <c r="A896" s="58">
        <v>892</v>
      </c>
      <c r="B896" s="58" t="s">
        <v>1949</v>
      </c>
      <c r="C896" s="58" t="s">
        <v>2159</v>
      </c>
      <c r="D896" s="184" t="s">
        <v>2160</v>
      </c>
      <c r="E896" s="58" t="s">
        <v>337</v>
      </c>
      <c r="F896" s="58"/>
      <c r="G896" s="58" t="s">
        <v>338</v>
      </c>
      <c r="H896" s="188">
        <v>238</v>
      </c>
      <c r="I896" s="59">
        <v>0.25</v>
      </c>
      <c r="J896" s="190">
        <f t="shared" si="15"/>
        <v>178.5</v>
      </c>
    </row>
    <row r="897" spans="1:10" ht="15.5">
      <c r="A897" s="58">
        <v>893</v>
      </c>
      <c r="B897" s="58" t="s">
        <v>1949</v>
      </c>
      <c r="C897" s="58" t="s">
        <v>2161</v>
      </c>
      <c r="D897" s="184" t="s">
        <v>1853</v>
      </c>
      <c r="E897" s="58" t="s">
        <v>337</v>
      </c>
      <c r="F897" s="58"/>
      <c r="G897" s="58" t="s">
        <v>338</v>
      </c>
      <c r="H897" s="188">
        <v>88.1</v>
      </c>
      <c r="I897" s="59">
        <v>0.25</v>
      </c>
      <c r="J897" s="190">
        <f t="shared" si="15"/>
        <v>66.074999999999989</v>
      </c>
    </row>
    <row r="898" spans="1:10" ht="15.5">
      <c r="A898" s="58">
        <v>894</v>
      </c>
      <c r="B898" s="58" t="s">
        <v>1949</v>
      </c>
      <c r="C898" s="58" t="s">
        <v>2162</v>
      </c>
      <c r="D898" s="184" t="s">
        <v>2163</v>
      </c>
      <c r="E898" s="58" t="s">
        <v>337</v>
      </c>
      <c r="F898" s="58"/>
      <c r="G898" s="58" t="s">
        <v>338</v>
      </c>
      <c r="H898" s="188">
        <v>82.9</v>
      </c>
      <c r="I898" s="59">
        <v>0.25</v>
      </c>
      <c r="J898" s="190">
        <f t="shared" si="15"/>
        <v>62.175000000000004</v>
      </c>
    </row>
    <row r="899" spans="1:10" ht="15.5">
      <c r="A899" s="58">
        <v>895</v>
      </c>
      <c r="B899" s="58" t="s">
        <v>1949</v>
      </c>
      <c r="C899" s="58" t="s">
        <v>2164</v>
      </c>
      <c r="D899" s="184" t="s">
        <v>2165</v>
      </c>
      <c r="E899" s="58" t="s">
        <v>337</v>
      </c>
      <c r="F899" s="58"/>
      <c r="G899" s="58" t="s">
        <v>338</v>
      </c>
      <c r="H899" s="188">
        <v>67.2</v>
      </c>
      <c r="I899" s="59">
        <v>0.25</v>
      </c>
      <c r="J899" s="190">
        <f t="shared" si="15"/>
        <v>50.400000000000006</v>
      </c>
    </row>
    <row r="900" spans="1:10" ht="15.5">
      <c r="A900" s="58">
        <v>896</v>
      </c>
      <c r="B900" s="58" t="s">
        <v>1949</v>
      </c>
      <c r="C900" s="58" t="s">
        <v>2166</v>
      </c>
      <c r="D900" s="184" t="s">
        <v>2167</v>
      </c>
      <c r="E900" s="58" t="s">
        <v>337</v>
      </c>
      <c r="F900" s="58"/>
      <c r="G900" s="58" t="s">
        <v>338</v>
      </c>
      <c r="H900" s="188">
        <v>68.3</v>
      </c>
      <c r="I900" s="59">
        <v>0.25</v>
      </c>
      <c r="J900" s="190">
        <f t="shared" si="15"/>
        <v>51.224999999999994</v>
      </c>
    </row>
    <row r="901" spans="1:10" ht="15.5">
      <c r="A901" s="58">
        <v>897</v>
      </c>
      <c r="B901" s="58" t="s">
        <v>1949</v>
      </c>
      <c r="C901" s="58" t="s">
        <v>2168</v>
      </c>
      <c r="D901" s="184" t="s">
        <v>2169</v>
      </c>
      <c r="E901" s="58" t="s">
        <v>337</v>
      </c>
      <c r="F901" s="58"/>
      <c r="G901" s="58" t="s">
        <v>338</v>
      </c>
      <c r="H901" s="188">
        <v>41</v>
      </c>
      <c r="I901" s="59">
        <v>0.25</v>
      </c>
      <c r="J901" s="190">
        <f t="shared" si="15"/>
        <v>30.75</v>
      </c>
    </row>
    <row r="902" spans="1:10" ht="15.5">
      <c r="A902" s="58">
        <v>898</v>
      </c>
      <c r="B902" s="58" t="s">
        <v>1949</v>
      </c>
      <c r="C902" s="58" t="s">
        <v>2170</v>
      </c>
      <c r="D902" s="184" t="s">
        <v>2171</v>
      </c>
      <c r="E902" s="58" t="s">
        <v>337</v>
      </c>
      <c r="F902" s="58"/>
      <c r="G902" s="58" t="s">
        <v>338</v>
      </c>
      <c r="H902" s="188">
        <v>49.2</v>
      </c>
      <c r="I902" s="59">
        <v>0.25</v>
      </c>
      <c r="J902" s="190">
        <f t="shared" si="15"/>
        <v>36.900000000000006</v>
      </c>
    </row>
    <row r="903" spans="1:10" ht="15.5">
      <c r="A903" s="58">
        <v>899</v>
      </c>
      <c r="B903" s="58" t="s">
        <v>1949</v>
      </c>
      <c r="C903" s="58" t="s">
        <v>2172</v>
      </c>
      <c r="D903" s="184" t="s">
        <v>2173</v>
      </c>
      <c r="E903" s="58" t="s">
        <v>337</v>
      </c>
      <c r="F903" s="58"/>
      <c r="G903" s="58" t="s">
        <v>338</v>
      </c>
      <c r="H903" s="188">
        <v>100</v>
      </c>
      <c r="I903" s="59">
        <v>0.25</v>
      </c>
      <c r="J903" s="190">
        <f t="shared" si="15"/>
        <v>75</v>
      </c>
    </row>
    <row r="904" spans="1:10" ht="15.5">
      <c r="A904" s="58">
        <v>900</v>
      </c>
      <c r="B904" s="58" t="s">
        <v>1949</v>
      </c>
      <c r="C904" s="58" t="s">
        <v>2174</v>
      </c>
      <c r="D904" s="184" t="s">
        <v>2175</v>
      </c>
      <c r="E904" s="58" t="s">
        <v>337</v>
      </c>
      <c r="F904" s="58"/>
      <c r="G904" s="58" t="s">
        <v>338</v>
      </c>
      <c r="H904" s="188">
        <v>30.8</v>
      </c>
      <c r="I904" s="59">
        <v>0.25</v>
      </c>
      <c r="J904" s="190">
        <f t="shared" si="15"/>
        <v>23.1</v>
      </c>
    </row>
    <row r="905" spans="1:10" ht="15.5">
      <c r="A905" s="58">
        <v>901</v>
      </c>
      <c r="B905" s="58" t="s">
        <v>1949</v>
      </c>
      <c r="C905" s="58" t="s">
        <v>2176</v>
      </c>
      <c r="D905" s="184" t="s">
        <v>2177</v>
      </c>
      <c r="E905" s="58" t="s">
        <v>337</v>
      </c>
      <c r="F905" s="58"/>
      <c r="G905" s="58" t="s">
        <v>338</v>
      </c>
      <c r="H905" s="188">
        <v>39</v>
      </c>
      <c r="I905" s="59">
        <v>0.25</v>
      </c>
      <c r="J905" s="190">
        <f t="shared" si="15"/>
        <v>29.25</v>
      </c>
    </row>
    <row r="906" spans="1:10" ht="15.5">
      <c r="A906" s="58">
        <v>902</v>
      </c>
      <c r="B906" s="58" t="s">
        <v>1949</v>
      </c>
      <c r="C906" s="58" t="s">
        <v>2178</v>
      </c>
      <c r="D906" s="184" t="s">
        <v>2179</v>
      </c>
      <c r="E906" s="58" t="s">
        <v>337</v>
      </c>
      <c r="F906" s="58"/>
      <c r="G906" s="58" t="s">
        <v>338</v>
      </c>
      <c r="H906" s="188">
        <v>16.399999999999999</v>
      </c>
      <c r="I906" s="59">
        <v>0.25</v>
      </c>
      <c r="J906" s="190">
        <f t="shared" si="15"/>
        <v>12.299999999999999</v>
      </c>
    </row>
    <row r="907" spans="1:10" ht="15.5">
      <c r="A907" s="58">
        <v>903</v>
      </c>
      <c r="B907" s="58" t="s">
        <v>1949</v>
      </c>
      <c r="C907" s="58" t="s">
        <v>2180</v>
      </c>
      <c r="D907" s="184" t="s">
        <v>2181</v>
      </c>
      <c r="E907" s="58" t="s">
        <v>337</v>
      </c>
      <c r="F907" s="58"/>
      <c r="G907" s="58" t="s">
        <v>338</v>
      </c>
      <c r="H907" s="188">
        <v>30.6</v>
      </c>
      <c r="I907" s="59">
        <v>0.25</v>
      </c>
      <c r="J907" s="190">
        <f t="shared" si="15"/>
        <v>22.950000000000003</v>
      </c>
    </row>
    <row r="908" spans="1:10" ht="15.5">
      <c r="A908" s="58">
        <v>904</v>
      </c>
      <c r="B908" s="58" t="s">
        <v>1949</v>
      </c>
      <c r="C908" s="58" t="s">
        <v>2182</v>
      </c>
      <c r="D908" s="184" t="s">
        <v>1854</v>
      </c>
      <c r="E908" s="58" t="s">
        <v>337</v>
      </c>
      <c r="F908" s="58"/>
      <c r="G908" s="58" t="s">
        <v>338</v>
      </c>
      <c r="H908" s="188">
        <v>122</v>
      </c>
      <c r="I908" s="59">
        <v>0.25</v>
      </c>
      <c r="J908" s="190">
        <f t="shared" si="15"/>
        <v>91.5</v>
      </c>
    </row>
    <row r="909" spans="1:10" ht="15.5">
      <c r="A909" s="58">
        <v>905</v>
      </c>
      <c r="B909" s="58" t="s">
        <v>1949</v>
      </c>
      <c r="C909" s="58" t="s">
        <v>2183</v>
      </c>
      <c r="D909" s="184" t="s">
        <v>2184</v>
      </c>
      <c r="E909" s="58" t="s">
        <v>337</v>
      </c>
      <c r="F909" s="58"/>
      <c r="G909" s="58" t="s">
        <v>338</v>
      </c>
      <c r="H909" s="188">
        <v>94.3</v>
      </c>
      <c r="I909" s="59">
        <v>0.25</v>
      </c>
      <c r="J909" s="190">
        <f t="shared" si="15"/>
        <v>70.724999999999994</v>
      </c>
    </row>
    <row r="910" spans="1:10" ht="15.5">
      <c r="A910" s="58">
        <v>906</v>
      </c>
      <c r="B910" s="58" t="s">
        <v>1949</v>
      </c>
      <c r="C910" s="58" t="s">
        <v>2185</v>
      </c>
      <c r="D910" s="184" t="s">
        <v>1855</v>
      </c>
      <c r="E910" s="58" t="s">
        <v>337</v>
      </c>
      <c r="F910" s="58"/>
      <c r="G910" s="58" t="s">
        <v>338</v>
      </c>
      <c r="H910" s="188">
        <v>135</v>
      </c>
      <c r="I910" s="59">
        <v>0.25</v>
      </c>
      <c r="J910" s="190">
        <f t="shared" si="15"/>
        <v>101.25</v>
      </c>
    </row>
    <row r="911" spans="1:10" ht="15.5">
      <c r="A911" s="58">
        <v>907</v>
      </c>
      <c r="B911" s="58" t="s">
        <v>1949</v>
      </c>
      <c r="C911" s="58" t="s">
        <v>2186</v>
      </c>
      <c r="D911" s="184" t="s">
        <v>2187</v>
      </c>
      <c r="E911" s="58" t="s">
        <v>337</v>
      </c>
      <c r="F911" s="58"/>
      <c r="G911" s="58" t="s">
        <v>338</v>
      </c>
      <c r="H911" s="188">
        <v>13.2</v>
      </c>
      <c r="I911" s="59">
        <v>0.25</v>
      </c>
      <c r="J911" s="190">
        <f t="shared" si="15"/>
        <v>9.8999999999999986</v>
      </c>
    </row>
    <row r="912" spans="1:10" ht="15.5">
      <c r="A912" s="58">
        <v>908</v>
      </c>
      <c r="B912" s="58" t="s">
        <v>1949</v>
      </c>
      <c r="C912" s="58" t="s">
        <v>2188</v>
      </c>
      <c r="D912" s="184" t="s">
        <v>2189</v>
      </c>
      <c r="E912" s="58" t="s">
        <v>337</v>
      </c>
      <c r="F912" s="58"/>
      <c r="G912" s="58" t="s">
        <v>338</v>
      </c>
      <c r="H912" s="188">
        <v>13.2</v>
      </c>
      <c r="I912" s="59">
        <v>0.25</v>
      </c>
      <c r="J912" s="190">
        <f t="shared" si="15"/>
        <v>9.8999999999999986</v>
      </c>
    </row>
    <row r="913" spans="1:10" ht="15.5">
      <c r="A913" s="58">
        <v>909</v>
      </c>
      <c r="B913" s="58" t="s">
        <v>1949</v>
      </c>
      <c r="C913" s="58" t="s">
        <v>2190</v>
      </c>
      <c r="D913" s="184" t="s">
        <v>2191</v>
      </c>
      <c r="E913" s="58" t="s">
        <v>337</v>
      </c>
      <c r="F913" s="58"/>
      <c r="G913" s="58" t="s">
        <v>338</v>
      </c>
      <c r="H913" s="188">
        <v>8.4499999999999993</v>
      </c>
      <c r="I913" s="59">
        <v>0.25</v>
      </c>
      <c r="J913" s="190">
        <f t="shared" si="15"/>
        <v>6.3374999999999995</v>
      </c>
    </row>
    <row r="914" spans="1:10" ht="15.5">
      <c r="A914" s="58">
        <v>910</v>
      </c>
      <c r="B914" s="58" t="s">
        <v>1949</v>
      </c>
      <c r="C914" s="58" t="s">
        <v>2192</v>
      </c>
      <c r="D914" s="184" t="s">
        <v>2193</v>
      </c>
      <c r="E914" s="58" t="s">
        <v>337</v>
      </c>
      <c r="F914" s="58"/>
      <c r="G914" s="58" t="s">
        <v>338</v>
      </c>
      <c r="H914" s="188">
        <v>174</v>
      </c>
      <c r="I914" s="59">
        <v>0.25</v>
      </c>
      <c r="J914" s="190">
        <f t="shared" si="15"/>
        <v>130.5</v>
      </c>
    </row>
    <row r="915" spans="1:10" ht="15.5">
      <c r="A915" s="58">
        <v>911</v>
      </c>
      <c r="B915" s="58" t="s">
        <v>1949</v>
      </c>
      <c r="C915" s="58" t="s">
        <v>2194</v>
      </c>
      <c r="D915" s="184" t="s">
        <v>2195</v>
      </c>
      <c r="E915" s="58" t="s">
        <v>337</v>
      </c>
      <c r="F915" s="58"/>
      <c r="G915" s="58" t="s">
        <v>338</v>
      </c>
      <c r="H915" s="188">
        <v>451</v>
      </c>
      <c r="I915" s="59">
        <v>0.25</v>
      </c>
      <c r="J915" s="190">
        <f t="shared" si="15"/>
        <v>338.25</v>
      </c>
    </row>
    <row r="916" spans="1:10" ht="15.5">
      <c r="A916" s="58">
        <v>912</v>
      </c>
      <c r="B916" s="58" t="s">
        <v>1949</v>
      </c>
      <c r="C916" s="58" t="s">
        <v>2196</v>
      </c>
      <c r="D916" s="184" t="s">
        <v>2195</v>
      </c>
      <c r="E916" s="58" t="s">
        <v>337</v>
      </c>
      <c r="F916" s="58"/>
      <c r="G916" s="58" t="s">
        <v>338</v>
      </c>
      <c r="H916" s="188">
        <v>605</v>
      </c>
      <c r="I916" s="59">
        <v>0.25</v>
      </c>
      <c r="J916" s="190">
        <f t="shared" si="15"/>
        <v>453.75</v>
      </c>
    </row>
    <row r="917" spans="1:10" ht="15.5">
      <c r="A917" s="58">
        <v>913</v>
      </c>
      <c r="B917" s="58" t="s">
        <v>1949</v>
      </c>
      <c r="C917" s="58" t="s">
        <v>2197</v>
      </c>
      <c r="D917" s="184" t="s">
        <v>1856</v>
      </c>
      <c r="E917" s="58" t="s">
        <v>337</v>
      </c>
      <c r="F917" s="58"/>
      <c r="G917" s="58" t="s">
        <v>338</v>
      </c>
      <c r="H917" s="188">
        <v>267</v>
      </c>
      <c r="I917" s="59">
        <v>0.25</v>
      </c>
      <c r="J917" s="190">
        <f t="shared" si="15"/>
        <v>200.25</v>
      </c>
    </row>
    <row r="918" spans="1:10" ht="31">
      <c r="A918" s="58">
        <v>914</v>
      </c>
      <c r="B918" s="58" t="s">
        <v>1949</v>
      </c>
      <c r="C918" s="58" t="s">
        <v>2198</v>
      </c>
      <c r="D918" s="184" t="s">
        <v>2199</v>
      </c>
      <c r="E918" s="58" t="s">
        <v>337</v>
      </c>
      <c r="F918" s="58"/>
      <c r="G918" s="58" t="s">
        <v>338</v>
      </c>
      <c r="H918" s="188">
        <v>420</v>
      </c>
      <c r="I918" s="59">
        <v>0.25</v>
      </c>
      <c r="J918" s="190">
        <f t="shared" si="15"/>
        <v>315</v>
      </c>
    </row>
    <row r="919" spans="1:10" ht="15.5">
      <c r="A919" s="58">
        <v>915</v>
      </c>
      <c r="B919" s="58" t="s">
        <v>1949</v>
      </c>
      <c r="C919" s="58" t="s">
        <v>2200</v>
      </c>
      <c r="D919" s="184" t="s">
        <v>2201</v>
      </c>
      <c r="E919" s="58" t="s">
        <v>337</v>
      </c>
      <c r="F919" s="58"/>
      <c r="G919" s="58" t="s">
        <v>338</v>
      </c>
      <c r="H919" s="188">
        <v>390</v>
      </c>
      <c r="I919" s="59">
        <v>0.25</v>
      </c>
      <c r="J919" s="190">
        <f t="shared" si="15"/>
        <v>292.5</v>
      </c>
    </row>
    <row r="920" spans="1:10" ht="15.5">
      <c r="A920" s="58">
        <v>916</v>
      </c>
      <c r="B920" s="58" t="s">
        <v>1949</v>
      </c>
      <c r="C920" s="58" t="s">
        <v>2202</v>
      </c>
      <c r="D920" s="184" t="s">
        <v>2203</v>
      </c>
      <c r="E920" s="58" t="s">
        <v>337</v>
      </c>
      <c r="F920" s="58"/>
      <c r="G920" s="58" t="s">
        <v>338</v>
      </c>
      <c r="H920" s="188">
        <v>185</v>
      </c>
      <c r="I920" s="59">
        <v>0.25</v>
      </c>
      <c r="J920" s="190">
        <f t="shared" si="15"/>
        <v>138.75</v>
      </c>
    </row>
    <row r="921" spans="1:10" ht="15.5">
      <c r="A921" s="58">
        <v>917</v>
      </c>
      <c r="B921" s="58" t="s">
        <v>1949</v>
      </c>
      <c r="C921" s="58" t="s">
        <v>2204</v>
      </c>
      <c r="D921" s="184" t="s">
        <v>2205</v>
      </c>
      <c r="E921" s="58" t="s">
        <v>337</v>
      </c>
      <c r="F921" s="58"/>
      <c r="G921" s="58" t="s">
        <v>338</v>
      </c>
      <c r="H921" s="188">
        <v>267</v>
      </c>
      <c r="I921" s="59">
        <v>0.25</v>
      </c>
      <c r="J921" s="190">
        <f t="shared" si="15"/>
        <v>200.25</v>
      </c>
    </row>
    <row r="922" spans="1:10" ht="15.5">
      <c r="A922" s="58">
        <v>918</v>
      </c>
      <c r="B922" s="58" t="s">
        <v>1949</v>
      </c>
      <c r="C922" s="58" t="s">
        <v>2206</v>
      </c>
      <c r="D922" s="184" t="s">
        <v>1857</v>
      </c>
      <c r="E922" s="58" t="s">
        <v>337</v>
      </c>
      <c r="F922" s="58"/>
      <c r="G922" s="58" t="s">
        <v>338</v>
      </c>
      <c r="H922" s="188">
        <v>217</v>
      </c>
      <c r="I922" s="59">
        <v>0.25</v>
      </c>
      <c r="J922" s="190">
        <f t="shared" si="15"/>
        <v>162.75</v>
      </c>
    </row>
    <row r="923" spans="1:10" ht="15.5">
      <c r="A923" s="58">
        <v>919</v>
      </c>
      <c r="B923" s="58" t="s">
        <v>1949</v>
      </c>
      <c r="C923" s="58" t="s">
        <v>2207</v>
      </c>
      <c r="D923" s="184" t="s">
        <v>2208</v>
      </c>
      <c r="E923" s="58" t="s">
        <v>337</v>
      </c>
      <c r="F923" s="58"/>
      <c r="G923" s="58" t="s">
        <v>338</v>
      </c>
      <c r="H923" s="188">
        <v>340</v>
      </c>
      <c r="I923" s="59">
        <v>0.25</v>
      </c>
      <c r="J923" s="190">
        <f t="shared" si="15"/>
        <v>255</v>
      </c>
    </row>
    <row r="924" spans="1:10" ht="15.5">
      <c r="A924" s="58">
        <v>920</v>
      </c>
      <c r="B924" s="58" t="s">
        <v>1949</v>
      </c>
      <c r="C924" s="58" t="s">
        <v>2209</v>
      </c>
      <c r="D924" s="184" t="s">
        <v>2210</v>
      </c>
      <c r="E924" s="58" t="s">
        <v>337</v>
      </c>
      <c r="F924" s="58"/>
      <c r="G924" s="58" t="s">
        <v>338</v>
      </c>
      <c r="H924" s="188">
        <v>131</v>
      </c>
      <c r="I924" s="59">
        <v>0.25</v>
      </c>
      <c r="J924" s="190">
        <f t="shared" si="15"/>
        <v>98.25</v>
      </c>
    </row>
    <row r="925" spans="1:10" ht="15.5">
      <c r="A925" s="58">
        <v>921</v>
      </c>
      <c r="B925" s="58" t="s">
        <v>1949</v>
      </c>
      <c r="C925" s="58" t="s">
        <v>2211</v>
      </c>
      <c r="D925" s="184" t="s">
        <v>2212</v>
      </c>
      <c r="E925" s="58" t="s">
        <v>337</v>
      </c>
      <c r="F925" s="58"/>
      <c r="G925" s="58" t="s">
        <v>338</v>
      </c>
      <c r="H925" s="188">
        <v>185</v>
      </c>
      <c r="I925" s="59">
        <v>0.25</v>
      </c>
      <c r="J925" s="190">
        <f t="shared" ref="J925:J988" si="16">H925*(1-I925)</f>
        <v>138.75</v>
      </c>
    </row>
    <row r="926" spans="1:10" ht="15.5">
      <c r="A926" s="58">
        <v>922</v>
      </c>
      <c r="B926" s="58" t="s">
        <v>1949</v>
      </c>
      <c r="C926" s="58" t="s">
        <v>2213</v>
      </c>
      <c r="D926" s="184" t="s">
        <v>2214</v>
      </c>
      <c r="E926" s="58" t="s">
        <v>337</v>
      </c>
      <c r="F926" s="58"/>
      <c r="G926" s="58" t="s">
        <v>338</v>
      </c>
      <c r="H926" s="188">
        <v>205</v>
      </c>
      <c r="I926" s="59">
        <v>0.25</v>
      </c>
      <c r="J926" s="190">
        <f t="shared" si="16"/>
        <v>153.75</v>
      </c>
    </row>
    <row r="927" spans="1:10" ht="15.5">
      <c r="A927" s="58">
        <v>923</v>
      </c>
      <c r="B927" s="58" t="s">
        <v>1949</v>
      </c>
      <c r="C927" s="58" t="s">
        <v>2215</v>
      </c>
      <c r="D927" s="184" t="s">
        <v>2216</v>
      </c>
      <c r="E927" s="58" t="s">
        <v>337</v>
      </c>
      <c r="F927" s="58"/>
      <c r="G927" s="58" t="s">
        <v>338</v>
      </c>
      <c r="H927" s="188">
        <v>111</v>
      </c>
      <c r="I927" s="59">
        <v>0.25</v>
      </c>
      <c r="J927" s="190">
        <f t="shared" si="16"/>
        <v>83.25</v>
      </c>
    </row>
    <row r="928" spans="1:10" ht="15.5">
      <c r="A928" s="58">
        <v>924</v>
      </c>
      <c r="B928" s="58" t="s">
        <v>1949</v>
      </c>
      <c r="C928" s="58" t="s">
        <v>2217</v>
      </c>
      <c r="D928" s="184" t="s">
        <v>2218</v>
      </c>
      <c r="E928" s="58" t="s">
        <v>337</v>
      </c>
      <c r="F928" s="58"/>
      <c r="G928" s="58" t="s">
        <v>338</v>
      </c>
      <c r="H928" s="188">
        <v>285</v>
      </c>
      <c r="I928" s="59">
        <v>0.25</v>
      </c>
      <c r="J928" s="190">
        <f t="shared" si="16"/>
        <v>213.75</v>
      </c>
    </row>
    <row r="929" spans="1:10" ht="15.5">
      <c r="A929" s="58">
        <v>925</v>
      </c>
      <c r="B929" s="58" t="s">
        <v>1949</v>
      </c>
      <c r="C929" s="58" t="s">
        <v>2219</v>
      </c>
      <c r="D929" s="184" t="s">
        <v>2220</v>
      </c>
      <c r="E929" s="58" t="s">
        <v>337</v>
      </c>
      <c r="F929" s="58"/>
      <c r="G929" s="58" t="s">
        <v>338</v>
      </c>
      <c r="H929" s="188">
        <v>61.5</v>
      </c>
      <c r="I929" s="59">
        <v>0.25</v>
      </c>
      <c r="J929" s="190">
        <f t="shared" si="16"/>
        <v>46.125</v>
      </c>
    </row>
    <row r="930" spans="1:10" ht="15.5">
      <c r="A930" s="58">
        <v>926</v>
      </c>
      <c r="B930" s="58" t="s">
        <v>1949</v>
      </c>
      <c r="C930" s="58" t="s">
        <v>2221</v>
      </c>
      <c r="D930" s="184" t="s">
        <v>2222</v>
      </c>
      <c r="E930" s="58" t="s">
        <v>337</v>
      </c>
      <c r="F930" s="58"/>
      <c r="G930" s="58" t="s">
        <v>338</v>
      </c>
      <c r="H930" s="188">
        <v>373</v>
      </c>
      <c r="I930" s="59">
        <v>0.25</v>
      </c>
      <c r="J930" s="190">
        <f t="shared" si="16"/>
        <v>279.75</v>
      </c>
    </row>
    <row r="931" spans="1:10" ht="15.5">
      <c r="A931" s="58">
        <v>927</v>
      </c>
      <c r="B931" s="58" t="s">
        <v>1949</v>
      </c>
      <c r="C931" s="58" t="s">
        <v>2223</v>
      </c>
      <c r="D931" s="184" t="s">
        <v>1858</v>
      </c>
      <c r="E931" s="58" t="s">
        <v>337</v>
      </c>
      <c r="F931" s="58"/>
      <c r="G931" s="58" t="s">
        <v>338</v>
      </c>
      <c r="H931" s="188">
        <v>399</v>
      </c>
      <c r="I931" s="59">
        <v>0.25</v>
      </c>
      <c r="J931" s="190">
        <f t="shared" si="16"/>
        <v>299.25</v>
      </c>
    </row>
    <row r="932" spans="1:10" ht="15.5">
      <c r="A932" s="58">
        <v>928</v>
      </c>
      <c r="B932" s="58" t="s">
        <v>1949</v>
      </c>
      <c r="C932" s="58" t="s">
        <v>2224</v>
      </c>
      <c r="D932" s="184" t="s">
        <v>2225</v>
      </c>
      <c r="E932" s="58" t="s">
        <v>337</v>
      </c>
      <c r="F932" s="58"/>
      <c r="G932" s="58" t="s">
        <v>338</v>
      </c>
      <c r="H932" s="188">
        <v>399</v>
      </c>
      <c r="I932" s="59">
        <v>0.25</v>
      </c>
      <c r="J932" s="190">
        <f t="shared" si="16"/>
        <v>299.25</v>
      </c>
    </row>
    <row r="933" spans="1:10" ht="15.5">
      <c r="A933" s="58">
        <v>929</v>
      </c>
      <c r="B933" s="58" t="s">
        <v>1949</v>
      </c>
      <c r="C933" s="58" t="s">
        <v>2226</v>
      </c>
      <c r="D933" s="184" t="s">
        <v>2227</v>
      </c>
      <c r="E933" s="58" t="s">
        <v>337</v>
      </c>
      <c r="F933" s="58"/>
      <c r="G933" s="58" t="s">
        <v>338</v>
      </c>
      <c r="H933" s="188">
        <v>338</v>
      </c>
      <c r="I933" s="59">
        <v>0.25</v>
      </c>
      <c r="J933" s="190">
        <f t="shared" si="16"/>
        <v>253.5</v>
      </c>
    </row>
    <row r="934" spans="1:10" ht="15.5">
      <c r="A934" s="58">
        <v>930</v>
      </c>
      <c r="B934" s="58" t="s">
        <v>1949</v>
      </c>
      <c r="C934" s="58" t="s">
        <v>2228</v>
      </c>
      <c r="D934" s="184" t="s">
        <v>2229</v>
      </c>
      <c r="E934" s="58" t="s">
        <v>337</v>
      </c>
      <c r="F934" s="58"/>
      <c r="G934" s="58" t="s">
        <v>338</v>
      </c>
      <c r="H934" s="188">
        <v>338</v>
      </c>
      <c r="I934" s="59">
        <v>0.25</v>
      </c>
      <c r="J934" s="190">
        <f t="shared" si="16"/>
        <v>253.5</v>
      </c>
    </row>
    <row r="935" spans="1:10" ht="31">
      <c r="A935" s="58">
        <v>931</v>
      </c>
      <c r="B935" s="58" t="s">
        <v>1949</v>
      </c>
      <c r="C935" s="58" t="s">
        <v>2230</v>
      </c>
      <c r="D935" s="184" t="s">
        <v>2231</v>
      </c>
      <c r="E935" s="58" t="s">
        <v>337</v>
      </c>
      <c r="F935" s="58"/>
      <c r="G935" s="58" t="s">
        <v>338</v>
      </c>
      <c r="H935" s="188">
        <v>123</v>
      </c>
      <c r="I935" s="59">
        <v>0.25</v>
      </c>
      <c r="J935" s="190">
        <f t="shared" si="16"/>
        <v>92.25</v>
      </c>
    </row>
    <row r="936" spans="1:10" ht="15.5">
      <c r="A936" s="58">
        <v>932</v>
      </c>
      <c r="B936" s="58" t="s">
        <v>1949</v>
      </c>
      <c r="C936" s="58" t="s">
        <v>2232</v>
      </c>
      <c r="D936" s="184" t="s">
        <v>2233</v>
      </c>
      <c r="E936" s="58" t="s">
        <v>337</v>
      </c>
      <c r="F936" s="58"/>
      <c r="G936" s="58" t="s">
        <v>338</v>
      </c>
      <c r="H936" s="188">
        <v>461</v>
      </c>
      <c r="I936" s="59">
        <v>0.25</v>
      </c>
      <c r="J936" s="190">
        <f t="shared" si="16"/>
        <v>345.75</v>
      </c>
    </row>
    <row r="937" spans="1:10" ht="15.5">
      <c r="A937" s="58">
        <v>933</v>
      </c>
      <c r="B937" s="58" t="s">
        <v>1949</v>
      </c>
      <c r="C937" s="58" t="s">
        <v>2234</v>
      </c>
      <c r="D937" s="184" t="s">
        <v>2235</v>
      </c>
      <c r="E937" s="58" t="s">
        <v>337</v>
      </c>
      <c r="F937" s="58"/>
      <c r="G937" s="58" t="s">
        <v>338</v>
      </c>
      <c r="H937" s="188">
        <v>205</v>
      </c>
      <c r="I937" s="59">
        <v>0.25</v>
      </c>
      <c r="J937" s="190">
        <f t="shared" si="16"/>
        <v>153.75</v>
      </c>
    </row>
    <row r="938" spans="1:10" ht="15.5">
      <c r="A938" s="58">
        <v>934</v>
      </c>
      <c r="B938" s="58" t="s">
        <v>1949</v>
      </c>
      <c r="C938" s="58" t="s">
        <v>2236</v>
      </c>
      <c r="D938" s="184" t="s">
        <v>2237</v>
      </c>
      <c r="E938" s="58" t="s">
        <v>337</v>
      </c>
      <c r="F938" s="58"/>
      <c r="G938" s="58" t="s">
        <v>338</v>
      </c>
      <c r="H938" s="188">
        <v>246</v>
      </c>
      <c r="I938" s="59">
        <v>0.25</v>
      </c>
      <c r="J938" s="190">
        <f t="shared" si="16"/>
        <v>184.5</v>
      </c>
    </row>
    <row r="939" spans="1:10" ht="15.5">
      <c r="A939" s="58">
        <v>935</v>
      </c>
      <c r="B939" s="58" t="s">
        <v>1949</v>
      </c>
      <c r="C939" s="58" t="s">
        <v>2238</v>
      </c>
      <c r="D939" s="184" t="s">
        <v>1861</v>
      </c>
      <c r="E939" s="58" t="s">
        <v>337</v>
      </c>
      <c r="F939" s="58"/>
      <c r="G939" s="58" t="s">
        <v>338</v>
      </c>
      <c r="H939" s="188">
        <v>400</v>
      </c>
      <c r="I939" s="59">
        <v>0.25</v>
      </c>
      <c r="J939" s="190">
        <f t="shared" si="16"/>
        <v>300</v>
      </c>
    </row>
    <row r="940" spans="1:10" ht="15.5">
      <c r="A940" s="58">
        <v>936</v>
      </c>
      <c r="B940" s="58" t="s">
        <v>1949</v>
      </c>
      <c r="C940" s="58" t="s">
        <v>2239</v>
      </c>
      <c r="D940" s="184" t="s">
        <v>2240</v>
      </c>
      <c r="E940" s="58" t="s">
        <v>337</v>
      </c>
      <c r="F940" s="58"/>
      <c r="G940" s="58" t="s">
        <v>338</v>
      </c>
      <c r="H940" s="188">
        <v>400</v>
      </c>
      <c r="I940" s="59">
        <v>0.25</v>
      </c>
      <c r="J940" s="190">
        <f t="shared" si="16"/>
        <v>300</v>
      </c>
    </row>
    <row r="941" spans="1:10" ht="15.5">
      <c r="A941" s="58">
        <v>937</v>
      </c>
      <c r="B941" s="58" t="s">
        <v>1949</v>
      </c>
      <c r="C941" s="58" t="s">
        <v>2241</v>
      </c>
      <c r="D941" s="184" t="s">
        <v>1859</v>
      </c>
      <c r="E941" s="58" t="s">
        <v>337</v>
      </c>
      <c r="F941" s="58"/>
      <c r="G941" s="58" t="s">
        <v>338</v>
      </c>
      <c r="H941" s="188">
        <v>461</v>
      </c>
      <c r="I941" s="59">
        <v>0.25</v>
      </c>
      <c r="J941" s="190">
        <f t="shared" si="16"/>
        <v>345.75</v>
      </c>
    </row>
    <row r="942" spans="1:10" ht="15.5">
      <c r="A942" s="58">
        <v>938</v>
      </c>
      <c r="B942" s="58" t="s">
        <v>1949</v>
      </c>
      <c r="C942" s="58" t="s">
        <v>2242</v>
      </c>
      <c r="D942" s="184" t="s">
        <v>2243</v>
      </c>
      <c r="E942" s="58" t="s">
        <v>337</v>
      </c>
      <c r="F942" s="58"/>
      <c r="G942" s="58" t="s">
        <v>338</v>
      </c>
      <c r="H942" s="188">
        <v>584</v>
      </c>
      <c r="I942" s="59">
        <v>0.25</v>
      </c>
      <c r="J942" s="190">
        <f t="shared" si="16"/>
        <v>438</v>
      </c>
    </row>
    <row r="943" spans="1:10" ht="15.5">
      <c r="A943" s="58">
        <v>939</v>
      </c>
      <c r="B943" s="58" t="s">
        <v>1949</v>
      </c>
      <c r="C943" s="58" t="s">
        <v>2244</v>
      </c>
      <c r="D943" s="184" t="s">
        <v>2243</v>
      </c>
      <c r="E943" s="58" t="s">
        <v>337</v>
      </c>
      <c r="F943" s="58"/>
      <c r="G943" s="58" t="s">
        <v>338</v>
      </c>
      <c r="H943" s="188">
        <v>738</v>
      </c>
      <c r="I943" s="59">
        <v>0.25</v>
      </c>
      <c r="J943" s="190">
        <f t="shared" si="16"/>
        <v>553.5</v>
      </c>
    </row>
    <row r="944" spans="1:10" ht="15.5">
      <c r="A944" s="58">
        <v>940</v>
      </c>
      <c r="B944" s="58" t="s">
        <v>1949</v>
      </c>
      <c r="C944" s="58" t="s">
        <v>2245</v>
      </c>
      <c r="D944" s="184" t="s">
        <v>2246</v>
      </c>
      <c r="E944" s="58" t="s">
        <v>337</v>
      </c>
      <c r="F944" s="58"/>
      <c r="G944" s="58" t="s">
        <v>338</v>
      </c>
      <c r="H944" s="188">
        <v>308</v>
      </c>
      <c r="I944" s="59">
        <v>0.25</v>
      </c>
      <c r="J944" s="190">
        <f t="shared" si="16"/>
        <v>231</v>
      </c>
    </row>
    <row r="945" spans="1:10" ht="15.5">
      <c r="A945" s="58">
        <v>941</v>
      </c>
      <c r="B945" s="58" t="s">
        <v>1949</v>
      </c>
      <c r="C945" s="58" t="s">
        <v>2247</v>
      </c>
      <c r="D945" s="184" t="s">
        <v>2248</v>
      </c>
      <c r="E945" s="58" t="s">
        <v>337</v>
      </c>
      <c r="F945" s="58"/>
      <c r="G945" s="58" t="s">
        <v>338</v>
      </c>
      <c r="H945" s="188">
        <v>461</v>
      </c>
      <c r="I945" s="59">
        <v>0.25</v>
      </c>
      <c r="J945" s="190">
        <f t="shared" si="16"/>
        <v>345.75</v>
      </c>
    </row>
    <row r="946" spans="1:10" ht="15.5">
      <c r="A946" s="58">
        <v>942</v>
      </c>
      <c r="B946" s="58" t="s">
        <v>1949</v>
      </c>
      <c r="C946" s="58" t="s">
        <v>2249</v>
      </c>
      <c r="D946" s="184" t="s">
        <v>2250</v>
      </c>
      <c r="E946" s="58" t="s">
        <v>337</v>
      </c>
      <c r="F946" s="58"/>
      <c r="G946" s="58" t="s">
        <v>338</v>
      </c>
      <c r="H946" s="188">
        <v>894</v>
      </c>
      <c r="I946" s="59">
        <v>0.25</v>
      </c>
      <c r="J946" s="190">
        <f t="shared" si="16"/>
        <v>670.5</v>
      </c>
    </row>
    <row r="947" spans="1:10" ht="15.5">
      <c r="A947" s="58">
        <v>943</v>
      </c>
      <c r="B947" s="58" t="s">
        <v>1949</v>
      </c>
      <c r="C947" s="58" t="s">
        <v>2251</v>
      </c>
      <c r="D947" s="184" t="s">
        <v>2252</v>
      </c>
      <c r="E947" s="58" t="s">
        <v>337</v>
      </c>
      <c r="F947" s="58"/>
      <c r="G947" s="58" t="s">
        <v>338</v>
      </c>
      <c r="H947" s="188">
        <v>461</v>
      </c>
      <c r="I947" s="59">
        <v>0.25</v>
      </c>
      <c r="J947" s="190">
        <f t="shared" si="16"/>
        <v>345.75</v>
      </c>
    </row>
    <row r="948" spans="1:10" ht="15.5">
      <c r="A948" s="58">
        <v>944</v>
      </c>
      <c r="B948" s="58" t="s">
        <v>1949</v>
      </c>
      <c r="C948" s="58" t="s">
        <v>2253</v>
      </c>
      <c r="D948" s="184" t="s">
        <v>2254</v>
      </c>
      <c r="E948" s="58" t="s">
        <v>337</v>
      </c>
      <c r="F948" s="58"/>
      <c r="G948" s="58" t="s">
        <v>338</v>
      </c>
      <c r="H948" s="188">
        <v>523</v>
      </c>
      <c r="I948" s="59">
        <v>0.25</v>
      </c>
      <c r="J948" s="190">
        <f t="shared" si="16"/>
        <v>392.25</v>
      </c>
    </row>
    <row r="949" spans="1:10" ht="15.5">
      <c r="A949" s="58">
        <v>945</v>
      </c>
      <c r="B949" s="58" t="s">
        <v>1949</v>
      </c>
      <c r="C949" s="58" t="s">
        <v>2255</v>
      </c>
      <c r="D949" s="184" t="s">
        <v>2256</v>
      </c>
      <c r="E949" s="58" t="s">
        <v>337</v>
      </c>
      <c r="F949" s="58"/>
      <c r="G949" s="58" t="s">
        <v>338</v>
      </c>
      <c r="H949" s="188">
        <v>236</v>
      </c>
      <c r="I949" s="59">
        <v>0.25</v>
      </c>
      <c r="J949" s="190">
        <f t="shared" si="16"/>
        <v>177</v>
      </c>
    </row>
    <row r="950" spans="1:10" ht="15.5">
      <c r="A950" s="58">
        <v>946</v>
      </c>
      <c r="B950" s="58" t="s">
        <v>1949</v>
      </c>
      <c r="C950" s="58" t="s">
        <v>2257</v>
      </c>
      <c r="D950" s="184" t="s">
        <v>2258</v>
      </c>
      <c r="E950" s="58" t="s">
        <v>337</v>
      </c>
      <c r="F950" s="58"/>
      <c r="G950" s="58" t="s">
        <v>338</v>
      </c>
      <c r="H950" s="188">
        <v>390</v>
      </c>
      <c r="I950" s="59">
        <v>0.25</v>
      </c>
      <c r="J950" s="190">
        <f t="shared" si="16"/>
        <v>292.5</v>
      </c>
    </row>
    <row r="951" spans="1:10" ht="15.5">
      <c r="A951" s="58">
        <v>947</v>
      </c>
      <c r="B951" s="58" t="s">
        <v>1949</v>
      </c>
      <c r="C951" s="58" t="s">
        <v>2259</v>
      </c>
      <c r="D951" s="184" t="s">
        <v>2260</v>
      </c>
      <c r="E951" s="58" t="s">
        <v>337</v>
      </c>
      <c r="F951" s="58"/>
      <c r="G951" s="58" t="s">
        <v>338</v>
      </c>
      <c r="H951" s="188">
        <v>390</v>
      </c>
      <c r="I951" s="59">
        <v>0.25</v>
      </c>
      <c r="J951" s="190">
        <f t="shared" si="16"/>
        <v>292.5</v>
      </c>
    </row>
    <row r="952" spans="1:10" ht="15.5">
      <c r="A952" s="58">
        <v>948</v>
      </c>
      <c r="B952" s="58" t="s">
        <v>1949</v>
      </c>
      <c r="C952" s="58" t="s">
        <v>2261</v>
      </c>
      <c r="D952" s="184" t="s">
        <v>1860</v>
      </c>
      <c r="E952" s="58" t="s">
        <v>337</v>
      </c>
      <c r="F952" s="58"/>
      <c r="G952" s="58" t="s">
        <v>338</v>
      </c>
      <c r="H952" s="188">
        <v>451</v>
      </c>
      <c r="I952" s="59">
        <v>0.25</v>
      </c>
      <c r="J952" s="190">
        <f t="shared" si="16"/>
        <v>338.25</v>
      </c>
    </row>
    <row r="953" spans="1:10" ht="15.5">
      <c r="A953" s="58">
        <v>949</v>
      </c>
      <c r="B953" s="58" t="s">
        <v>1949</v>
      </c>
      <c r="C953" s="58" t="s">
        <v>2262</v>
      </c>
      <c r="D953" s="184" t="s">
        <v>2263</v>
      </c>
      <c r="E953" s="58" t="s">
        <v>337</v>
      </c>
      <c r="F953" s="58"/>
      <c r="G953" s="58" t="s">
        <v>338</v>
      </c>
      <c r="H953" s="188">
        <v>297</v>
      </c>
      <c r="I953" s="59">
        <v>0.25</v>
      </c>
      <c r="J953" s="190">
        <f t="shared" si="16"/>
        <v>222.75</v>
      </c>
    </row>
    <row r="954" spans="1:10" ht="15.5">
      <c r="A954" s="58">
        <v>950</v>
      </c>
      <c r="B954" s="58" t="s">
        <v>1949</v>
      </c>
      <c r="C954" s="58" t="s">
        <v>2264</v>
      </c>
      <c r="D954" s="184" t="s">
        <v>2265</v>
      </c>
      <c r="E954" s="58" t="s">
        <v>337</v>
      </c>
      <c r="F954" s="58"/>
      <c r="G954" s="58" t="s">
        <v>338</v>
      </c>
      <c r="H954" s="188">
        <v>451</v>
      </c>
      <c r="I954" s="59">
        <v>0.25</v>
      </c>
      <c r="J954" s="190">
        <f t="shared" si="16"/>
        <v>338.25</v>
      </c>
    </row>
    <row r="955" spans="1:10" ht="15.5">
      <c r="A955" s="58">
        <v>951</v>
      </c>
      <c r="B955" s="58" t="s">
        <v>1949</v>
      </c>
      <c r="C955" s="58" t="s">
        <v>2266</v>
      </c>
      <c r="D955" s="184" t="s">
        <v>2267</v>
      </c>
      <c r="E955" s="58" t="s">
        <v>337</v>
      </c>
      <c r="F955" s="58"/>
      <c r="G955" s="58" t="s">
        <v>338</v>
      </c>
      <c r="H955" s="188">
        <v>513</v>
      </c>
      <c r="I955" s="59">
        <v>0.25</v>
      </c>
      <c r="J955" s="190">
        <f t="shared" si="16"/>
        <v>384.75</v>
      </c>
    </row>
    <row r="956" spans="1:10" ht="15.5">
      <c r="A956" s="58">
        <v>952</v>
      </c>
      <c r="B956" s="58" t="s">
        <v>1949</v>
      </c>
      <c r="C956" s="58" t="s">
        <v>2268</v>
      </c>
      <c r="D956" s="184" t="s">
        <v>2269</v>
      </c>
      <c r="E956" s="58" t="s">
        <v>337</v>
      </c>
      <c r="F956" s="58"/>
      <c r="G956" s="58" t="s">
        <v>338</v>
      </c>
      <c r="H956" s="188">
        <v>410</v>
      </c>
      <c r="I956" s="59">
        <v>0.25</v>
      </c>
      <c r="J956" s="190">
        <f t="shared" si="16"/>
        <v>307.5</v>
      </c>
    </row>
    <row r="957" spans="1:10" ht="15.5">
      <c r="A957" s="58">
        <v>953</v>
      </c>
      <c r="B957" s="58" t="s">
        <v>1949</v>
      </c>
      <c r="C957" s="58" t="s">
        <v>2270</v>
      </c>
      <c r="D957" s="184" t="s">
        <v>2271</v>
      </c>
      <c r="E957" s="58" t="s">
        <v>337</v>
      </c>
      <c r="F957" s="58"/>
      <c r="G957" s="58" t="s">
        <v>338</v>
      </c>
      <c r="H957" s="188">
        <v>195</v>
      </c>
      <c r="I957" s="59">
        <v>0.25</v>
      </c>
      <c r="J957" s="190">
        <f t="shared" si="16"/>
        <v>146.25</v>
      </c>
    </row>
    <row r="958" spans="1:10" ht="15.5">
      <c r="A958" s="58">
        <v>954</v>
      </c>
      <c r="B958" s="58" t="s">
        <v>1949</v>
      </c>
      <c r="C958" s="58" t="s">
        <v>2272</v>
      </c>
      <c r="D958" s="184" t="s">
        <v>2273</v>
      </c>
      <c r="E958" s="58" t="s">
        <v>337</v>
      </c>
      <c r="F958" s="58"/>
      <c r="G958" s="58" t="s">
        <v>338</v>
      </c>
      <c r="H958" s="188">
        <v>277</v>
      </c>
      <c r="I958" s="59">
        <v>0.25</v>
      </c>
      <c r="J958" s="190">
        <f t="shared" si="16"/>
        <v>207.75</v>
      </c>
    </row>
    <row r="959" spans="1:10" ht="15.5">
      <c r="A959" s="58">
        <v>955</v>
      </c>
      <c r="B959" s="58" t="s">
        <v>1949</v>
      </c>
      <c r="C959" s="58" t="s">
        <v>2274</v>
      </c>
      <c r="D959" s="184" t="s">
        <v>2275</v>
      </c>
      <c r="E959" s="58" t="s">
        <v>337</v>
      </c>
      <c r="F959" s="58"/>
      <c r="G959" s="58" t="s">
        <v>338</v>
      </c>
      <c r="H959" s="188">
        <v>258</v>
      </c>
      <c r="I959" s="59">
        <v>0.25</v>
      </c>
      <c r="J959" s="190">
        <f t="shared" si="16"/>
        <v>193.5</v>
      </c>
    </row>
    <row r="960" spans="1:10" ht="15.5">
      <c r="A960" s="58">
        <v>956</v>
      </c>
      <c r="B960" s="58" t="s">
        <v>1949</v>
      </c>
      <c r="C960" s="58" t="s">
        <v>2276</v>
      </c>
      <c r="D960" s="184" t="s">
        <v>2277</v>
      </c>
      <c r="E960" s="58" t="s">
        <v>337</v>
      </c>
      <c r="F960" s="58"/>
      <c r="G960" s="58" t="s">
        <v>338</v>
      </c>
      <c r="H960" s="188">
        <v>412</v>
      </c>
      <c r="I960" s="59">
        <v>0.25</v>
      </c>
      <c r="J960" s="190">
        <f t="shared" si="16"/>
        <v>309</v>
      </c>
    </row>
    <row r="961" spans="1:10" ht="15.5">
      <c r="A961" s="58">
        <v>957</v>
      </c>
      <c r="B961" s="58" t="s">
        <v>1949</v>
      </c>
      <c r="C961" s="58" t="s">
        <v>2278</v>
      </c>
      <c r="D961" s="184" t="s">
        <v>2279</v>
      </c>
      <c r="E961" s="58" t="s">
        <v>337</v>
      </c>
      <c r="F961" s="58"/>
      <c r="G961" s="58" t="s">
        <v>338</v>
      </c>
      <c r="H961" s="188">
        <v>154</v>
      </c>
      <c r="I961" s="59">
        <v>0.25</v>
      </c>
      <c r="J961" s="190">
        <f t="shared" si="16"/>
        <v>115.5</v>
      </c>
    </row>
    <row r="962" spans="1:10" ht="15.5">
      <c r="A962" s="58">
        <v>958</v>
      </c>
      <c r="B962" s="58" t="s">
        <v>1949</v>
      </c>
      <c r="C962" s="58" t="s">
        <v>2280</v>
      </c>
      <c r="D962" s="184" t="s">
        <v>1862</v>
      </c>
      <c r="E962" s="58" t="s">
        <v>337</v>
      </c>
      <c r="F962" s="58"/>
      <c r="G962" s="58" t="s">
        <v>338</v>
      </c>
      <c r="H962" s="188">
        <v>24.6</v>
      </c>
      <c r="I962" s="59">
        <v>0.25</v>
      </c>
      <c r="J962" s="190">
        <f t="shared" si="16"/>
        <v>18.450000000000003</v>
      </c>
    </row>
    <row r="963" spans="1:10" ht="15.5">
      <c r="A963" s="58">
        <v>959</v>
      </c>
      <c r="B963" s="58" t="s">
        <v>1949</v>
      </c>
      <c r="C963" s="58" t="s">
        <v>2281</v>
      </c>
      <c r="D963" s="184" t="s">
        <v>2282</v>
      </c>
      <c r="E963" s="58" t="s">
        <v>337</v>
      </c>
      <c r="F963" s="58"/>
      <c r="G963" s="58" t="s">
        <v>338</v>
      </c>
      <c r="H963" s="188">
        <v>297</v>
      </c>
      <c r="I963" s="59">
        <v>0.25</v>
      </c>
      <c r="J963" s="190">
        <f t="shared" si="16"/>
        <v>222.75</v>
      </c>
    </row>
    <row r="964" spans="1:10" ht="31">
      <c r="A964" s="58">
        <v>960</v>
      </c>
      <c r="B964" s="58" t="s">
        <v>1949</v>
      </c>
      <c r="C964" s="58" t="s">
        <v>2283</v>
      </c>
      <c r="D964" s="184" t="s">
        <v>2284</v>
      </c>
      <c r="E964" s="58" t="s">
        <v>337</v>
      </c>
      <c r="F964" s="58"/>
      <c r="G964" s="58" t="s">
        <v>338</v>
      </c>
      <c r="H964" s="188">
        <v>427</v>
      </c>
      <c r="I964" s="59">
        <v>0.25</v>
      </c>
      <c r="J964" s="190">
        <f t="shared" si="16"/>
        <v>320.25</v>
      </c>
    </row>
    <row r="965" spans="1:10" ht="46.5">
      <c r="A965" s="58">
        <v>961</v>
      </c>
      <c r="B965" s="58" t="s">
        <v>1949</v>
      </c>
      <c r="C965" s="58" t="s">
        <v>2285</v>
      </c>
      <c r="D965" s="184" t="s">
        <v>2286</v>
      </c>
      <c r="E965" s="58" t="s">
        <v>337</v>
      </c>
      <c r="F965" s="58"/>
      <c r="G965" s="58" t="s">
        <v>338</v>
      </c>
      <c r="H965" s="188">
        <v>451</v>
      </c>
      <c r="I965" s="59">
        <v>0.25</v>
      </c>
      <c r="J965" s="190">
        <f t="shared" si="16"/>
        <v>338.25</v>
      </c>
    </row>
    <row r="966" spans="1:10" ht="15.5">
      <c r="A966" s="58">
        <v>962</v>
      </c>
      <c r="B966" s="58" t="s">
        <v>1949</v>
      </c>
      <c r="C966" s="58" t="s">
        <v>2287</v>
      </c>
      <c r="D966" s="184" t="s">
        <v>2288</v>
      </c>
      <c r="E966" s="58" t="s">
        <v>337</v>
      </c>
      <c r="F966" s="58"/>
      <c r="G966" s="58" t="s">
        <v>338</v>
      </c>
      <c r="H966" s="188">
        <v>765</v>
      </c>
      <c r="I966" s="59">
        <v>0.25</v>
      </c>
      <c r="J966" s="190">
        <f t="shared" si="16"/>
        <v>573.75</v>
      </c>
    </row>
    <row r="967" spans="1:10" ht="15.5">
      <c r="A967" s="58">
        <v>963</v>
      </c>
      <c r="B967" s="58" t="s">
        <v>1949</v>
      </c>
      <c r="C967" s="58" t="s">
        <v>2289</v>
      </c>
      <c r="D967" s="184" t="s">
        <v>2290</v>
      </c>
      <c r="E967" s="58" t="s">
        <v>337</v>
      </c>
      <c r="F967" s="58"/>
      <c r="G967" s="58" t="s">
        <v>338</v>
      </c>
      <c r="H967" s="188">
        <v>789</v>
      </c>
      <c r="I967" s="59">
        <v>0.25</v>
      </c>
      <c r="J967" s="190">
        <f t="shared" si="16"/>
        <v>591.75</v>
      </c>
    </row>
    <row r="968" spans="1:10" ht="31">
      <c r="A968" s="58">
        <v>964</v>
      </c>
      <c r="B968" s="58" t="s">
        <v>1949</v>
      </c>
      <c r="C968" s="58" t="s">
        <v>2291</v>
      </c>
      <c r="D968" s="184" t="s">
        <v>2292</v>
      </c>
      <c r="E968" s="58" t="s">
        <v>337</v>
      </c>
      <c r="F968" s="58"/>
      <c r="G968" s="58" t="s">
        <v>338</v>
      </c>
      <c r="H968" s="188">
        <v>357</v>
      </c>
      <c r="I968" s="59">
        <v>0.25</v>
      </c>
      <c r="J968" s="190">
        <f t="shared" si="16"/>
        <v>267.75</v>
      </c>
    </row>
    <row r="969" spans="1:10" ht="15.5">
      <c r="A969" s="58">
        <v>965</v>
      </c>
      <c r="B969" s="58" t="s">
        <v>1949</v>
      </c>
      <c r="C969" s="58" t="s">
        <v>2293</v>
      </c>
      <c r="D969" s="184" t="s">
        <v>2294</v>
      </c>
      <c r="E969" s="58" t="s">
        <v>337</v>
      </c>
      <c r="F969" s="58"/>
      <c r="G969" s="58" t="s">
        <v>338</v>
      </c>
      <c r="H969" s="188">
        <v>696</v>
      </c>
      <c r="I969" s="59">
        <v>0.25</v>
      </c>
      <c r="J969" s="190">
        <f t="shared" si="16"/>
        <v>522</v>
      </c>
    </row>
    <row r="970" spans="1:10" ht="31">
      <c r="A970" s="58">
        <v>966</v>
      </c>
      <c r="B970" s="58" t="s">
        <v>1949</v>
      </c>
      <c r="C970" s="58" t="s">
        <v>2295</v>
      </c>
      <c r="D970" s="184" t="s">
        <v>2296</v>
      </c>
      <c r="E970" s="58" t="s">
        <v>337</v>
      </c>
      <c r="F970" s="58"/>
      <c r="G970" s="58" t="s">
        <v>338</v>
      </c>
      <c r="H970" s="188">
        <v>408</v>
      </c>
      <c r="I970" s="59">
        <v>0.25</v>
      </c>
      <c r="J970" s="190">
        <f t="shared" si="16"/>
        <v>306</v>
      </c>
    </row>
    <row r="971" spans="1:10" ht="15.5">
      <c r="A971" s="58">
        <v>967</v>
      </c>
      <c r="B971" s="58" t="s">
        <v>1949</v>
      </c>
      <c r="C971" s="58" t="s">
        <v>2297</v>
      </c>
      <c r="D971" s="184" t="s">
        <v>2298</v>
      </c>
      <c r="E971" s="58" t="s">
        <v>337</v>
      </c>
      <c r="F971" s="58"/>
      <c r="G971" s="58" t="s">
        <v>338</v>
      </c>
      <c r="H971" s="188">
        <v>746</v>
      </c>
      <c r="I971" s="59">
        <v>0.25</v>
      </c>
      <c r="J971" s="190">
        <f t="shared" si="16"/>
        <v>559.5</v>
      </c>
    </row>
    <row r="972" spans="1:10" ht="31">
      <c r="A972" s="58">
        <v>968</v>
      </c>
      <c r="B972" s="58" t="s">
        <v>1949</v>
      </c>
      <c r="C972" s="58" t="s">
        <v>2299</v>
      </c>
      <c r="D972" s="184" t="s">
        <v>2300</v>
      </c>
      <c r="E972" s="58" t="s">
        <v>337</v>
      </c>
      <c r="F972" s="58"/>
      <c r="G972" s="58" t="s">
        <v>338</v>
      </c>
      <c r="H972" s="188">
        <v>347</v>
      </c>
      <c r="I972" s="59">
        <v>0.25</v>
      </c>
      <c r="J972" s="190">
        <f t="shared" si="16"/>
        <v>260.25</v>
      </c>
    </row>
    <row r="973" spans="1:10" ht="15.5">
      <c r="A973" s="58">
        <v>969</v>
      </c>
      <c r="B973" s="58" t="s">
        <v>1949</v>
      </c>
      <c r="C973" s="58" t="s">
        <v>2301</v>
      </c>
      <c r="D973" s="184" t="s">
        <v>2302</v>
      </c>
      <c r="E973" s="58" t="s">
        <v>337</v>
      </c>
      <c r="F973" s="58"/>
      <c r="G973" s="58" t="s">
        <v>338</v>
      </c>
      <c r="H973" s="188">
        <v>685</v>
      </c>
      <c r="I973" s="59">
        <v>0.25</v>
      </c>
      <c r="J973" s="190">
        <f t="shared" si="16"/>
        <v>513.75</v>
      </c>
    </row>
    <row r="974" spans="1:10" ht="15.5">
      <c r="A974" s="58">
        <v>970</v>
      </c>
      <c r="B974" s="58" t="s">
        <v>1949</v>
      </c>
      <c r="C974" s="58" t="s">
        <v>2303</v>
      </c>
      <c r="D974" s="184" t="s">
        <v>1863</v>
      </c>
      <c r="E974" s="58" t="s">
        <v>337</v>
      </c>
      <c r="F974" s="58"/>
      <c r="G974" s="58" t="s">
        <v>338</v>
      </c>
      <c r="H974" s="188">
        <v>23.6</v>
      </c>
      <c r="I974" s="59">
        <v>0.25</v>
      </c>
      <c r="J974" s="190">
        <f t="shared" si="16"/>
        <v>17.700000000000003</v>
      </c>
    </row>
    <row r="975" spans="1:10" ht="15.5">
      <c r="A975" s="58">
        <v>971</v>
      </c>
      <c r="B975" s="58" t="s">
        <v>1949</v>
      </c>
      <c r="C975" s="58" t="s">
        <v>2304</v>
      </c>
      <c r="D975" s="184" t="s">
        <v>2305</v>
      </c>
      <c r="E975" s="58" t="s">
        <v>337</v>
      </c>
      <c r="F975" s="58"/>
      <c r="G975" s="58" t="s">
        <v>338</v>
      </c>
      <c r="H975" s="188">
        <v>328</v>
      </c>
      <c r="I975" s="59">
        <v>0.25</v>
      </c>
      <c r="J975" s="190">
        <f t="shared" si="16"/>
        <v>246</v>
      </c>
    </row>
    <row r="976" spans="1:10" ht="15.5">
      <c r="A976" s="58">
        <v>972</v>
      </c>
      <c r="B976" s="58" t="s">
        <v>1949</v>
      </c>
      <c r="C976" s="58" t="s">
        <v>2306</v>
      </c>
      <c r="D976" s="184" t="s">
        <v>2307</v>
      </c>
      <c r="E976" s="58" t="s">
        <v>337</v>
      </c>
      <c r="F976" s="58"/>
      <c r="G976" s="58" t="s">
        <v>338</v>
      </c>
      <c r="H976" s="188">
        <v>390</v>
      </c>
      <c r="I976" s="59">
        <v>0.25</v>
      </c>
      <c r="J976" s="190">
        <f t="shared" si="16"/>
        <v>292.5</v>
      </c>
    </row>
    <row r="977" spans="1:10" ht="31">
      <c r="A977" s="58">
        <v>973</v>
      </c>
      <c r="B977" s="58" t="s">
        <v>1949</v>
      </c>
      <c r="C977" s="58" t="s">
        <v>2308</v>
      </c>
      <c r="D977" s="184" t="s">
        <v>2309</v>
      </c>
      <c r="E977" s="58" t="s">
        <v>337</v>
      </c>
      <c r="F977" s="58"/>
      <c r="G977" s="58" t="s">
        <v>338</v>
      </c>
      <c r="H977" s="188">
        <v>410</v>
      </c>
      <c r="I977" s="59">
        <v>0.25</v>
      </c>
      <c r="J977" s="190">
        <f t="shared" si="16"/>
        <v>307.5</v>
      </c>
    </row>
    <row r="978" spans="1:10" ht="15.5">
      <c r="A978" s="58">
        <v>974</v>
      </c>
      <c r="B978" s="58" t="s">
        <v>1949</v>
      </c>
      <c r="C978" s="58" t="s">
        <v>2310</v>
      </c>
      <c r="D978" s="184" t="s">
        <v>2311</v>
      </c>
      <c r="E978" s="58" t="s">
        <v>337</v>
      </c>
      <c r="F978" s="58"/>
      <c r="G978" s="58" t="s">
        <v>338</v>
      </c>
      <c r="H978" s="188">
        <v>236</v>
      </c>
      <c r="I978" s="59">
        <v>0.25</v>
      </c>
      <c r="J978" s="190">
        <f t="shared" si="16"/>
        <v>177</v>
      </c>
    </row>
    <row r="979" spans="1:10" ht="15.5">
      <c r="A979" s="58">
        <v>975</v>
      </c>
      <c r="B979" s="58" t="s">
        <v>1949</v>
      </c>
      <c r="C979" s="58" t="s">
        <v>2312</v>
      </c>
      <c r="D979" s="184" t="s">
        <v>2313</v>
      </c>
      <c r="E979" s="58" t="s">
        <v>337</v>
      </c>
      <c r="F979" s="58"/>
      <c r="G979" s="58" t="s">
        <v>338</v>
      </c>
      <c r="H979" s="188">
        <v>277</v>
      </c>
      <c r="I979" s="59">
        <v>0.25</v>
      </c>
      <c r="J979" s="190">
        <f t="shared" si="16"/>
        <v>207.75</v>
      </c>
    </row>
    <row r="980" spans="1:10" ht="15.5">
      <c r="A980" s="58">
        <v>976</v>
      </c>
      <c r="B980" s="58" t="s">
        <v>1949</v>
      </c>
      <c r="C980" s="58" t="s">
        <v>2314</v>
      </c>
      <c r="D980" s="184" t="s">
        <v>1865</v>
      </c>
      <c r="E980" s="58" t="s">
        <v>337</v>
      </c>
      <c r="F980" s="58"/>
      <c r="G980" s="58" t="s">
        <v>338</v>
      </c>
      <c r="H980" s="188">
        <v>431</v>
      </c>
      <c r="I980" s="59">
        <v>0.25</v>
      </c>
      <c r="J980" s="190">
        <f t="shared" si="16"/>
        <v>323.25</v>
      </c>
    </row>
    <row r="981" spans="1:10" ht="15.5">
      <c r="A981" s="58">
        <v>977</v>
      </c>
      <c r="B981" s="58" t="s">
        <v>1949</v>
      </c>
      <c r="C981" s="58" t="s">
        <v>2315</v>
      </c>
      <c r="D981" s="184" t="s">
        <v>2316</v>
      </c>
      <c r="E981" s="58" t="s">
        <v>337</v>
      </c>
      <c r="F981" s="58"/>
      <c r="G981" s="58" t="s">
        <v>338</v>
      </c>
      <c r="H981" s="188">
        <v>492</v>
      </c>
      <c r="I981" s="59">
        <v>0.25</v>
      </c>
      <c r="J981" s="190">
        <f t="shared" si="16"/>
        <v>369</v>
      </c>
    </row>
    <row r="982" spans="1:10" ht="15.5">
      <c r="A982" s="58">
        <v>978</v>
      </c>
      <c r="B982" s="58" t="s">
        <v>1949</v>
      </c>
      <c r="C982" s="58" t="s">
        <v>2317</v>
      </c>
      <c r="D982" s="184" t="s">
        <v>2318</v>
      </c>
      <c r="E982" s="58" t="s">
        <v>337</v>
      </c>
      <c r="F982" s="58"/>
      <c r="G982" s="58" t="s">
        <v>338</v>
      </c>
      <c r="H982" s="188">
        <v>615</v>
      </c>
      <c r="I982" s="59">
        <v>0.25</v>
      </c>
      <c r="J982" s="190">
        <f t="shared" si="16"/>
        <v>461.25</v>
      </c>
    </row>
    <row r="983" spans="1:10" ht="15.5">
      <c r="A983" s="58">
        <v>979</v>
      </c>
      <c r="B983" s="58" t="s">
        <v>1949</v>
      </c>
      <c r="C983" s="58" t="s">
        <v>2319</v>
      </c>
      <c r="D983" s="184" t="s">
        <v>2320</v>
      </c>
      <c r="E983" s="58" t="s">
        <v>337</v>
      </c>
      <c r="F983" s="58"/>
      <c r="G983" s="58" t="s">
        <v>338</v>
      </c>
      <c r="H983" s="188">
        <v>769</v>
      </c>
      <c r="I983" s="59">
        <v>0.25</v>
      </c>
      <c r="J983" s="190">
        <f t="shared" si="16"/>
        <v>576.75</v>
      </c>
    </row>
    <row r="984" spans="1:10" ht="15.5">
      <c r="A984" s="58">
        <v>980</v>
      </c>
      <c r="B984" s="58" t="s">
        <v>1949</v>
      </c>
      <c r="C984" s="58" t="s">
        <v>2321</v>
      </c>
      <c r="D984" s="184" t="s">
        <v>2322</v>
      </c>
      <c r="E984" s="58" t="s">
        <v>337</v>
      </c>
      <c r="F984" s="58"/>
      <c r="G984" s="58" t="s">
        <v>338</v>
      </c>
      <c r="H984" s="188">
        <v>830</v>
      </c>
      <c r="I984" s="59">
        <v>0.25</v>
      </c>
      <c r="J984" s="190">
        <f t="shared" si="16"/>
        <v>622.5</v>
      </c>
    </row>
    <row r="985" spans="1:10" ht="15.5">
      <c r="A985" s="58">
        <v>981</v>
      </c>
      <c r="B985" s="58" t="s">
        <v>1949</v>
      </c>
      <c r="C985" s="58" t="s">
        <v>2323</v>
      </c>
      <c r="D985" s="184" t="s">
        <v>1864</v>
      </c>
      <c r="E985" s="58" t="s">
        <v>337</v>
      </c>
      <c r="F985" s="58"/>
      <c r="G985" s="58" t="s">
        <v>338</v>
      </c>
      <c r="H985" s="188">
        <v>338</v>
      </c>
      <c r="I985" s="59">
        <v>0.25</v>
      </c>
      <c r="J985" s="190">
        <f t="shared" si="16"/>
        <v>253.5</v>
      </c>
    </row>
    <row r="986" spans="1:10" ht="15.5">
      <c r="A986" s="58">
        <v>982</v>
      </c>
      <c r="B986" s="58" t="s">
        <v>1949</v>
      </c>
      <c r="C986" s="58" t="s">
        <v>2324</v>
      </c>
      <c r="D986" s="184" t="s">
        <v>2325</v>
      </c>
      <c r="E986" s="58" t="s">
        <v>337</v>
      </c>
      <c r="F986" s="58"/>
      <c r="G986" s="58" t="s">
        <v>338</v>
      </c>
      <c r="H986" s="188">
        <v>492</v>
      </c>
      <c r="I986" s="59">
        <v>0.25</v>
      </c>
      <c r="J986" s="190">
        <f t="shared" si="16"/>
        <v>369</v>
      </c>
    </row>
    <row r="987" spans="1:10" ht="15.5">
      <c r="A987" s="58">
        <v>983</v>
      </c>
      <c r="B987" s="58" t="s">
        <v>1949</v>
      </c>
      <c r="C987" s="58" t="s">
        <v>2326</v>
      </c>
      <c r="D987" s="184" t="s">
        <v>2327</v>
      </c>
      <c r="E987" s="58" t="s">
        <v>337</v>
      </c>
      <c r="F987" s="58"/>
      <c r="G987" s="58" t="s">
        <v>338</v>
      </c>
      <c r="H987" s="188">
        <v>554</v>
      </c>
      <c r="I987" s="59">
        <v>0.25</v>
      </c>
      <c r="J987" s="190">
        <f t="shared" si="16"/>
        <v>415.5</v>
      </c>
    </row>
    <row r="988" spans="1:10" ht="15.5">
      <c r="A988" s="58">
        <v>984</v>
      </c>
      <c r="B988" s="58" t="s">
        <v>1949</v>
      </c>
      <c r="C988" s="58" t="s">
        <v>2328</v>
      </c>
      <c r="D988" s="184" t="s">
        <v>2329</v>
      </c>
      <c r="E988" s="58" t="s">
        <v>337</v>
      </c>
      <c r="F988" s="58"/>
      <c r="G988" s="58" t="s">
        <v>338</v>
      </c>
      <c r="H988" s="188">
        <v>267</v>
      </c>
      <c r="I988" s="59">
        <v>0.25</v>
      </c>
      <c r="J988" s="190">
        <f t="shared" si="16"/>
        <v>200.25</v>
      </c>
    </row>
    <row r="989" spans="1:10" ht="15.5">
      <c r="A989" s="58">
        <v>985</v>
      </c>
      <c r="B989" s="58" t="s">
        <v>1949</v>
      </c>
      <c r="C989" s="58" t="s">
        <v>2330</v>
      </c>
      <c r="D989" s="184" t="s">
        <v>2331</v>
      </c>
      <c r="E989" s="58" t="s">
        <v>337</v>
      </c>
      <c r="F989" s="58"/>
      <c r="G989" s="58" t="s">
        <v>338</v>
      </c>
      <c r="H989" s="188">
        <v>420</v>
      </c>
      <c r="I989" s="59">
        <v>0.25</v>
      </c>
      <c r="J989" s="190">
        <f t="shared" ref="J989:J1051" si="17">H989*(1-I989)</f>
        <v>315</v>
      </c>
    </row>
    <row r="990" spans="1:10" ht="15.5">
      <c r="A990" s="58">
        <v>986</v>
      </c>
      <c r="B990" s="58" t="s">
        <v>1949</v>
      </c>
      <c r="C990" s="58" t="s">
        <v>2332</v>
      </c>
      <c r="D990" s="184" t="s">
        <v>2333</v>
      </c>
      <c r="E990" s="58" t="s">
        <v>337</v>
      </c>
      <c r="F990" s="58"/>
      <c r="G990" s="58" t="s">
        <v>338</v>
      </c>
      <c r="H990" s="188">
        <v>482</v>
      </c>
      <c r="I990" s="59">
        <v>0.25</v>
      </c>
      <c r="J990" s="190">
        <f t="shared" si="17"/>
        <v>361.5</v>
      </c>
    </row>
    <row r="991" spans="1:10" ht="15.5">
      <c r="A991" s="58">
        <v>987</v>
      </c>
      <c r="B991" s="58" t="s">
        <v>1949</v>
      </c>
      <c r="C991" s="58" t="s">
        <v>2334</v>
      </c>
      <c r="D991" s="184" t="s">
        <v>2335</v>
      </c>
      <c r="E991" s="58" t="s">
        <v>337</v>
      </c>
      <c r="F991" s="58"/>
      <c r="G991" s="58" t="s">
        <v>338</v>
      </c>
      <c r="H991" s="188">
        <v>328</v>
      </c>
      <c r="I991" s="59">
        <v>0.25</v>
      </c>
      <c r="J991" s="190">
        <f t="shared" si="17"/>
        <v>246</v>
      </c>
    </row>
    <row r="992" spans="1:10" ht="15.5">
      <c r="A992" s="58">
        <v>988</v>
      </c>
      <c r="B992" s="58" t="s">
        <v>1949</v>
      </c>
      <c r="C992" s="58" t="s">
        <v>2336</v>
      </c>
      <c r="D992" s="184" t="s">
        <v>2337</v>
      </c>
      <c r="E992" s="58" t="s">
        <v>337</v>
      </c>
      <c r="F992" s="58"/>
      <c r="G992" s="58" t="s">
        <v>338</v>
      </c>
      <c r="H992" s="188">
        <v>482</v>
      </c>
      <c r="I992" s="59">
        <v>0.25</v>
      </c>
      <c r="J992" s="190">
        <f t="shared" si="17"/>
        <v>361.5</v>
      </c>
    </row>
    <row r="993" spans="1:10" ht="15.5">
      <c r="A993" s="58">
        <v>989</v>
      </c>
      <c r="B993" s="58" t="s">
        <v>1949</v>
      </c>
      <c r="C993" s="58" t="s">
        <v>2338</v>
      </c>
      <c r="D993" s="184" t="s">
        <v>2339</v>
      </c>
      <c r="E993" s="58" t="s">
        <v>337</v>
      </c>
      <c r="F993" s="58"/>
      <c r="G993" s="58" t="s">
        <v>338</v>
      </c>
      <c r="H993" s="188">
        <v>543</v>
      </c>
      <c r="I993" s="59">
        <v>0.25</v>
      </c>
      <c r="J993" s="190">
        <f t="shared" si="17"/>
        <v>407.25</v>
      </c>
    </row>
    <row r="994" spans="1:10" ht="15.5">
      <c r="A994" s="58">
        <v>990</v>
      </c>
      <c r="B994" s="58" t="s">
        <v>1949</v>
      </c>
      <c r="C994" s="58" t="s">
        <v>2340</v>
      </c>
      <c r="D994" s="184" t="s">
        <v>2341</v>
      </c>
      <c r="E994" s="58" t="s">
        <v>337</v>
      </c>
      <c r="F994" s="58"/>
      <c r="G994" s="58" t="s">
        <v>338</v>
      </c>
      <c r="H994" s="188">
        <v>431</v>
      </c>
      <c r="I994" s="59">
        <v>0.25</v>
      </c>
      <c r="J994" s="190">
        <f t="shared" si="17"/>
        <v>323.25</v>
      </c>
    </row>
    <row r="995" spans="1:10" ht="15.5">
      <c r="A995" s="58">
        <v>991</v>
      </c>
      <c r="B995" s="58" t="s">
        <v>1949</v>
      </c>
      <c r="C995" s="58" t="s">
        <v>2342</v>
      </c>
      <c r="D995" s="184" t="s">
        <v>2343</v>
      </c>
      <c r="E995" s="58" t="s">
        <v>337</v>
      </c>
      <c r="F995" s="58"/>
      <c r="G995" s="58" t="s">
        <v>338</v>
      </c>
      <c r="H995" s="188">
        <v>205</v>
      </c>
      <c r="I995" s="59">
        <v>0.25</v>
      </c>
      <c r="J995" s="190">
        <f t="shared" si="17"/>
        <v>153.75</v>
      </c>
    </row>
    <row r="996" spans="1:10" ht="15.5">
      <c r="A996" s="58">
        <v>992</v>
      </c>
      <c r="B996" s="58" t="s">
        <v>1949</v>
      </c>
      <c r="C996" s="58" t="s">
        <v>2344</v>
      </c>
      <c r="D996" s="184" t="s">
        <v>2345</v>
      </c>
      <c r="E996" s="58" t="s">
        <v>337</v>
      </c>
      <c r="F996" s="58"/>
      <c r="G996" s="58" t="s">
        <v>338</v>
      </c>
      <c r="H996" s="188">
        <v>287</v>
      </c>
      <c r="I996" s="59">
        <v>0.25</v>
      </c>
      <c r="J996" s="190">
        <f t="shared" si="17"/>
        <v>215.25</v>
      </c>
    </row>
    <row r="997" spans="1:10" ht="15.5">
      <c r="A997" s="58">
        <v>993</v>
      </c>
      <c r="B997" s="58" t="s">
        <v>1949</v>
      </c>
      <c r="C997" s="58" t="s">
        <v>2346</v>
      </c>
      <c r="D997" s="184" t="s">
        <v>2347</v>
      </c>
      <c r="E997" s="58" t="s">
        <v>337</v>
      </c>
      <c r="F997" s="58"/>
      <c r="G997" s="58" t="s">
        <v>338</v>
      </c>
      <c r="H997" s="188">
        <v>289</v>
      </c>
      <c r="I997" s="59">
        <v>0.25</v>
      </c>
      <c r="J997" s="190">
        <f t="shared" si="17"/>
        <v>216.75</v>
      </c>
    </row>
    <row r="998" spans="1:10" ht="15.5">
      <c r="A998" s="58">
        <v>994</v>
      </c>
      <c r="B998" s="58" t="s">
        <v>1949</v>
      </c>
      <c r="C998" s="58" t="s">
        <v>2348</v>
      </c>
      <c r="D998" s="184" t="s">
        <v>2349</v>
      </c>
      <c r="E998" s="58" t="s">
        <v>337</v>
      </c>
      <c r="F998" s="58"/>
      <c r="G998" s="58" t="s">
        <v>338</v>
      </c>
      <c r="H998" s="188">
        <v>443</v>
      </c>
      <c r="I998" s="59">
        <v>0.25</v>
      </c>
      <c r="J998" s="190">
        <f t="shared" si="17"/>
        <v>332.25</v>
      </c>
    </row>
    <row r="999" spans="1:10" ht="15.5">
      <c r="A999" s="58">
        <v>995</v>
      </c>
      <c r="B999" s="58" t="s">
        <v>1949</v>
      </c>
      <c r="C999" s="58" t="s">
        <v>2350</v>
      </c>
      <c r="D999" s="184" t="s">
        <v>2351</v>
      </c>
      <c r="E999" s="58" t="s">
        <v>337</v>
      </c>
      <c r="F999" s="58"/>
      <c r="G999" s="58" t="s">
        <v>338</v>
      </c>
      <c r="H999" s="188">
        <v>177</v>
      </c>
      <c r="I999" s="59">
        <v>0.25</v>
      </c>
      <c r="J999" s="190">
        <f t="shared" si="17"/>
        <v>132.75</v>
      </c>
    </row>
    <row r="1000" spans="1:10" ht="15.5">
      <c r="A1000" s="58">
        <v>996</v>
      </c>
      <c r="B1000" s="58" t="s">
        <v>1949</v>
      </c>
      <c r="C1000" s="58" t="s">
        <v>2352</v>
      </c>
      <c r="D1000" s="184" t="s">
        <v>2353</v>
      </c>
      <c r="E1000" s="58" t="s">
        <v>337</v>
      </c>
      <c r="F1000" s="58"/>
      <c r="G1000" s="58" t="s">
        <v>338</v>
      </c>
      <c r="H1000" s="188">
        <v>18.45</v>
      </c>
      <c r="I1000" s="59">
        <v>0.25</v>
      </c>
      <c r="J1000" s="190">
        <f t="shared" si="17"/>
        <v>13.837499999999999</v>
      </c>
    </row>
    <row r="1001" spans="1:10" ht="15.5">
      <c r="A1001" s="58">
        <v>997</v>
      </c>
      <c r="B1001" s="58" t="s">
        <v>1949</v>
      </c>
      <c r="C1001" s="58" t="s">
        <v>2354</v>
      </c>
      <c r="D1001" s="184" t="s">
        <v>2355</v>
      </c>
      <c r="E1001" s="58" t="s">
        <v>337</v>
      </c>
      <c r="F1001" s="58"/>
      <c r="G1001" s="58" t="s">
        <v>338</v>
      </c>
      <c r="H1001" s="188">
        <v>94.3</v>
      </c>
      <c r="I1001" s="59">
        <v>0.25</v>
      </c>
      <c r="J1001" s="190">
        <f t="shared" si="17"/>
        <v>70.724999999999994</v>
      </c>
    </row>
    <row r="1002" spans="1:10" ht="15.5">
      <c r="A1002" s="58">
        <v>998</v>
      </c>
      <c r="B1002" s="58" t="s">
        <v>1949</v>
      </c>
      <c r="C1002" s="58" t="s">
        <v>2356</v>
      </c>
      <c r="D1002" s="184" t="s">
        <v>2357</v>
      </c>
      <c r="E1002" s="58" t="s">
        <v>337</v>
      </c>
      <c r="F1002" s="58"/>
      <c r="G1002" s="58" t="s">
        <v>338</v>
      </c>
      <c r="H1002" s="188">
        <v>410</v>
      </c>
      <c r="I1002" s="59">
        <v>0.25</v>
      </c>
      <c r="J1002" s="190">
        <f t="shared" si="17"/>
        <v>307.5</v>
      </c>
    </row>
    <row r="1003" spans="1:10" ht="15.5">
      <c r="A1003" s="58">
        <v>999</v>
      </c>
      <c r="B1003" s="58" t="s">
        <v>1949</v>
      </c>
      <c r="C1003" s="58" t="s">
        <v>2358</v>
      </c>
      <c r="D1003" s="184" t="s">
        <v>1866</v>
      </c>
      <c r="E1003" s="58" t="s">
        <v>337</v>
      </c>
      <c r="F1003" s="58"/>
      <c r="G1003" s="58" t="s">
        <v>338</v>
      </c>
      <c r="H1003" s="188">
        <v>463</v>
      </c>
      <c r="I1003" s="59">
        <v>0.25</v>
      </c>
      <c r="J1003" s="190">
        <f t="shared" si="17"/>
        <v>347.25</v>
      </c>
    </row>
    <row r="1004" spans="1:10" ht="15.5">
      <c r="A1004" s="58">
        <v>1000</v>
      </c>
      <c r="B1004" s="58" t="s">
        <v>1949</v>
      </c>
      <c r="C1004" s="58" t="s">
        <v>2359</v>
      </c>
      <c r="D1004" s="184" t="s">
        <v>2360</v>
      </c>
      <c r="E1004" s="58" t="s">
        <v>337</v>
      </c>
      <c r="F1004" s="58"/>
      <c r="G1004" s="58" t="s">
        <v>338</v>
      </c>
      <c r="H1004" s="188">
        <v>617</v>
      </c>
      <c r="I1004" s="59">
        <v>0.25</v>
      </c>
      <c r="J1004" s="190">
        <f t="shared" si="17"/>
        <v>462.75</v>
      </c>
    </row>
    <row r="1005" spans="1:10" ht="15.5">
      <c r="A1005" s="58">
        <v>1001</v>
      </c>
      <c r="B1005" s="58" t="s">
        <v>1949</v>
      </c>
      <c r="C1005" s="58" t="s">
        <v>2361</v>
      </c>
      <c r="D1005" s="184" t="s">
        <v>1947</v>
      </c>
      <c r="E1005" s="58" t="s">
        <v>337</v>
      </c>
      <c r="F1005" s="58"/>
      <c r="G1005" s="58" t="s">
        <v>338</v>
      </c>
      <c r="H1005" s="188">
        <v>8.4499999999999993</v>
      </c>
      <c r="I1005" s="59">
        <v>0.25</v>
      </c>
      <c r="J1005" s="190">
        <f t="shared" si="17"/>
        <v>6.3374999999999995</v>
      </c>
    </row>
    <row r="1006" spans="1:10" ht="15.5">
      <c r="A1006" s="58">
        <v>1002</v>
      </c>
      <c r="B1006" s="58" t="s">
        <v>1949</v>
      </c>
      <c r="C1006" s="58" t="s">
        <v>2362</v>
      </c>
      <c r="D1006" s="184" t="s">
        <v>2363</v>
      </c>
      <c r="E1006" s="58" t="s">
        <v>337</v>
      </c>
      <c r="F1006" s="58"/>
      <c r="G1006" s="58" t="s">
        <v>338</v>
      </c>
      <c r="H1006" s="188">
        <v>123</v>
      </c>
      <c r="I1006" s="59">
        <v>0.25</v>
      </c>
      <c r="J1006" s="190">
        <f t="shared" si="17"/>
        <v>92.25</v>
      </c>
    </row>
    <row r="1007" spans="1:10" ht="15.5">
      <c r="A1007" s="58">
        <v>1003</v>
      </c>
      <c r="B1007" s="58" t="s">
        <v>1949</v>
      </c>
      <c r="C1007" s="58" t="s">
        <v>2364</v>
      </c>
      <c r="D1007" s="184" t="s">
        <v>1867</v>
      </c>
      <c r="E1007" s="58" t="s">
        <v>337</v>
      </c>
      <c r="F1007" s="58"/>
      <c r="G1007" s="58" t="s">
        <v>338</v>
      </c>
      <c r="H1007" s="188">
        <v>46.5</v>
      </c>
      <c r="I1007" s="59">
        <v>0.25</v>
      </c>
      <c r="J1007" s="190">
        <f t="shared" si="17"/>
        <v>34.875</v>
      </c>
    </row>
    <row r="1008" spans="1:10" ht="15.5">
      <c r="A1008" s="58">
        <v>1004</v>
      </c>
      <c r="B1008" s="58" t="s">
        <v>1949</v>
      </c>
      <c r="C1008" s="58" t="s">
        <v>2365</v>
      </c>
      <c r="D1008" s="184" t="s">
        <v>2366</v>
      </c>
      <c r="E1008" s="58" t="s">
        <v>337</v>
      </c>
      <c r="F1008" s="58"/>
      <c r="G1008" s="58" t="s">
        <v>338</v>
      </c>
      <c r="H1008" s="188">
        <v>318</v>
      </c>
      <c r="I1008" s="59">
        <v>0.25</v>
      </c>
      <c r="J1008" s="190">
        <f t="shared" si="17"/>
        <v>238.5</v>
      </c>
    </row>
    <row r="1009" spans="1:10" ht="15.5">
      <c r="A1009" s="58">
        <v>1005</v>
      </c>
      <c r="B1009" s="58" t="s">
        <v>1949</v>
      </c>
      <c r="C1009" s="58" t="s">
        <v>2367</v>
      </c>
      <c r="D1009" s="184" t="s">
        <v>2368</v>
      </c>
      <c r="E1009" s="58" t="s">
        <v>337</v>
      </c>
      <c r="F1009" s="58"/>
      <c r="G1009" s="58" t="s">
        <v>338</v>
      </c>
      <c r="H1009" s="188">
        <v>95</v>
      </c>
      <c r="I1009" s="59">
        <v>0.25</v>
      </c>
      <c r="J1009" s="190">
        <f t="shared" si="17"/>
        <v>71.25</v>
      </c>
    </row>
    <row r="1010" spans="1:10" ht="15.5">
      <c r="A1010" s="58">
        <v>1006</v>
      </c>
      <c r="B1010" s="58" t="s">
        <v>1949</v>
      </c>
      <c r="C1010" s="58" t="s">
        <v>2369</v>
      </c>
      <c r="D1010" s="184" t="s">
        <v>2370</v>
      </c>
      <c r="E1010" s="58" t="s">
        <v>337</v>
      </c>
      <c r="F1010" s="58"/>
      <c r="G1010" s="58" t="s">
        <v>338</v>
      </c>
      <c r="H1010" s="188">
        <v>523</v>
      </c>
      <c r="I1010" s="59">
        <v>0.25</v>
      </c>
      <c r="J1010" s="190">
        <f t="shared" si="17"/>
        <v>392.25</v>
      </c>
    </row>
    <row r="1011" spans="1:10" ht="15.5">
      <c r="A1011" s="58">
        <v>1007</v>
      </c>
      <c r="B1011" s="58" t="s">
        <v>1949</v>
      </c>
      <c r="C1011" s="58" t="s">
        <v>2371</v>
      </c>
      <c r="D1011" s="184" t="s">
        <v>2372</v>
      </c>
      <c r="E1011" s="58" t="s">
        <v>337</v>
      </c>
      <c r="F1011" s="58"/>
      <c r="G1011" s="58" t="s">
        <v>338</v>
      </c>
      <c r="H1011" s="188">
        <v>800</v>
      </c>
      <c r="I1011" s="59">
        <v>0.25</v>
      </c>
      <c r="J1011" s="190">
        <f t="shared" si="17"/>
        <v>600</v>
      </c>
    </row>
    <row r="1012" spans="1:10" ht="15.5">
      <c r="A1012" s="58">
        <v>1008</v>
      </c>
      <c r="B1012" s="58" t="s">
        <v>1949</v>
      </c>
      <c r="C1012" s="58" t="s">
        <v>2373</v>
      </c>
      <c r="D1012" s="184" t="s">
        <v>2374</v>
      </c>
      <c r="E1012" s="58" t="s">
        <v>337</v>
      </c>
      <c r="F1012" s="58"/>
      <c r="G1012" s="58" t="s">
        <v>338</v>
      </c>
      <c r="H1012" s="188">
        <v>1138</v>
      </c>
      <c r="I1012" s="59">
        <v>0.25</v>
      </c>
      <c r="J1012" s="190">
        <f t="shared" si="17"/>
        <v>853.5</v>
      </c>
    </row>
    <row r="1013" spans="1:10" ht="15.5">
      <c r="A1013" s="58">
        <v>1009</v>
      </c>
      <c r="B1013" s="58" t="s">
        <v>1949</v>
      </c>
      <c r="C1013" s="58" t="s">
        <v>2375</v>
      </c>
      <c r="D1013" s="184" t="s">
        <v>2376</v>
      </c>
      <c r="E1013" s="58" t="s">
        <v>337</v>
      </c>
      <c r="F1013" s="58"/>
      <c r="G1013" s="58" t="s">
        <v>338</v>
      </c>
      <c r="H1013" s="188">
        <v>1189</v>
      </c>
      <c r="I1013" s="59">
        <v>0.25</v>
      </c>
      <c r="J1013" s="190">
        <f t="shared" si="17"/>
        <v>891.75</v>
      </c>
    </row>
    <row r="1014" spans="1:10" ht="15.5">
      <c r="A1014" s="58">
        <v>1010</v>
      </c>
      <c r="B1014" s="58" t="s">
        <v>1949</v>
      </c>
      <c r="C1014" s="58" t="s">
        <v>2377</v>
      </c>
      <c r="D1014" s="184" t="s">
        <v>2378</v>
      </c>
      <c r="E1014" s="58" t="s">
        <v>337</v>
      </c>
      <c r="F1014" s="58"/>
      <c r="G1014" s="58" t="s">
        <v>338</v>
      </c>
      <c r="H1014" s="188">
        <v>677</v>
      </c>
      <c r="I1014" s="59">
        <v>0.25</v>
      </c>
      <c r="J1014" s="190">
        <f t="shared" si="17"/>
        <v>507.75</v>
      </c>
    </row>
    <row r="1015" spans="1:10" ht="15.5">
      <c r="A1015" s="58">
        <v>1011</v>
      </c>
      <c r="B1015" s="58" t="s">
        <v>1949</v>
      </c>
      <c r="C1015" s="58" t="s">
        <v>2379</v>
      </c>
      <c r="D1015" s="184" t="s">
        <v>2380</v>
      </c>
      <c r="E1015" s="58" t="s">
        <v>337</v>
      </c>
      <c r="F1015" s="58"/>
      <c r="G1015" s="58" t="s">
        <v>338</v>
      </c>
      <c r="H1015" s="188">
        <v>584</v>
      </c>
      <c r="I1015" s="59">
        <v>0.25</v>
      </c>
      <c r="J1015" s="190">
        <f t="shared" si="17"/>
        <v>438</v>
      </c>
    </row>
    <row r="1016" spans="1:10" ht="15.5">
      <c r="A1016" s="58">
        <v>1012</v>
      </c>
      <c r="B1016" s="58" t="s">
        <v>1949</v>
      </c>
      <c r="C1016" s="58" t="s">
        <v>2381</v>
      </c>
      <c r="D1016" s="184" t="s">
        <v>2382</v>
      </c>
      <c r="E1016" s="58" t="s">
        <v>337</v>
      </c>
      <c r="F1016" s="58"/>
      <c r="G1016" s="58" t="s">
        <v>338</v>
      </c>
      <c r="H1016" s="188">
        <v>923</v>
      </c>
      <c r="I1016" s="59">
        <v>0.25</v>
      </c>
      <c r="J1016" s="190">
        <f t="shared" si="17"/>
        <v>692.25</v>
      </c>
    </row>
    <row r="1017" spans="1:10" ht="15.5">
      <c r="A1017" s="58">
        <v>1013</v>
      </c>
      <c r="B1017" s="58" t="s">
        <v>1949</v>
      </c>
      <c r="C1017" s="58" t="s">
        <v>2383</v>
      </c>
      <c r="D1017" s="184" t="s">
        <v>2384</v>
      </c>
      <c r="E1017" s="58" t="s">
        <v>337</v>
      </c>
      <c r="F1017" s="58"/>
      <c r="G1017" s="58" t="s">
        <v>338</v>
      </c>
      <c r="H1017" s="188">
        <v>646</v>
      </c>
      <c r="I1017" s="59">
        <v>0.25</v>
      </c>
      <c r="J1017" s="190">
        <f t="shared" si="17"/>
        <v>484.5</v>
      </c>
    </row>
    <row r="1018" spans="1:10" ht="15.5">
      <c r="A1018" s="58">
        <v>1014</v>
      </c>
      <c r="B1018" s="58" t="s">
        <v>1949</v>
      </c>
      <c r="C1018" s="58" t="s">
        <v>2385</v>
      </c>
      <c r="D1018" s="184" t="s">
        <v>2386</v>
      </c>
      <c r="E1018" s="58" t="s">
        <v>337</v>
      </c>
      <c r="F1018" s="58"/>
      <c r="G1018" s="58" t="s">
        <v>338</v>
      </c>
      <c r="H1018" s="188">
        <v>718</v>
      </c>
      <c r="I1018" s="59">
        <v>0.25</v>
      </c>
      <c r="J1018" s="190">
        <f t="shared" si="17"/>
        <v>538.5</v>
      </c>
    </row>
    <row r="1019" spans="1:10" ht="15.5">
      <c r="A1019" s="58">
        <v>1015</v>
      </c>
      <c r="B1019" s="58" t="s">
        <v>1949</v>
      </c>
      <c r="C1019" s="58" t="s">
        <v>2387</v>
      </c>
      <c r="D1019" s="184" t="s">
        <v>2388</v>
      </c>
      <c r="E1019" s="58" t="s">
        <v>337</v>
      </c>
      <c r="F1019" s="58"/>
      <c r="G1019" s="58" t="s">
        <v>338</v>
      </c>
      <c r="H1019" s="188">
        <v>441</v>
      </c>
      <c r="I1019" s="59">
        <v>0.25</v>
      </c>
      <c r="J1019" s="190">
        <f t="shared" si="17"/>
        <v>330.75</v>
      </c>
    </row>
    <row r="1020" spans="1:10" ht="15.5">
      <c r="A1020" s="58">
        <v>1016</v>
      </c>
      <c r="B1020" s="58" t="s">
        <v>1949</v>
      </c>
      <c r="C1020" s="58" t="s">
        <v>2389</v>
      </c>
      <c r="D1020" s="184" t="s">
        <v>2390</v>
      </c>
      <c r="E1020" s="58" t="s">
        <v>337</v>
      </c>
      <c r="F1020" s="58"/>
      <c r="G1020" s="58" t="s">
        <v>338</v>
      </c>
      <c r="H1020" s="188">
        <v>617</v>
      </c>
      <c r="I1020" s="59">
        <v>0.25</v>
      </c>
      <c r="J1020" s="190">
        <f t="shared" si="17"/>
        <v>462.75</v>
      </c>
    </row>
    <row r="1021" spans="1:10" ht="15.5">
      <c r="A1021" s="58">
        <v>1017</v>
      </c>
      <c r="B1021" s="58" t="s">
        <v>1949</v>
      </c>
      <c r="C1021" s="58" t="s">
        <v>2391</v>
      </c>
      <c r="D1021" s="184" t="s">
        <v>2392</v>
      </c>
      <c r="E1021" s="58" t="s">
        <v>337</v>
      </c>
      <c r="F1021" s="58"/>
      <c r="G1021" s="58" t="s">
        <v>338</v>
      </c>
      <c r="H1021" s="188">
        <v>955</v>
      </c>
      <c r="I1021" s="59">
        <v>0.25</v>
      </c>
      <c r="J1021" s="190">
        <f t="shared" si="17"/>
        <v>716.25</v>
      </c>
    </row>
    <row r="1022" spans="1:10" ht="15.5">
      <c r="A1022" s="58">
        <v>1018</v>
      </c>
      <c r="B1022" s="58" t="s">
        <v>1949</v>
      </c>
      <c r="C1022" s="58" t="s">
        <v>2393</v>
      </c>
      <c r="D1022" s="184" t="s">
        <v>1868</v>
      </c>
      <c r="E1022" s="58" t="s">
        <v>337</v>
      </c>
      <c r="F1022" s="58"/>
      <c r="G1022" s="58" t="s">
        <v>338</v>
      </c>
      <c r="H1022" s="188">
        <v>258</v>
      </c>
      <c r="I1022" s="59">
        <v>0.25</v>
      </c>
      <c r="J1022" s="190">
        <f t="shared" si="17"/>
        <v>193.5</v>
      </c>
    </row>
    <row r="1023" spans="1:10" ht="15.5">
      <c r="A1023" s="58">
        <v>1019</v>
      </c>
      <c r="B1023" s="58" t="s">
        <v>1949</v>
      </c>
      <c r="C1023" s="58" t="s">
        <v>2394</v>
      </c>
      <c r="D1023" s="184" t="s">
        <v>2395</v>
      </c>
      <c r="E1023" s="58" t="s">
        <v>337</v>
      </c>
      <c r="F1023" s="58"/>
      <c r="G1023" s="58" t="s">
        <v>338</v>
      </c>
      <c r="H1023" s="188">
        <v>123</v>
      </c>
      <c r="I1023" s="59">
        <v>0.25</v>
      </c>
      <c r="J1023" s="190">
        <f t="shared" si="17"/>
        <v>92.25</v>
      </c>
    </row>
    <row r="1024" spans="1:10" ht="15.5">
      <c r="A1024" s="58">
        <v>1020</v>
      </c>
      <c r="B1024" s="58" t="s">
        <v>1949</v>
      </c>
      <c r="C1024" s="58" t="s">
        <v>2396</v>
      </c>
      <c r="D1024" s="184" t="s">
        <v>2397</v>
      </c>
      <c r="E1024" s="58" t="s">
        <v>337</v>
      </c>
      <c r="F1024" s="58"/>
      <c r="G1024" s="58" t="s">
        <v>338</v>
      </c>
      <c r="H1024" s="188">
        <v>123</v>
      </c>
      <c r="I1024" s="59">
        <v>0.25</v>
      </c>
      <c r="J1024" s="190">
        <f t="shared" si="17"/>
        <v>92.25</v>
      </c>
    </row>
    <row r="1025" spans="1:10" ht="15.5">
      <c r="A1025" s="58">
        <v>1021</v>
      </c>
      <c r="B1025" s="58" t="s">
        <v>1949</v>
      </c>
      <c r="C1025" s="58" t="s">
        <v>2398</v>
      </c>
      <c r="D1025" s="184" t="s">
        <v>2399</v>
      </c>
      <c r="E1025" s="58" t="s">
        <v>337</v>
      </c>
      <c r="F1025" s="58"/>
      <c r="G1025" s="58" t="s">
        <v>338</v>
      </c>
      <c r="H1025" s="188">
        <v>154</v>
      </c>
      <c r="I1025" s="59">
        <v>0.25</v>
      </c>
      <c r="J1025" s="190">
        <f t="shared" si="17"/>
        <v>115.5</v>
      </c>
    </row>
    <row r="1026" spans="1:10" ht="15.5">
      <c r="A1026" s="58">
        <v>1022</v>
      </c>
      <c r="B1026" s="58" t="s">
        <v>1949</v>
      </c>
      <c r="C1026" s="58" t="s">
        <v>2400</v>
      </c>
      <c r="D1026" s="184" t="s">
        <v>2401</v>
      </c>
      <c r="E1026" s="58" t="s">
        <v>337</v>
      </c>
      <c r="F1026" s="58"/>
      <c r="G1026" s="58" t="s">
        <v>338</v>
      </c>
      <c r="H1026" s="188">
        <v>174</v>
      </c>
      <c r="I1026" s="59">
        <v>0.25</v>
      </c>
      <c r="J1026" s="190">
        <f t="shared" si="17"/>
        <v>130.5</v>
      </c>
    </row>
    <row r="1027" spans="1:10" ht="31">
      <c r="A1027" s="58">
        <v>1023</v>
      </c>
      <c r="B1027" s="58" t="s">
        <v>1949</v>
      </c>
      <c r="C1027" s="58" t="s">
        <v>2402</v>
      </c>
      <c r="D1027" s="184" t="s">
        <v>2403</v>
      </c>
      <c r="E1027" s="58" t="s">
        <v>337</v>
      </c>
      <c r="F1027" s="58"/>
      <c r="G1027" s="58" t="s">
        <v>338</v>
      </c>
      <c r="H1027" s="188">
        <v>185</v>
      </c>
      <c r="I1027" s="59">
        <v>0.25</v>
      </c>
      <c r="J1027" s="190">
        <f t="shared" si="17"/>
        <v>138.75</v>
      </c>
    </row>
    <row r="1028" spans="1:10" ht="15.5">
      <c r="A1028" s="58">
        <v>1024</v>
      </c>
      <c r="B1028" s="58" t="s">
        <v>1949</v>
      </c>
      <c r="C1028" s="58" t="s">
        <v>2404</v>
      </c>
      <c r="D1028" s="184" t="s">
        <v>2405</v>
      </c>
      <c r="E1028" s="58" t="s">
        <v>337</v>
      </c>
      <c r="F1028" s="58"/>
      <c r="G1028" s="58" t="s">
        <v>338</v>
      </c>
      <c r="H1028" s="188">
        <v>185</v>
      </c>
      <c r="I1028" s="59">
        <v>0.25</v>
      </c>
      <c r="J1028" s="190">
        <f t="shared" si="17"/>
        <v>138.75</v>
      </c>
    </row>
    <row r="1029" spans="1:10" ht="15.5">
      <c r="A1029" s="58">
        <v>1025</v>
      </c>
      <c r="B1029" s="58" t="s">
        <v>1949</v>
      </c>
      <c r="C1029" s="58" t="s">
        <v>2406</v>
      </c>
      <c r="D1029" s="184" t="s">
        <v>2407</v>
      </c>
      <c r="E1029" s="58" t="s">
        <v>337</v>
      </c>
      <c r="F1029" s="58"/>
      <c r="G1029" s="58" t="s">
        <v>338</v>
      </c>
      <c r="H1029" s="188">
        <v>215</v>
      </c>
      <c r="I1029" s="59">
        <v>0.25</v>
      </c>
      <c r="J1029" s="190">
        <f t="shared" si="17"/>
        <v>161.25</v>
      </c>
    </row>
    <row r="1030" spans="1:10" ht="15.5">
      <c r="A1030" s="58">
        <v>1026</v>
      </c>
      <c r="B1030" s="58" t="s">
        <v>1949</v>
      </c>
      <c r="C1030" s="58" t="s">
        <v>2408</v>
      </c>
      <c r="D1030" s="184" t="s">
        <v>2409</v>
      </c>
      <c r="E1030" s="58" t="s">
        <v>337</v>
      </c>
      <c r="F1030" s="58"/>
      <c r="G1030" s="58" t="s">
        <v>338</v>
      </c>
      <c r="H1030" s="188">
        <v>369</v>
      </c>
      <c r="I1030" s="59">
        <v>0.25</v>
      </c>
      <c r="J1030" s="190">
        <f t="shared" si="17"/>
        <v>276.75</v>
      </c>
    </row>
    <row r="1031" spans="1:10" ht="15.5">
      <c r="A1031" s="58">
        <v>1027</v>
      </c>
      <c r="B1031" s="58" t="s">
        <v>1949</v>
      </c>
      <c r="C1031" s="58" t="s">
        <v>2410</v>
      </c>
      <c r="D1031" s="184" t="s">
        <v>2411</v>
      </c>
      <c r="E1031" s="58" t="s">
        <v>337</v>
      </c>
      <c r="F1031" s="58"/>
      <c r="G1031" s="58" t="s">
        <v>338</v>
      </c>
      <c r="H1031" s="188">
        <v>369</v>
      </c>
      <c r="I1031" s="59">
        <v>0.25</v>
      </c>
      <c r="J1031" s="190">
        <f t="shared" si="17"/>
        <v>276.75</v>
      </c>
    </row>
    <row r="1032" spans="1:10" ht="15.5">
      <c r="A1032" s="58">
        <v>1028</v>
      </c>
      <c r="B1032" s="58" t="s">
        <v>1949</v>
      </c>
      <c r="C1032" s="58" t="s">
        <v>2412</v>
      </c>
      <c r="D1032" s="184" t="s">
        <v>2413</v>
      </c>
      <c r="E1032" s="58" t="s">
        <v>337</v>
      </c>
      <c r="F1032" s="58"/>
      <c r="G1032" s="58" t="s">
        <v>338</v>
      </c>
      <c r="H1032" s="188">
        <v>789</v>
      </c>
      <c r="I1032" s="59">
        <v>0.25</v>
      </c>
      <c r="J1032" s="190">
        <f t="shared" si="17"/>
        <v>591.75</v>
      </c>
    </row>
    <row r="1033" spans="1:10" ht="15.5">
      <c r="A1033" s="58">
        <v>1029</v>
      </c>
      <c r="B1033" s="58" t="s">
        <v>1949</v>
      </c>
      <c r="C1033" s="58" t="s">
        <v>2414</v>
      </c>
      <c r="D1033" s="184" t="s">
        <v>2415</v>
      </c>
      <c r="E1033" s="58" t="s">
        <v>337</v>
      </c>
      <c r="F1033" s="58"/>
      <c r="G1033" s="58" t="s">
        <v>338</v>
      </c>
      <c r="H1033" s="188">
        <v>1066</v>
      </c>
      <c r="I1033" s="59">
        <v>0.25</v>
      </c>
      <c r="J1033" s="190">
        <f t="shared" si="17"/>
        <v>799.5</v>
      </c>
    </row>
    <row r="1034" spans="1:10" ht="15.5">
      <c r="A1034" s="58">
        <v>1030</v>
      </c>
      <c r="B1034" s="58" t="s">
        <v>1949</v>
      </c>
      <c r="C1034" s="58" t="s">
        <v>2416</v>
      </c>
      <c r="D1034" s="184" t="s">
        <v>2417</v>
      </c>
      <c r="E1034" s="58" t="s">
        <v>337</v>
      </c>
      <c r="F1034" s="58"/>
      <c r="G1034" s="58" t="s">
        <v>338</v>
      </c>
      <c r="H1034" s="188">
        <v>1404</v>
      </c>
      <c r="I1034" s="59">
        <v>0.25</v>
      </c>
      <c r="J1034" s="190">
        <f t="shared" si="17"/>
        <v>1053</v>
      </c>
    </row>
    <row r="1035" spans="1:10" ht="15.5">
      <c r="A1035" s="58">
        <v>1031</v>
      </c>
      <c r="B1035" s="58" t="s">
        <v>1949</v>
      </c>
      <c r="C1035" s="58" t="s">
        <v>2418</v>
      </c>
      <c r="D1035" s="184" t="s">
        <v>2419</v>
      </c>
      <c r="E1035" s="58" t="s">
        <v>337</v>
      </c>
      <c r="F1035" s="58"/>
      <c r="G1035" s="58" t="s">
        <v>338</v>
      </c>
      <c r="H1035" s="188">
        <v>923</v>
      </c>
      <c r="I1035" s="59">
        <v>0.25</v>
      </c>
      <c r="J1035" s="190">
        <f t="shared" si="17"/>
        <v>692.25</v>
      </c>
    </row>
    <row r="1036" spans="1:10" ht="15.5">
      <c r="A1036" s="58">
        <v>1032</v>
      </c>
      <c r="B1036" s="58" t="s">
        <v>1949</v>
      </c>
      <c r="C1036" s="58" t="s">
        <v>2420</v>
      </c>
      <c r="D1036" s="184" t="s">
        <v>2421</v>
      </c>
      <c r="E1036" s="58" t="s">
        <v>337</v>
      </c>
      <c r="F1036" s="58"/>
      <c r="G1036" s="58" t="s">
        <v>338</v>
      </c>
      <c r="H1036" s="188">
        <v>851</v>
      </c>
      <c r="I1036" s="59">
        <v>0.25</v>
      </c>
      <c r="J1036" s="190">
        <f t="shared" si="17"/>
        <v>638.25</v>
      </c>
    </row>
    <row r="1037" spans="1:10" ht="15.5">
      <c r="A1037" s="58">
        <v>1033</v>
      </c>
      <c r="B1037" s="58" t="s">
        <v>1949</v>
      </c>
      <c r="C1037" s="58" t="s">
        <v>2422</v>
      </c>
      <c r="D1037" s="184" t="s">
        <v>2423</v>
      </c>
      <c r="E1037" s="58" t="s">
        <v>337</v>
      </c>
      <c r="F1037" s="58"/>
      <c r="G1037" s="58" t="s">
        <v>338</v>
      </c>
      <c r="H1037" s="188">
        <v>1189</v>
      </c>
      <c r="I1037" s="59">
        <v>0.25</v>
      </c>
      <c r="J1037" s="190">
        <f t="shared" si="17"/>
        <v>891.75</v>
      </c>
    </row>
    <row r="1038" spans="1:10" ht="15.5">
      <c r="A1038" s="58">
        <v>1034</v>
      </c>
      <c r="B1038" s="58" t="s">
        <v>1949</v>
      </c>
      <c r="C1038" s="58" t="s">
        <v>2424</v>
      </c>
      <c r="D1038" s="184" t="s">
        <v>2425</v>
      </c>
      <c r="E1038" s="58" t="s">
        <v>337</v>
      </c>
      <c r="F1038" s="58"/>
      <c r="G1038" s="58" t="s">
        <v>338</v>
      </c>
      <c r="H1038" s="188">
        <v>1402</v>
      </c>
      <c r="I1038" s="59">
        <v>0.25</v>
      </c>
      <c r="J1038" s="190">
        <f t="shared" si="17"/>
        <v>1051.5</v>
      </c>
    </row>
    <row r="1039" spans="1:10" ht="15.5">
      <c r="A1039" s="58">
        <v>1035</v>
      </c>
      <c r="B1039" s="58" t="s">
        <v>1949</v>
      </c>
      <c r="C1039" s="58" t="s">
        <v>2426</v>
      </c>
      <c r="D1039" s="184" t="s">
        <v>2427</v>
      </c>
      <c r="E1039" s="58" t="s">
        <v>337</v>
      </c>
      <c r="F1039" s="58"/>
      <c r="G1039" s="58" t="s">
        <v>338</v>
      </c>
      <c r="H1039" s="188">
        <v>912</v>
      </c>
      <c r="I1039" s="59">
        <v>0.25</v>
      </c>
      <c r="J1039" s="190">
        <f t="shared" si="17"/>
        <v>684</v>
      </c>
    </row>
    <row r="1040" spans="1:10" ht="15.5">
      <c r="A1040" s="58">
        <v>1036</v>
      </c>
      <c r="B1040" s="58" t="s">
        <v>1949</v>
      </c>
      <c r="C1040" s="58" t="s">
        <v>2428</v>
      </c>
      <c r="D1040" s="184" t="s">
        <v>2429</v>
      </c>
      <c r="E1040" s="58" t="s">
        <v>337</v>
      </c>
      <c r="F1040" s="58"/>
      <c r="G1040" s="58" t="s">
        <v>338</v>
      </c>
      <c r="H1040" s="188">
        <v>984</v>
      </c>
      <c r="I1040" s="59">
        <v>0.25</v>
      </c>
      <c r="J1040" s="190">
        <f t="shared" si="17"/>
        <v>738</v>
      </c>
    </row>
    <row r="1041" spans="1:10" ht="15.5">
      <c r="A1041" s="58">
        <v>1037</v>
      </c>
      <c r="B1041" s="58" t="s">
        <v>1949</v>
      </c>
      <c r="C1041" s="58" t="s">
        <v>2430</v>
      </c>
      <c r="D1041" s="184" t="s">
        <v>2431</v>
      </c>
      <c r="E1041" s="58" t="s">
        <v>337</v>
      </c>
      <c r="F1041" s="58"/>
      <c r="G1041" s="58" t="s">
        <v>338</v>
      </c>
      <c r="H1041" s="188">
        <v>707</v>
      </c>
      <c r="I1041" s="59">
        <v>0.25</v>
      </c>
      <c r="J1041" s="190">
        <f t="shared" si="17"/>
        <v>530.25</v>
      </c>
    </row>
    <row r="1042" spans="1:10" ht="15.5">
      <c r="A1042" s="58">
        <v>1038</v>
      </c>
      <c r="B1042" s="58" t="s">
        <v>1949</v>
      </c>
      <c r="C1042" s="58" t="s">
        <v>2432</v>
      </c>
      <c r="D1042" s="184" t="s">
        <v>2433</v>
      </c>
      <c r="E1042" s="58" t="s">
        <v>337</v>
      </c>
      <c r="F1042" s="58"/>
      <c r="G1042" s="58" t="s">
        <v>338</v>
      </c>
      <c r="H1042" s="188">
        <v>884</v>
      </c>
      <c r="I1042" s="59">
        <v>0.25</v>
      </c>
      <c r="J1042" s="190">
        <f t="shared" si="17"/>
        <v>663</v>
      </c>
    </row>
    <row r="1043" spans="1:10" ht="15.5">
      <c r="A1043" s="58">
        <v>1039</v>
      </c>
      <c r="B1043" s="58" t="s">
        <v>1949</v>
      </c>
      <c r="C1043" s="58" t="s">
        <v>2434</v>
      </c>
      <c r="D1043" s="184" t="s">
        <v>2392</v>
      </c>
      <c r="E1043" s="58" t="s">
        <v>337</v>
      </c>
      <c r="F1043" s="58"/>
      <c r="G1043" s="58" t="s">
        <v>338</v>
      </c>
      <c r="H1043" s="188">
        <v>1222</v>
      </c>
      <c r="I1043" s="59">
        <v>0.25</v>
      </c>
      <c r="J1043" s="190">
        <f t="shared" si="17"/>
        <v>916.5</v>
      </c>
    </row>
    <row r="1044" spans="1:10" ht="15.5">
      <c r="A1044" s="58">
        <v>1040</v>
      </c>
      <c r="B1044" s="58" t="s">
        <v>1949</v>
      </c>
      <c r="C1044" s="58" t="s">
        <v>2435</v>
      </c>
      <c r="D1044" s="184" t="s">
        <v>2436</v>
      </c>
      <c r="E1044" s="58" t="s">
        <v>337</v>
      </c>
      <c r="F1044" s="58"/>
      <c r="G1044" s="58" t="s">
        <v>338</v>
      </c>
      <c r="H1044" s="188">
        <v>12.3</v>
      </c>
      <c r="I1044" s="59">
        <v>0.25</v>
      </c>
      <c r="J1044" s="190">
        <f t="shared" si="17"/>
        <v>9.2250000000000014</v>
      </c>
    </row>
    <row r="1045" spans="1:10" ht="15.5">
      <c r="A1045" s="58">
        <v>1041</v>
      </c>
      <c r="B1045" s="58" t="s">
        <v>1949</v>
      </c>
      <c r="C1045" s="58" t="s">
        <v>2437</v>
      </c>
      <c r="D1045" s="184" t="s">
        <v>2438</v>
      </c>
      <c r="E1045" s="58" t="s">
        <v>337</v>
      </c>
      <c r="F1045" s="58"/>
      <c r="G1045" s="58" t="s">
        <v>338</v>
      </c>
      <c r="H1045" s="188">
        <v>314</v>
      </c>
      <c r="I1045" s="59">
        <v>0.25</v>
      </c>
      <c r="J1045" s="190">
        <f t="shared" si="17"/>
        <v>235.5</v>
      </c>
    </row>
    <row r="1046" spans="1:10" ht="15.5">
      <c r="A1046" s="58">
        <v>1042</v>
      </c>
      <c r="B1046" s="58" t="s">
        <v>1949</v>
      </c>
      <c r="C1046" s="58" t="s">
        <v>2439</v>
      </c>
      <c r="D1046" s="184" t="s">
        <v>2440</v>
      </c>
      <c r="E1046" s="58" t="s">
        <v>337</v>
      </c>
      <c r="F1046" s="58"/>
      <c r="G1046" s="58" t="s">
        <v>338</v>
      </c>
      <c r="H1046" s="188">
        <v>347</v>
      </c>
      <c r="I1046" s="59">
        <v>0.25</v>
      </c>
      <c r="J1046" s="190">
        <f t="shared" si="17"/>
        <v>260.25</v>
      </c>
    </row>
    <row r="1047" spans="1:10" ht="15.5">
      <c r="A1047" s="58">
        <v>1043</v>
      </c>
      <c r="B1047" s="58" t="s">
        <v>1949</v>
      </c>
      <c r="C1047" s="58" t="s">
        <v>2441</v>
      </c>
      <c r="D1047" s="184" t="s">
        <v>2442</v>
      </c>
      <c r="E1047" s="58" t="s">
        <v>337</v>
      </c>
      <c r="F1047" s="58"/>
      <c r="G1047" s="58" t="s">
        <v>338</v>
      </c>
      <c r="H1047" s="188">
        <v>44.8</v>
      </c>
      <c r="I1047" s="59">
        <v>0.25</v>
      </c>
      <c r="J1047" s="190">
        <f t="shared" si="17"/>
        <v>33.599999999999994</v>
      </c>
    </row>
    <row r="1048" spans="1:10" ht="15.5">
      <c r="A1048" s="58">
        <v>1044</v>
      </c>
      <c r="B1048" s="58" t="s">
        <v>1949</v>
      </c>
      <c r="C1048" s="58" t="s">
        <v>2443</v>
      </c>
      <c r="D1048" s="184" t="s">
        <v>2444</v>
      </c>
      <c r="E1048" s="58" t="s">
        <v>337</v>
      </c>
      <c r="F1048" s="58"/>
      <c r="G1048" s="58" t="s">
        <v>338</v>
      </c>
      <c r="H1048" s="188">
        <v>7.3</v>
      </c>
      <c r="I1048" s="59">
        <v>0.25</v>
      </c>
      <c r="J1048" s="190">
        <f t="shared" si="17"/>
        <v>5.4749999999999996</v>
      </c>
    </row>
    <row r="1049" spans="1:10" ht="15.5">
      <c r="A1049" s="58">
        <v>1045</v>
      </c>
      <c r="B1049" s="58" t="s">
        <v>1949</v>
      </c>
      <c r="C1049" s="58" t="s">
        <v>2445</v>
      </c>
      <c r="D1049" s="184" t="s">
        <v>2446</v>
      </c>
      <c r="E1049" s="58" t="s">
        <v>337</v>
      </c>
      <c r="F1049" s="58"/>
      <c r="G1049" s="58" t="s">
        <v>338</v>
      </c>
      <c r="H1049" s="188">
        <v>61.5</v>
      </c>
      <c r="I1049" s="59">
        <v>0.25</v>
      </c>
      <c r="J1049" s="190">
        <f t="shared" si="17"/>
        <v>46.125</v>
      </c>
    </row>
    <row r="1050" spans="1:10" ht="15.5">
      <c r="A1050" s="58">
        <v>1046</v>
      </c>
      <c r="B1050" s="58" t="s">
        <v>1949</v>
      </c>
      <c r="C1050" s="58" t="s">
        <v>2447</v>
      </c>
      <c r="D1050" s="184" t="s">
        <v>2448</v>
      </c>
      <c r="E1050" s="58" t="s">
        <v>337</v>
      </c>
      <c r="F1050" s="58"/>
      <c r="G1050" s="58" t="s">
        <v>338</v>
      </c>
      <c r="H1050" s="188">
        <v>454</v>
      </c>
      <c r="I1050" s="59">
        <v>0.25</v>
      </c>
      <c r="J1050" s="190">
        <f t="shared" si="17"/>
        <v>340.5</v>
      </c>
    </row>
    <row r="1051" spans="1:10" ht="15.5">
      <c r="A1051" s="58">
        <v>1047</v>
      </c>
      <c r="B1051" s="58" t="s">
        <v>1949</v>
      </c>
      <c r="C1051" s="58" t="s">
        <v>2449</v>
      </c>
      <c r="D1051" s="184" t="s">
        <v>2450</v>
      </c>
      <c r="E1051" s="58" t="s">
        <v>337</v>
      </c>
      <c r="F1051" s="58"/>
      <c r="G1051" s="58" t="s">
        <v>338</v>
      </c>
      <c r="H1051" s="188">
        <v>21</v>
      </c>
      <c r="I1051" s="59">
        <v>0.25</v>
      </c>
      <c r="J1051" s="190">
        <f t="shared" si="17"/>
        <v>15.75</v>
      </c>
    </row>
    <row r="1052" spans="1:10" ht="15.5">
      <c r="A1052" s="58">
        <v>1048</v>
      </c>
      <c r="B1052" s="58" t="s">
        <v>1949</v>
      </c>
      <c r="C1052" s="58" t="s">
        <v>2451</v>
      </c>
      <c r="D1052" s="184" t="s">
        <v>2452</v>
      </c>
      <c r="E1052" s="58" t="s">
        <v>337</v>
      </c>
      <c r="F1052" s="58"/>
      <c r="G1052" s="58" t="s">
        <v>338</v>
      </c>
      <c r="H1052" s="188">
        <v>5.49</v>
      </c>
      <c r="I1052" s="59">
        <v>0.25</v>
      </c>
      <c r="J1052" s="190">
        <f t="shared" ref="J1052:J1115" si="18">H1052*(1-I1052)</f>
        <v>4.1174999999999997</v>
      </c>
    </row>
    <row r="1053" spans="1:10" ht="15.5">
      <c r="A1053" s="58">
        <v>1049</v>
      </c>
      <c r="B1053" s="58" t="s">
        <v>1949</v>
      </c>
      <c r="C1053" s="58" t="s">
        <v>2453</v>
      </c>
      <c r="D1053" s="184" t="s">
        <v>1869</v>
      </c>
      <c r="E1053" s="58" t="s">
        <v>337</v>
      </c>
      <c r="F1053" s="58"/>
      <c r="G1053" s="58" t="s">
        <v>338</v>
      </c>
      <c r="H1053" s="188">
        <v>12.25</v>
      </c>
      <c r="I1053" s="59">
        <v>0.25</v>
      </c>
      <c r="J1053" s="190">
        <f t="shared" si="18"/>
        <v>9.1875</v>
      </c>
    </row>
    <row r="1054" spans="1:10" ht="15.5">
      <c r="A1054" s="58">
        <v>1050</v>
      </c>
      <c r="B1054" s="58" t="s">
        <v>1949</v>
      </c>
      <c r="C1054" s="58" t="s">
        <v>2454</v>
      </c>
      <c r="D1054" s="184" t="s">
        <v>2455</v>
      </c>
      <c r="E1054" s="58" t="s">
        <v>337</v>
      </c>
      <c r="F1054" s="58"/>
      <c r="G1054" s="58" t="s">
        <v>338</v>
      </c>
      <c r="H1054" s="188">
        <v>8.9600000000000009</v>
      </c>
      <c r="I1054" s="59">
        <v>0.25</v>
      </c>
      <c r="J1054" s="190">
        <f t="shared" si="18"/>
        <v>6.7200000000000006</v>
      </c>
    </row>
    <row r="1055" spans="1:10" ht="15.5">
      <c r="A1055" s="58">
        <v>1051</v>
      </c>
      <c r="B1055" s="58" t="s">
        <v>1949</v>
      </c>
      <c r="C1055" s="58" t="s">
        <v>2456</v>
      </c>
      <c r="D1055" s="184" t="s">
        <v>2457</v>
      </c>
      <c r="E1055" s="58" t="s">
        <v>337</v>
      </c>
      <c r="F1055" s="58"/>
      <c r="G1055" s="58" t="s">
        <v>338</v>
      </c>
      <c r="H1055" s="188">
        <v>4.4400000000000004</v>
      </c>
      <c r="I1055" s="59">
        <v>0.25</v>
      </c>
      <c r="J1055" s="190">
        <f t="shared" si="18"/>
        <v>3.33</v>
      </c>
    </row>
    <row r="1056" spans="1:10" ht="15.5">
      <c r="A1056" s="58">
        <v>1052</v>
      </c>
      <c r="B1056" s="58" t="s">
        <v>1949</v>
      </c>
      <c r="C1056" s="58" t="s">
        <v>2458</v>
      </c>
      <c r="D1056" s="184" t="s">
        <v>2459</v>
      </c>
      <c r="E1056" s="58" t="s">
        <v>337</v>
      </c>
      <c r="F1056" s="58"/>
      <c r="G1056" s="58" t="s">
        <v>338</v>
      </c>
      <c r="H1056" s="188">
        <v>4.7</v>
      </c>
      <c r="I1056" s="59">
        <v>0.25</v>
      </c>
      <c r="J1056" s="190">
        <f t="shared" si="18"/>
        <v>3.5250000000000004</v>
      </c>
    </row>
    <row r="1057" spans="1:10" ht="15.5">
      <c r="A1057" s="58">
        <v>1053</v>
      </c>
      <c r="B1057" s="58" t="s">
        <v>1949</v>
      </c>
      <c r="C1057" s="58" t="s">
        <v>2460</v>
      </c>
      <c r="D1057" s="184" t="s">
        <v>2461</v>
      </c>
      <c r="E1057" s="58" t="s">
        <v>337</v>
      </c>
      <c r="F1057" s="58"/>
      <c r="G1057" s="58" t="s">
        <v>338</v>
      </c>
      <c r="H1057" s="188">
        <v>4.4400000000000004</v>
      </c>
      <c r="I1057" s="59">
        <v>0.25</v>
      </c>
      <c r="J1057" s="190">
        <f t="shared" si="18"/>
        <v>3.33</v>
      </c>
    </row>
    <row r="1058" spans="1:10" ht="15.5">
      <c r="A1058" s="58">
        <v>1054</v>
      </c>
      <c r="B1058" s="58" t="s">
        <v>1949</v>
      </c>
      <c r="C1058" s="58" t="s">
        <v>2462</v>
      </c>
      <c r="D1058" s="184" t="s">
        <v>2463</v>
      </c>
      <c r="E1058" s="58" t="s">
        <v>337</v>
      </c>
      <c r="F1058" s="58"/>
      <c r="G1058" s="58" t="s">
        <v>338</v>
      </c>
      <c r="H1058" s="188">
        <v>1.06</v>
      </c>
      <c r="I1058" s="59">
        <v>0.25</v>
      </c>
      <c r="J1058" s="190">
        <f t="shared" si="18"/>
        <v>0.79500000000000004</v>
      </c>
    </row>
    <row r="1059" spans="1:10" ht="15.5">
      <c r="A1059" s="58">
        <v>1055</v>
      </c>
      <c r="B1059" s="58" t="s">
        <v>1949</v>
      </c>
      <c r="C1059" s="58" t="s">
        <v>2464</v>
      </c>
      <c r="D1059" s="184" t="s">
        <v>1945</v>
      </c>
      <c r="E1059" s="58" t="s">
        <v>337</v>
      </c>
      <c r="F1059" s="58"/>
      <c r="G1059" s="58" t="s">
        <v>338</v>
      </c>
      <c r="H1059" s="188">
        <v>1.1299999999999999</v>
      </c>
      <c r="I1059" s="59">
        <v>0.25</v>
      </c>
      <c r="J1059" s="190">
        <f t="shared" si="18"/>
        <v>0.84749999999999992</v>
      </c>
    </row>
    <row r="1060" spans="1:10" ht="15.5">
      <c r="A1060" s="58">
        <v>1056</v>
      </c>
      <c r="B1060" s="58" t="s">
        <v>1949</v>
      </c>
      <c r="C1060" s="58" t="s">
        <v>2465</v>
      </c>
      <c r="D1060" s="184" t="s">
        <v>2466</v>
      </c>
      <c r="E1060" s="58" t="s">
        <v>337</v>
      </c>
      <c r="F1060" s="58"/>
      <c r="G1060" s="58" t="s">
        <v>338</v>
      </c>
      <c r="H1060" s="188">
        <v>8.66</v>
      </c>
      <c r="I1060" s="59">
        <v>0.25</v>
      </c>
      <c r="J1060" s="190">
        <f t="shared" si="18"/>
        <v>6.4950000000000001</v>
      </c>
    </row>
    <row r="1061" spans="1:10" ht="15.5">
      <c r="A1061" s="58">
        <v>1057</v>
      </c>
      <c r="B1061" s="58" t="s">
        <v>1949</v>
      </c>
      <c r="C1061" s="58" t="s">
        <v>2467</v>
      </c>
      <c r="D1061" s="184" t="s">
        <v>2468</v>
      </c>
      <c r="E1061" s="58" t="s">
        <v>337</v>
      </c>
      <c r="F1061" s="58"/>
      <c r="G1061" s="58" t="s">
        <v>338</v>
      </c>
      <c r="H1061" s="188">
        <v>93.5</v>
      </c>
      <c r="I1061" s="59">
        <v>0.25</v>
      </c>
      <c r="J1061" s="190">
        <f t="shared" si="18"/>
        <v>70.125</v>
      </c>
    </row>
    <row r="1062" spans="1:10" ht="15.5">
      <c r="A1062" s="58">
        <v>1058</v>
      </c>
      <c r="B1062" s="58" t="s">
        <v>1949</v>
      </c>
      <c r="C1062" s="58" t="s">
        <v>2469</v>
      </c>
      <c r="D1062" s="184" t="s">
        <v>1870</v>
      </c>
      <c r="E1062" s="58" t="s">
        <v>337</v>
      </c>
      <c r="F1062" s="58"/>
      <c r="G1062" s="58" t="s">
        <v>338</v>
      </c>
      <c r="H1062" s="188">
        <v>12.45</v>
      </c>
      <c r="I1062" s="59">
        <v>0.25</v>
      </c>
      <c r="J1062" s="190">
        <f t="shared" si="18"/>
        <v>9.3374999999999986</v>
      </c>
    </row>
    <row r="1063" spans="1:10" ht="15.5">
      <c r="A1063" s="58">
        <v>1059</v>
      </c>
      <c r="B1063" s="58" t="s">
        <v>1949</v>
      </c>
      <c r="C1063" s="58" t="s">
        <v>2470</v>
      </c>
      <c r="D1063" s="184" t="s">
        <v>2471</v>
      </c>
      <c r="E1063" s="58" t="s">
        <v>337</v>
      </c>
      <c r="F1063" s="58"/>
      <c r="G1063" s="58" t="s">
        <v>338</v>
      </c>
      <c r="H1063" s="188">
        <v>17.95</v>
      </c>
      <c r="I1063" s="59">
        <v>0.25</v>
      </c>
      <c r="J1063" s="190">
        <f t="shared" si="18"/>
        <v>13.462499999999999</v>
      </c>
    </row>
    <row r="1064" spans="1:10" ht="15.5">
      <c r="A1064" s="58">
        <v>1060</v>
      </c>
      <c r="B1064" s="58" t="s">
        <v>1949</v>
      </c>
      <c r="C1064" s="58" t="s">
        <v>2472</v>
      </c>
      <c r="D1064" s="184" t="s">
        <v>2473</v>
      </c>
      <c r="E1064" s="58" t="s">
        <v>337</v>
      </c>
      <c r="F1064" s="58"/>
      <c r="G1064" s="58" t="s">
        <v>338</v>
      </c>
      <c r="H1064" s="188">
        <v>12.45</v>
      </c>
      <c r="I1064" s="59">
        <v>0.25</v>
      </c>
      <c r="J1064" s="190">
        <f t="shared" si="18"/>
        <v>9.3374999999999986</v>
      </c>
    </row>
    <row r="1065" spans="1:10" ht="15.5">
      <c r="A1065" s="58">
        <v>1061</v>
      </c>
      <c r="B1065" s="58" t="s">
        <v>1949</v>
      </c>
      <c r="C1065" s="58" t="s">
        <v>2474</v>
      </c>
      <c r="D1065" s="184" t="s">
        <v>2475</v>
      </c>
      <c r="E1065" s="58" t="s">
        <v>337</v>
      </c>
      <c r="F1065" s="58"/>
      <c r="G1065" s="58" t="s">
        <v>338</v>
      </c>
      <c r="H1065" s="188">
        <v>24.8</v>
      </c>
      <c r="I1065" s="59">
        <v>0.25</v>
      </c>
      <c r="J1065" s="190">
        <f t="shared" si="18"/>
        <v>18.600000000000001</v>
      </c>
    </row>
    <row r="1066" spans="1:10" ht="15.5">
      <c r="A1066" s="58">
        <v>1062</v>
      </c>
      <c r="B1066" s="58" t="s">
        <v>1949</v>
      </c>
      <c r="C1066" s="58" t="s">
        <v>2476</v>
      </c>
      <c r="D1066" s="184" t="s">
        <v>2477</v>
      </c>
      <c r="E1066" s="58" t="s">
        <v>337</v>
      </c>
      <c r="F1066" s="58"/>
      <c r="G1066" s="58" t="s">
        <v>338</v>
      </c>
      <c r="H1066" s="188">
        <v>94.1</v>
      </c>
      <c r="I1066" s="59">
        <v>0.25</v>
      </c>
      <c r="J1066" s="190">
        <f t="shared" si="18"/>
        <v>70.574999999999989</v>
      </c>
    </row>
    <row r="1067" spans="1:10" ht="15.5">
      <c r="A1067" s="58">
        <v>1063</v>
      </c>
      <c r="B1067" s="58" t="s">
        <v>1949</v>
      </c>
      <c r="C1067" s="58" t="s">
        <v>2478</v>
      </c>
      <c r="D1067" s="184" t="s">
        <v>2479</v>
      </c>
      <c r="E1067" s="58" t="s">
        <v>337</v>
      </c>
      <c r="F1067" s="58"/>
      <c r="G1067" s="58" t="s">
        <v>338</v>
      </c>
      <c r="H1067" s="188">
        <v>11.74</v>
      </c>
      <c r="I1067" s="59">
        <v>0.25</v>
      </c>
      <c r="J1067" s="190">
        <f t="shared" si="18"/>
        <v>8.8049999999999997</v>
      </c>
    </row>
    <row r="1068" spans="1:10" ht="15.5">
      <c r="A1068" s="58">
        <v>1064</v>
      </c>
      <c r="B1068" s="58" t="s">
        <v>1949</v>
      </c>
      <c r="C1068" s="58" t="s">
        <v>2480</v>
      </c>
      <c r="D1068" s="184" t="s">
        <v>2481</v>
      </c>
      <c r="E1068" s="58" t="s">
        <v>337</v>
      </c>
      <c r="F1068" s="58"/>
      <c r="G1068" s="58" t="s">
        <v>338</v>
      </c>
      <c r="H1068" s="188">
        <v>15.88</v>
      </c>
      <c r="I1068" s="59">
        <v>0.25</v>
      </c>
      <c r="J1068" s="190">
        <f t="shared" si="18"/>
        <v>11.91</v>
      </c>
    </row>
    <row r="1069" spans="1:10" ht="15.5">
      <c r="A1069" s="58">
        <v>1065</v>
      </c>
      <c r="B1069" s="58" t="s">
        <v>1949</v>
      </c>
      <c r="C1069" s="58" t="s">
        <v>2482</v>
      </c>
      <c r="D1069" s="184" t="s">
        <v>1871</v>
      </c>
      <c r="E1069" s="58" t="s">
        <v>337</v>
      </c>
      <c r="F1069" s="58"/>
      <c r="G1069" s="58" t="s">
        <v>338</v>
      </c>
      <c r="H1069" s="188">
        <v>21.1</v>
      </c>
      <c r="I1069" s="59">
        <v>0.25</v>
      </c>
      <c r="J1069" s="190">
        <f t="shared" si="18"/>
        <v>15.825000000000001</v>
      </c>
    </row>
    <row r="1070" spans="1:10" ht="31">
      <c r="A1070" s="58">
        <v>1066</v>
      </c>
      <c r="B1070" s="58" t="s">
        <v>1949</v>
      </c>
      <c r="C1070" s="58" t="s">
        <v>2483</v>
      </c>
      <c r="D1070" s="184" t="s">
        <v>2484</v>
      </c>
      <c r="E1070" s="58" t="s">
        <v>337</v>
      </c>
      <c r="F1070" s="58"/>
      <c r="G1070" s="58" t="s">
        <v>338</v>
      </c>
      <c r="H1070" s="188">
        <v>209</v>
      </c>
      <c r="I1070" s="59">
        <v>0.25</v>
      </c>
      <c r="J1070" s="190">
        <f t="shared" si="18"/>
        <v>156.75</v>
      </c>
    </row>
    <row r="1071" spans="1:10" ht="31">
      <c r="A1071" s="58">
        <v>1067</v>
      </c>
      <c r="B1071" s="58" t="s">
        <v>1949</v>
      </c>
      <c r="C1071" s="58" t="s">
        <v>2485</v>
      </c>
      <c r="D1071" s="184" t="s">
        <v>2486</v>
      </c>
      <c r="E1071" s="58" t="s">
        <v>337</v>
      </c>
      <c r="F1071" s="58"/>
      <c r="G1071" s="58" t="s">
        <v>338</v>
      </c>
      <c r="H1071" s="188">
        <v>209</v>
      </c>
      <c r="I1071" s="59">
        <v>0.25</v>
      </c>
      <c r="J1071" s="190">
        <f t="shared" si="18"/>
        <v>156.75</v>
      </c>
    </row>
    <row r="1072" spans="1:10" ht="15.5">
      <c r="A1072" s="58">
        <v>1068</v>
      </c>
      <c r="B1072" s="58" t="s">
        <v>1949</v>
      </c>
      <c r="C1072" s="58" t="s">
        <v>2487</v>
      </c>
      <c r="D1072" s="184" t="s">
        <v>2488</v>
      </c>
      <c r="E1072" s="58" t="s">
        <v>337</v>
      </c>
      <c r="F1072" s="58"/>
      <c r="G1072" s="58" t="s">
        <v>338</v>
      </c>
      <c r="H1072" s="188">
        <v>209</v>
      </c>
      <c r="I1072" s="59">
        <v>0.25</v>
      </c>
      <c r="J1072" s="190">
        <f t="shared" si="18"/>
        <v>156.75</v>
      </c>
    </row>
    <row r="1073" spans="1:10" ht="15.5">
      <c r="A1073" s="58">
        <v>1069</v>
      </c>
      <c r="B1073" s="58" t="s">
        <v>1949</v>
      </c>
      <c r="C1073" s="58" t="s">
        <v>2489</v>
      </c>
      <c r="D1073" s="184" t="s">
        <v>2490</v>
      </c>
      <c r="E1073" s="58" t="s">
        <v>337</v>
      </c>
      <c r="F1073" s="58"/>
      <c r="G1073" s="58" t="s">
        <v>338</v>
      </c>
      <c r="H1073" s="188">
        <v>209</v>
      </c>
      <c r="I1073" s="59">
        <v>0.25</v>
      </c>
      <c r="J1073" s="190">
        <f t="shared" si="18"/>
        <v>156.75</v>
      </c>
    </row>
    <row r="1074" spans="1:10" ht="31">
      <c r="A1074" s="58">
        <v>1070</v>
      </c>
      <c r="B1074" s="58" t="s">
        <v>1949</v>
      </c>
      <c r="C1074" s="58" t="s">
        <v>2491</v>
      </c>
      <c r="D1074" s="184" t="s">
        <v>2492</v>
      </c>
      <c r="E1074" s="58" t="s">
        <v>337</v>
      </c>
      <c r="F1074" s="58"/>
      <c r="G1074" s="58" t="s">
        <v>338</v>
      </c>
      <c r="H1074" s="188">
        <v>209</v>
      </c>
      <c r="I1074" s="59">
        <v>0.25</v>
      </c>
      <c r="J1074" s="190">
        <f t="shared" si="18"/>
        <v>156.75</v>
      </c>
    </row>
    <row r="1075" spans="1:10" ht="15.5">
      <c r="A1075" s="58">
        <v>1071</v>
      </c>
      <c r="B1075" s="58" t="s">
        <v>1949</v>
      </c>
      <c r="C1075" s="58" t="s">
        <v>2493</v>
      </c>
      <c r="D1075" s="184" t="s">
        <v>2494</v>
      </c>
      <c r="E1075" s="58" t="s">
        <v>337</v>
      </c>
      <c r="F1075" s="58"/>
      <c r="G1075" s="58" t="s">
        <v>338</v>
      </c>
      <c r="H1075" s="188">
        <v>209</v>
      </c>
      <c r="I1075" s="59">
        <v>0.25</v>
      </c>
      <c r="J1075" s="190">
        <f t="shared" si="18"/>
        <v>156.75</v>
      </c>
    </row>
    <row r="1076" spans="1:10" ht="15.5">
      <c r="A1076" s="58">
        <v>1072</v>
      </c>
      <c r="B1076" s="58" t="s">
        <v>1949</v>
      </c>
      <c r="C1076" s="58" t="s">
        <v>2495</v>
      </c>
      <c r="D1076" s="184" t="s">
        <v>2496</v>
      </c>
      <c r="E1076" s="58" t="s">
        <v>337</v>
      </c>
      <c r="F1076" s="58"/>
      <c r="G1076" s="58" t="s">
        <v>338</v>
      </c>
      <c r="H1076" s="188">
        <v>209</v>
      </c>
      <c r="I1076" s="59">
        <v>0.25</v>
      </c>
      <c r="J1076" s="190">
        <f t="shared" si="18"/>
        <v>156.75</v>
      </c>
    </row>
    <row r="1077" spans="1:10" ht="15.5">
      <c r="A1077" s="58">
        <v>1073</v>
      </c>
      <c r="B1077" s="58" t="s">
        <v>1949</v>
      </c>
      <c r="C1077" s="58" t="s">
        <v>2497</v>
      </c>
      <c r="D1077" s="184" t="s">
        <v>2498</v>
      </c>
      <c r="E1077" s="58" t="s">
        <v>337</v>
      </c>
      <c r="F1077" s="58"/>
      <c r="G1077" s="58" t="s">
        <v>338</v>
      </c>
      <c r="H1077" s="188">
        <v>53.3</v>
      </c>
      <c r="I1077" s="59">
        <v>0.25</v>
      </c>
      <c r="J1077" s="190">
        <f t="shared" si="18"/>
        <v>39.974999999999994</v>
      </c>
    </row>
    <row r="1078" spans="1:10" ht="15.5">
      <c r="A1078" s="58">
        <v>1074</v>
      </c>
      <c r="B1078" s="58" t="s">
        <v>1949</v>
      </c>
      <c r="C1078" s="58" t="s">
        <v>2499</v>
      </c>
      <c r="D1078" s="184" t="s">
        <v>2500</v>
      </c>
      <c r="E1078" s="58" t="s">
        <v>337</v>
      </c>
      <c r="F1078" s="58"/>
      <c r="G1078" s="58" t="s">
        <v>338</v>
      </c>
      <c r="H1078" s="188">
        <v>33.299999999999997</v>
      </c>
      <c r="I1078" s="59">
        <v>0.25</v>
      </c>
      <c r="J1078" s="190">
        <f t="shared" si="18"/>
        <v>24.974999999999998</v>
      </c>
    </row>
    <row r="1079" spans="1:10" ht="31">
      <c r="A1079" s="58">
        <v>1075</v>
      </c>
      <c r="B1079" s="58" t="s">
        <v>1949</v>
      </c>
      <c r="C1079" s="58" t="s">
        <v>2501</v>
      </c>
      <c r="D1079" s="184" t="s">
        <v>2502</v>
      </c>
      <c r="E1079" s="58" t="s">
        <v>337</v>
      </c>
      <c r="F1079" s="58"/>
      <c r="G1079" s="58" t="s">
        <v>338</v>
      </c>
      <c r="H1079" s="188">
        <v>306</v>
      </c>
      <c r="I1079" s="59">
        <v>0.25</v>
      </c>
      <c r="J1079" s="190">
        <f t="shared" si="18"/>
        <v>229.5</v>
      </c>
    </row>
    <row r="1080" spans="1:10" ht="31">
      <c r="A1080" s="58">
        <v>1076</v>
      </c>
      <c r="B1080" s="58" t="s">
        <v>1949</v>
      </c>
      <c r="C1080" s="58" t="s">
        <v>2503</v>
      </c>
      <c r="D1080" s="184" t="s">
        <v>2504</v>
      </c>
      <c r="E1080" s="58" t="s">
        <v>337</v>
      </c>
      <c r="F1080" s="58"/>
      <c r="G1080" s="58" t="s">
        <v>338</v>
      </c>
      <c r="H1080" s="188">
        <v>306</v>
      </c>
      <c r="I1080" s="59">
        <v>0.25</v>
      </c>
      <c r="J1080" s="190">
        <f t="shared" si="18"/>
        <v>229.5</v>
      </c>
    </row>
    <row r="1081" spans="1:10" ht="15.5">
      <c r="A1081" s="58">
        <v>1077</v>
      </c>
      <c r="B1081" s="58" t="s">
        <v>1949</v>
      </c>
      <c r="C1081" s="58" t="s">
        <v>2505</v>
      </c>
      <c r="D1081" s="184" t="s">
        <v>2506</v>
      </c>
      <c r="E1081" s="58" t="s">
        <v>337</v>
      </c>
      <c r="F1081" s="58"/>
      <c r="G1081" s="58" t="s">
        <v>338</v>
      </c>
      <c r="H1081" s="188">
        <v>306</v>
      </c>
      <c r="I1081" s="59">
        <v>0.25</v>
      </c>
      <c r="J1081" s="190">
        <f t="shared" si="18"/>
        <v>229.5</v>
      </c>
    </row>
    <row r="1082" spans="1:10" ht="15.5">
      <c r="A1082" s="58">
        <v>1078</v>
      </c>
      <c r="B1082" s="58" t="s">
        <v>1949</v>
      </c>
      <c r="C1082" s="58" t="s">
        <v>2507</v>
      </c>
      <c r="D1082" s="184" t="s">
        <v>2508</v>
      </c>
      <c r="E1082" s="58" t="s">
        <v>337</v>
      </c>
      <c r="F1082" s="58"/>
      <c r="G1082" s="58" t="s">
        <v>338</v>
      </c>
      <c r="H1082" s="188">
        <v>86.6</v>
      </c>
      <c r="I1082" s="59">
        <v>0.25</v>
      </c>
      <c r="J1082" s="190">
        <f t="shared" si="18"/>
        <v>64.949999999999989</v>
      </c>
    </row>
    <row r="1083" spans="1:10" ht="15.5">
      <c r="A1083" s="58">
        <v>1079</v>
      </c>
      <c r="B1083" s="58" t="s">
        <v>1949</v>
      </c>
      <c r="C1083" s="58" t="s">
        <v>2509</v>
      </c>
      <c r="D1083" s="184" t="s">
        <v>2510</v>
      </c>
      <c r="E1083" s="58" t="s">
        <v>337</v>
      </c>
      <c r="F1083" s="58"/>
      <c r="G1083" s="58" t="s">
        <v>338</v>
      </c>
      <c r="H1083" s="188">
        <v>97.9</v>
      </c>
      <c r="I1083" s="59">
        <v>0.25</v>
      </c>
      <c r="J1083" s="190">
        <f t="shared" si="18"/>
        <v>73.425000000000011</v>
      </c>
    </row>
    <row r="1084" spans="1:10" ht="15.5">
      <c r="A1084" s="58">
        <v>1080</v>
      </c>
      <c r="B1084" s="58" t="s">
        <v>1949</v>
      </c>
      <c r="C1084" s="58" t="s">
        <v>2511</v>
      </c>
      <c r="D1084" s="184" t="s">
        <v>1872</v>
      </c>
      <c r="E1084" s="58" t="s">
        <v>337</v>
      </c>
      <c r="F1084" s="58"/>
      <c r="G1084" s="58" t="s">
        <v>338</v>
      </c>
      <c r="H1084" s="188">
        <v>31.7</v>
      </c>
      <c r="I1084" s="59">
        <v>0.25</v>
      </c>
      <c r="J1084" s="190">
        <f t="shared" si="18"/>
        <v>23.774999999999999</v>
      </c>
    </row>
    <row r="1085" spans="1:10" ht="15.5">
      <c r="A1085" s="58">
        <v>1081</v>
      </c>
      <c r="B1085" s="58" t="s">
        <v>1949</v>
      </c>
      <c r="C1085" s="58" t="s">
        <v>2512</v>
      </c>
      <c r="D1085" s="184" t="s">
        <v>2513</v>
      </c>
      <c r="E1085" s="58" t="s">
        <v>337</v>
      </c>
      <c r="F1085" s="58"/>
      <c r="G1085" s="58" t="s">
        <v>338</v>
      </c>
      <c r="H1085" s="188">
        <v>47.8</v>
      </c>
      <c r="I1085" s="59">
        <v>0.25</v>
      </c>
      <c r="J1085" s="190">
        <f t="shared" si="18"/>
        <v>35.849999999999994</v>
      </c>
    </row>
    <row r="1086" spans="1:10" ht="15.5">
      <c r="A1086" s="58">
        <v>1082</v>
      </c>
      <c r="B1086" s="58" t="s">
        <v>1949</v>
      </c>
      <c r="C1086" s="58" t="s">
        <v>2514</v>
      </c>
      <c r="D1086" s="184" t="s">
        <v>2515</v>
      </c>
      <c r="E1086" s="58" t="s">
        <v>337</v>
      </c>
      <c r="F1086" s="58"/>
      <c r="G1086" s="58" t="s">
        <v>338</v>
      </c>
      <c r="H1086" s="188">
        <v>49.3</v>
      </c>
      <c r="I1086" s="59">
        <v>0.25</v>
      </c>
      <c r="J1086" s="190">
        <f t="shared" si="18"/>
        <v>36.974999999999994</v>
      </c>
    </row>
    <row r="1087" spans="1:10" ht="15.5">
      <c r="A1087" s="58">
        <v>1083</v>
      </c>
      <c r="B1087" s="58" t="s">
        <v>1949</v>
      </c>
      <c r="C1087" s="58" t="s">
        <v>2516</v>
      </c>
      <c r="D1087" s="184" t="s">
        <v>2517</v>
      </c>
      <c r="E1087" s="58" t="s">
        <v>337</v>
      </c>
      <c r="F1087" s="58"/>
      <c r="G1087" s="58" t="s">
        <v>338</v>
      </c>
      <c r="H1087" s="188">
        <v>22.2</v>
      </c>
      <c r="I1087" s="59">
        <v>0.25</v>
      </c>
      <c r="J1087" s="190">
        <f t="shared" si="18"/>
        <v>16.649999999999999</v>
      </c>
    </row>
    <row r="1088" spans="1:10" ht="15.5">
      <c r="A1088" s="58">
        <v>1084</v>
      </c>
      <c r="B1088" s="58" t="s">
        <v>1949</v>
      </c>
      <c r="C1088" s="58" t="s">
        <v>2518</v>
      </c>
      <c r="D1088" s="184" t="s">
        <v>1873</v>
      </c>
      <c r="E1088" s="58" t="s">
        <v>337</v>
      </c>
      <c r="F1088" s="58"/>
      <c r="G1088" s="58" t="s">
        <v>338</v>
      </c>
      <c r="H1088" s="188">
        <v>40.1</v>
      </c>
      <c r="I1088" s="59">
        <v>0.25</v>
      </c>
      <c r="J1088" s="190">
        <f t="shared" si="18"/>
        <v>30.075000000000003</v>
      </c>
    </row>
    <row r="1089" spans="1:10" ht="15.5">
      <c r="A1089" s="58">
        <v>1085</v>
      </c>
      <c r="B1089" s="58" t="s">
        <v>1949</v>
      </c>
      <c r="C1089" s="58" t="s">
        <v>2519</v>
      </c>
      <c r="D1089" s="184" t="s">
        <v>1874</v>
      </c>
      <c r="E1089" s="58" t="s">
        <v>337</v>
      </c>
      <c r="F1089" s="58"/>
      <c r="G1089" s="58" t="s">
        <v>338</v>
      </c>
      <c r="H1089" s="188">
        <v>23.2</v>
      </c>
      <c r="I1089" s="59">
        <v>0.25</v>
      </c>
      <c r="J1089" s="190">
        <f t="shared" si="18"/>
        <v>17.399999999999999</v>
      </c>
    </row>
    <row r="1090" spans="1:10" ht="15.5">
      <c r="A1090" s="58">
        <v>1086</v>
      </c>
      <c r="B1090" s="58" t="s">
        <v>1949</v>
      </c>
      <c r="C1090" s="58" t="s">
        <v>2520</v>
      </c>
      <c r="D1090" s="184" t="s">
        <v>1937</v>
      </c>
      <c r="E1090" s="58" t="s">
        <v>337</v>
      </c>
      <c r="F1090" s="58"/>
      <c r="G1090" s="58" t="s">
        <v>338</v>
      </c>
      <c r="H1090" s="188">
        <v>11.4</v>
      </c>
      <c r="I1090" s="59">
        <v>0.25</v>
      </c>
      <c r="J1090" s="190">
        <f t="shared" si="18"/>
        <v>8.5500000000000007</v>
      </c>
    </row>
    <row r="1091" spans="1:10" ht="15.5">
      <c r="A1091" s="58">
        <v>1087</v>
      </c>
      <c r="B1091" s="58" t="s">
        <v>1949</v>
      </c>
      <c r="C1091" s="58" t="s">
        <v>2521</v>
      </c>
      <c r="D1091" s="184" t="s">
        <v>2522</v>
      </c>
      <c r="E1091" s="58" t="s">
        <v>337</v>
      </c>
      <c r="F1091" s="58"/>
      <c r="G1091" s="58" t="s">
        <v>338</v>
      </c>
      <c r="H1091" s="188">
        <v>16.57</v>
      </c>
      <c r="I1091" s="59">
        <v>0.25</v>
      </c>
      <c r="J1091" s="190">
        <f t="shared" si="18"/>
        <v>12.4275</v>
      </c>
    </row>
    <row r="1092" spans="1:10" ht="15.5">
      <c r="A1092" s="58">
        <v>1088</v>
      </c>
      <c r="B1092" s="58" t="s">
        <v>1949</v>
      </c>
      <c r="C1092" s="58" t="s">
        <v>2523</v>
      </c>
      <c r="D1092" s="184" t="s">
        <v>2524</v>
      </c>
      <c r="E1092" s="58" t="s">
        <v>337</v>
      </c>
      <c r="F1092" s="58"/>
      <c r="G1092" s="58" t="s">
        <v>338</v>
      </c>
      <c r="H1092" s="188">
        <v>8.4499999999999993</v>
      </c>
      <c r="I1092" s="59">
        <v>0.25</v>
      </c>
      <c r="J1092" s="190">
        <f t="shared" si="18"/>
        <v>6.3374999999999995</v>
      </c>
    </row>
    <row r="1093" spans="1:10" ht="15.5">
      <c r="A1093" s="58">
        <v>1089</v>
      </c>
      <c r="B1093" s="58" t="s">
        <v>1949</v>
      </c>
      <c r="C1093" s="58" t="s">
        <v>2525</v>
      </c>
      <c r="D1093" s="184" t="s">
        <v>2526</v>
      </c>
      <c r="E1093" s="58" t="s">
        <v>337</v>
      </c>
      <c r="F1093" s="58"/>
      <c r="G1093" s="58" t="s">
        <v>338</v>
      </c>
      <c r="H1093" s="188">
        <v>8.4499999999999993</v>
      </c>
      <c r="I1093" s="59">
        <v>0.25</v>
      </c>
      <c r="J1093" s="190">
        <f t="shared" si="18"/>
        <v>6.3374999999999995</v>
      </c>
    </row>
    <row r="1094" spans="1:10" ht="15.5">
      <c r="A1094" s="58">
        <v>1090</v>
      </c>
      <c r="B1094" s="58" t="s">
        <v>1949</v>
      </c>
      <c r="C1094" s="58" t="s">
        <v>2527</v>
      </c>
      <c r="D1094" s="184" t="s">
        <v>2528</v>
      </c>
      <c r="E1094" s="58" t="s">
        <v>337</v>
      </c>
      <c r="F1094" s="58"/>
      <c r="G1094" s="58" t="s">
        <v>338</v>
      </c>
      <c r="H1094" s="188">
        <v>8.4499999999999993</v>
      </c>
      <c r="I1094" s="59">
        <v>0.25</v>
      </c>
      <c r="J1094" s="190">
        <f t="shared" si="18"/>
        <v>6.3374999999999995</v>
      </c>
    </row>
    <row r="1095" spans="1:10" ht="15.5">
      <c r="A1095" s="58">
        <v>1091</v>
      </c>
      <c r="B1095" s="58" t="s">
        <v>1949</v>
      </c>
      <c r="C1095" s="58" t="s">
        <v>2529</v>
      </c>
      <c r="D1095" s="184" t="s">
        <v>2530</v>
      </c>
      <c r="E1095" s="58" t="s">
        <v>337</v>
      </c>
      <c r="F1095" s="58"/>
      <c r="G1095" s="58" t="s">
        <v>338</v>
      </c>
      <c r="H1095" s="188">
        <v>12.25</v>
      </c>
      <c r="I1095" s="59">
        <v>0.25</v>
      </c>
      <c r="J1095" s="190">
        <f t="shared" si="18"/>
        <v>9.1875</v>
      </c>
    </row>
    <row r="1096" spans="1:10" ht="15.5">
      <c r="A1096" s="58">
        <v>1092</v>
      </c>
      <c r="B1096" s="58" t="s">
        <v>1949</v>
      </c>
      <c r="C1096" s="58" t="s">
        <v>2531</v>
      </c>
      <c r="D1096" s="184" t="s">
        <v>2532</v>
      </c>
      <c r="E1096" s="58" t="s">
        <v>337</v>
      </c>
      <c r="F1096" s="58"/>
      <c r="G1096" s="58" t="s">
        <v>338</v>
      </c>
      <c r="H1096" s="188">
        <v>5.49</v>
      </c>
      <c r="I1096" s="59">
        <v>0.25</v>
      </c>
      <c r="J1096" s="190">
        <f t="shared" si="18"/>
        <v>4.1174999999999997</v>
      </c>
    </row>
    <row r="1097" spans="1:10" ht="15.5">
      <c r="A1097" s="58">
        <v>1093</v>
      </c>
      <c r="B1097" s="58" t="s">
        <v>1949</v>
      </c>
      <c r="C1097" s="58" t="s">
        <v>2533</v>
      </c>
      <c r="D1097" s="184" t="s">
        <v>2534</v>
      </c>
      <c r="E1097" s="58" t="s">
        <v>337</v>
      </c>
      <c r="F1097" s="58"/>
      <c r="G1097" s="58" t="s">
        <v>338</v>
      </c>
      <c r="H1097" s="188">
        <v>14.57</v>
      </c>
      <c r="I1097" s="59">
        <v>0.25</v>
      </c>
      <c r="J1097" s="190">
        <f t="shared" si="18"/>
        <v>10.9275</v>
      </c>
    </row>
    <row r="1098" spans="1:10" ht="15.5">
      <c r="A1098" s="58">
        <v>1094</v>
      </c>
      <c r="B1098" s="58" t="s">
        <v>1949</v>
      </c>
      <c r="C1098" s="58" t="s">
        <v>2535</v>
      </c>
      <c r="D1098" s="184" t="s">
        <v>1944</v>
      </c>
      <c r="E1098" s="58" t="s">
        <v>337</v>
      </c>
      <c r="F1098" s="58"/>
      <c r="G1098" s="58" t="s">
        <v>338</v>
      </c>
      <c r="H1098" s="188">
        <v>8.4499999999999993</v>
      </c>
      <c r="I1098" s="59">
        <v>0.25</v>
      </c>
      <c r="J1098" s="190">
        <f t="shared" si="18"/>
        <v>6.3374999999999995</v>
      </c>
    </row>
    <row r="1099" spans="1:10" ht="15.5">
      <c r="A1099" s="58">
        <v>1095</v>
      </c>
      <c r="B1099" s="58" t="s">
        <v>1949</v>
      </c>
      <c r="C1099" s="58" t="s">
        <v>2536</v>
      </c>
      <c r="D1099" s="184" t="s">
        <v>1875</v>
      </c>
      <c r="E1099" s="58" t="s">
        <v>337</v>
      </c>
      <c r="F1099" s="58"/>
      <c r="G1099" s="58" t="s">
        <v>338</v>
      </c>
      <c r="H1099" s="188">
        <v>4.4400000000000004</v>
      </c>
      <c r="I1099" s="59">
        <v>0.25</v>
      </c>
      <c r="J1099" s="190">
        <f t="shared" si="18"/>
        <v>3.33</v>
      </c>
    </row>
    <row r="1100" spans="1:10" ht="15.5">
      <c r="A1100" s="58">
        <v>1096</v>
      </c>
      <c r="B1100" s="58" t="s">
        <v>1949</v>
      </c>
      <c r="C1100" s="58" t="s">
        <v>2537</v>
      </c>
      <c r="D1100" s="184" t="s">
        <v>2538</v>
      </c>
      <c r="E1100" s="58" t="s">
        <v>337</v>
      </c>
      <c r="F1100" s="58"/>
      <c r="G1100" s="58" t="s">
        <v>338</v>
      </c>
      <c r="H1100" s="188">
        <v>139</v>
      </c>
      <c r="I1100" s="59">
        <v>0.25</v>
      </c>
      <c r="J1100" s="190">
        <f t="shared" si="18"/>
        <v>104.25</v>
      </c>
    </row>
    <row r="1101" spans="1:10" ht="15.5">
      <c r="A1101" s="58">
        <v>1097</v>
      </c>
      <c r="B1101" s="58" t="s">
        <v>1949</v>
      </c>
      <c r="C1101" s="58" t="s">
        <v>2539</v>
      </c>
      <c r="D1101" s="184" t="s">
        <v>2540</v>
      </c>
      <c r="E1101" s="58" t="s">
        <v>337</v>
      </c>
      <c r="F1101" s="58"/>
      <c r="G1101" s="58" t="s">
        <v>338</v>
      </c>
      <c r="H1101" s="188">
        <v>93.5</v>
      </c>
      <c r="I1101" s="59">
        <v>0.25</v>
      </c>
      <c r="J1101" s="190">
        <f t="shared" si="18"/>
        <v>70.125</v>
      </c>
    </row>
    <row r="1102" spans="1:10" ht="15.5">
      <c r="A1102" s="58">
        <v>1098</v>
      </c>
      <c r="B1102" s="58" t="s">
        <v>1949</v>
      </c>
      <c r="C1102" s="58" t="s">
        <v>2541</v>
      </c>
      <c r="D1102" s="184" t="s">
        <v>2542</v>
      </c>
      <c r="E1102" s="58" t="s">
        <v>337</v>
      </c>
      <c r="F1102" s="58"/>
      <c r="G1102" s="58" t="s">
        <v>338</v>
      </c>
      <c r="H1102" s="188">
        <v>17.73</v>
      </c>
      <c r="I1102" s="59">
        <v>0.25</v>
      </c>
      <c r="J1102" s="190">
        <f t="shared" si="18"/>
        <v>13.297499999999999</v>
      </c>
    </row>
    <row r="1103" spans="1:10" ht="15.5">
      <c r="A1103" s="58">
        <v>1099</v>
      </c>
      <c r="B1103" s="58" t="s">
        <v>1949</v>
      </c>
      <c r="C1103" s="58" t="s">
        <v>2543</v>
      </c>
      <c r="D1103" s="184" t="s">
        <v>2544</v>
      </c>
      <c r="E1103" s="58" t="s">
        <v>337</v>
      </c>
      <c r="F1103" s="58"/>
      <c r="G1103" s="58" t="s">
        <v>338</v>
      </c>
      <c r="H1103" s="188">
        <v>11</v>
      </c>
      <c r="I1103" s="59">
        <v>0.25</v>
      </c>
      <c r="J1103" s="190">
        <f t="shared" si="18"/>
        <v>8.25</v>
      </c>
    </row>
    <row r="1104" spans="1:10" ht="15.5">
      <c r="A1104" s="58">
        <v>1100</v>
      </c>
      <c r="B1104" s="58" t="s">
        <v>1949</v>
      </c>
      <c r="C1104" s="58" t="s">
        <v>2545</v>
      </c>
      <c r="D1104" s="184" t="s">
        <v>2546</v>
      </c>
      <c r="E1104" s="58" t="s">
        <v>337</v>
      </c>
      <c r="F1104" s="58"/>
      <c r="G1104" s="58" t="s">
        <v>338</v>
      </c>
      <c r="H1104" s="188">
        <v>49.3</v>
      </c>
      <c r="I1104" s="59">
        <v>0.25</v>
      </c>
      <c r="J1104" s="190">
        <f t="shared" si="18"/>
        <v>36.974999999999994</v>
      </c>
    </row>
    <row r="1105" spans="1:10" ht="15.5">
      <c r="A1105" s="58">
        <v>1101</v>
      </c>
      <c r="B1105" s="58" t="s">
        <v>1949</v>
      </c>
      <c r="C1105" s="58" t="s">
        <v>2547</v>
      </c>
      <c r="D1105" s="184" t="s">
        <v>2548</v>
      </c>
      <c r="E1105" s="58" t="s">
        <v>337</v>
      </c>
      <c r="F1105" s="58"/>
      <c r="G1105" s="58" t="s">
        <v>338</v>
      </c>
      <c r="H1105" s="188">
        <v>52.7</v>
      </c>
      <c r="I1105" s="59">
        <v>0.25</v>
      </c>
      <c r="J1105" s="190">
        <f t="shared" si="18"/>
        <v>39.525000000000006</v>
      </c>
    </row>
    <row r="1106" spans="1:10" ht="15.5">
      <c r="A1106" s="58">
        <v>1102</v>
      </c>
      <c r="B1106" s="58" t="s">
        <v>1949</v>
      </c>
      <c r="C1106" s="58" t="s">
        <v>2549</v>
      </c>
      <c r="D1106" s="184" t="s">
        <v>2550</v>
      </c>
      <c r="E1106" s="58" t="s">
        <v>337</v>
      </c>
      <c r="F1106" s="58"/>
      <c r="G1106" s="58" t="s">
        <v>338</v>
      </c>
      <c r="H1106" s="188">
        <v>51.5</v>
      </c>
      <c r="I1106" s="59">
        <v>0.25</v>
      </c>
      <c r="J1106" s="190">
        <f t="shared" si="18"/>
        <v>38.625</v>
      </c>
    </row>
    <row r="1107" spans="1:10" ht="15.5">
      <c r="A1107" s="58">
        <v>1103</v>
      </c>
      <c r="B1107" s="58" t="s">
        <v>1949</v>
      </c>
      <c r="C1107" s="58" t="s">
        <v>2551</v>
      </c>
      <c r="D1107" s="184" t="s">
        <v>2552</v>
      </c>
      <c r="E1107" s="58" t="s">
        <v>337</v>
      </c>
      <c r="F1107" s="58"/>
      <c r="G1107" s="58" t="s">
        <v>338</v>
      </c>
      <c r="H1107" s="188">
        <v>77.8</v>
      </c>
      <c r="I1107" s="59">
        <v>0.25</v>
      </c>
      <c r="J1107" s="190">
        <f t="shared" si="18"/>
        <v>58.349999999999994</v>
      </c>
    </row>
    <row r="1108" spans="1:10" ht="15.5">
      <c r="A1108" s="58">
        <v>1104</v>
      </c>
      <c r="B1108" s="58" t="s">
        <v>1949</v>
      </c>
      <c r="C1108" s="58" t="s">
        <v>2553</v>
      </c>
      <c r="D1108" s="184" t="s">
        <v>2554</v>
      </c>
      <c r="E1108" s="58" t="s">
        <v>337</v>
      </c>
      <c r="F1108" s="58"/>
      <c r="G1108" s="58" t="s">
        <v>338</v>
      </c>
      <c r="H1108" s="188">
        <v>54.9</v>
      </c>
      <c r="I1108" s="59">
        <v>0.25</v>
      </c>
      <c r="J1108" s="190">
        <f t="shared" si="18"/>
        <v>41.174999999999997</v>
      </c>
    </row>
    <row r="1109" spans="1:10" ht="15.5">
      <c r="A1109" s="58">
        <v>1105</v>
      </c>
      <c r="B1109" s="58" t="s">
        <v>1949</v>
      </c>
      <c r="C1109" s="58" t="s">
        <v>2555</v>
      </c>
      <c r="D1109" s="184" t="s">
        <v>2556</v>
      </c>
      <c r="E1109" s="58" t="s">
        <v>337</v>
      </c>
      <c r="F1109" s="58"/>
      <c r="G1109" s="58" t="s">
        <v>338</v>
      </c>
      <c r="H1109" s="188">
        <v>79</v>
      </c>
      <c r="I1109" s="59">
        <v>0.25</v>
      </c>
      <c r="J1109" s="190">
        <f t="shared" si="18"/>
        <v>59.25</v>
      </c>
    </row>
    <row r="1110" spans="1:10" ht="15.5">
      <c r="A1110" s="58">
        <v>1106</v>
      </c>
      <c r="B1110" s="58" t="s">
        <v>1949</v>
      </c>
      <c r="C1110" s="58" t="s">
        <v>2557</v>
      </c>
      <c r="D1110" s="184" t="s">
        <v>2558</v>
      </c>
      <c r="E1110" s="58" t="s">
        <v>337</v>
      </c>
      <c r="F1110" s="58"/>
      <c r="G1110" s="58" t="s">
        <v>338</v>
      </c>
      <c r="H1110" s="188">
        <v>70.599999999999994</v>
      </c>
      <c r="I1110" s="59">
        <v>0.25</v>
      </c>
      <c r="J1110" s="190">
        <f t="shared" si="18"/>
        <v>52.949999999999996</v>
      </c>
    </row>
    <row r="1111" spans="1:10" ht="15.5">
      <c r="A1111" s="58">
        <v>1107</v>
      </c>
      <c r="B1111" s="58" t="s">
        <v>1949</v>
      </c>
      <c r="C1111" s="58" t="s">
        <v>2559</v>
      </c>
      <c r="D1111" s="184" t="s">
        <v>2560</v>
      </c>
      <c r="E1111" s="58" t="s">
        <v>337</v>
      </c>
      <c r="F1111" s="58"/>
      <c r="G1111" s="58" t="s">
        <v>338</v>
      </c>
      <c r="H1111" s="188">
        <v>78.400000000000006</v>
      </c>
      <c r="I1111" s="59">
        <v>0.25</v>
      </c>
      <c r="J1111" s="190">
        <f t="shared" si="18"/>
        <v>58.800000000000004</v>
      </c>
    </row>
    <row r="1112" spans="1:10" ht="15.5">
      <c r="A1112" s="58">
        <v>1108</v>
      </c>
      <c r="B1112" s="58" t="s">
        <v>1949</v>
      </c>
      <c r="C1112" s="58" t="s">
        <v>2561</v>
      </c>
      <c r="D1112" s="184" t="s">
        <v>2562</v>
      </c>
      <c r="E1112" s="58" t="s">
        <v>337</v>
      </c>
      <c r="F1112" s="58"/>
      <c r="G1112" s="58" t="s">
        <v>338</v>
      </c>
      <c r="H1112" s="188">
        <v>70.599999999999994</v>
      </c>
      <c r="I1112" s="59">
        <v>0.25</v>
      </c>
      <c r="J1112" s="190">
        <f t="shared" si="18"/>
        <v>52.949999999999996</v>
      </c>
    </row>
    <row r="1113" spans="1:10" ht="15.5">
      <c r="A1113" s="58">
        <v>1109</v>
      </c>
      <c r="B1113" s="58" t="s">
        <v>1949</v>
      </c>
      <c r="C1113" s="58" t="s">
        <v>2563</v>
      </c>
      <c r="D1113" s="184" t="s">
        <v>2552</v>
      </c>
      <c r="E1113" s="58" t="s">
        <v>337</v>
      </c>
      <c r="F1113" s="58"/>
      <c r="G1113" s="58" t="s">
        <v>338</v>
      </c>
      <c r="H1113" s="188">
        <v>67.2</v>
      </c>
      <c r="I1113" s="59">
        <v>0.25</v>
      </c>
      <c r="J1113" s="190">
        <f t="shared" si="18"/>
        <v>50.400000000000006</v>
      </c>
    </row>
    <row r="1114" spans="1:10" ht="15.5">
      <c r="A1114" s="58">
        <v>1110</v>
      </c>
      <c r="B1114" s="58" t="s">
        <v>1949</v>
      </c>
      <c r="C1114" s="58" t="s">
        <v>2564</v>
      </c>
      <c r="D1114" s="184" t="s">
        <v>2565</v>
      </c>
      <c r="E1114" s="58" t="s">
        <v>337</v>
      </c>
      <c r="F1114" s="58"/>
      <c r="G1114" s="58" t="s">
        <v>338</v>
      </c>
      <c r="H1114" s="188">
        <v>39.1</v>
      </c>
      <c r="I1114" s="59">
        <v>0.25</v>
      </c>
      <c r="J1114" s="190">
        <f t="shared" si="18"/>
        <v>29.325000000000003</v>
      </c>
    </row>
    <row r="1115" spans="1:10" ht="15.5">
      <c r="A1115" s="58">
        <v>1111</v>
      </c>
      <c r="B1115" s="58" t="s">
        <v>1949</v>
      </c>
      <c r="C1115" s="58" t="s">
        <v>2566</v>
      </c>
      <c r="D1115" s="184" t="s">
        <v>2567</v>
      </c>
      <c r="E1115" s="58" t="s">
        <v>337</v>
      </c>
      <c r="F1115" s="58"/>
      <c r="G1115" s="58" t="s">
        <v>338</v>
      </c>
      <c r="H1115" s="188">
        <v>129</v>
      </c>
      <c r="I1115" s="59">
        <v>0.25</v>
      </c>
      <c r="J1115" s="190">
        <f t="shared" si="18"/>
        <v>96.75</v>
      </c>
    </row>
    <row r="1116" spans="1:10" ht="15.5">
      <c r="A1116" s="58">
        <v>1112</v>
      </c>
      <c r="B1116" s="58" t="s">
        <v>1949</v>
      </c>
      <c r="C1116" s="58" t="s">
        <v>2568</v>
      </c>
      <c r="D1116" s="184" t="s">
        <v>2569</v>
      </c>
      <c r="E1116" s="58" t="s">
        <v>337</v>
      </c>
      <c r="F1116" s="58"/>
      <c r="G1116" s="58" t="s">
        <v>338</v>
      </c>
      <c r="H1116" s="188">
        <v>67.2</v>
      </c>
      <c r="I1116" s="59">
        <v>0.25</v>
      </c>
      <c r="J1116" s="190">
        <f t="shared" ref="J1116:J1179" si="19">H1116*(1-I1116)</f>
        <v>50.400000000000006</v>
      </c>
    </row>
    <row r="1117" spans="1:10" ht="15.5">
      <c r="A1117" s="58">
        <v>1113</v>
      </c>
      <c r="B1117" s="58" t="s">
        <v>1949</v>
      </c>
      <c r="C1117" s="58" t="s">
        <v>2570</v>
      </c>
      <c r="D1117" s="184" t="s">
        <v>1876</v>
      </c>
      <c r="E1117" s="58" t="s">
        <v>337</v>
      </c>
      <c r="F1117" s="58"/>
      <c r="G1117" s="58" t="s">
        <v>338</v>
      </c>
      <c r="H1117" s="188">
        <v>336</v>
      </c>
      <c r="I1117" s="59">
        <v>0.25</v>
      </c>
      <c r="J1117" s="190">
        <f t="shared" si="19"/>
        <v>252</v>
      </c>
    </row>
    <row r="1118" spans="1:10" ht="15.5">
      <c r="A1118" s="58">
        <v>1114</v>
      </c>
      <c r="B1118" s="58" t="s">
        <v>1949</v>
      </c>
      <c r="C1118" s="58" t="s">
        <v>2571</v>
      </c>
      <c r="D1118" s="184" t="s">
        <v>2572</v>
      </c>
      <c r="E1118" s="58" t="s">
        <v>337</v>
      </c>
      <c r="F1118" s="58"/>
      <c r="G1118" s="58" t="s">
        <v>338</v>
      </c>
      <c r="H1118" s="188">
        <v>56</v>
      </c>
      <c r="I1118" s="59">
        <v>0.25</v>
      </c>
      <c r="J1118" s="190">
        <f t="shared" si="19"/>
        <v>42</v>
      </c>
    </row>
    <row r="1119" spans="1:10" ht="15.5">
      <c r="A1119" s="58">
        <v>1115</v>
      </c>
      <c r="B1119" s="58" t="s">
        <v>1949</v>
      </c>
      <c r="C1119" s="58" t="s">
        <v>2573</v>
      </c>
      <c r="D1119" s="184" t="s">
        <v>2574</v>
      </c>
      <c r="E1119" s="58" t="s">
        <v>337</v>
      </c>
      <c r="F1119" s="58"/>
      <c r="G1119" s="58" t="s">
        <v>338</v>
      </c>
      <c r="H1119" s="188">
        <v>33.6</v>
      </c>
      <c r="I1119" s="59">
        <v>0.25</v>
      </c>
      <c r="J1119" s="190">
        <f t="shared" si="19"/>
        <v>25.200000000000003</v>
      </c>
    </row>
    <row r="1120" spans="1:10" ht="15.5">
      <c r="A1120" s="58">
        <v>1116</v>
      </c>
      <c r="B1120" s="58" t="s">
        <v>1949</v>
      </c>
      <c r="C1120" s="58" t="s">
        <v>2575</v>
      </c>
      <c r="D1120" s="184" t="s">
        <v>2576</v>
      </c>
      <c r="E1120" s="58" t="s">
        <v>337</v>
      </c>
      <c r="F1120" s="58"/>
      <c r="G1120" s="58" t="s">
        <v>338</v>
      </c>
      <c r="H1120" s="188">
        <v>840</v>
      </c>
      <c r="I1120" s="59">
        <v>0.25</v>
      </c>
      <c r="J1120" s="190">
        <f t="shared" si="19"/>
        <v>630</v>
      </c>
    </row>
    <row r="1121" spans="1:10" ht="15.5">
      <c r="A1121" s="58">
        <v>1117</v>
      </c>
      <c r="B1121" s="58" t="s">
        <v>1949</v>
      </c>
      <c r="C1121" s="58" t="s">
        <v>2577</v>
      </c>
      <c r="D1121" s="184" t="s">
        <v>2578</v>
      </c>
      <c r="E1121" s="58" t="s">
        <v>337</v>
      </c>
      <c r="F1121" s="58"/>
      <c r="G1121" s="58" t="s">
        <v>338</v>
      </c>
      <c r="H1121" s="188">
        <v>840</v>
      </c>
      <c r="I1121" s="59">
        <v>0.25</v>
      </c>
      <c r="J1121" s="190">
        <f t="shared" si="19"/>
        <v>630</v>
      </c>
    </row>
    <row r="1122" spans="1:10" ht="15.5">
      <c r="A1122" s="58">
        <v>1118</v>
      </c>
      <c r="B1122" s="58" t="s">
        <v>1949</v>
      </c>
      <c r="C1122" s="58" t="s">
        <v>2579</v>
      </c>
      <c r="D1122" s="184" t="s">
        <v>2580</v>
      </c>
      <c r="E1122" s="58" t="s">
        <v>337</v>
      </c>
      <c r="F1122" s="58"/>
      <c r="G1122" s="58" t="s">
        <v>338</v>
      </c>
      <c r="H1122" s="188">
        <v>39.1</v>
      </c>
      <c r="I1122" s="59">
        <v>0.25</v>
      </c>
      <c r="J1122" s="190">
        <f t="shared" si="19"/>
        <v>29.325000000000003</v>
      </c>
    </row>
    <row r="1123" spans="1:10" ht="15.5">
      <c r="A1123" s="58">
        <v>1119</v>
      </c>
      <c r="B1123" s="58" t="s">
        <v>1949</v>
      </c>
      <c r="C1123" s="58" t="s">
        <v>2581</v>
      </c>
      <c r="D1123" s="184" t="s">
        <v>2582</v>
      </c>
      <c r="E1123" s="58" t="s">
        <v>337</v>
      </c>
      <c r="F1123" s="58"/>
      <c r="G1123" s="58" t="s">
        <v>338</v>
      </c>
      <c r="H1123" s="188">
        <v>244</v>
      </c>
      <c r="I1123" s="59">
        <v>0.25</v>
      </c>
      <c r="J1123" s="190">
        <f t="shared" si="19"/>
        <v>183</v>
      </c>
    </row>
    <row r="1124" spans="1:10" ht="15.5">
      <c r="A1124" s="58">
        <v>1120</v>
      </c>
      <c r="B1124" s="58" t="s">
        <v>1949</v>
      </c>
      <c r="C1124" s="58" t="s">
        <v>2583</v>
      </c>
      <c r="D1124" s="184" t="s">
        <v>2584</v>
      </c>
      <c r="E1124" s="58" t="s">
        <v>337</v>
      </c>
      <c r="F1124" s="58"/>
      <c r="G1124" s="58" t="s">
        <v>338</v>
      </c>
      <c r="H1124" s="188">
        <v>23.5</v>
      </c>
      <c r="I1124" s="59">
        <v>0.25</v>
      </c>
      <c r="J1124" s="190">
        <f t="shared" si="19"/>
        <v>17.625</v>
      </c>
    </row>
    <row r="1125" spans="1:10" ht="15.5">
      <c r="A1125" s="58">
        <v>1121</v>
      </c>
      <c r="B1125" s="58" t="s">
        <v>1949</v>
      </c>
      <c r="C1125" s="58" t="s">
        <v>2585</v>
      </c>
      <c r="D1125" s="184" t="s">
        <v>2586</v>
      </c>
      <c r="E1125" s="58" t="s">
        <v>337</v>
      </c>
      <c r="F1125" s="58"/>
      <c r="G1125" s="58" t="s">
        <v>338</v>
      </c>
      <c r="H1125" s="188">
        <v>69.400000000000006</v>
      </c>
      <c r="I1125" s="59">
        <v>0.25</v>
      </c>
      <c r="J1125" s="190">
        <f t="shared" si="19"/>
        <v>52.050000000000004</v>
      </c>
    </row>
    <row r="1126" spans="1:10" ht="15.5">
      <c r="A1126" s="58">
        <v>1122</v>
      </c>
      <c r="B1126" s="58" t="s">
        <v>1949</v>
      </c>
      <c r="C1126" s="58" t="s">
        <v>2587</v>
      </c>
      <c r="D1126" s="184" t="s">
        <v>2588</v>
      </c>
      <c r="E1126" s="58" t="s">
        <v>337</v>
      </c>
      <c r="F1126" s="58"/>
      <c r="G1126" s="58" t="s">
        <v>338</v>
      </c>
      <c r="H1126" s="188">
        <v>352</v>
      </c>
      <c r="I1126" s="59">
        <v>0.25</v>
      </c>
      <c r="J1126" s="190">
        <f t="shared" si="19"/>
        <v>264</v>
      </c>
    </row>
    <row r="1127" spans="1:10" ht="15.5">
      <c r="A1127" s="58">
        <v>1123</v>
      </c>
      <c r="B1127" s="58" t="s">
        <v>1949</v>
      </c>
      <c r="C1127" s="58" t="s">
        <v>2589</v>
      </c>
      <c r="D1127" s="184" t="s">
        <v>2590</v>
      </c>
      <c r="E1127" s="58" t="s">
        <v>337</v>
      </c>
      <c r="F1127" s="58"/>
      <c r="G1127" s="58" t="s">
        <v>338</v>
      </c>
      <c r="H1127" s="188">
        <v>112</v>
      </c>
      <c r="I1127" s="59">
        <v>0.25</v>
      </c>
      <c r="J1127" s="190">
        <f t="shared" si="19"/>
        <v>84</v>
      </c>
    </row>
    <row r="1128" spans="1:10" ht="15.5">
      <c r="A1128" s="58">
        <v>1124</v>
      </c>
      <c r="B1128" s="58" t="s">
        <v>1949</v>
      </c>
      <c r="C1128" s="58" t="s">
        <v>2591</v>
      </c>
      <c r="D1128" s="184" t="s">
        <v>2592</v>
      </c>
      <c r="E1128" s="58" t="s">
        <v>337</v>
      </c>
      <c r="F1128" s="58"/>
      <c r="G1128" s="58" t="s">
        <v>338</v>
      </c>
      <c r="H1128" s="188">
        <v>164</v>
      </c>
      <c r="I1128" s="59">
        <v>0.25</v>
      </c>
      <c r="J1128" s="190">
        <f t="shared" si="19"/>
        <v>123</v>
      </c>
    </row>
    <row r="1129" spans="1:10" ht="15.5">
      <c r="A1129" s="58">
        <v>1125</v>
      </c>
      <c r="B1129" s="58" t="s">
        <v>1949</v>
      </c>
      <c r="C1129" s="58" t="s">
        <v>2593</v>
      </c>
      <c r="D1129" s="184" t="s">
        <v>2594</v>
      </c>
      <c r="E1129" s="58" t="s">
        <v>337</v>
      </c>
      <c r="F1129" s="58"/>
      <c r="G1129" s="58" t="s">
        <v>338</v>
      </c>
      <c r="H1129" s="188">
        <v>125</v>
      </c>
      <c r="I1129" s="59">
        <v>0.25</v>
      </c>
      <c r="J1129" s="190">
        <f t="shared" si="19"/>
        <v>93.75</v>
      </c>
    </row>
    <row r="1130" spans="1:10" ht="15.5">
      <c r="A1130" s="58">
        <v>1126</v>
      </c>
      <c r="B1130" s="58" t="s">
        <v>1949</v>
      </c>
      <c r="C1130" s="58" t="s">
        <v>2595</v>
      </c>
      <c r="D1130" s="184" t="s">
        <v>2596</v>
      </c>
      <c r="E1130" s="58" t="s">
        <v>337</v>
      </c>
      <c r="F1130" s="58"/>
      <c r="G1130" s="58" t="s">
        <v>338</v>
      </c>
      <c r="H1130" s="188">
        <v>175</v>
      </c>
      <c r="I1130" s="59">
        <v>0.25</v>
      </c>
      <c r="J1130" s="190">
        <f t="shared" si="19"/>
        <v>131.25</v>
      </c>
    </row>
    <row r="1131" spans="1:10" ht="15.5">
      <c r="A1131" s="58">
        <v>1127</v>
      </c>
      <c r="B1131" s="58" t="s">
        <v>1949</v>
      </c>
      <c r="C1131" s="58" t="s">
        <v>2597</v>
      </c>
      <c r="D1131" s="184" t="s">
        <v>2598</v>
      </c>
      <c r="E1131" s="58" t="s">
        <v>337</v>
      </c>
      <c r="F1131" s="58"/>
      <c r="G1131" s="58" t="s">
        <v>338</v>
      </c>
      <c r="H1131" s="188">
        <v>130</v>
      </c>
      <c r="I1131" s="59">
        <v>0.25</v>
      </c>
      <c r="J1131" s="190">
        <f t="shared" si="19"/>
        <v>97.5</v>
      </c>
    </row>
    <row r="1132" spans="1:10" ht="15.5">
      <c r="A1132" s="58">
        <v>1128</v>
      </c>
      <c r="B1132" s="58" t="s">
        <v>1949</v>
      </c>
      <c r="C1132" s="58" t="s">
        <v>2599</v>
      </c>
      <c r="D1132" s="184" t="s">
        <v>2600</v>
      </c>
      <c r="E1132" s="58" t="s">
        <v>337</v>
      </c>
      <c r="F1132" s="58"/>
      <c r="G1132" s="58" t="s">
        <v>338</v>
      </c>
      <c r="H1132" s="188">
        <v>175</v>
      </c>
      <c r="I1132" s="59">
        <v>0.25</v>
      </c>
      <c r="J1132" s="190">
        <f t="shared" si="19"/>
        <v>131.25</v>
      </c>
    </row>
    <row r="1133" spans="1:10" ht="15.5">
      <c r="A1133" s="58">
        <v>1129</v>
      </c>
      <c r="B1133" s="58" t="s">
        <v>1949</v>
      </c>
      <c r="C1133" s="58" t="s">
        <v>2601</v>
      </c>
      <c r="D1133" s="184" t="s">
        <v>2602</v>
      </c>
      <c r="E1133" s="58" t="s">
        <v>337</v>
      </c>
      <c r="F1133" s="58"/>
      <c r="G1133" s="58" t="s">
        <v>338</v>
      </c>
      <c r="H1133" s="188">
        <v>8.9600000000000009</v>
      </c>
      <c r="I1133" s="59">
        <v>0.25</v>
      </c>
      <c r="J1133" s="190">
        <f t="shared" si="19"/>
        <v>6.7200000000000006</v>
      </c>
    </row>
    <row r="1134" spans="1:10" ht="15.5">
      <c r="A1134" s="58">
        <v>1130</v>
      </c>
      <c r="B1134" s="58" t="s">
        <v>1949</v>
      </c>
      <c r="C1134" s="58" t="s">
        <v>2603</v>
      </c>
      <c r="D1134" s="184" t="s">
        <v>2604</v>
      </c>
      <c r="E1134" s="58" t="s">
        <v>337</v>
      </c>
      <c r="F1134" s="58"/>
      <c r="G1134" s="58" t="s">
        <v>338</v>
      </c>
      <c r="H1134" s="188">
        <v>11.2</v>
      </c>
      <c r="I1134" s="59">
        <v>0.25</v>
      </c>
      <c r="J1134" s="190">
        <f t="shared" si="19"/>
        <v>8.3999999999999986</v>
      </c>
    </row>
    <row r="1135" spans="1:10" ht="15.5">
      <c r="A1135" s="58">
        <v>1131</v>
      </c>
      <c r="B1135" s="58" t="s">
        <v>1949</v>
      </c>
      <c r="C1135" s="58" t="s">
        <v>2605</v>
      </c>
      <c r="D1135" s="184" t="s">
        <v>2606</v>
      </c>
      <c r="E1135" s="58" t="s">
        <v>337</v>
      </c>
      <c r="F1135" s="58"/>
      <c r="G1135" s="58" t="s">
        <v>338</v>
      </c>
      <c r="H1135" s="188">
        <v>11.2</v>
      </c>
      <c r="I1135" s="59">
        <v>0.25</v>
      </c>
      <c r="J1135" s="190">
        <f t="shared" si="19"/>
        <v>8.3999999999999986</v>
      </c>
    </row>
    <row r="1136" spans="1:10" ht="15.5">
      <c r="A1136" s="58">
        <v>1132</v>
      </c>
      <c r="B1136" s="58" t="s">
        <v>1949</v>
      </c>
      <c r="C1136" s="58" t="s">
        <v>2607</v>
      </c>
      <c r="D1136" s="184" t="s">
        <v>2608</v>
      </c>
      <c r="E1136" s="58" t="s">
        <v>337</v>
      </c>
      <c r="F1136" s="58"/>
      <c r="G1136" s="58" t="s">
        <v>338</v>
      </c>
      <c r="H1136" s="188">
        <v>31.4</v>
      </c>
      <c r="I1136" s="59">
        <v>0.25</v>
      </c>
      <c r="J1136" s="190">
        <f t="shared" si="19"/>
        <v>23.549999999999997</v>
      </c>
    </row>
    <row r="1137" spans="1:10" ht="15.5">
      <c r="A1137" s="58">
        <v>1133</v>
      </c>
      <c r="B1137" s="58" t="s">
        <v>1949</v>
      </c>
      <c r="C1137" s="58" t="s">
        <v>2609</v>
      </c>
      <c r="D1137" s="184" t="s">
        <v>2610</v>
      </c>
      <c r="E1137" s="58" t="s">
        <v>337</v>
      </c>
      <c r="F1137" s="58"/>
      <c r="G1137" s="58" t="s">
        <v>338</v>
      </c>
      <c r="H1137" s="188">
        <v>75</v>
      </c>
      <c r="I1137" s="59">
        <v>0.25</v>
      </c>
      <c r="J1137" s="190">
        <f t="shared" si="19"/>
        <v>56.25</v>
      </c>
    </row>
    <row r="1138" spans="1:10" ht="15.5">
      <c r="A1138" s="58">
        <v>1134</v>
      </c>
      <c r="B1138" s="58" t="s">
        <v>1949</v>
      </c>
      <c r="C1138" s="58" t="s">
        <v>2611</v>
      </c>
      <c r="D1138" s="184" t="s">
        <v>2612</v>
      </c>
      <c r="E1138" s="58" t="s">
        <v>337</v>
      </c>
      <c r="F1138" s="58"/>
      <c r="G1138" s="58" t="s">
        <v>338</v>
      </c>
      <c r="H1138" s="188">
        <v>44.8</v>
      </c>
      <c r="I1138" s="59">
        <v>0.25</v>
      </c>
      <c r="J1138" s="190">
        <f t="shared" si="19"/>
        <v>33.599999999999994</v>
      </c>
    </row>
    <row r="1139" spans="1:10" ht="15.5">
      <c r="A1139" s="58">
        <v>1135</v>
      </c>
      <c r="B1139" s="58" t="s">
        <v>1949</v>
      </c>
      <c r="C1139" s="58" t="s">
        <v>2613</v>
      </c>
      <c r="D1139" s="184" t="s">
        <v>2614</v>
      </c>
      <c r="E1139" s="58" t="s">
        <v>337</v>
      </c>
      <c r="F1139" s="58"/>
      <c r="G1139" s="58" t="s">
        <v>338</v>
      </c>
      <c r="H1139" s="188">
        <v>94.1</v>
      </c>
      <c r="I1139" s="59">
        <v>0.25</v>
      </c>
      <c r="J1139" s="190">
        <f t="shared" si="19"/>
        <v>70.574999999999989</v>
      </c>
    </row>
    <row r="1140" spans="1:10" ht="15.5">
      <c r="A1140" s="58">
        <v>1136</v>
      </c>
      <c r="B1140" s="58" t="s">
        <v>1949</v>
      </c>
      <c r="C1140" s="58" t="s">
        <v>2615</v>
      </c>
      <c r="D1140" s="184" t="s">
        <v>2614</v>
      </c>
      <c r="E1140" s="58" t="s">
        <v>337</v>
      </c>
      <c r="F1140" s="58"/>
      <c r="G1140" s="58" t="s">
        <v>338</v>
      </c>
      <c r="H1140" s="188">
        <v>85.1</v>
      </c>
      <c r="I1140" s="59">
        <v>0.25</v>
      </c>
      <c r="J1140" s="190">
        <f t="shared" si="19"/>
        <v>63.824999999999996</v>
      </c>
    </row>
    <row r="1141" spans="1:10" ht="15.5">
      <c r="A1141" s="58">
        <v>1137</v>
      </c>
      <c r="B1141" s="58" t="s">
        <v>1949</v>
      </c>
      <c r="C1141" s="58" t="s">
        <v>2616</v>
      </c>
      <c r="D1141" s="184" t="s">
        <v>2617</v>
      </c>
      <c r="E1141" s="58" t="s">
        <v>337</v>
      </c>
      <c r="F1141" s="58"/>
      <c r="G1141" s="58" t="s">
        <v>338</v>
      </c>
      <c r="H1141" s="188">
        <v>132</v>
      </c>
      <c r="I1141" s="59">
        <v>0.25</v>
      </c>
      <c r="J1141" s="190">
        <f t="shared" si="19"/>
        <v>99</v>
      </c>
    </row>
    <row r="1142" spans="1:10" ht="15.5">
      <c r="A1142" s="58">
        <v>1138</v>
      </c>
      <c r="B1142" s="58" t="s">
        <v>1949</v>
      </c>
      <c r="C1142" s="58" t="s">
        <v>2618</v>
      </c>
      <c r="D1142" s="184" t="s">
        <v>2617</v>
      </c>
      <c r="E1142" s="58" t="s">
        <v>337</v>
      </c>
      <c r="F1142" s="58"/>
      <c r="G1142" s="58" t="s">
        <v>338</v>
      </c>
      <c r="H1142" s="188">
        <v>121</v>
      </c>
      <c r="I1142" s="59">
        <v>0.25</v>
      </c>
      <c r="J1142" s="190">
        <f t="shared" si="19"/>
        <v>90.75</v>
      </c>
    </row>
    <row r="1143" spans="1:10" ht="15.5">
      <c r="A1143" s="58">
        <v>1139</v>
      </c>
      <c r="B1143" s="58" t="s">
        <v>1949</v>
      </c>
      <c r="C1143" s="58" t="s">
        <v>2619</v>
      </c>
      <c r="D1143" s="184" t="s">
        <v>2620</v>
      </c>
      <c r="E1143" s="58" t="s">
        <v>337</v>
      </c>
      <c r="F1143" s="58"/>
      <c r="G1143" s="58" t="s">
        <v>338</v>
      </c>
      <c r="H1143" s="188">
        <v>27.4</v>
      </c>
      <c r="I1143" s="59">
        <v>0.25</v>
      </c>
      <c r="J1143" s="190">
        <f t="shared" si="19"/>
        <v>20.549999999999997</v>
      </c>
    </row>
    <row r="1144" spans="1:10" ht="15.5">
      <c r="A1144" s="58">
        <v>1140</v>
      </c>
      <c r="B1144" s="58" t="s">
        <v>1949</v>
      </c>
      <c r="C1144" s="58" t="s">
        <v>2621</v>
      </c>
      <c r="D1144" s="184" t="s">
        <v>2622</v>
      </c>
      <c r="E1144" s="58" t="s">
        <v>337</v>
      </c>
      <c r="F1144" s="58"/>
      <c r="G1144" s="58" t="s">
        <v>338</v>
      </c>
      <c r="H1144" s="188">
        <v>25.2</v>
      </c>
      <c r="I1144" s="59">
        <v>0.25</v>
      </c>
      <c r="J1144" s="190">
        <f t="shared" si="19"/>
        <v>18.899999999999999</v>
      </c>
    </row>
    <row r="1145" spans="1:10" ht="15.5">
      <c r="A1145" s="58">
        <v>1141</v>
      </c>
      <c r="B1145" s="58" t="s">
        <v>1949</v>
      </c>
      <c r="C1145" s="58" t="s">
        <v>2623</v>
      </c>
      <c r="D1145" s="184" t="s">
        <v>2624</v>
      </c>
      <c r="E1145" s="58" t="s">
        <v>337</v>
      </c>
      <c r="F1145" s="58"/>
      <c r="G1145" s="58" t="s">
        <v>338</v>
      </c>
      <c r="H1145" s="188">
        <v>44.8</v>
      </c>
      <c r="I1145" s="59">
        <v>0.25</v>
      </c>
      <c r="J1145" s="190">
        <f t="shared" si="19"/>
        <v>33.599999999999994</v>
      </c>
    </row>
    <row r="1146" spans="1:10" ht="15.5">
      <c r="A1146" s="58">
        <v>1142</v>
      </c>
      <c r="B1146" s="58" t="s">
        <v>1949</v>
      </c>
      <c r="C1146" s="58" t="s">
        <v>2625</v>
      </c>
      <c r="D1146" s="184" t="s">
        <v>2626</v>
      </c>
      <c r="E1146" s="58" t="s">
        <v>337</v>
      </c>
      <c r="F1146" s="58"/>
      <c r="G1146" s="58" t="s">
        <v>338</v>
      </c>
      <c r="H1146" s="188">
        <v>40.299999999999997</v>
      </c>
      <c r="I1146" s="59">
        <v>0.25</v>
      </c>
      <c r="J1146" s="190">
        <f t="shared" si="19"/>
        <v>30.224999999999998</v>
      </c>
    </row>
    <row r="1147" spans="1:10" ht="15.5">
      <c r="A1147" s="58">
        <v>1143</v>
      </c>
      <c r="B1147" s="58" t="s">
        <v>1949</v>
      </c>
      <c r="C1147" s="58" t="s">
        <v>2627</v>
      </c>
      <c r="D1147" s="184" t="s">
        <v>2628</v>
      </c>
      <c r="E1147" s="58" t="s">
        <v>337</v>
      </c>
      <c r="F1147" s="58"/>
      <c r="G1147" s="58" t="s">
        <v>338</v>
      </c>
      <c r="H1147" s="188">
        <v>12.56</v>
      </c>
      <c r="I1147" s="59">
        <v>0.25</v>
      </c>
      <c r="J1147" s="190">
        <f t="shared" si="19"/>
        <v>9.42</v>
      </c>
    </row>
    <row r="1148" spans="1:10" ht="15.5">
      <c r="A1148" s="58">
        <v>1144</v>
      </c>
      <c r="B1148" s="58" t="s">
        <v>1949</v>
      </c>
      <c r="C1148" s="58" t="s">
        <v>2629</v>
      </c>
      <c r="D1148" s="184" t="s">
        <v>2630</v>
      </c>
      <c r="E1148" s="58" t="s">
        <v>337</v>
      </c>
      <c r="F1148" s="58"/>
      <c r="G1148" s="58" t="s">
        <v>338</v>
      </c>
      <c r="H1148" s="188">
        <v>47.6</v>
      </c>
      <c r="I1148" s="59">
        <v>0.25</v>
      </c>
      <c r="J1148" s="190">
        <f t="shared" si="19"/>
        <v>35.700000000000003</v>
      </c>
    </row>
    <row r="1149" spans="1:10" ht="15.5">
      <c r="A1149" s="58">
        <v>1145</v>
      </c>
      <c r="B1149" s="58" t="s">
        <v>1949</v>
      </c>
      <c r="C1149" s="58" t="s">
        <v>2631</v>
      </c>
      <c r="D1149" s="184" t="s">
        <v>2632</v>
      </c>
      <c r="E1149" s="58" t="s">
        <v>337</v>
      </c>
      <c r="F1149" s="58"/>
      <c r="G1149" s="58" t="s">
        <v>338</v>
      </c>
      <c r="H1149" s="188">
        <v>60.5</v>
      </c>
      <c r="I1149" s="59">
        <v>0.25</v>
      </c>
      <c r="J1149" s="190">
        <f t="shared" si="19"/>
        <v>45.375</v>
      </c>
    </row>
    <row r="1150" spans="1:10" ht="15.5">
      <c r="A1150" s="58">
        <v>1146</v>
      </c>
      <c r="B1150" s="58" t="s">
        <v>1949</v>
      </c>
      <c r="C1150" s="58" t="s">
        <v>2633</v>
      </c>
      <c r="D1150" s="184" t="s">
        <v>2634</v>
      </c>
      <c r="E1150" s="58" t="s">
        <v>337</v>
      </c>
      <c r="F1150" s="58"/>
      <c r="G1150" s="58" t="s">
        <v>338</v>
      </c>
      <c r="H1150" s="188">
        <v>56</v>
      </c>
      <c r="I1150" s="59">
        <v>0.25</v>
      </c>
      <c r="J1150" s="190">
        <f t="shared" si="19"/>
        <v>42</v>
      </c>
    </row>
    <row r="1151" spans="1:10" ht="15.5">
      <c r="A1151" s="58">
        <v>1147</v>
      </c>
      <c r="B1151" s="58" t="s">
        <v>1949</v>
      </c>
      <c r="C1151" s="58" t="s">
        <v>2635</v>
      </c>
      <c r="D1151" s="184" t="s">
        <v>2636</v>
      </c>
      <c r="E1151" s="58" t="s">
        <v>337</v>
      </c>
      <c r="F1151" s="58"/>
      <c r="G1151" s="58" t="s">
        <v>338</v>
      </c>
      <c r="H1151" s="188">
        <v>68.900000000000006</v>
      </c>
      <c r="I1151" s="59">
        <v>0.25</v>
      </c>
      <c r="J1151" s="190">
        <f t="shared" si="19"/>
        <v>51.675000000000004</v>
      </c>
    </row>
    <row r="1152" spans="1:10" ht="15.5">
      <c r="A1152" s="58">
        <v>1148</v>
      </c>
      <c r="B1152" s="58" t="s">
        <v>1949</v>
      </c>
      <c r="C1152" s="58" t="s">
        <v>2637</v>
      </c>
      <c r="D1152" s="184" t="s">
        <v>2638</v>
      </c>
      <c r="E1152" s="58" t="s">
        <v>337</v>
      </c>
      <c r="F1152" s="58"/>
      <c r="G1152" s="58" t="s">
        <v>338</v>
      </c>
      <c r="H1152" s="188">
        <v>63.3</v>
      </c>
      <c r="I1152" s="59">
        <v>0.25</v>
      </c>
      <c r="J1152" s="190">
        <f t="shared" si="19"/>
        <v>47.474999999999994</v>
      </c>
    </row>
    <row r="1153" spans="1:10" ht="15.5">
      <c r="A1153" s="58">
        <v>1149</v>
      </c>
      <c r="B1153" s="58" t="s">
        <v>1949</v>
      </c>
      <c r="C1153" s="58" t="s">
        <v>2639</v>
      </c>
      <c r="D1153" s="184" t="s">
        <v>2640</v>
      </c>
      <c r="E1153" s="58" t="s">
        <v>337</v>
      </c>
      <c r="F1153" s="58"/>
      <c r="G1153" s="58" t="s">
        <v>338</v>
      </c>
      <c r="H1153" s="188">
        <v>82.9</v>
      </c>
      <c r="I1153" s="59">
        <v>0.25</v>
      </c>
      <c r="J1153" s="190">
        <f t="shared" si="19"/>
        <v>62.175000000000004</v>
      </c>
    </row>
    <row r="1154" spans="1:10" ht="15.5">
      <c r="A1154" s="58">
        <v>1150</v>
      </c>
      <c r="B1154" s="58" t="s">
        <v>1949</v>
      </c>
      <c r="C1154" s="58" t="s">
        <v>2641</v>
      </c>
      <c r="D1154" s="184" t="s">
        <v>1877</v>
      </c>
      <c r="E1154" s="58" t="s">
        <v>337</v>
      </c>
      <c r="F1154" s="58"/>
      <c r="G1154" s="58" t="s">
        <v>338</v>
      </c>
      <c r="H1154" s="188">
        <v>74.5</v>
      </c>
      <c r="I1154" s="59">
        <v>0.25</v>
      </c>
      <c r="J1154" s="190">
        <f t="shared" si="19"/>
        <v>55.875</v>
      </c>
    </row>
    <row r="1155" spans="1:10" ht="15.5">
      <c r="A1155" s="58">
        <v>1151</v>
      </c>
      <c r="B1155" s="58" t="s">
        <v>1949</v>
      </c>
      <c r="C1155" s="58" t="s">
        <v>2642</v>
      </c>
      <c r="D1155" s="184" t="s">
        <v>2643</v>
      </c>
      <c r="E1155" s="58" t="s">
        <v>337</v>
      </c>
      <c r="F1155" s="58"/>
      <c r="G1155" s="58" t="s">
        <v>338</v>
      </c>
      <c r="H1155" s="188">
        <v>9.19</v>
      </c>
      <c r="I1155" s="59">
        <v>0.25</v>
      </c>
      <c r="J1155" s="190">
        <f t="shared" si="19"/>
        <v>6.8925000000000001</v>
      </c>
    </row>
    <row r="1156" spans="1:10" ht="15.5">
      <c r="A1156" s="58">
        <v>1152</v>
      </c>
      <c r="B1156" s="58" t="s">
        <v>1949</v>
      </c>
      <c r="C1156" s="58" t="s">
        <v>2644</v>
      </c>
      <c r="D1156" s="184" t="s">
        <v>2645</v>
      </c>
      <c r="E1156" s="58" t="s">
        <v>337</v>
      </c>
      <c r="F1156" s="58"/>
      <c r="G1156" s="58" t="s">
        <v>338</v>
      </c>
      <c r="H1156" s="188">
        <v>267</v>
      </c>
      <c r="I1156" s="59">
        <v>0.25</v>
      </c>
      <c r="J1156" s="190">
        <f t="shared" si="19"/>
        <v>200.25</v>
      </c>
    </row>
    <row r="1157" spans="1:10" ht="15.5">
      <c r="A1157" s="58">
        <v>1153</v>
      </c>
      <c r="B1157" s="58" t="s">
        <v>1949</v>
      </c>
      <c r="C1157" s="58" t="s">
        <v>2646</v>
      </c>
      <c r="D1157" s="184" t="s">
        <v>1878</v>
      </c>
      <c r="E1157" s="58" t="s">
        <v>337</v>
      </c>
      <c r="F1157" s="58"/>
      <c r="G1157" s="58" t="s">
        <v>338</v>
      </c>
      <c r="H1157" s="188">
        <v>164</v>
      </c>
      <c r="I1157" s="59">
        <v>0.25</v>
      </c>
      <c r="J1157" s="190">
        <f t="shared" si="19"/>
        <v>123</v>
      </c>
    </row>
    <row r="1158" spans="1:10" ht="15.5">
      <c r="A1158" s="58">
        <v>1154</v>
      </c>
      <c r="B1158" s="58" t="s">
        <v>1949</v>
      </c>
      <c r="C1158" s="58" t="s">
        <v>2647</v>
      </c>
      <c r="D1158" s="184" t="s">
        <v>2648</v>
      </c>
      <c r="E1158" s="58" t="s">
        <v>337</v>
      </c>
      <c r="F1158" s="58"/>
      <c r="G1158" s="58" t="s">
        <v>338</v>
      </c>
      <c r="H1158" s="188">
        <v>21.1</v>
      </c>
      <c r="I1158" s="59">
        <v>0.25</v>
      </c>
      <c r="J1158" s="190">
        <f t="shared" si="19"/>
        <v>15.825000000000001</v>
      </c>
    </row>
    <row r="1159" spans="1:10" ht="15.5">
      <c r="A1159" s="58">
        <v>1155</v>
      </c>
      <c r="B1159" s="58" t="s">
        <v>1949</v>
      </c>
      <c r="C1159" s="58" t="s">
        <v>2649</v>
      </c>
      <c r="D1159" s="184" t="s">
        <v>2650</v>
      </c>
      <c r="E1159" s="58" t="s">
        <v>337</v>
      </c>
      <c r="F1159" s="58"/>
      <c r="G1159" s="58" t="s">
        <v>338</v>
      </c>
      <c r="H1159" s="188">
        <v>24.1</v>
      </c>
      <c r="I1159" s="59">
        <v>0.25</v>
      </c>
      <c r="J1159" s="190">
        <f t="shared" si="19"/>
        <v>18.075000000000003</v>
      </c>
    </row>
    <row r="1160" spans="1:10" ht="15.5">
      <c r="A1160" s="58">
        <v>1156</v>
      </c>
      <c r="B1160" s="58" t="s">
        <v>1949</v>
      </c>
      <c r="C1160" s="58" t="s">
        <v>2651</v>
      </c>
      <c r="D1160" s="184" t="s">
        <v>2652</v>
      </c>
      <c r="E1160" s="58" t="s">
        <v>337</v>
      </c>
      <c r="F1160" s="58"/>
      <c r="G1160" s="58" t="s">
        <v>338</v>
      </c>
      <c r="H1160" s="188">
        <v>16.57</v>
      </c>
      <c r="I1160" s="59">
        <v>0.25</v>
      </c>
      <c r="J1160" s="190">
        <f t="shared" si="19"/>
        <v>12.4275</v>
      </c>
    </row>
    <row r="1161" spans="1:10" ht="15.5">
      <c r="A1161" s="58">
        <v>1157</v>
      </c>
      <c r="B1161" s="58" t="s">
        <v>1949</v>
      </c>
      <c r="C1161" s="58" t="s">
        <v>2653</v>
      </c>
      <c r="D1161" s="184" t="s">
        <v>2654</v>
      </c>
      <c r="E1161" s="58" t="s">
        <v>337</v>
      </c>
      <c r="F1161" s="58"/>
      <c r="G1161" s="58" t="s">
        <v>338</v>
      </c>
      <c r="H1161" s="188">
        <v>201</v>
      </c>
      <c r="I1161" s="59">
        <v>0.25</v>
      </c>
      <c r="J1161" s="190">
        <f t="shared" si="19"/>
        <v>150.75</v>
      </c>
    </row>
    <row r="1162" spans="1:10" ht="15.5">
      <c r="A1162" s="58">
        <v>1158</v>
      </c>
      <c r="B1162" s="58" t="s">
        <v>1949</v>
      </c>
      <c r="C1162" s="58" t="s">
        <v>2655</v>
      </c>
      <c r="D1162" s="184" t="s">
        <v>2656</v>
      </c>
      <c r="E1162" s="58" t="s">
        <v>337</v>
      </c>
      <c r="F1162" s="58"/>
      <c r="G1162" s="58" t="s">
        <v>338</v>
      </c>
      <c r="H1162" s="188">
        <v>334</v>
      </c>
      <c r="I1162" s="59">
        <v>0.25</v>
      </c>
      <c r="J1162" s="190">
        <f t="shared" si="19"/>
        <v>250.5</v>
      </c>
    </row>
    <row r="1163" spans="1:10" ht="15.5">
      <c r="A1163" s="58">
        <v>1159</v>
      </c>
      <c r="B1163" s="58" t="s">
        <v>1949</v>
      </c>
      <c r="C1163" s="58" t="s">
        <v>2657</v>
      </c>
      <c r="D1163" s="184" t="s">
        <v>2658</v>
      </c>
      <c r="E1163" s="58" t="s">
        <v>337</v>
      </c>
      <c r="F1163" s="58"/>
      <c r="G1163" s="58" t="s">
        <v>338</v>
      </c>
      <c r="H1163" s="188">
        <v>86.6</v>
      </c>
      <c r="I1163" s="59">
        <v>0.25</v>
      </c>
      <c r="J1163" s="190">
        <f t="shared" si="19"/>
        <v>64.949999999999989</v>
      </c>
    </row>
    <row r="1164" spans="1:10" ht="15.5">
      <c r="A1164" s="58">
        <v>1160</v>
      </c>
      <c r="B1164" s="58" t="s">
        <v>1949</v>
      </c>
      <c r="C1164" s="58" t="s">
        <v>2659</v>
      </c>
      <c r="D1164" s="184" t="s">
        <v>2660</v>
      </c>
      <c r="E1164" s="58" t="s">
        <v>337</v>
      </c>
      <c r="F1164" s="58"/>
      <c r="G1164" s="58" t="s">
        <v>338</v>
      </c>
      <c r="H1164" s="188">
        <v>123</v>
      </c>
      <c r="I1164" s="59">
        <v>0.25</v>
      </c>
      <c r="J1164" s="190">
        <f t="shared" si="19"/>
        <v>92.25</v>
      </c>
    </row>
    <row r="1165" spans="1:10" ht="15.5">
      <c r="A1165" s="58">
        <v>1161</v>
      </c>
      <c r="B1165" s="58" t="s">
        <v>1949</v>
      </c>
      <c r="C1165" s="58" t="s">
        <v>2661</v>
      </c>
      <c r="D1165" s="184" t="s">
        <v>2662</v>
      </c>
      <c r="E1165" s="58" t="s">
        <v>337</v>
      </c>
      <c r="F1165" s="58"/>
      <c r="G1165" s="58" t="s">
        <v>338</v>
      </c>
      <c r="H1165" s="188">
        <v>534</v>
      </c>
      <c r="I1165" s="59">
        <v>0.25</v>
      </c>
      <c r="J1165" s="190">
        <f t="shared" si="19"/>
        <v>400.5</v>
      </c>
    </row>
    <row r="1166" spans="1:10" ht="15.5">
      <c r="A1166" s="58">
        <v>1162</v>
      </c>
      <c r="B1166" s="58" t="s">
        <v>1949</v>
      </c>
      <c r="C1166" s="58" t="s">
        <v>2663</v>
      </c>
      <c r="D1166" s="184" t="s">
        <v>2664</v>
      </c>
      <c r="E1166" s="58" t="s">
        <v>337</v>
      </c>
      <c r="F1166" s="58"/>
      <c r="G1166" s="58" t="s">
        <v>338</v>
      </c>
      <c r="H1166" s="188">
        <v>31.7</v>
      </c>
      <c r="I1166" s="59">
        <v>0.25</v>
      </c>
      <c r="J1166" s="190">
        <f t="shared" si="19"/>
        <v>23.774999999999999</v>
      </c>
    </row>
    <row r="1167" spans="1:10" ht="15.5">
      <c r="A1167" s="58">
        <v>1163</v>
      </c>
      <c r="B1167" s="58" t="s">
        <v>1949</v>
      </c>
      <c r="C1167" s="58" t="s">
        <v>2665</v>
      </c>
      <c r="D1167" s="184" t="s">
        <v>2666</v>
      </c>
      <c r="E1167" s="58" t="s">
        <v>337</v>
      </c>
      <c r="F1167" s="58"/>
      <c r="G1167" s="58" t="s">
        <v>338</v>
      </c>
      <c r="H1167" s="188">
        <v>560</v>
      </c>
      <c r="I1167" s="59">
        <v>0.25</v>
      </c>
      <c r="J1167" s="190">
        <f t="shared" si="19"/>
        <v>420</v>
      </c>
    </row>
    <row r="1168" spans="1:10" ht="15.5">
      <c r="A1168" s="58">
        <v>1164</v>
      </c>
      <c r="B1168" s="58" t="s">
        <v>1949</v>
      </c>
      <c r="C1168" s="58" t="s">
        <v>2667</v>
      </c>
      <c r="D1168" s="184" t="s">
        <v>2668</v>
      </c>
      <c r="E1168" s="58" t="s">
        <v>337</v>
      </c>
      <c r="F1168" s="58"/>
      <c r="G1168" s="58" t="s">
        <v>338</v>
      </c>
      <c r="H1168" s="188">
        <v>0</v>
      </c>
      <c r="I1168" s="59">
        <v>0.25</v>
      </c>
      <c r="J1168" s="190">
        <f t="shared" si="19"/>
        <v>0</v>
      </c>
    </row>
    <row r="1169" spans="1:10" ht="15.5">
      <c r="A1169" s="58">
        <v>1165</v>
      </c>
      <c r="B1169" s="58" t="s">
        <v>1949</v>
      </c>
      <c r="C1169" s="58" t="s">
        <v>2669</v>
      </c>
      <c r="D1169" s="184" t="s">
        <v>2670</v>
      </c>
      <c r="E1169" s="58" t="s">
        <v>337</v>
      </c>
      <c r="F1169" s="58"/>
      <c r="G1169" s="58" t="s">
        <v>338</v>
      </c>
      <c r="H1169" s="188">
        <v>0</v>
      </c>
      <c r="I1169" s="59">
        <v>0.25</v>
      </c>
      <c r="J1169" s="190">
        <f t="shared" si="19"/>
        <v>0</v>
      </c>
    </row>
    <row r="1170" spans="1:10" ht="15.5">
      <c r="A1170" s="58">
        <v>1166</v>
      </c>
      <c r="B1170" s="58" t="s">
        <v>1949</v>
      </c>
      <c r="C1170" s="58" t="s">
        <v>2671</v>
      </c>
      <c r="D1170" s="184" t="s">
        <v>2672</v>
      </c>
      <c r="E1170" s="58" t="s">
        <v>337</v>
      </c>
      <c r="F1170" s="58"/>
      <c r="G1170" s="58" t="s">
        <v>338</v>
      </c>
      <c r="H1170" s="188">
        <v>1624</v>
      </c>
      <c r="I1170" s="59">
        <v>0.25</v>
      </c>
      <c r="J1170" s="190">
        <f t="shared" si="19"/>
        <v>1218</v>
      </c>
    </row>
    <row r="1171" spans="1:10" ht="15.5">
      <c r="A1171" s="58">
        <v>1167</v>
      </c>
      <c r="B1171" s="58" t="s">
        <v>1949</v>
      </c>
      <c r="C1171" s="58" t="s">
        <v>2673</v>
      </c>
      <c r="D1171" s="184" t="s">
        <v>2674</v>
      </c>
      <c r="E1171" s="58" t="s">
        <v>337</v>
      </c>
      <c r="F1171" s="58"/>
      <c r="G1171" s="58" t="s">
        <v>338</v>
      </c>
      <c r="H1171" s="188">
        <v>14.78</v>
      </c>
      <c r="I1171" s="59">
        <v>0.25</v>
      </c>
      <c r="J1171" s="190">
        <f t="shared" si="19"/>
        <v>11.084999999999999</v>
      </c>
    </row>
    <row r="1172" spans="1:10" ht="15.5">
      <c r="A1172" s="58">
        <v>1168</v>
      </c>
      <c r="B1172" s="58" t="s">
        <v>1949</v>
      </c>
      <c r="C1172" s="58" t="s">
        <v>2675</v>
      </c>
      <c r="D1172" s="184" t="s">
        <v>2676</v>
      </c>
      <c r="E1172" s="58" t="s">
        <v>337</v>
      </c>
      <c r="F1172" s="58"/>
      <c r="G1172" s="58" t="s">
        <v>338</v>
      </c>
      <c r="H1172" s="188">
        <v>21.6</v>
      </c>
      <c r="I1172" s="59">
        <v>0.25</v>
      </c>
      <c r="J1172" s="190">
        <f t="shared" si="19"/>
        <v>16.200000000000003</v>
      </c>
    </row>
    <row r="1173" spans="1:10" ht="15.5">
      <c r="A1173" s="58">
        <v>1169</v>
      </c>
      <c r="B1173" s="58" t="s">
        <v>1949</v>
      </c>
      <c r="C1173" s="58" t="s">
        <v>2677</v>
      </c>
      <c r="D1173" s="184" t="s">
        <v>2678</v>
      </c>
      <c r="E1173" s="58" t="s">
        <v>337</v>
      </c>
      <c r="F1173" s="58"/>
      <c r="G1173" s="58" t="s">
        <v>338</v>
      </c>
      <c r="H1173" s="188">
        <v>3485</v>
      </c>
      <c r="I1173" s="59">
        <v>0.25</v>
      </c>
      <c r="J1173" s="190">
        <f t="shared" si="19"/>
        <v>2613.75</v>
      </c>
    </row>
    <row r="1174" spans="1:10" ht="15.5">
      <c r="A1174" s="58">
        <v>1170</v>
      </c>
      <c r="B1174" s="58" t="s">
        <v>1949</v>
      </c>
      <c r="C1174" s="58" t="s">
        <v>2679</v>
      </c>
      <c r="D1174" s="184" t="s">
        <v>2680</v>
      </c>
      <c r="E1174" s="58" t="s">
        <v>337</v>
      </c>
      <c r="F1174" s="58"/>
      <c r="G1174" s="58" t="s">
        <v>338</v>
      </c>
      <c r="H1174" s="188">
        <v>31.7</v>
      </c>
      <c r="I1174" s="59">
        <v>0.25</v>
      </c>
      <c r="J1174" s="190">
        <f t="shared" si="19"/>
        <v>23.774999999999999</v>
      </c>
    </row>
    <row r="1175" spans="1:10" ht="15.5">
      <c r="A1175" s="58">
        <v>1171</v>
      </c>
      <c r="B1175" s="58" t="s">
        <v>1949</v>
      </c>
      <c r="C1175" s="58" t="s">
        <v>2681</v>
      </c>
      <c r="D1175" s="184" t="s">
        <v>2682</v>
      </c>
      <c r="E1175" s="58" t="s">
        <v>337</v>
      </c>
      <c r="F1175" s="58"/>
      <c r="G1175" s="58" t="s">
        <v>338</v>
      </c>
      <c r="H1175" s="188">
        <v>31.1</v>
      </c>
      <c r="I1175" s="59">
        <v>0.25</v>
      </c>
      <c r="J1175" s="190">
        <f t="shared" si="19"/>
        <v>23.325000000000003</v>
      </c>
    </row>
    <row r="1176" spans="1:10" ht="15.5">
      <c r="A1176" s="58">
        <v>1172</v>
      </c>
      <c r="B1176" s="58" t="s">
        <v>1949</v>
      </c>
      <c r="C1176" s="58" t="s">
        <v>2683</v>
      </c>
      <c r="D1176" s="184" t="s">
        <v>2684</v>
      </c>
      <c r="E1176" s="58" t="s">
        <v>337</v>
      </c>
      <c r="F1176" s="58"/>
      <c r="G1176" s="58" t="s">
        <v>338</v>
      </c>
      <c r="H1176" s="188">
        <v>1056</v>
      </c>
      <c r="I1176" s="59">
        <v>0.25</v>
      </c>
      <c r="J1176" s="190">
        <f t="shared" si="19"/>
        <v>792</v>
      </c>
    </row>
    <row r="1177" spans="1:10" ht="15.5">
      <c r="A1177" s="58">
        <v>1173</v>
      </c>
      <c r="B1177" s="58" t="s">
        <v>1949</v>
      </c>
      <c r="C1177" s="58" t="s">
        <v>2685</v>
      </c>
      <c r="D1177" s="184" t="s">
        <v>2686</v>
      </c>
      <c r="E1177" s="58" t="s">
        <v>337</v>
      </c>
      <c r="F1177" s="58"/>
      <c r="G1177" s="58" t="s">
        <v>338</v>
      </c>
      <c r="H1177" s="188">
        <v>5277</v>
      </c>
      <c r="I1177" s="59">
        <v>0.25</v>
      </c>
      <c r="J1177" s="190">
        <f t="shared" si="19"/>
        <v>3957.75</v>
      </c>
    </row>
    <row r="1178" spans="1:10" ht="15.5">
      <c r="A1178" s="58">
        <v>1174</v>
      </c>
      <c r="B1178" s="58" t="s">
        <v>1949</v>
      </c>
      <c r="C1178" s="58" t="s">
        <v>2687</v>
      </c>
      <c r="D1178" s="184" t="s">
        <v>2688</v>
      </c>
      <c r="E1178" s="58" t="s">
        <v>337</v>
      </c>
      <c r="F1178" s="58"/>
      <c r="G1178" s="58" t="s">
        <v>338</v>
      </c>
      <c r="H1178" s="188">
        <v>8655</v>
      </c>
      <c r="I1178" s="59">
        <v>0.25</v>
      </c>
      <c r="J1178" s="190">
        <f t="shared" si="19"/>
        <v>6491.25</v>
      </c>
    </row>
    <row r="1179" spans="1:10" ht="15.5">
      <c r="A1179" s="58">
        <v>1175</v>
      </c>
      <c r="B1179" s="58" t="s">
        <v>1949</v>
      </c>
      <c r="C1179" s="58" t="s">
        <v>2689</v>
      </c>
      <c r="D1179" s="184" t="s">
        <v>2690</v>
      </c>
      <c r="E1179" s="58" t="s">
        <v>337</v>
      </c>
      <c r="F1179" s="58"/>
      <c r="G1179" s="58" t="s">
        <v>338</v>
      </c>
      <c r="H1179" s="188">
        <v>230</v>
      </c>
      <c r="I1179" s="59">
        <v>0.25</v>
      </c>
      <c r="J1179" s="190">
        <f t="shared" si="19"/>
        <v>172.5</v>
      </c>
    </row>
    <row r="1180" spans="1:10" ht="15.5">
      <c r="A1180" s="58">
        <v>1176</v>
      </c>
      <c r="B1180" s="58" t="s">
        <v>1949</v>
      </c>
      <c r="C1180" s="58" t="s">
        <v>2691</v>
      </c>
      <c r="D1180" s="184" t="s">
        <v>2692</v>
      </c>
      <c r="E1180" s="58" t="s">
        <v>337</v>
      </c>
      <c r="F1180" s="58"/>
      <c r="G1180" s="58" t="s">
        <v>338</v>
      </c>
      <c r="H1180" s="188">
        <v>1953</v>
      </c>
      <c r="I1180" s="59">
        <v>0.25</v>
      </c>
      <c r="J1180" s="190">
        <f t="shared" ref="J1180:J1243" si="20">H1180*(1-I1180)</f>
        <v>1464.75</v>
      </c>
    </row>
    <row r="1181" spans="1:10" ht="15.5">
      <c r="A1181" s="58">
        <v>1177</v>
      </c>
      <c r="B1181" s="58" t="s">
        <v>1949</v>
      </c>
      <c r="C1181" s="58" t="s">
        <v>2693</v>
      </c>
      <c r="D1181" s="184" t="s">
        <v>2694</v>
      </c>
      <c r="E1181" s="58" t="s">
        <v>337</v>
      </c>
      <c r="F1181" s="58"/>
      <c r="G1181" s="58" t="s">
        <v>338</v>
      </c>
      <c r="H1181" s="188">
        <v>293</v>
      </c>
      <c r="I1181" s="59">
        <v>0.25</v>
      </c>
      <c r="J1181" s="190">
        <f t="shared" si="20"/>
        <v>219.75</v>
      </c>
    </row>
    <row r="1182" spans="1:10" ht="15.5">
      <c r="A1182" s="58">
        <v>1178</v>
      </c>
      <c r="B1182" s="58" t="s">
        <v>1949</v>
      </c>
      <c r="C1182" s="58" t="s">
        <v>2695</v>
      </c>
      <c r="D1182" s="184" t="s">
        <v>2696</v>
      </c>
      <c r="E1182" s="58" t="s">
        <v>337</v>
      </c>
      <c r="F1182" s="58"/>
      <c r="G1182" s="58" t="s">
        <v>338</v>
      </c>
      <c r="H1182" s="188">
        <v>52.8</v>
      </c>
      <c r="I1182" s="59">
        <v>0.25</v>
      </c>
      <c r="J1182" s="190">
        <f t="shared" si="20"/>
        <v>39.599999999999994</v>
      </c>
    </row>
    <row r="1183" spans="1:10" ht="15.5">
      <c r="A1183" s="58">
        <v>1179</v>
      </c>
      <c r="B1183" s="58" t="s">
        <v>1949</v>
      </c>
      <c r="C1183" s="58" t="s">
        <v>2697</v>
      </c>
      <c r="D1183" s="184" t="s">
        <v>2698</v>
      </c>
      <c r="E1183" s="58" t="s">
        <v>337</v>
      </c>
      <c r="F1183" s="58"/>
      <c r="G1183" s="58" t="s">
        <v>338</v>
      </c>
      <c r="H1183" s="188">
        <v>77.3</v>
      </c>
      <c r="I1183" s="59">
        <v>0.25</v>
      </c>
      <c r="J1183" s="190">
        <f t="shared" si="20"/>
        <v>57.974999999999994</v>
      </c>
    </row>
    <row r="1184" spans="1:10" ht="15.5">
      <c r="A1184" s="58">
        <v>1180</v>
      </c>
      <c r="B1184" s="58" t="s">
        <v>1949</v>
      </c>
      <c r="C1184" s="58" t="s">
        <v>2699</v>
      </c>
      <c r="D1184" s="184" t="s">
        <v>2700</v>
      </c>
      <c r="E1184" s="58" t="s">
        <v>337</v>
      </c>
      <c r="F1184" s="58"/>
      <c r="G1184" s="58" t="s">
        <v>338</v>
      </c>
      <c r="H1184" s="188">
        <v>77.3</v>
      </c>
      <c r="I1184" s="59">
        <v>0.25</v>
      </c>
      <c r="J1184" s="190">
        <f t="shared" si="20"/>
        <v>57.974999999999994</v>
      </c>
    </row>
    <row r="1185" spans="1:10" ht="15.5">
      <c r="A1185" s="58">
        <v>1181</v>
      </c>
      <c r="B1185" s="58" t="s">
        <v>1949</v>
      </c>
      <c r="C1185" s="58" t="s">
        <v>2701</v>
      </c>
      <c r="D1185" s="184" t="s">
        <v>2702</v>
      </c>
      <c r="E1185" s="58" t="s">
        <v>337</v>
      </c>
      <c r="F1185" s="58"/>
      <c r="G1185" s="58" t="s">
        <v>338</v>
      </c>
      <c r="H1185" s="188">
        <v>77.3</v>
      </c>
      <c r="I1185" s="59">
        <v>0.25</v>
      </c>
      <c r="J1185" s="190">
        <f t="shared" si="20"/>
        <v>57.974999999999994</v>
      </c>
    </row>
    <row r="1186" spans="1:10" ht="15.5">
      <c r="A1186" s="58">
        <v>1182</v>
      </c>
      <c r="B1186" s="58" t="s">
        <v>1949</v>
      </c>
      <c r="C1186" s="58" t="s">
        <v>2703</v>
      </c>
      <c r="D1186" s="184" t="s">
        <v>2704</v>
      </c>
      <c r="E1186" s="58" t="s">
        <v>337</v>
      </c>
      <c r="F1186" s="58"/>
      <c r="G1186" s="58" t="s">
        <v>338</v>
      </c>
      <c r="H1186" s="188">
        <v>81.2</v>
      </c>
      <c r="I1186" s="59">
        <v>0.25</v>
      </c>
      <c r="J1186" s="190">
        <f t="shared" si="20"/>
        <v>60.900000000000006</v>
      </c>
    </row>
    <row r="1187" spans="1:10" ht="15.5">
      <c r="A1187" s="58">
        <v>1183</v>
      </c>
      <c r="B1187" s="58" t="s">
        <v>1949</v>
      </c>
      <c r="C1187" s="58" t="s">
        <v>2705</v>
      </c>
      <c r="D1187" s="184" t="s">
        <v>2706</v>
      </c>
      <c r="E1187" s="58" t="s">
        <v>337</v>
      </c>
      <c r="F1187" s="58"/>
      <c r="G1187" s="58" t="s">
        <v>338</v>
      </c>
      <c r="H1187" s="188">
        <v>130</v>
      </c>
      <c r="I1187" s="59">
        <v>0.25</v>
      </c>
      <c r="J1187" s="190">
        <f t="shared" si="20"/>
        <v>97.5</v>
      </c>
    </row>
    <row r="1188" spans="1:10" ht="15.5">
      <c r="A1188" s="58">
        <v>1184</v>
      </c>
      <c r="B1188" s="58" t="s">
        <v>1949</v>
      </c>
      <c r="C1188" s="58" t="s">
        <v>2707</v>
      </c>
      <c r="D1188" s="184" t="s">
        <v>2708</v>
      </c>
      <c r="E1188" s="58" t="s">
        <v>337</v>
      </c>
      <c r="F1188" s="58"/>
      <c r="G1188" s="58" t="s">
        <v>338</v>
      </c>
      <c r="H1188" s="188">
        <v>141</v>
      </c>
      <c r="I1188" s="59">
        <v>0.25</v>
      </c>
      <c r="J1188" s="190">
        <f t="shared" si="20"/>
        <v>105.75</v>
      </c>
    </row>
    <row r="1189" spans="1:10" ht="15.5">
      <c r="A1189" s="58">
        <v>1185</v>
      </c>
      <c r="B1189" s="58" t="s">
        <v>1949</v>
      </c>
      <c r="C1189" s="58" t="s">
        <v>2709</v>
      </c>
      <c r="D1189" s="184" t="s">
        <v>2710</v>
      </c>
      <c r="E1189" s="58" t="s">
        <v>337</v>
      </c>
      <c r="F1189" s="58"/>
      <c r="G1189" s="58" t="s">
        <v>338</v>
      </c>
      <c r="H1189" s="188">
        <v>161</v>
      </c>
      <c r="I1189" s="59">
        <v>0.25</v>
      </c>
      <c r="J1189" s="190">
        <f t="shared" si="20"/>
        <v>120.75</v>
      </c>
    </row>
    <row r="1190" spans="1:10" ht="15.5">
      <c r="A1190" s="58">
        <v>1186</v>
      </c>
      <c r="B1190" s="58" t="s">
        <v>1949</v>
      </c>
      <c r="C1190" s="58" t="s">
        <v>2711</v>
      </c>
      <c r="D1190" s="184" t="s">
        <v>2712</v>
      </c>
      <c r="E1190" s="58" t="s">
        <v>337</v>
      </c>
      <c r="F1190" s="58"/>
      <c r="G1190" s="58" t="s">
        <v>338</v>
      </c>
      <c r="H1190" s="188">
        <v>172</v>
      </c>
      <c r="I1190" s="59">
        <v>0.25</v>
      </c>
      <c r="J1190" s="190">
        <f t="shared" si="20"/>
        <v>129</v>
      </c>
    </row>
    <row r="1191" spans="1:10" ht="15.5">
      <c r="A1191" s="58">
        <v>1187</v>
      </c>
      <c r="B1191" s="58" t="s">
        <v>1949</v>
      </c>
      <c r="C1191" s="58" t="s">
        <v>2713</v>
      </c>
      <c r="D1191" s="184" t="s">
        <v>2714</v>
      </c>
      <c r="E1191" s="58" t="s">
        <v>337</v>
      </c>
      <c r="F1191" s="58"/>
      <c r="G1191" s="58" t="s">
        <v>338</v>
      </c>
      <c r="H1191" s="188">
        <v>42.6</v>
      </c>
      <c r="I1191" s="59">
        <v>0.25</v>
      </c>
      <c r="J1191" s="190">
        <f t="shared" si="20"/>
        <v>31.950000000000003</v>
      </c>
    </row>
    <row r="1192" spans="1:10" ht="15.5">
      <c r="A1192" s="58">
        <v>1188</v>
      </c>
      <c r="B1192" s="58" t="s">
        <v>1949</v>
      </c>
      <c r="C1192" s="58" t="s">
        <v>2715</v>
      </c>
      <c r="D1192" s="184" t="s">
        <v>2716</v>
      </c>
      <c r="E1192" s="58" t="s">
        <v>337</v>
      </c>
      <c r="F1192" s="58"/>
      <c r="G1192" s="58" t="s">
        <v>338</v>
      </c>
      <c r="H1192" s="188">
        <v>40.299999999999997</v>
      </c>
      <c r="I1192" s="59">
        <v>0.25</v>
      </c>
      <c r="J1192" s="190">
        <f t="shared" si="20"/>
        <v>30.224999999999998</v>
      </c>
    </row>
    <row r="1193" spans="1:10" ht="15.5">
      <c r="A1193" s="58">
        <v>1189</v>
      </c>
      <c r="B1193" s="58" t="s">
        <v>1949</v>
      </c>
      <c r="C1193" s="58" t="s">
        <v>2717</v>
      </c>
      <c r="D1193" s="184" t="s">
        <v>2718</v>
      </c>
      <c r="E1193" s="58" t="s">
        <v>337</v>
      </c>
      <c r="F1193" s="58"/>
      <c r="G1193" s="58" t="s">
        <v>338</v>
      </c>
      <c r="H1193" s="188">
        <v>161</v>
      </c>
      <c r="I1193" s="59">
        <v>0.25</v>
      </c>
      <c r="J1193" s="190">
        <f t="shared" si="20"/>
        <v>120.75</v>
      </c>
    </row>
    <row r="1194" spans="1:10" ht="15.5">
      <c r="A1194" s="58">
        <v>1190</v>
      </c>
      <c r="B1194" s="58" t="s">
        <v>1949</v>
      </c>
      <c r="C1194" s="58" t="s">
        <v>2719</v>
      </c>
      <c r="D1194" s="184" t="s">
        <v>2720</v>
      </c>
      <c r="E1194" s="58" t="s">
        <v>337</v>
      </c>
      <c r="F1194" s="58"/>
      <c r="G1194" s="58" t="s">
        <v>338</v>
      </c>
      <c r="H1194" s="188">
        <v>68.3</v>
      </c>
      <c r="I1194" s="59">
        <v>0.25</v>
      </c>
      <c r="J1194" s="190">
        <f t="shared" si="20"/>
        <v>51.224999999999994</v>
      </c>
    </row>
    <row r="1195" spans="1:10" ht="15.5">
      <c r="A1195" s="58">
        <v>1191</v>
      </c>
      <c r="B1195" s="58" t="s">
        <v>1949</v>
      </c>
      <c r="C1195" s="58" t="s">
        <v>2721</v>
      </c>
      <c r="D1195" s="184" t="s">
        <v>2722</v>
      </c>
      <c r="E1195" s="58" t="s">
        <v>337</v>
      </c>
      <c r="F1195" s="58"/>
      <c r="G1195" s="58" t="s">
        <v>338</v>
      </c>
      <c r="H1195" s="188">
        <v>6.49</v>
      </c>
      <c r="I1195" s="59">
        <v>0.25</v>
      </c>
      <c r="J1195" s="190">
        <f t="shared" si="20"/>
        <v>4.8674999999999997</v>
      </c>
    </row>
    <row r="1196" spans="1:10" ht="15.5">
      <c r="A1196" s="58">
        <v>1192</v>
      </c>
      <c r="B1196" s="58" t="s">
        <v>1949</v>
      </c>
      <c r="C1196" s="58" t="s">
        <v>2723</v>
      </c>
      <c r="D1196" s="184" t="s">
        <v>2724</v>
      </c>
      <c r="E1196" s="58" t="s">
        <v>337</v>
      </c>
      <c r="F1196" s="58"/>
      <c r="G1196" s="58" t="s">
        <v>338</v>
      </c>
      <c r="H1196" s="188">
        <v>68.900000000000006</v>
      </c>
      <c r="I1196" s="59">
        <v>0.25</v>
      </c>
      <c r="J1196" s="190">
        <f t="shared" si="20"/>
        <v>51.675000000000004</v>
      </c>
    </row>
    <row r="1197" spans="1:10" ht="15.5">
      <c r="A1197" s="58">
        <v>1193</v>
      </c>
      <c r="B1197" s="58" t="s">
        <v>1949</v>
      </c>
      <c r="C1197" s="58" t="s">
        <v>2725</v>
      </c>
      <c r="D1197" s="184" t="s">
        <v>2726</v>
      </c>
      <c r="E1197" s="58" t="s">
        <v>337</v>
      </c>
      <c r="F1197" s="58"/>
      <c r="G1197" s="58" t="s">
        <v>338</v>
      </c>
      <c r="H1197" s="188">
        <v>75.099999999999994</v>
      </c>
      <c r="I1197" s="59">
        <v>0.25</v>
      </c>
      <c r="J1197" s="190">
        <f t="shared" si="20"/>
        <v>56.324999999999996</v>
      </c>
    </row>
    <row r="1198" spans="1:10" ht="15.5">
      <c r="A1198" s="58">
        <v>1194</v>
      </c>
      <c r="B1198" s="58" t="s">
        <v>1949</v>
      </c>
      <c r="C1198" s="58" t="s">
        <v>2727</v>
      </c>
      <c r="D1198" s="184" t="s">
        <v>2728</v>
      </c>
      <c r="E1198" s="58" t="s">
        <v>337</v>
      </c>
      <c r="F1198" s="58"/>
      <c r="G1198" s="58" t="s">
        <v>338</v>
      </c>
      <c r="H1198" s="188">
        <v>62.7</v>
      </c>
      <c r="I1198" s="59">
        <v>0.25</v>
      </c>
      <c r="J1198" s="190">
        <f t="shared" si="20"/>
        <v>47.025000000000006</v>
      </c>
    </row>
    <row r="1199" spans="1:10" ht="15.5">
      <c r="A1199" s="58">
        <v>1195</v>
      </c>
      <c r="B1199" s="58" t="s">
        <v>1949</v>
      </c>
      <c r="C1199" s="58" t="s">
        <v>2729</v>
      </c>
      <c r="D1199" s="184" t="s">
        <v>2730</v>
      </c>
      <c r="E1199" s="58" t="s">
        <v>337</v>
      </c>
      <c r="F1199" s="58"/>
      <c r="G1199" s="58" t="s">
        <v>338</v>
      </c>
      <c r="H1199" s="188">
        <v>69.400000000000006</v>
      </c>
      <c r="I1199" s="59">
        <v>0.25</v>
      </c>
      <c r="J1199" s="190">
        <f t="shared" si="20"/>
        <v>52.050000000000004</v>
      </c>
    </row>
    <row r="1200" spans="1:10" ht="15.5">
      <c r="A1200" s="58">
        <v>1196</v>
      </c>
      <c r="B1200" s="58" t="s">
        <v>1949</v>
      </c>
      <c r="C1200" s="58" t="s">
        <v>2731</v>
      </c>
      <c r="D1200" s="184" t="s">
        <v>2732</v>
      </c>
      <c r="E1200" s="58" t="s">
        <v>337</v>
      </c>
      <c r="F1200" s="58"/>
      <c r="G1200" s="58" t="s">
        <v>338</v>
      </c>
      <c r="H1200" s="188">
        <v>95</v>
      </c>
      <c r="I1200" s="59">
        <v>0.25</v>
      </c>
      <c r="J1200" s="190">
        <f t="shared" si="20"/>
        <v>71.25</v>
      </c>
    </row>
    <row r="1201" spans="1:10" ht="15.5">
      <c r="A1201" s="58">
        <v>1197</v>
      </c>
      <c r="B1201" s="58" t="s">
        <v>1949</v>
      </c>
      <c r="C1201" s="58" t="s">
        <v>2733</v>
      </c>
      <c r="D1201" s="184" t="s">
        <v>2734</v>
      </c>
      <c r="E1201" s="58" t="s">
        <v>337</v>
      </c>
      <c r="F1201" s="58"/>
      <c r="G1201" s="58" t="s">
        <v>338</v>
      </c>
      <c r="H1201" s="188">
        <v>95</v>
      </c>
      <c r="I1201" s="59">
        <v>0.25</v>
      </c>
      <c r="J1201" s="190">
        <f t="shared" si="20"/>
        <v>71.25</v>
      </c>
    </row>
    <row r="1202" spans="1:10" ht="15.5">
      <c r="A1202" s="58">
        <v>1198</v>
      </c>
      <c r="B1202" s="58" t="s">
        <v>1949</v>
      </c>
      <c r="C1202" s="58" t="s">
        <v>2735</v>
      </c>
      <c r="D1202" s="184" t="s">
        <v>2736</v>
      </c>
      <c r="E1202" s="58" t="s">
        <v>337</v>
      </c>
      <c r="F1202" s="58"/>
      <c r="G1202" s="58" t="s">
        <v>338</v>
      </c>
      <c r="H1202" s="188">
        <v>95.7</v>
      </c>
      <c r="I1202" s="59">
        <v>0.25</v>
      </c>
      <c r="J1202" s="190">
        <f t="shared" si="20"/>
        <v>71.775000000000006</v>
      </c>
    </row>
    <row r="1203" spans="1:10" ht="15.5">
      <c r="A1203" s="58">
        <v>1199</v>
      </c>
      <c r="B1203" s="58" t="s">
        <v>1949</v>
      </c>
      <c r="C1203" s="58" t="s">
        <v>2737</v>
      </c>
      <c r="D1203" s="184" t="s">
        <v>2738</v>
      </c>
      <c r="E1203" s="58" t="s">
        <v>337</v>
      </c>
      <c r="F1203" s="58"/>
      <c r="G1203" s="58" t="s">
        <v>338</v>
      </c>
      <c r="H1203" s="188">
        <v>344</v>
      </c>
      <c r="I1203" s="59">
        <v>0.25</v>
      </c>
      <c r="J1203" s="190">
        <f t="shared" si="20"/>
        <v>258</v>
      </c>
    </row>
    <row r="1204" spans="1:10" ht="31">
      <c r="A1204" s="58">
        <v>1200</v>
      </c>
      <c r="B1204" s="58" t="s">
        <v>1949</v>
      </c>
      <c r="C1204" s="58" t="s">
        <v>2739</v>
      </c>
      <c r="D1204" s="184" t="s">
        <v>2740</v>
      </c>
      <c r="E1204" s="58" t="s">
        <v>337</v>
      </c>
      <c r="F1204" s="58"/>
      <c r="G1204" s="58" t="s">
        <v>338</v>
      </c>
      <c r="H1204" s="188">
        <v>460</v>
      </c>
      <c r="I1204" s="59">
        <v>0.25</v>
      </c>
      <c r="J1204" s="190">
        <f t="shared" si="20"/>
        <v>345</v>
      </c>
    </row>
    <row r="1205" spans="1:10" ht="46.5">
      <c r="A1205" s="58">
        <v>1201</v>
      </c>
      <c r="B1205" s="58" t="s">
        <v>1949</v>
      </c>
      <c r="C1205" s="58" t="s">
        <v>2741</v>
      </c>
      <c r="D1205" s="184" t="s">
        <v>2742</v>
      </c>
      <c r="E1205" s="58" t="s">
        <v>337</v>
      </c>
      <c r="F1205" s="58"/>
      <c r="G1205" s="58" t="s">
        <v>338</v>
      </c>
      <c r="H1205" s="188">
        <v>541</v>
      </c>
      <c r="I1205" s="59">
        <v>0.25</v>
      </c>
      <c r="J1205" s="190">
        <f t="shared" si="20"/>
        <v>405.75</v>
      </c>
    </row>
    <row r="1206" spans="1:10" ht="15.5">
      <c r="A1206" s="58">
        <v>1202</v>
      </c>
      <c r="B1206" s="58" t="s">
        <v>1949</v>
      </c>
      <c r="C1206" s="58" t="s">
        <v>2743</v>
      </c>
      <c r="D1206" s="184" t="s">
        <v>2744</v>
      </c>
      <c r="E1206" s="58" t="s">
        <v>337</v>
      </c>
      <c r="F1206" s="58"/>
      <c r="G1206" s="58" t="s">
        <v>338</v>
      </c>
      <c r="H1206" s="188">
        <v>410</v>
      </c>
      <c r="I1206" s="59">
        <v>0.25</v>
      </c>
      <c r="J1206" s="190">
        <f t="shared" si="20"/>
        <v>307.5</v>
      </c>
    </row>
    <row r="1207" spans="1:10" ht="15.5">
      <c r="A1207" s="58">
        <v>1203</v>
      </c>
      <c r="B1207" s="58" t="s">
        <v>1949</v>
      </c>
      <c r="C1207" s="58" t="s">
        <v>2745</v>
      </c>
      <c r="D1207" s="184" t="s">
        <v>2746</v>
      </c>
      <c r="E1207" s="58" t="s">
        <v>337</v>
      </c>
      <c r="F1207" s="58"/>
      <c r="G1207" s="58" t="s">
        <v>338</v>
      </c>
      <c r="H1207" s="188">
        <v>397</v>
      </c>
      <c r="I1207" s="59">
        <v>0.25</v>
      </c>
      <c r="J1207" s="190">
        <f t="shared" si="20"/>
        <v>297.75</v>
      </c>
    </row>
    <row r="1208" spans="1:10" ht="15.5">
      <c r="A1208" s="58">
        <v>1204</v>
      </c>
      <c r="B1208" s="58" t="s">
        <v>1949</v>
      </c>
      <c r="C1208" s="58" t="s">
        <v>2747</v>
      </c>
      <c r="D1208" s="184" t="s">
        <v>2748</v>
      </c>
      <c r="E1208" s="58" t="s">
        <v>337</v>
      </c>
      <c r="F1208" s="58"/>
      <c r="G1208" s="58" t="s">
        <v>338</v>
      </c>
      <c r="H1208" s="188">
        <v>60.9</v>
      </c>
      <c r="I1208" s="59">
        <v>0.25</v>
      </c>
      <c r="J1208" s="190">
        <f t="shared" si="20"/>
        <v>45.674999999999997</v>
      </c>
    </row>
    <row r="1209" spans="1:10" ht="15.5">
      <c r="A1209" s="58">
        <v>1205</v>
      </c>
      <c r="B1209" s="58" t="s">
        <v>1949</v>
      </c>
      <c r="C1209" s="58" t="s">
        <v>2749</v>
      </c>
      <c r="D1209" s="184" t="s">
        <v>1879</v>
      </c>
      <c r="E1209" s="58" t="s">
        <v>337</v>
      </c>
      <c r="F1209" s="58"/>
      <c r="G1209" s="58" t="s">
        <v>338</v>
      </c>
      <c r="H1209" s="188">
        <v>46.5</v>
      </c>
      <c r="I1209" s="59">
        <v>0.25</v>
      </c>
      <c r="J1209" s="190">
        <f t="shared" si="20"/>
        <v>34.875</v>
      </c>
    </row>
    <row r="1210" spans="1:10" ht="15.5">
      <c r="A1210" s="58">
        <v>1206</v>
      </c>
      <c r="B1210" s="58" t="s">
        <v>1949</v>
      </c>
      <c r="C1210" s="58" t="s">
        <v>2750</v>
      </c>
      <c r="D1210" s="184" t="s">
        <v>2751</v>
      </c>
      <c r="E1210" s="58" t="s">
        <v>337</v>
      </c>
      <c r="F1210" s="58"/>
      <c r="G1210" s="58" t="s">
        <v>338</v>
      </c>
      <c r="H1210" s="188">
        <v>101</v>
      </c>
      <c r="I1210" s="59">
        <v>0.25</v>
      </c>
      <c r="J1210" s="190">
        <f t="shared" si="20"/>
        <v>75.75</v>
      </c>
    </row>
    <row r="1211" spans="1:10" ht="15.5">
      <c r="A1211" s="58">
        <v>1207</v>
      </c>
      <c r="B1211" s="58" t="s">
        <v>1949</v>
      </c>
      <c r="C1211" s="58" t="s">
        <v>2752</v>
      </c>
      <c r="D1211" s="184" t="s">
        <v>2753</v>
      </c>
      <c r="E1211" s="58" t="s">
        <v>337</v>
      </c>
      <c r="F1211" s="58"/>
      <c r="G1211" s="58" t="s">
        <v>338</v>
      </c>
      <c r="H1211" s="188">
        <v>80</v>
      </c>
      <c r="I1211" s="59">
        <v>0.25</v>
      </c>
      <c r="J1211" s="190">
        <f t="shared" si="20"/>
        <v>60</v>
      </c>
    </row>
    <row r="1212" spans="1:10" ht="15.5">
      <c r="A1212" s="58">
        <v>1208</v>
      </c>
      <c r="B1212" s="58" t="s">
        <v>1949</v>
      </c>
      <c r="C1212" s="58" t="s">
        <v>2754</v>
      </c>
      <c r="D1212" s="184" t="s">
        <v>2755</v>
      </c>
      <c r="E1212" s="58" t="s">
        <v>337</v>
      </c>
      <c r="F1212" s="58"/>
      <c r="G1212" s="58" t="s">
        <v>338</v>
      </c>
      <c r="H1212" s="188">
        <v>80</v>
      </c>
      <c r="I1212" s="59">
        <v>0.25</v>
      </c>
      <c r="J1212" s="190">
        <f t="shared" si="20"/>
        <v>60</v>
      </c>
    </row>
    <row r="1213" spans="1:10" ht="15.5">
      <c r="A1213" s="58">
        <v>1209</v>
      </c>
      <c r="B1213" s="58" t="s">
        <v>1949</v>
      </c>
      <c r="C1213" s="58" t="s">
        <v>2756</v>
      </c>
      <c r="D1213" s="184" t="s">
        <v>2757</v>
      </c>
      <c r="E1213" s="58" t="s">
        <v>337</v>
      </c>
      <c r="F1213" s="58"/>
      <c r="G1213" s="58" t="s">
        <v>338</v>
      </c>
      <c r="H1213" s="188">
        <v>80</v>
      </c>
      <c r="I1213" s="59">
        <v>0.25</v>
      </c>
      <c r="J1213" s="190">
        <f t="shared" si="20"/>
        <v>60</v>
      </c>
    </row>
    <row r="1214" spans="1:10" ht="15.5">
      <c r="A1214" s="58">
        <v>1210</v>
      </c>
      <c r="B1214" s="58" t="s">
        <v>1949</v>
      </c>
      <c r="C1214" s="58" t="s">
        <v>2758</v>
      </c>
      <c r="D1214" s="184" t="s">
        <v>2759</v>
      </c>
      <c r="E1214" s="58" t="s">
        <v>337</v>
      </c>
      <c r="F1214" s="58"/>
      <c r="G1214" s="58" t="s">
        <v>338</v>
      </c>
      <c r="H1214" s="188">
        <v>95</v>
      </c>
      <c r="I1214" s="59">
        <v>0.25</v>
      </c>
      <c r="J1214" s="190">
        <f t="shared" si="20"/>
        <v>71.25</v>
      </c>
    </row>
    <row r="1215" spans="1:10" ht="15.5">
      <c r="A1215" s="58">
        <v>1211</v>
      </c>
      <c r="B1215" s="58" t="s">
        <v>1949</v>
      </c>
      <c r="C1215" s="58" t="s">
        <v>2760</v>
      </c>
      <c r="D1215" s="184" t="s">
        <v>2761</v>
      </c>
      <c r="E1215" s="58" t="s">
        <v>337</v>
      </c>
      <c r="F1215" s="58"/>
      <c r="G1215" s="58" t="s">
        <v>338</v>
      </c>
      <c r="H1215" s="188">
        <v>95</v>
      </c>
      <c r="I1215" s="59">
        <v>0.25</v>
      </c>
      <c r="J1215" s="190">
        <f t="shared" si="20"/>
        <v>71.25</v>
      </c>
    </row>
    <row r="1216" spans="1:10" ht="15.5">
      <c r="A1216" s="58">
        <v>1212</v>
      </c>
      <c r="B1216" s="58" t="s">
        <v>1949</v>
      </c>
      <c r="C1216" s="58" t="s">
        <v>2762</v>
      </c>
      <c r="D1216" s="184" t="s">
        <v>2763</v>
      </c>
      <c r="E1216" s="58" t="s">
        <v>337</v>
      </c>
      <c r="F1216" s="58"/>
      <c r="G1216" s="58" t="s">
        <v>338</v>
      </c>
      <c r="H1216" s="188">
        <v>84.5</v>
      </c>
      <c r="I1216" s="59">
        <v>0.25</v>
      </c>
      <c r="J1216" s="190">
        <f t="shared" si="20"/>
        <v>63.375</v>
      </c>
    </row>
    <row r="1217" spans="1:10" ht="15.5">
      <c r="A1217" s="58">
        <v>1213</v>
      </c>
      <c r="B1217" s="58" t="s">
        <v>1949</v>
      </c>
      <c r="C1217" s="58" t="s">
        <v>2764</v>
      </c>
      <c r="D1217" s="184" t="s">
        <v>2765</v>
      </c>
      <c r="E1217" s="58" t="s">
        <v>337</v>
      </c>
      <c r="F1217" s="58"/>
      <c r="G1217" s="58" t="s">
        <v>338</v>
      </c>
      <c r="H1217" s="188">
        <v>122</v>
      </c>
      <c r="I1217" s="59">
        <v>0.25</v>
      </c>
      <c r="J1217" s="190">
        <f t="shared" si="20"/>
        <v>91.5</v>
      </c>
    </row>
    <row r="1218" spans="1:10" ht="15.5">
      <c r="A1218" s="58">
        <v>1214</v>
      </c>
      <c r="B1218" s="58" t="s">
        <v>1949</v>
      </c>
      <c r="C1218" s="58" t="s">
        <v>2766</v>
      </c>
      <c r="D1218" s="184" t="s">
        <v>2767</v>
      </c>
      <c r="E1218" s="58" t="s">
        <v>337</v>
      </c>
      <c r="F1218" s="58"/>
      <c r="G1218" s="58" t="s">
        <v>338</v>
      </c>
      <c r="H1218" s="188">
        <v>142</v>
      </c>
      <c r="I1218" s="59">
        <v>0.25</v>
      </c>
      <c r="J1218" s="190">
        <f t="shared" si="20"/>
        <v>106.5</v>
      </c>
    </row>
    <row r="1219" spans="1:10" ht="15.5">
      <c r="A1219" s="58">
        <v>1215</v>
      </c>
      <c r="B1219" s="58" t="s">
        <v>1949</v>
      </c>
      <c r="C1219" s="58" t="s">
        <v>2768</v>
      </c>
      <c r="D1219" s="184" t="s">
        <v>2769</v>
      </c>
      <c r="E1219" s="58" t="s">
        <v>337</v>
      </c>
      <c r="F1219" s="58"/>
      <c r="G1219" s="58" t="s">
        <v>338</v>
      </c>
      <c r="H1219" s="188">
        <v>94.1</v>
      </c>
      <c r="I1219" s="59">
        <v>0.25</v>
      </c>
      <c r="J1219" s="190">
        <f t="shared" si="20"/>
        <v>70.574999999999989</v>
      </c>
    </row>
    <row r="1220" spans="1:10" ht="15.5">
      <c r="A1220" s="58">
        <v>1216</v>
      </c>
      <c r="B1220" s="58" t="s">
        <v>1949</v>
      </c>
      <c r="C1220" s="58" t="s">
        <v>2770</v>
      </c>
      <c r="D1220" s="184" t="s">
        <v>2771</v>
      </c>
      <c r="E1220" s="58" t="s">
        <v>337</v>
      </c>
      <c r="F1220" s="58"/>
      <c r="G1220" s="58" t="s">
        <v>338</v>
      </c>
      <c r="H1220" s="188">
        <v>130</v>
      </c>
      <c r="I1220" s="59">
        <v>0.25</v>
      </c>
      <c r="J1220" s="190">
        <f t="shared" si="20"/>
        <v>97.5</v>
      </c>
    </row>
    <row r="1221" spans="1:10" ht="15.5">
      <c r="A1221" s="58">
        <v>1217</v>
      </c>
      <c r="B1221" s="58" t="s">
        <v>1949</v>
      </c>
      <c r="C1221" s="58" t="s">
        <v>2772</v>
      </c>
      <c r="D1221" s="184" t="s">
        <v>1880</v>
      </c>
      <c r="E1221" s="58" t="s">
        <v>337</v>
      </c>
      <c r="F1221" s="58"/>
      <c r="G1221" s="58" t="s">
        <v>338</v>
      </c>
      <c r="H1221" s="188">
        <v>111</v>
      </c>
      <c r="I1221" s="59">
        <v>0.25</v>
      </c>
      <c r="J1221" s="190">
        <f t="shared" si="20"/>
        <v>83.25</v>
      </c>
    </row>
    <row r="1222" spans="1:10" ht="15.5">
      <c r="A1222" s="58">
        <v>1218</v>
      </c>
      <c r="B1222" s="58" t="s">
        <v>1949</v>
      </c>
      <c r="C1222" s="58" t="s">
        <v>2773</v>
      </c>
      <c r="D1222" s="184" t="s">
        <v>1849</v>
      </c>
      <c r="E1222" s="58" t="s">
        <v>337</v>
      </c>
      <c r="F1222" s="58"/>
      <c r="G1222" s="58" t="s">
        <v>338</v>
      </c>
      <c r="H1222" s="188">
        <v>349</v>
      </c>
      <c r="I1222" s="59">
        <v>0.25</v>
      </c>
      <c r="J1222" s="190">
        <f t="shared" si="20"/>
        <v>261.75</v>
      </c>
    </row>
    <row r="1223" spans="1:10" ht="15.5">
      <c r="A1223" s="58">
        <v>1219</v>
      </c>
      <c r="B1223" s="58" t="s">
        <v>1949</v>
      </c>
      <c r="C1223" s="58" t="s">
        <v>2774</v>
      </c>
      <c r="D1223" s="184" t="s">
        <v>2775</v>
      </c>
      <c r="E1223" s="58" t="s">
        <v>337</v>
      </c>
      <c r="F1223" s="58"/>
      <c r="G1223" s="58" t="s">
        <v>338</v>
      </c>
      <c r="H1223" s="188">
        <v>562</v>
      </c>
      <c r="I1223" s="59">
        <v>0.25</v>
      </c>
      <c r="J1223" s="190">
        <f t="shared" si="20"/>
        <v>421.5</v>
      </c>
    </row>
    <row r="1224" spans="1:10" ht="15.5">
      <c r="A1224" s="58">
        <v>1220</v>
      </c>
      <c r="B1224" s="58" t="s">
        <v>1949</v>
      </c>
      <c r="C1224" s="58" t="s">
        <v>2776</v>
      </c>
      <c r="D1224" s="184" t="s">
        <v>2777</v>
      </c>
      <c r="E1224" s="58" t="s">
        <v>337</v>
      </c>
      <c r="F1224" s="58"/>
      <c r="G1224" s="58" t="s">
        <v>338</v>
      </c>
      <c r="H1224" s="188">
        <v>261</v>
      </c>
      <c r="I1224" s="59">
        <v>0.25</v>
      </c>
      <c r="J1224" s="190">
        <f t="shared" si="20"/>
        <v>195.75</v>
      </c>
    </row>
    <row r="1225" spans="1:10" ht="15.5">
      <c r="A1225" s="58">
        <v>1221</v>
      </c>
      <c r="B1225" s="58" t="s">
        <v>1949</v>
      </c>
      <c r="C1225" s="58" t="s">
        <v>2778</v>
      </c>
      <c r="D1225" s="184" t="s">
        <v>2779</v>
      </c>
      <c r="E1225" s="58" t="s">
        <v>337</v>
      </c>
      <c r="F1225" s="58"/>
      <c r="G1225" s="58" t="s">
        <v>338</v>
      </c>
      <c r="H1225" s="188">
        <v>269</v>
      </c>
      <c r="I1225" s="59">
        <v>0.25</v>
      </c>
      <c r="J1225" s="190">
        <f t="shared" si="20"/>
        <v>201.75</v>
      </c>
    </row>
    <row r="1226" spans="1:10" ht="15.5">
      <c r="A1226" s="58">
        <v>1222</v>
      </c>
      <c r="B1226" s="58" t="s">
        <v>1949</v>
      </c>
      <c r="C1226" s="58" t="s">
        <v>2780</v>
      </c>
      <c r="D1226" s="184" t="s">
        <v>2781</v>
      </c>
      <c r="E1226" s="58" t="s">
        <v>337</v>
      </c>
      <c r="F1226" s="58"/>
      <c r="G1226" s="58" t="s">
        <v>338</v>
      </c>
      <c r="H1226" s="188">
        <v>144</v>
      </c>
      <c r="I1226" s="59">
        <v>0.25</v>
      </c>
      <c r="J1226" s="190">
        <f t="shared" si="20"/>
        <v>108</v>
      </c>
    </row>
    <row r="1227" spans="1:10" ht="15.5">
      <c r="A1227" s="58">
        <v>1223</v>
      </c>
      <c r="B1227" s="58" t="s">
        <v>1949</v>
      </c>
      <c r="C1227" s="58" t="s">
        <v>2782</v>
      </c>
      <c r="D1227" s="184" t="s">
        <v>2783</v>
      </c>
      <c r="E1227" s="58" t="s">
        <v>337</v>
      </c>
      <c r="F1227" s="58"/>
      <c r="G1227" s="58" t="s">
        <v>338</v>
      </c>
      <c r="H1227" s="188">
        <v>401</v>
      </c>
      <c r="I1227" s="59">
        <v>0.25</v>
      </c>
      <c r="J1227" s="190">
        <f t="shared" si="20"/>
        <v>300.75</v>
      </c>
    </row>
    <row r="1228" spans="1:10" ht="15.5">
      <c r="A1228" s="58">
        <v>1224</v>
      </c>
      <c r="B1228" s="58" t="s">
        <v>1949</v>
      </c>
      <c r="C1228" s="58" t="s">
        <v>2784</v>
      </c>
      <c r="D1228" s="184" t="s">
        <v>2785</v>
      </c>
      <c r="E1228" s="58" t="s">
        <v>337</v>
      </c>
      <c r="F1228" s="58"/>
      <c r="G1228" s="58" t="s">
        <v>338</v>
      </c>
      <c r="H1228" s="188">
        <v>51.3</v>
      </c>
      <c r="I1228" s="59">
        <v>0.25</v>
      </c>
      <c r="J1228" s="190">
        <f t="shared" si="20"/>
        <v>38.474999999999994</v>
      </c>
    </row>
    <row r="1229" spans="1:10" ht="15.5">
      <c r="A1229" s="58">
        <v>1225</v>
      </c>
      <c r="B1229" s="58" t="s">
        <v>1949</v>
      </c>
      <c r="C1229" s="58" t="s">
        <v>2786</v>
      </c>
      <c r="D1229" s="184" t="s">
        <v>2787</v>
      </c>
      <c r="E1229" s="58" t="s">
        <v>337</v>
      </c>
      <c r="F1229" s="58"/>
      <c r="G1229" s="58" t="s">
        <v>338</v>
      </c>
      <c r="H1229" s="188">
        <v>90.2</v>
      </c>
      <c r="I1229" s="59">
        <v>0.25</v>
      </c>
      <c r="J1229" s="190">
        <f t="shared" si="20"/>
        <v>67.650000000000006</v>
      </c>
    </row>
    <row r="1230" spans="1:10" ht="15.5">
      <c r="A1230" s="58">
        <v>1226</v>
      </c>
      <c r="B1230" s="58" t="s">
        <v>1949</v>
      </c>
      <c r="C1230" s="58" t="s">
        <v>2788</v>
      </c>
      <c r="D1230" s="184" t="s">
        <v>2789</v>
      </c>
      <c r="E1230" s="58" t="s">
        <v>337</v>
      </c>
      <c r="F1230" s="58"/>
      <c r="G1230" s="58" t="s">
        <v>338</v>
      </c>
      <c r="H1230" s="188">
        <v>61.5</v>
      </c>
      <c r="I1230" s="59">
        <v>0.25</v>
      </c>
      <c r="J1230" s="190">
        <f t="shared" si="20"/>
        <v>46.125</v>
      </c>
    </row>
    <row r="1231" spans="1:10" ht="15.5">
      <c r="A1231" s="58">
        <v>1227</v>
      </c>
      <c r="B1231" s="58" t="s">
        <v>1949</v>
      </c>
      <c r="C1231" s="58" t="s">
        <v>2790</v>
      </c>
      <c r="D1231" s="184" t="s">
        <v>2791</v>
      </c>
      <c r="E1231" s="58" t="s">
        <v>337</v>
      </c>
      <c r="F1231" s="58"/>
      <c r="G1231" s="58" t="s">
        <v>338</v>
      </c>
      <c r="H1231" s="188">
        <v>370</v>
      </c>
      <c r="I1231" s="59">
        <v>0.25</v>
      </c>
      <c r="J1231" s="190">
        <f t="shared" si="20"/>
        <v>277.5</v>
      </c>
    </row>
    <row r="1232" spans="1:10" ht="15.5">
      <c r="A1232" s="58">
        <v>1228</v>
      </c>
      <c r="B1232" s="58" t="s">
        <v>1949</v>
      </c>
      <c r="C1232" s="58" t="s">
        <v>2792</v>
      </c>
      <c r="D1232" s="184" t="s">
        <v>2793</v>
      </c>
      <c r="E1232" s="58" t="s">
        <v>337</v>
      </c>
      <c r="F1232" s="58"/>
      <c r="G1232" s="58" t="s">
        <v>338</v>
      </c>
      <c r="H1232" s="188">
        <v>92.3</v>
      </c>
      <c r="I1232" s="59">
        <v>0.25</v>
      </c>
      <c r="J1232" s="190">
        <f t="shared" si="20"/>
        <v>69.224999999999994</v>
      </c>
    </row>
    <row r="1233" spans="1:10" ht="15.5">
      <c r="A1233" s="58">
        <v>1229</v>
      </c>
      <c r="B1233" s="58" t="s">
        <v>1949</v>
      </c>
      <c r="C1233" s="58" t="s">
        <v>2794</v>
      </c>
      <c r="D1233" s="184" t="s">
        <v>2795</v>
      </c>
      <c r="E1233" s="58" t="s">
        <v>337</v>
      </c>
      <c r="F1233" s="58"/>
      <c r="G1233" s="58" t="s">
        <v>338</v>
      </c>
      <c r="H1233" s="188">
        <v>31.7</v>
      </c>
      <c r="I1233" s="59">
        <v>0.25</v>
      </c>
      <c r="J1233" s="190">
        <f t="shared" si="20"/>
        <v>23.774999999999999</v>
      </c>
    </row>
    <row r="1234" spans="1:10" ht="15.5">
      <c r="A1234" s="58">
        <v>1230</v>
      </c>
      <c r="B1234" s="58" t="s">
        <v>1949</v>
      </c>
      <c r="C1234" s="58" t="s">
        <v>2796</v>
      </c>
      <c r="D1234" s="184" t="s">
        <v>1881</v>
      </c>
      <c r="E1234" s="58" t="s">
        <v>337</v>
      </c>
      <c r="F1234" s="58"/>
      <c r="G1234" s="58" t="s">
        <v>338</v>
      </c>
      <c r="H1234" s="188">
        <v>213</v>
      </c>
      <c r="I1234" s="59">
        <v>0.25</v>
      </c>
      <c r="J1234" s="190">
        <f t="shared" si="20"/>
        <v>159.75</v>
      </c>
    </row>
    <row r="1235" spans="1:10" ht="15.5">
      <c r="A1235" s="58">
        <v>1231</v>
      </c>
      <c r="B1235" s="58" t="s">
        <v>1949</v>
      </c>
      <c r="C1235" s="58" t="s">
        <v>2797</v>
      </c>
      <c r="D1235" s="184" t="s">
        <v>2798</v>
      </c>
      <c r="E1235" s="58" t="s">
        <v>337</v>
      </c>
      <c r="F1235" s="58"/>
      <c r="G1235" s="58" t="s">
        <v>338</v>
      </c>
      <c r="H1235" s="188">
        <v>38.5</v>
      </c>
      <c r="I1235" s="59">
        <v>0.25</v>
      </c>
      <c r="J1235" s="190">
        <f t="shared" si="20"/>
        <v>28.875</v>
      </c>
    </row>
    <row r="1236" spans="1:10" ht="15.5">
      <c r="A1236" s="58">
        <v>1232</v>
      </c>
      <c r="B1236" s="58" t="s">
        <v>1949</v>
      </c>
      <c r="C1236" s="58" t="s">
        <v>2799</v>
      </c>
      <c r="D1236" s="184" t="s">
        <v>2800</v>
      </c>
      <c r="E1236" s="58" t="s">
        <v>337</v>
      </c>
      <c r="F1236" s="58"/>
      <c r="G1236" s="58" t="s">
        <v>338</v>
      </c>
      <c r="H1236" s="188">
        <v>33.799999999999997</v>
      </c>
      <c r="I1236" s="59">
        <v>0.25</v>
      </c>
      <c r="J1236" s="190">
        <f t="shared" si="20"/>
        <v>25.349999999999998</v>
      </c>
    </row>
    <row r="1237" spans="1:10" ht="15.5">
      <c r="A1237" s="58">
        <v>1233</v>
      </c>
      <c r="B1237" s="58" t="s">
        <v>1949</v>
      </c>
      <c r="C1237" s="58" t="s">
        <v>2801</v>
      </c>
      <c r="D1237" s="184" t="s">
        <v>2802</v>
      </c>
      <c r="E1237" s="58" t="s">
        <v>337</v>
      </c>
      <c r="F1237" s="58"/>
      <c r="G1237" s="58" t="s">
        <v>338</v>
      </c>
      <c r="H1237" s="188">
        <v>163</v>
      </c>
      <c r="I1237" s="59">
        <v>0.25</v>
      </c>
      <c r="J1237" s="190">
        <f t="shared" si="20"/>
        <v>122.25</v>
      </c>
    </row>
    <row r="1238" spans="1:10" ht="15.5">
      <c r="A1238" s="58">
        <v>1234</v>
      </c>
      <c r="B1238" s="58" t="s">
        <v>1949</v>
      </c>
      <c r="C1238" s="58" t="s">
        <v>2803</v>
      </c>
      <c r="D1238" s="184" t="s">
        <v>2804</v>
      </c>
      <c r="E1238" s="58" t="s">
        <v>337</v>
      </c>
      <c r="F1238" s="58"/>
      <c r="G1238" s="58" t="s">
        <v>338</v>
      </c>
      <c r="H1238" s="188">
        <v>264</v>
      </c>
      <c r="I1238" s="59">
        <v>0.25</v>
      </c>
      <c r="J1238" s="190">
        <f t="shared" si="20"/>
        <v>198</v>
      </c>
    </row>
    <row r="1239" spans="1:10" ht="15.5">
      <c r="A1239" s="58">
        <v>1235</v>
      </c>
      <c r="B1239" s="58" t="s">
        <v>1949</v>
      </c>
      <c r="C1239" s="58" t="s">
        <v>2805</v>
      </c>
      <c r="D1239" s="184" t="s">
        <v>2806</v>
      </c>
      <c r="E1239" s="58" t="s">
        <v>337</v>
      </c>
      <c r="F1239" s="58"/>
      <c r="G1239" s="58" t="s">
        <v>338</v>
      </c>
      <c r="H1239" s="188">
        <v>300</v>
      </c>
      <c r="I1239" s="59">
        <v>0.25</v>
      </c>
      <c r="J1239" s="190">
        <f t="shared" si="20"/>
        <v>225</v>
      </c>
    </row>
    <row r="1240" spans="1:10" ht="15.5">
      <c r="A1240" s="58">
        <v>1236</v>
      </c>
      <c r="B1240" s="58" t="s">
        <v>1949</v>
      </c>
      <c r="C1240" s="58" t="s">
        <v>2807</v>
      </c>
      <c r="D1240" s="184" t="s">
        <v>2808</v>
      </c>
      <c r="E1240" s="58" t="s">
        <v>337</v>
      </c>
      <c r="F1240" s="58"/>
      <c r="G1240" s="58" t="s">
        <v>338</v>
      </c>
      <c r="H1240" s="188">
        <v>97.9</v>
      </c>
      <c r="I1240" s="59">
        <v>0.25</v>
      </c>
      <c r="J1240" s="190">
        <f t="shared" si="20"/>
        <v>73.425000000000011</v>
      </c>
    </row>
    <row r="1241" spans="1:10" ht="31">
      <c r="A1241" s="58">
        <v>1237</v>
      </c>
      <c r="B1241" s="58" t="s">
        <v>1949</v>
      </c>
      <c r="C1241" s="58" t="s">
        <v>2809</v>
      </c>
      <c r="D1241" s="184" t="s">
        <v>2810</v>
      </c>
      <c r="E1241" s="58" t="s">
        <v>337</v>
      </c>
      <c r="F1241" s="58"/>
      <c r="G1241" s="58" t="s">
        <v>338</v>
      </c>
      <c r="H1241" s="188">
        <v>610</v>
      </c>
      <c r="I1241" s="59">
        <v>0.25</v>
      </c>
      <c r="J1241" s="190">
        <f t="shared" si="20"/>
        <v>457.5</v>
      </c>
    </row>
    <row r="1242" spans="1:10" ht="15.5">
      <c r="A1242" s="58">
        <v>1238</v>
      </c>
      <c r="B1242" s="58" t="s">
        <v>1949</v>
      </c>
      <c r="C1242" s="58" t="s">
        <v>2811</v>
      </c>
      <c r="D1242" s="184" t="s">
        <v>2812</v>
      </c>
      <c r="E1242" s="58" t="s">
        <v>337</v>
      </c>
      <c r="F1242" s="58"/>
      <c r="G1242" s="58" t="s">
        <v>338</v>
      </c>
      <c r="H1242" s="188">
        <v>610</v>
      </c>
      <c r="I1242" s="59">
        <v>0.25</v>
      </c>
      <c r="J1242" s="190">
        <f t="shared" si="20"/>
        <v>457.5</v>
      </c>
    </row>
    <row r="1243" spans="1:10" ht="31">
      <c r="A1243" s="58">
        <v>1239</v>
      </c>
      <c r="B1243" s="58" t="s">
        <v>1949</v>
      </c>
      <c r="C1243" s="58" t="s">
        <v>2813</v>
      </c>
      <c r="D1243" s="184" t="s">
        <v>2814</v>
      </c>
      <c r="E1243" s="58" t="s">
        <v>337</v>
      </c>
      <c r="F1243" s="58"/>
      <c r="G1243" s="58" t="s">
        <v>338</v>
      </c>
      <c r="H1243" s="188">
        <v>726</v>
      </c>
      <c r="I1243" s="59">
        <v>0.25</v>
      </c>
      <c r="J1243" s="190">
        <f t="shared" si="20"/>
        <v>544.5</v>
      </c>
    </row>
    <row r="1244" spans="1:10" ht="46.5">
      <c r="A1244" s="58">
        <v>1240</v>
      </c>
      <c r="B1244" s="58" t="s">
        <v>1949</v>
      </c>
      <c r="C1244" s="58" t="s">
        <v>2815</v>
      </c>
      <c r="D1244" s="184" t="s">
        <v>2816</v>
      </c>
      <c r="E1244" s="58" t="s">
        <v>337</v>
      </c>
      <c r="F1244" s="58"/>
      <c r="G1244" s="58" t="s">
        <v>338</v>
      </c>
      <c r="H1244" s="188">
        <v>807</v>
      </c>
      <c r="I1244" s="59">
        <v>0.25</v>
      </c>
      <c r="J1244" s="190">
        <f t="shared" ref="J1244:J1307" si="21">H1244*(1-I1244)</f>
        <v>605.25</v>
      </c>
    </row>
    <row r="1245" spans="1:10" ht="15.5">
      <c r="A1245" s="58">
        <v>1241</v>
      </c>
      <c r="B1245" s="58" t="s">
        <v>1949</v>
      </c>
      <c r="C1245" s="58" t="s">
        <v>2817</v>
      </c>
      <c r="D1245" s="184" t="s">
        <v>2818</v>
      </c>
      <c r="E1245" s="58" t="s">
        <v>337</v>
      </c>
      <c r="F1245" s="58"/>
      <c r="G1245" s="58" t="s">
        <v>338</v>
      </c>
      <c r="H1245" s="188">
        <v>676</v>
      </c>
      <c r="I1245" s="59">
        <v>0.25</v>
      </c>
      <c r="J1245" s="190">
        <f t="shared" si="21"/>
        <v>507</v>
      </c>
    </row>
    <row r="1246" spans="1:10" ht="15.5">
      <c r="A1246" s="58">
        <v>1242</v>
      </c>
      <c r="B1246" s="58" t="s">
        <v>1949</v>
      </c>
      <c r="C1246" s="58" t="s">
        <v>2819</v>
      </c>
      <c r="D1246" s="184" t="s">
        <v>2820</v>
      </c>
      <c r="E1246" s="58" t="s">
        <v>337</v>
      </c>
      <c r="F1246" s="58"/>
      <c r="G1246" s="58" t="s">
        <v>338</v>
      </c>
      <c r="H1246" s="188">
        <v>10.09</v>
      </c>
      <c r="I1246" s="59">
        <v>0.25</v>
      </c>
      <c r="J1246" s="190">
        <f t="shared" si="21"/>
        <v>7.5674999999999999</v>
      </c>
    </row>
    <row r="1247" spans="1:10" ht="15.5">
      <c r="A1247" s="58">
        <v>1243</v>
      </c>
      <c r="B1247" s="58" t="s">
        <v>1949</v>
      </c>
      <c r="C1247" s="58" t="s">
        <v>2821</v>
      </c>
      <c r="D1247" s="184" t="s">
        <v>2822</v>
      </c>
      <c r="E1247" s="58" t="s">
        <v>337</v>
      </c>
      <c r="F1247" s="58"/>
      <c r="G1247" s="58" t="s">
        <v>338</v>
      </c>
      <c r="H1247" s="188">
        <v>26.9</v>
      </c>
      <c r="I1247" s="59">
        <v>0.25</v>
      </c>
      <c r="J1247" s="190">
        <f t="shared" si="21"/>
        <v>20.174999999999997</v>
      </c>
    </row>
    <row r="1248" spans="1:10" ht="15.5">
      <c r="A1248" s="58">
        <v>1244</v>
      </c>
      <c r="B1248" s="58" t="s">
        <v>1949</v>
      </c>
      <c r="C1248" s="58" t="s">
        <v>2823</v>
      </c>
      <c r="D1248" s="184" t="s">
        <v>2584</v>
      </c>
      <c r="E1248" s="58" t="s">
        <v>337</v>
      </c>
      <c r="F1248" s="58"/>
      <c r="G1248" s="58" t="s">
        <v>338</v>
      </c>
      <c r="H1248" s="188">
        <v>20.2</v>
      </c>
      <c r="I1248" s="59">
        <v>0.25</v>
      </c>
      <c r="J1248" s="190">
        <f t="shared" si="21"/>
        <v>15.149999999999999</v>
      </c>
    </row>
    <row r="1249" spans="1:10" ht="15.5">
      <c r="A1249" s="58">
        <v>1245</v>
      </c>
      <c r="B1249" s="58" t="s">
        <v>1949</v>
      </c>
      <c r="C1249" s="58" t="s">
        <v>2824</v>
      </c>
      <c r="D1249" s="184" t="s">
        <v>2584</v>
      </c>
      <c r="E1249" s="58" t="s">
        <v>337</v>
      </c>
      <c r="F1249" s="58"/>
      <c r="G1249" s="58" t="s">
        <v>338</v>
      </c>
      <c r="H1249" s="188">
        <v>20.2</v>
      </c>
      <c r="I1249" s="59">
        <v>0.25</v>
      </c>
      <c r="J1249" s="190">
        <f t="shared" si="21"/>
        <v>15.149999999999999</v>
      </c>
    </row>
    <row r="1250" spans="1:10" ht="15.5">
      <c r="A1250" s="58">
        <v>1246</v>
      </c>
      <c r="B1250" s="58" t="s">
        <v>1949</v>
      </c>
      <c r="C1250" s="58" t="s">
        <v>2825</v>
      </c>
      <c r="D1250" s="184" t="s">
        <v>2826</v>
      </c>
      <c r="E1250" s="58" t="s">
        <v>337</v>
      </c>
      <c r="F1250" s="58"/>
      <c r="G1250" s="58" t="s">
        <v>338</v>
      </c>
      <c r="H1250" s="188">
        <v>50.7</v>
      </c>
      <c r="I1250" s="59">
        <v>0.25</v>
      </c>
      <c r="J1250" s="190">
        <f t="shared" si="21"/>
        <v>38.025000000000006</v>
      </c>
    </row>
    <row r="1251" spans="1:10" ht="15.5">
      <c r="A1251" s="58">
        <v>1247</v>
      </c>
      <c r="B1251" s="58" t="s">
        <v>1949</v>
      </c>
      <c r="C1251" s="58" t="s">
        <v>2827</v>
      </c>
      <c r="D1251" s="184" t="s">
        <v>2828</v>
      </c>
      <c r="E1251" s="58" t="s">
        <v>337</v>
      </c>
      <c r="F1251" s="58"/>
      <c r="G1251" s="58" t="s">
        <v>338</v>
      </c>
      <c r="H1251" s="188">
        <v>50.7</v>
      </c>
      <c r="I1251" s="59">
        <v>0.25</v>
      </c>
      <c r="J1251" s="190">
        <f t="shared" si="21"/>
        <v>38.025000000000006</v>
      </c>
    </row>
    <row r="1252" spans="1:10" ht="15.5">
      <c r="A1252" s="58">
        <v>1248</v>
      </c>
      <c r="B1252" s="58" t="s">
        <v>1949</v>
      </c>
      <c r="C1252" s="58" t="s">
        <v>2829</v>
      </c>
      <c r="D1252" s="184" t="s">
        <v>2830</v>
      </c>
      <c r="E1252" s="58" t="s">
        <v>337</v>
      </c>
      <c r="F1252" s="58"/>
      <c r="G1252" s="58" t="s">
        <v>338</v>
      </c>
      <c r="H1252" s="188">
        <v>50.7</v>
      </c>
      <c r="I1252" s="59">
        <v>0.25</v>
      </c>
      <c r="J1252" s="190">
        <f t="shared" si="21"/>
        <v>38.025000000000006</v>
      </c>
    </row>
    <row r="1253" spans="1:10" ht="15.5">
      <c r="A1253" s="58">
        <v>1249</v>
      </c>
      <c r="B1253" s="58" t="s">
        <v>1949</v>
      </c>
      <c r="C1253" s="58" t="s">
        <v>2831</v>
      </c>
      <c r="D1253" s="184" t="s">
        <v>2832</v>
      </c>
      <c r="E1253" s="58" t="s">
        <v>337</v>
      </c>
      <c r="F1253" s="58"/>
      <c r="G1253" s="58" t="s">
        <v>338</v>
      </c>
      <c r="H1253" s="188">
        <v>44.3</v>
      </c>
      <c r="I1253" s="59">
        <v>0.25</v>
      </c>
      <c r="J1253" s="190">
        <f t="shared" si="21"/>
        <v>33.224999999999994</v>
      </c>
    </row>
    <row r="1254" spans="1:10" ht="15.5">
      <c r="A1254" s="58">
        <v>1250</v>
      </c>
      <c r="B1254" s="58" t="s">
        <v>1949</v>
      </c>
      <c r="C1254" s="58" t="s">
        <v>2833</v>
      </c>
      <c r="D1254" s="184" t="s">
        <v>2834</v>
      </c>
      <c r="E1254" s="58" t="s">
        <v>337</v>
      </c>
      <c r="F1254" s="58"/>
      <c r="G1254" s="58" t="s">
        <v>338</v>
      </c>
      <c r="H1254" s="188">
        <v>40.1</v>
      </c>
      <c r="I1254" s="59">
        <v>0.25</v>
      </c>
      <c r="J1254" s="190">
        <f t="shared" si="21"/>
        <v>30.075000000000003</v>
      </c>
    </row>
    <row r="1255" spans="1:10" ht="15.5">
      <c r="A1255" s="58">
        <v>1251</v>
      </c>
      <c r="B1255" s="58" t="s">
        <v>1949</v>
      </c>
      <c r="C1255" s="58" t="s">
        <v>2835</v>
      </c>
      <c r="D1255" s="184" t="s">
        <v>2836</v>
      </c>
      <c r="E1255" s="58" t="s">
        <v>337</v>
      </c>
      <c r="F1255" s="58"/>
      <c r="G1255" s="58" t="s">
        <v>338</v>
      </c>
      <c r="H1255" s="188">
        <v>84.5</v>
      </c>
      <c r="I1255" s="59">
        <v>0.25</v>
      </c>
      <c r="J1255" s="190">
        <f t="shared" si="21"/>
        <v>63.375</v>
      </c>
    </row>
    <row r="1256" spans="1:10" ht="15.5">
      <c r="A1256" s="58">
        <v>1252</v>
      </c>
      <c r="B1256" s="58" t="s">
        <v>1949</v>
      </c>
      <c r="C1256" s="58" t="s">
        <v>2837</v>
      </c>
      <c r="D1256" s="184" t="s">
        <v>2838</v>
      </c>
      <c r="E1256" s="58" t="s">
        <v>337</v>
      </c>
      <c r="F1256" s="58"/>
      <c r="G1256" s="58" t="s">
        <v>338</v>
      </c>
      <c r="H1256" s="188">
        <v>92.9</v>
      </c>
      <c r="I1256" s="59">
        <v>0.25</v>
      </c>
      <c r="J1256" s="190">
        <f t="shared" si="21"/>
        <v>69.675000000000011</v>
      </c>
    </row>
    <row r="1257" spans="1:10" ht="15.5">
      <c r="A1257" s="58">
        <v>1253</v>
      </c>
      <c r="B1257" s="58" t="s">
        <v>1949</v>
      </c>
      <c r="C1257" s="58" t="s">
        <v>2839</v>
      </c>
      <c r="D1257" s="184" t="s">
        <v>2840</v>
      </c>
      <c r="E1257" s="58" t="s">
        <v>337</v>
      </c>
      <c r="F1257" s="58"/>
      <c r="G1257" s="58" t="s">
        <v>338</v>
      </c>
      <c r="H1257" s="188">
        <v>95</v>
      </c>
      <c r="I1257" s="59">
        <v>0.25</v>
      </c>
      <c r="J1257" s="190">
        <f t="shared" si="21"/>
        <v>71.25</v>
      </c>
    </row>
    <row r="1258" spans="1:10" ht="15.5">
      <c r="A1258" s="58">
        <v>1254</v>
      </c>
      <c r="B1258" s="58" t="s">
        <v>1949</v>
      </c>
      <c r="C1258" s="58" t="s">
        <v>2841</v>
      </c>
      <c r="D1258" s="184" t="s">
        <v>2842</v>
      </c>
      <c r="E1258" s="58" t="s">
        <v>337</v>
      </c>
      <c r="F1258" s="58"/>
      <c r="G1258" s="58" t="s">
        <v>338</v>
      </c>
      <c r="H1258" s="188">
        <v>92.9</v>
      </c>
      <c r="I1258" s="59">
        <v>0.25</v>
      </c>
      <c r="J1258" s="190">
        <f t="shared" si="21"/>
        <v>69.675000000000011</v>
      </c>
    </row>
    <row r="1259" spans="1:10" ht="15.5">
      <c r="A1259" s="58">
        <v>1255</v>
      </c>
      <c r="B1259" s="58" t="s">
        <v>1949</v>
      </c>
      <c r="C1259" s="58" t="s">
        <v>2843</v>
      </c>
      <c r="D1259" s="184" t="s">
        <v>2844</v>
      </c>
      <c r="E1259" s="58" t="s">
        <v>337</v>
      </c>
      <c r="F1259" s="58"/>
      <c r="G1259" s="58" t="s">
        <v>338</v>
      </c>
      <c r="H1259" s="188">
        <v>99</v>
      </c>
      <c r="I1259" s="59">
        <v>0.25</v>
      </c>
      <c r="J1259" s="190">
        <f t="shared" si="21"/>
        <v>74.25</v>
      </c>
    </row>
    <row r="1260" spans="1:10" ht="15.5">
      <c r="A1260" s="58">
        <v>1256</v>
      </c>
      <c r="B1260" s="58" t="s">
        <v>1949</v>
      </c>
      <c r="C1260" s="58" t="s">
        <v>2845</v>
      </c>
      <c r="D1260" s="184" t="s">
        <v>2846</v>
      </c>
      <c r="E1260" s="58" t="s">
        <v>337</v>
      </c>
      <c r="F1260" s="58"/>
      <c r="G1260" s="58" t="s">
        <v>338</v>
      </c>
      <c r="H1260" s="188">
        <v>99</v>
      </c>
      <c r="I1260" s="59">
        <v>0.25</v>
      </c>
      <c r="J1260" s="190">
        <f t="shared" si="21"/>
        <v>74.25</v>
      </c>
    </row>
    <row r="1261" spans="1:10" ht="15.5">
      <c r="A1261" s="58">
        <v>1257</v>
      </c>
      <c r="B1261" s="58" t="s">
        <v>1949</v>
      </c>
      <c r="C1261" s="58" t="s">
        <v>2847</v>
      </c>
      <c r="D1261" s="184" t="s">
        <v>2848</v>
      </c>
      <c r="E1261" s="58" t="s">
        <v>337</v>
      </c>
      <c r="F1261" s="58"/>
      <c r="G1261" s="58" t="s">
        <v>338</v>
      </c>
      <c r="H1261" s="188">
        <v>243</v>
      </c>
      <c r="I1261" s="59">
        <v>0.25</v>
      </c>
      <c r="J1261" s="190">
        <f t="shared" si="21"/>
        <v>182.25</v>
      </c>
    </row>
    <row r="1262" spans="1:10" ht="15.5">
      <c r="A1262" s="58">
        <v>1258</v>
      </c>
      <c r="B1262" s="58" t="s">
        <v>1949</v>
      </c>
      <c r="C1262" s="58" t="s">
        <v>2849</v>
      </c>
      <c r="D1262" s="184" t="s">
        <v>2850</v>
      </c>
      <c r="E1262" s="58" t="s">
        <v>337</v>
      </c>
      <c r="F1262" s="58"/>
      <c r="G1262" s="58" t="s">
        <v>338</v>
      </c>
      <c r="H1262" s="188">
        <v>101</v>
      </c>
      <c r="I1262" s="59">
        <v>0.25</v>
      </c>
      <c r="J1262" s="190">
        <f t="shared" si="21"/>
        <v>75.75</v>
      </c>
    </row>
    <row r="1263" spans="1:10" ht="15.5">
      <c r="A1263" s="58">
        <v>1259</v>
      </c>
      <c r="B1263" s="58" t="s">
        <v>1949</v>
      </c>
      <c r="C1263" s="58" t="s">
        <v>2851</v>
      </c>
      <c r="D1263" s="184" t="s">
        <v>2852</v>
      </c>
      <c r="E1263" s="58" t="s">
        <v>337</v>
      </c>
      <c r="F1263" s="58"/>
      <c r="G1263" s="58" t="s">
        <v>338</v>
      </c>
      <c r="H1263" s="188">
        <v>15.84</v>
      </c>
      <c r="I1263" s="59">
        <v>0.25</v>
      </c>
      <c r="J1263" s="190">
        <f t="shared" si="21"/>
        <v>11.879999999999999</v>
      </c>
    </row>
    <row r="1264" spans="1:10" ht="15.5">
      <c r="A1264" s="58">
        <v>1260</v>
      </c>
      <c r="B1264" s="58" t="s">
        <v>1949</v>
      </c>
      <c r="C1264" s="58" t="s">
        <v>2853</v>
      </c>
      <c r="D1264" s="184" t="s">
        <v>2854</v>
      </c>
      <c r="E1264" s="58" t="s">
        <v>337</v>
      </c>
      <c r="F1264" s="58"/>
      <c r="G1264" s="58" t="s">
        <v>338</v>
      </c>
      <c r="H1264" s="188">
        <v>20.100000000000001</v>
      </c>
      <c r="I1264" s="59">
        <v>0.25</v>
      </c>
      <c r="J1264" s="190">
        <f t="shared" si="21"/>
        <v>15.075000000000001</v>
      </c>
    </row>
    <row r="1265" spans="1:10" ht="15.5">
      <c r="A1265" s="58">
        <v>1261</v>
      </c>
      <c r="B1265" s="58" t="s">
        <v>1949</v>
      </c>
      <c r="C1265" s="58" t="s">
        <v>2855</v>
      </c>
      <c r="D1265" s="184" t="s">
        <v>2856</v>
      </c>
      <c r="E1265" s="58" t="s">
        <v>337</v>
      </c>
      <c r="F1265" s="58"/>
      <c r="G1265" s="58" t="s">
        <v>338</v>
      </c>
      <c r="H1265" s="188">
        <v>37.5</v>
      </c>
      <c r="I1265" s="59">
        <v>0.25</v>
      </c>
      <c r="J1265" s="190">
        <f t="shared" si="21"/>
        <v>28.125</v>
      </c>
    </row>
    <row r="1266" spans="1:10" ht="15.5">
      <c r="A1266" s="58">
        <v>1262</v>
      </c>
      <c r="B1266" s="58" t="s">
        <v>1949</v>
      </c>
      <c r="C1266" s="58" t="s">
        <v>2857</v>
      </c>
      <c r="D1266" s="184" t="s">
        <v>2858</v>
      </c>
      <c r="E1266" s="58" t="s">
        <v>337</v>
      </c>
      <c r="F1266" s="58"/>
      <c r="G1266" s="58" t="s">
        <v>338</v>
      </c>
      <c r="H1266" s="188">
        <v>33.299999999999997</v>
      </c>
      <c r="I1266" s="59">
        <v>0.25</v>
      </c>
      <c r="J1266" s="190">
        <f t="shared" si="21"/>
        <v>24.974999999999998</v>
      </c>
    </row>
    <row r="1267" spans="1:10" ht="15.5">
      <c r="A1267" s="58">
        <v>1263</v>
      </c>
      <c r="B1267" s="58" t="s">
        <v>1949</v>
      </c>
      <c r="C1267" s="58" t="s">
        <v>2859</v>
      </c>
      <c r="D1267" s="184" t="s">
        <v>2860</v>
      </c>
      <c r="E1267" s="58" t="s">
        <v>337</v>
      </c>
      <c r="F1267" s="58"/>
      <c r="G1267" s="58" t="s">
        <v>338</v>
      </c>
      <c r="H1267" s="188">
        <v>54.9</v>
      </c>
      <c r="I1267" s="59">
        <v>0.25</v>
      </c>
      <c r="J1267" s="190">
        <f t="shared" si="21"/>
        <v>41.174999999999997</v>
      </c>
    </row>
    <row r="1268" spans="1:10" ht="15.5">
      <c r="A1268" s="58">
        <v>1264</v>
      </c>
      <c r="B1268" s="58" t="s">
        <v>1949</v>
      </c>
      <c r="C1268" s="58" t="s">
        <v>2861</v>
      </c>
      <c r="D1268" s="184" t="s">
        <v>2862</v>
      </c>
      <c r="E1268" s="58" t="s">
        <v>337</v>
      </c>
      <c r="F1268" s="58"/>
      <c r="G1268" s="58" t="s">
        <v>338</v>
      </c>
      <c r="H1268" s="188">
        <v>148</v>
      </c>
      <c r="I1268" s="59">
        <v>0.25</v>
      </c>
      <c r="J1268" s="190">
        <f t="shared" si="21"/>
        <v>111</v>
      </c>
    </row>
    <row r="1269" spans="1:10" ht="15.5">
      <c r="A1269" s="58">
        <v>1265</v>
      </c>
      <c r="B1269" s="58" t="s">
        <v>1949</v>
      </c>
      <c r="C1269" s="58" t="s">
        <v>2863</v>
      </c>
      <c r="D1269" s="184" t="s">
        <v>2864</v>
      </c>
      <c r="E1269" s="58" t="s">
        <v>337</v>
      </c>
      <c r="F1269" s="58"/>
      <c r="G1269" s="58" t="s">
        <v>338</v>
      </c>
      <c r="H1269" s="188">
        <v>167</v>
      </c>
      <c r="I1269" s="59">
        <v>0.25</v>
      </c>
      <c r="J1269" s="190">
        <f t="shared" si="21"/>
        <v>125.25</v>
      </c>
    </row>
    <row r="1270" spans="1:10" ht="15.5">
      <c r="A1270" s="58">
        <v>1266</v>
      </c>
      <c r="B1270" s="58" t="s">
        <v>1949</v>
      </c>
      <c r="C1270" s="58" t="s">
        <v>2865</v>
      </c>
      <c r="D1270" s="184" t="s">
        <v>2866</v>
      </c>
      <c r="E1270" s="58" t="s">
        <v>337</v>
      </c>
      <c r="F1270" s="58"/>
      <c r="G1270" s="58" t="s">
        <v>338</v>
      </c>
      <c r="H1270" s="188">
        <v>90.3</v>
      </c>
      <c r="I1270" s="59">
        <v>0.25</v>
      </c>
      <c r="J1270" s="190">
        <f t="shared" si="21"/>
        <v>67.724999999999994</v>
      </c>
    </row>
    <row r="1271" spans="1:10" ht="15.5">
      <c r="A1271" s="58">
        <v>1267</v>
      </c>
      <c r="B1271" s="58" t="s">
        <v>1949</v>
      </c>
      <c r="C1271" s="58" t="s">
        <v>2867</v>
      </c>
      <c r="D1271" s="184" t="s">
        <v>2868</v>
      </c>
      <c r="E1271" s="58" t="s">
        <v>337</v>
      </c>
      <c r="F1271" s="58"/>
      <c r="G1271" s="58" t="s">
        <v>338</v>
      </c>
      <c r="H1271" s="188">
        <v>79.2</v>
      </c>
      <c r="I1271" s="59">
        <v>0.25</v>
      </c>
      <c r="J1271" s="190">
        <f t="shared" si="21"/>
        <v>59.400000000000006</v>
      </c>
    </row>
    <row r="1272" spans="1:10" ht="15.5">
      <c r="A1272" s="58">
        <v>1268</v>
      </c>
      <c r="B1272" s="58" t="s">
        <v>1949</v>
      </c>
      <c r="C1272" s="58" t="s">
        <v>2869</v>
      </c>
      <c r="D1272" s="184" t="s">
        <v>2870</v>
      </c>
      <c r="E1272" s="58" t="s">
        <v>337</v>
      </c>
      <c r="F1272" s="58"/>
      <c r="G1272" s="58" t="s">
        <v>338</v>
      </c>
      <c r="H1272" s="188">
        <v>148</v>
      </c>
      <c r="I1272" s="59">
        <v>0.25</v>
      </c>
      <c r="J1272" s="190">
        <f t="shared" si="21"/>
        <v>111</v>
      </c>
    </row>
    <row r="1273" spans="1:10" ht="15.5">
      <c r="A1273" s="58">
        <v>1269</v>
      </c>
      <c r="B1273" s="58" t="s">
        <v>1949</v>
      </c>
      <c r="C1273" s="58" t="s">
        <v>2871</v>
      </c>
      <c r="D1273" s="184" t="s">
        <v>2872</v>
      </c>
      <c r="E1273" s="58" t="s">
        <v>337</v>
      </c>
      <c r="F1273" s="58"/>
      <c r="G1273" s="58" t="s">
        <v>338</v>
      </c>
      <c r="H1273" s="188">
        <v>86.1</v>
      </c>
      <c r="I1273" s="59">
        <v>0.25</v>
      </c>
      <c r="J1273" s="190">
        <f t="shared" si="21"/>
        <v>64.574999999999989</v>
      </c>
    </row>
    <row r="1274" spans="1:10" ht="15.5">
      <c r="A1274" s="58">
        <v>1270</v>
      </c>
      <c r="B1274" s="58" t="s">
        <v>1949</v>
      </c>
      <c r="C1274" s="58" t="s">
        <v>2873</v>
      </c>
      <c r="D1274" s="184" t="s">
        <v>2874</v>
      </c>
      <c r="E1274" s="58" t="s">
        <v>337</v>
      </c>
      <c r="F1274" s="58"/>
      <c r="G1274" s="58" t="s">
        <v>338</v>
      </c>
      <c r="H1274" s="188">
        <v>92.9</v>
      </c>
      <c r="I1274" s="59">
        <v>0.25</v>
      </c>
      <c r="J1274" s="190">
        <f t="shared" si="21"/>
        <v>69.675000000000011</v>
      </c>
    </row>
    <row r="1275" spans="1:10" ht="15.5">
      <c r="A1275" s="58">
        <v>1271</v>
      </c>
      <c r="B1275" s="58" t="s">
        <v>1949</v>
      </c>
      <c r="C1275" s="58" t="s">
        <v>2875</v>
      </c>
      <c r="D1275" s="184" t="s">
        <v>2876</v>
      </c>
      <c r="E1275" s="58" t="s">
        <v>337</v>
      </c>
      <c r="F1275" s="58"/>
      <c r="G1275" s="58" t="s">
        <v>338</v>
      </c>
      <c r="H1275" s="188">
        <v>137</v>
      </c>
      <c r="I1275" s="59">
        <v>0.25</v>
      </c>
      <c r="J1275" s="190">
        <f t="shared" si="21"/>
        <v>102.75</v>
      </c>
    </row>
    <row r="1276" spans="1:10" ht="15.5">
      <c r="A1276" s="58">
        <v>1272</v>
      </c>
      <c r="B1276" s="58" t="s">
        <v>1949</v>
      </c>
      <c r="C1276" s="58" t="s">
        <v>2877</v>
      </c>
      <c r="D1276" s="184" t="s">
        <v>2878</v>
      </c>
      <c r="E1276" s="58" t="s">
        <v>337</v>
      </c>
      <c r="F1276" s="58"/>
      <c r="G1276" s="58" t="s">
        <v>338</v>
      </c>
      <c r="H1276" s="188">
        <v>137</v>
      </c>
      <c r="I1276" s="59">
        <v>0.25</v>
      </c>
      <c r="J1276" s="190">
        <f t="shared" si="21"/>
        <v>102.75</v>
      </c>
    </row>
    <row r="1277" spans="1:10" ht="15.5">
      <c r="A1277" s="58">
        <v>1273</v>
      </c>
      <c r="B1277" s="58" t="s">
        <v>1949</v>
      </c>
      <c r="C1277" s="58" t="s">
        <v>2879</v>
      </c>
      <c r="D1277" s="184" t="s">
        <v>2880</v>
      </c>
      <c r="E1277" s="58" t="s">
        <v>337</v>
      </c>
      <c r="F1277" s="58"/>
      <c r="G1277" s="58" t="s">
        <v>338</v>
      </c>
      <c r="H1277" s="188">
        <v>129</v>
      </c>
      <c r="I1277" s="59">
        <v>0.25</v>
      </c>
      <c r="J1277" s="190">
        <f t="shared" si="21"/>
        <v>96.75</v>
      </c>
    </row>
    <row r="1278" spans="1:10" ht="15.5">
      <c r="A1278" s="58">
        <v>1274</v>
      </c>
      <c r="B1278" s="58" t="s">
        <v>1949</v>
      </c>
      <c r="C1278" s="58" t="s">
        <v>2881</v>
      </c>
      <c r="D1278" s="184" t="s">
        <v>2882</v>
      </c>
      <c r="E1278" s="58" t="s">
        <v>337</v>
      </c>
      <c r="F1278" s="58"/>
      <c r="G1278" s="58" t="s">
        <v>338</v>
      </c>
      <c r="H1278" s="188">
        <v>125</v>
      </c>
      <c r="I1278" s="59">
        <v>0.25</v>
      </c>
      <c r="J1278" s="190">
        <f t="shared" si="21"/>
        <v>93.75</v>
      </c>
    </row>
    <row r="1279" spans="1:10" ht="15.5">
      <c r="A1279" s="58">
        <v>1275</v>
      </c>
      <c r="B1279" s="58" t="s">
        <v>1949</v>
      </c>
      <c r="C1279" s="58" t="s">
        <v>2883</v>
      </c>
      <c r="D1279" s="184" t="s">
        <v>2884</v>
      </c>
      <c r="E1279" s="58" t="s">
        <v>337</v>
      </c>
      <c r="F1279" s="58"/>
      <c r="G1279" s="58" t="s">
        <v>338</v>
      </c>
      <c r="H1279" s="188">
        <v>138</v>
      </c>
      <c r="I1279" s="59">
        <v>0.25</v>
      </c>
      <c r="J1279" s="190">
        <f t="shared" si="21"/>
        <v>103.5</v>
      </c>
    </row>
    <row r="1280" spans="1:10" ht="15.5">
      <c r="A1280" s="58">
        <v>1276</v>
      </c>
      <c r="B1280" s="58" t="s">
        <v>1949</v>
      </c>
      <c r="C1280" s="58" t="s">
        <v>2885</v>
      </c>
      <c r="D1280" s="184" t="s">
        <v>2886</v>
      </c>
      <c r="E1280" s="58" t="s">
        <v>337</v>
      </c>
      <c r="F1280" s="58"/>
      <c r="G1280" s="58" t="s">
        <v>338</v>
      </c>
      <c r="H1280" s="188">
        <v>51.5</v>
      </c>
      <c r="I1280" s="59">
        <v>0.25</v>
      </c>
      <c r="J1280" s="190">
        <f t="shared" si="21"/>
        <v>38.625</v>
      </c>
    </row>
    <row r="1281" spans="1:10" ht="15.5">
      <c r="A1281" s="58">
        <v>1277</v>
      </c>
      <c r="B1281" s="58" t="s">
        <v>1949</v>
      </c>
      <c r="C1281" s="58" t="s">
        <v>2887</v>
      </c>
      <c r="D1281" s="184" t="s">
        <v>2888</v>
      </c>
      <c r="E1281" s="58" t="s">
        <v>337</v>
      </c>
      <c r="F1281" s="58"/>
      <c r="G1281" s="58" t="s">
        <v>338</v>
      </c>
      <c r="H1281" s="188">
        <v>114</v>
      </c>
      <c r="I1281" s="59">
        <v>0.25</v>
      </c>
      <c r="J1281" s="190">
        <f t="shared" si="21"/>
        <v>85.5</v>
      </c>
    </row>
    <row r="1282" spans="1:10" ht="15.5">
      <c r="A1282" s="58">
        <v>1278</v>
      </c>
      <c r="B1282" s="58" t="s">
        <v>1949</v>
      </c>
      <c r="C1282" s="58" t="s">
        <v>2889</v>
      </c>
      <c r="D1282" s="184" t="s">
        <v>2890</v>
      </c>
      <c r="E1282" s="58" t="s">
        <v>337</v>
      </c>
      <c r="F1282" s="58"/>
      <c r="G1282" s="58" t="s">
        <v>338</v>
      </c>
      <c r="H1282" s="188">
        <v>131</v>
      </c>
      <c r="I1282" s="59">
        <v>0.25</v>
      </c>
      <c r="J1282" s="190">
        <f t="shared" si="21"/>
        <v>98.25</v>
      </c>
    </row>
    <row r="1283" spans="1:10" ht="15.5">
      <c r="A1283" s="58">
        <v>1279</v>
      </c>
      <c r="B1283" s="58" t="s">
        <v>1949</v>
      </c>
      <c r="C1283" s="58" t="s">
        <v>2891</v>
      </c>
      <c r="D1283" s="184" t="s">
        <v>2892</v>
      </c>
      <c r="E1283" s="58" t="s">
        <v>337</v>
      </c>
      <c r="F1283" s="58"/>
      <c r="G1283" s="58" t="s">
        <v>338</v>
      </c>
      <c r="H1283" s="188">
        <v>101</v>
      </c>
      <c r="I1283" s="59">
        <v>0.25</v>
      </c>
      <c r="J1283" s="190">
        <f t="shared" si="21"/>
        <v>75.75</v>
      </c>
    </row>
    <row r="1284" spans="1:10" ht="15.5">
      <c r="A1284" s="58">
        <v>1280</v>
      </c>
      <c r="B1284" s="58" t="s">
        <v>1949</v>
      </c>
      <c r="C1284" s="58" t="s">
        <v>2893</v>
      </c>
      <c r="D1284" s="184" t="s">
        <v>2894</v>
      </c>
      <c r="E1284" s="58" t="s">
        <v>337</v>
      </c>
      <c r="F1284" s="58"/>
      <c r="G1284" s="58" t="s">
        <v>338</v>
      </c>
      <c r="H1284" s="188">
        <v>108</v>
      </c>
      <c r="I1284" s="59">
        <v>0.25</v>
      </c>
      <c r="J1284" s="190">
        <f t="shared" si="21"/>
        <v>81</v>
      </c>
    </row>
    <row r="1285" spans="1:10" ht="15.5">
      <c r="A1285" s="58">
        <v>1281</v>
      </c>
      <c r="B1285" s="58" t="s">
        <v>1949</v>
      </c>
      <c r="C1285" s="58" t="s">
        <v>2895</v>
      </c>
      <c r="D1285" s="184" t="s">
        <v>2892</v>
      </c>
      <c r="E1285" s="58" t="s">
        <v>337</v>
      </c>
      <c r="F1285" s="58"/>
      <c r="G1285" s="58" t="s">
        <v>338</v>
      </c>
      <c r="H1285" s="188">
        <v>108</v>
      </c>
      <c r="I1285" s="59">
        <v>0.25</v>
      </c>
      <c r="J1285" s="190">
        <f t="shared" si="21"/>
        <v>81</v>
      </c>
    </row>
    <row r="1286" spans="1:10" ht="15.5">
      <c r="A1286" s="58">
        <v>1282</v>
      </c>
      <c r="B1286" s="58" t="s">
        <v>1949</v>
      </c>
      <c r="C1286" s="58" t="s">
        <v>2896</v>
      </c>
      <c r="D1286" s="184" t="s">
        <v>2897</v>
      </c>
      <c r="E1286" s="58" t="s">
        <v>337</v>
      </c>
      <c r="F1286" s="58"/>
      <c r="G1286" s="58" t="s">
        <v>338</v>
      </c>
      <c r="H1286" s="188">
        <v>111</v>
      </c>
      <c r="I1286" s="59">
        <v>0.25</v>
      </c>
      <c r="J1286" s="190">
        <f t="shared" si="21"/>
        <v>83.25</v>
      </c>
    </row>
    <row r="1287" spans="1:10" ht="15.5">
      <c r="A1287" s="58">
        <v>1283</v>
      </c>
      <c r="B1287" s="58" t="s">
        <v>1949</v>
      </c>
      <c r="C1287" s="58" t="s">
        <v>2898</v>
      </c>
      <c r="D1287" s="184" t="s">
        <v>2899</v>
      </c>
      <c r="E1287" s="58" t="s">
        <v>337</v>
      </c>
      <c r="F1287" s="58"/>
      <c r="G1287" s="58" t="s">
        <v>338</v>
      </c>
      <c r="H1287" s="188">
        <v>132</v>
      </c>
      <c r="I1287" s="59">
        <v>0.25</v>
      </c>
      <c r="J1287" s="190">
        <f t="shared" si="21"/>
        <v>99</v>
      </c>
    </row>
    <row r="1288" spans="1:10" ht="15.5">
      <c r="A1288" s="58">
        <v>1284</v>
      </c>
      <c r="B1288" s="58" t="s">
        <v>1949</v>
      </c>
      <c r="C1288" s="58" t="s">
        <v>2900</v>
      </c>
      <c r="D1288" s="184" t="s">
        <v>2901</v>
      </c>
      <c r="E1288" s="58" t="s">
        <v>337</v>
      </c>
      <c r="F1288" s="58"/>
      <c r="G1288" s="58" t="s">
        <v>338</v>
      </c>
      <c r="H1288" s="188">
        <v>137</v>
      </c>
      <c r="I1288" s="59">
        <v>0.25</v>
      </c>
      <c r="J1288" s="190">
        <f t="shared" si="21"/>
        <v>102.75</v>
      </c>
    </row>
    <row r="1289" spans="1:10" ht="15.5">
      <c r="A1289" s="58">
        <v>1285</v>
      </c>
      <c r="B1289" s="58" t="s">
        <v>1949</v>
      </c>
      <c r="C1289" s="58" t="s">
        <v>2902</v>
      </c>
      <c r="D1289" s="184" t="s">
        <v>2903</v>
      </c>
      <c r="E1289" s="58" t="s">
        <v>337</v>
      </c>
      <c r="F1289" s="58"/>
      <c r="G1289" s="58" t="s">
        <v>338</v>
      </c>
      <c r="H1289" s="188">
        <v>37</v>
      </c>
      <c r="I1289" s="59">
        <v>0.25</v>
      </c>
      <c r="J1289" s="190">
        <f t="shared" si="21"/>
        <v>27.75</v>
      </c>
    </row>
    <row r="1290" spans="1:10" ht="15.5">
      <c r="A1290" s="58">
        <v>1286</v>
      </c>
      <c r="B1290" s="58" t="s">
        <v>1949</v>
      </c>
      <c r="C1290" s="58" t="s">
        <v>2904</v>
      </c>
      <c r="D1290" s="184" t="s">
        <v>2905</v>
      </c>
      <c r="E1290" s="58" t="s">
        <v>337</v>
      </c>
      <c r="F1290" s="58"/>
      <c r="G1290" s="58" t="s">
        <v>338</v>
      </c>
      <c r="H1290" s="188">
        <v>42.4</v>
      </c>
      <c r="I1290" s="59">
        <v>0.25</v>
      </c>
      <c r="J1290" s="190">
        <f t="shared" si="21"/>
        <v>31.799999999999997</v>
      </c>
    </row>
    <row r="1291" spans="1:10" ht="15.5">
      <c r="A1291" s="58">
        <v>1287</v>
      </c>
      <c r="B1291" s="58" t="s">
        <v>1949</v>
      </c>
      <c r="C1291" s="58" t="s">
        <v>2906</v>
      </c>
      <c r="D1291" s="184" t="s">
        <v>2907</v>
      </c>
      <c r="E1291" s="58" t="s">
        <v>337</v>
      </c>
      <c r="F1291" s="58"/>
      <c r="G1291" s="58" t="s">
        <v>338</v>
      </c>
      <c r="H1291" s="188">
        <v>115</v>
      </c>
      <c r="I1291" s="59">
        <v>0.25</v>
      </c>
      <c r="J1291" s="190">
        <f t="shared" si="21"/>
        <v>86.25</v>
      </c>
    </row>
    <row r="1292" spans="1:10" ht="15.5">
      <c r="A1292" s="58">
        <v>1288</v>
      </c>
      <c r="B1292" s="58" t="s">
        <v>1949</v>
      </c>
      <c r="C1292" s="58" t="s">
        <v>2908</v>
      </c>
      <c r="D1292" s="184" t="s">
        <v>2909</v>
      </c>
      <c r="E1292" s="58" t="s">
        <v>337</v>
      </c>
      <c r="F1292" s="58"/>
      <c r="G1292" s="58" t="s">
        <v>338</v>
      </c>
      <c r="H1292" s="188">
        <v>132</v>
      </c>
      <c r="I1292" s="59">
        <v>0.25</v>
      </c>
      <c r="J1292" s="190">
        <f t="shared" si="21"/>
        <v>99</v>
      </c>
    </row>
    <row r="1293" spans="1:10" ht="15.5">
      <c r="A1293" s="58">
        <v>1289</v>
      </c>
      <c r="B1293" s="58" t="s">
        <v>1949</v>
      </c>
      <c r="C1293" s="58" t="s">
        <v>2910</v>
      </c>
      <c r="D1293" s="184" t="s">
        <v>2901</v>
      </c>
      <c r="E1293" s="58" t="s">
        <v>337</v>
      </c>
      <c r="F1293" s="58"/>
      <c r="G1293" s="58" t="s">
        <v>338</v>
      </c>
      <c r="H1293" s="188">
        <v>137</v>
      </c>
      <c r="I1293" s="59">
        <v>0.25</v>
      </c>
      <c r="J1293" s="190">
        <f t="shared" si="21"/>
        <v>102.75</v>
      </c>
    </row>
    <row r="1294" spans="1:10" ht="15.5">
      <c r="A1294" s="58">
        <v>1290</v>
      </c>
      <c r="B1294" s="58" t="s">
        <v>1949</v>
      </c>
      <c r="C1294" s="58" t="s">
        <v>2911</v>
      </c>
      <c r="D1294" s="184" t="s">
        <v>2912</v>
      </c>
      <c r="E1294" s="58" t="s">
        <v>337</v>
      </c>
      <c r="F1294" s="58"/>
      <c r="G1294" s="58" t="s">
        <v>338</v>
      </c>
      <c r="H1294" s="188">
        <v>137</v>
      </c>
      <c r="I1294" s="59">
        <v>0.25</v>
      </c>
      <c r="J1294" s="190">
        <f t="shared" si="21"/>
        <v>102.75</v>
      </c>
    </row>
    <row r="1295" spans="1:10" ht="15.5">
      <c r="A1295" s="58">
        <v>1291</v>
      </c>
      <c r="B1295" s="58" t="s">
        <v>1949</v>
      </c>
      <c r="C1295" s="58" t="s">
        <v>2913</v>
      </c>
      <c r="D1295" s="184" t="s">
        <v>2914</v>
      </c>
      <c r="E1295" s="58" t="s">
        <v>337</v>
      </c>
      <c r="F1295" s="58"/>
      <c r="G1295" s="58" t="s">
        <v>338</v>
      </c>
      <c r="H1295" s="188">
        <v>37</v>
      </c>
      <c r="I1295" s="59">
        <v>0.25</v>
      </c>
      <c r="J1295" s="190">
        <f t="shared" si="21"/>
        <v>27.75</v>
      </c>
    </row>
    <row r="1296" spans="1:10" ht="15.5">
      <c r="A1296" s="58">
        <v>1292</v>
      </c>
      <c r="B1296" s="58" t="s">
        <v>1949</v>
      </c>
      <c r="C1296" s="58" t="s">
        <v>2915</v>
      </c>
      <c r="D1296" s="184" t="s">
        <v>2916</v>
      </c>
      <c r="E1296" s="58" t="s">
        <v>337</v>
      </c>
      <c r="F1296" s="58"/>
      <c r="G1296" s="58" t="s">
        <v>338</v>
      </c>
      <c r="H1296" s="188">
        <v>226</v>
      </c>
      <c r="I1296" s="59">
        <v>0.25</v>
      </c>
      <c r="J1296" s="190">
        <f t="shared" si="21"/>
        <v>169.5</v>
      </c>
    </row>
    <row r="1297" spans="1:10" ht="15.5">
      <c r="A1297" s="58">
        <v>1293</v>
      </c>
      <c r="B1297" s="58" t="s">
        <v>1949</v>
      </c>
      <c r="C1297" s="58" t="s">
        <v>2917</v>
      </c>
      <c r="D1297" s="184" t="s">
        <v>1882</v>
      </c>
      <c r="E1297" s="58" t="s">
        <v>337</v>
      </c>
      <c r="F1297" s="58"/>
      <c r="G1297" s="58" t="s">
        <v>338</v>
      </c>
      <c r="H1297" s="188">
        <v>226</v>
      </c>
      <c r="I1297" s="59">
        <v>0.25</v>
      </c>
      <c r="J1297" s="190">
        <f t="shared" si="21"/>
        <v>169.5</v>
      </c>
    </row>
    <row r="1298" spans="1:10" ht="15.5">
      <c r="A1298" s="58">
        <v>1294</v>
      </c>
      <c r="B1298" s="58" t="s">
        <v>1949</v>
      </c>
      <c r="C1298" s="58" t="s">
        <v>2918</v>
      </c>
      <c r="D1298" s="184" t="s">
        <v>1883</v>
      </c>
      <c r="E1298" s="58" t="s">
        <v>337</v>
      </c>
      <c r="F1298" s="58"/>
      <c r="G1298" s="58" t="s">
        <v>338</v>
      </c>
      <c r="H1298" s="188">
        <v>820</v>
      </c>
      <c r="I1298" s="59">
        <v>0.25</v>
      </c>
      <c r="J1298" s="190">
        <f t="shared" si="21"/>
        <v>615</v>
      </c>
    </row>
    <row r="1299" spans="1:10" ht="15.5">
      <c r="A1299" s="58">
        <v>1295</v>
      </c>
      <c r="B1299" s="58" t="s">
        <v>1949</v>
      </c>
      <c r="C1299" s="58" t="s">
        <v>2919</v>
      </c>
      <c r="D1299" s="184" t="s">
        <v>2920</v>
      </c>
      <c r="E1299" s="58" t="s">
        <v>337</v>
      </c>
      <c r="F1299" s="58"/>
      <c r="G1299" s="58" t="s">
        <v>338</v>
      </c>
      <c r="H1299" s="188">
        <v>90.8</v>
      </c>
      <c r="I1299" s="59">
        <v>0.25</v>
      </c>
      <c r="J1299" s="190">
        <f t="shared" si="21"/>
        <v>68.099999999999994</v>
      </c>
    </row>
    <row r="1300" spans="1:10" ht="15.5">
      <c r="A1300" s="58">
        <v>1296</v>
      </c>
      <c r="B1300" s="58" t="s">
        <v>1949</v>
      </c>
      <c r="C1300" s="58" t="s">
        <v>2921</v>
      </c>
      <c r="D1300" s="184" t="s">
        <v>2922</v>
      </c>
      <c r="E1300" s="58" t="s">
        <v>337</v>
      </c>
      <c r="F1300" s="58"/>
      <c r="G1300" s="58" t="s">
        <v>338</v>
      </c>
      <c r="H1300" s="188">
        <v>90.8</v>
      </c>
      <c r="I1300" s="59">
        <v>0.25</v>
      </c>
      <c r="J1300" s="190">
        <f t="shared" si="21"/>
        <v>68.099999999999994</v>
      </c>
    </row>
    <row r="1301" spans="1:10" ht="15.5">
      <c r="A1301" s="58">
        <v>1297</v>
      </c>
      <c r="B1301" s="58" t="s">
        <v>1949</v>
      </c>
      <c r="C1301" s="58" t="s">
        <v>2923</v>
      </c>
      <c r="D1301" s="184" t="s">
        <v>2924</v>
      </c>
      <c r="E1301" s="58" t="s">
        <v>337</v>
      </c>
      <c r="F1301" s="58"/>
      <c r="G1301" s="58" t="s">
        <v>338</v>
      </c>
      <c r="H1301" s="188">
        <v>100</v>
      </c>
      <c r="I1301" s="59">
        <v>0.25</v>
      </c>
      <c r="J1301" s="190">
        <f t="shared" si="21"/>
        <v>75</v>
      </c>
    </row>
    <row r="1302" spans="1:10" ht="15.5">
      <c r="A1302" s="58">
        <v>1298</v>
      </c>
      <c r="B1302" s="58" t="s">
        <v>1949</v>
      </c>
      <c r="C1302" s="58" t="s">
        <v>2925</v>
      </c>
      <c r="D1302" s="184" t="s">
        <v>2926</v>
      </c>
      <c r="E1302" s="58" t="s">
        <v>337</v>
      </c>
      <c r="F1302" s="58"/>
      <c r="G1302" s="58" t="s">
        <v>338</v>
      </c>
      <c r="H1302" s="188">
        <v>100</v>
      </c>
      <c r="I1302" s="59">
        <v>0.25</v>
      </c>
      <c r="J1302" s="190">
        <f t="shared" si="21"/>
        <v>75</v>
      </c>
    </row>
    <row r="1303" spans="1:10" ht="15.5">
      <c r="A1303" s="58">
        <v>1299</v>
      </c>
      <c r="B1303" s="58" t="s">
        <v>1949</v>
      </c>
      <c r="C1303" s="58" t="s">
        <v>2927</v>
      </c>
      <c r="D1303" s="184" t="s">
        <v>2928</v>
      </c>
      <c r="E1303" s="58" t="s">
        <v>337</v>
      </c>
      <c r="F1303" s="58"/>
      <c r="G1303" s="58" t="s">
        <v>338</v>
      </c>
      <c r="H1303" s="188">
        <v>105</v>
      </c>
      <c r="I1303" s="59">
        <v>0.25</v>
      </c>
      <c r="J1303" s="190">
        <f t="shared" si="21"/>
        <v>78.75</v>
      </c>
    </row>
    <row r="1304" spans="1:10" ht="15.5">
      <c r="A1304" s="58">
        <v>1300</v>
      </c>
      <c r="B1304" s="58" t="s">
        <v>1949</v>
      </c>
      <c r="C1304" s="58" t="s">
        <v>2929</v>
      </c>
      <c r="D1304" s="184" t="s">
        <v>2930</v>
      </c>
      <c r="E1304" s="58" t="s">
        <v>337</v>
      </c>
      <c r="F1304" s="58"/>
      <c r="G1304" s="58" t="s">
        <v>338</v>
      </c>
      <c r="H1304" s="188">
        <v>129</v>
      </c>
      <c r="I1304" s="59">
        <v>0.25</v>
      </c>
      <c r="J1304" s="190">
        <f t="shared" si="21"/>
        <v>96.75</v>
      </c>
    </row>
    <row r="1305" spans="1:10" ht="15.5">
      <c r="A1305" s="58">
        <v>1301</v>
      </c>
      <c r="B1305" s="58" t="s">
        <v>1949</v>
      </c>
      <c r="C1305" s="58" t="s">
        <v>2931</v>
      </c>
      <c r="D1305" s="184" t="s">
        <v>2932</v>
      </c>
      <c r="E1305" s="58" t="s">
        <v>337</v>
      </c>
      <c r="F1305" s="58"/>
      <c r="G1305" s="58" t="s">
        <v>338</v>
      </c>
      <c r="H1305" s="188">
        <v>129</v>
      </c>
      <c r="I1305" s="59">
        <v>0.25</v>
      </c>
      <c r="J1305" s="190">
        <f t="shared" si="21"/>
        <v>96.75</v>
      </c>
    </row>
    <row r="1306" spans="1:10" ht="15.5">
      <c r="A1306" s="58">
        <v>1302</v>
      </c>
      <c r="B1306" s="58" t="s">
        <v>1949</v>
      </c>
      <c r="C1306" s="58" t="s">
        <v>2933</v>
      </c>
      <c r="D1306" s="184" t="s">
        <v>2934</v>
      </c>
      <c r="E1306" s="58" t="s">
        <v>337</v>
      </c>
      <c r="F1306" s="58"/>
      <c r="G1306" s="58" t="s">
        <v>338</v>
      </c>
      <c r="H1306" s="188">
        <v>141</v>
      </c>
      <c r="I1306" s="59">
        <v>0.25</v>
      </c>
      <c r="J1306" s="190">
        <f t="shared" si="21"/>
        <v>105.75</v>
      </c>
    </row>
    <row r="1307" spans="1:10" ht="15.5">
      <c r="A1307" s="58">
        <v>1303</v>
      </c>
      <c r="B1307" s="58" t="s">
        <v>1949</v>
      </c>
      <c r="C1307" s="58" t="s">
        <v>2935</v>
      </c>
      <c r="D1307" s="184" t="s">
        <v>2936</v>
      </c>
      <c r="E1307" s="58" t="s">
        <v>337</v>
      </c>
      <c r="F1307" s="58"/>
      <c r="G1307" s="58" t="s">
        <v>338</v>
      </c>
      <c r="H1307" s="188">
        <v>120</v>
      </c>
      <c r="I1307" s="59">
        <v>0.25</v>
      </c>
      <c r="J1307" s="190">
        <f t="shared" si="21"/>
        <v>90</v>
      </c>
    </row>
    <row r="1308" spans="1:10" ht="15.5">
      <c r="A1308" s="58">
        <v>1304</v>
      </c>
      <c r="B1308" s="58" t="s">
        <v>1949</v>
      </c>
      <c r="C1308" s="58" t="s">
        <v>2937</v>
      </c>
      <c r="D1308" s="184" t="s">
        <v>2938</v>
      </c>
      <c r="E1308" s="58" t="s">
        <v>337</v>
      </c>
      <c r="F1308" s="58"/>
      <c r="G1308" s="58" t="s">
        <v>338</v>
      </c>
      <c r="H1308" s="188">
        <v>120</v>
      </c>
      <c r="I1308" s="59">
        <v>0.25</v>
      </c>
      <c r="J1308" s="190">
        <f t="shared" ref="J1308:J1371" si="22">H1308*(1-I1308)</f>
        <v>90</v>
      </c>
    </row>
    <row r="1309" spans="1:10" ht="15.5">
      <c r="A1309" s="58">
        <v>1305</v>
      </c>
      <c r="B1309" s="58" t="s">
        <v>1949</v>
      </c>
      <c r="C1309" s="58" t="s">
        <v>2939</v>
      </c>
      <c r="D1309" s="184" t="s">
        <v>2940</v>
      </c>
      <c r="E1309" s="58" t="s">
        <v>337</v>
      </c>
      <c r="F1309" s="58"/>
      <c r="G1309" s="58" t="s">
        <v>338</v>
      </c>
      <c r="H1309" s="188">
        <v>126</v>
      </c>
      <c r="I1309" s="59">
        <v>0.25</v>
      </c>
      <c r="J1309" s="190">
        <f t="shared" si="22"/>
        <v>94.5</v>
      </c>
    </row>
    <row r="1310" spans="1:10" ht="15.5">
      <c r="A1310" s="58">
        <v>1306</v>
      </c>
      <c r="B1310" s="58" t="s">
        <v>1949</v>
      </c>
      <c r="C1310" s="58" t="s">
        <v>2941</v>
      </c>
      <c r="D1310" s="184" t="s">
        <v>2942</v>
      </c>
      <c r="E1310" s="58" t="s">
        <v>337</v>
      </c>
      <c r="F1310" s="58"/>
      <c r="G1310" s="58" t="s">
        <v>338</v>
      </c>
      <c r="H1310" s="188">
        <v>138</v>
      </c>
      <c r="I1310" s="59">
        <v>0.25</v>
      </c>
      <c r="J1310" s="190">
        <f t="shared" si="22"/>
        <v>103.5</v>
      </c>
    </row>
    <row r="1311" spans="1:10" ht="15.5">
      <c r="A1311" s="58">
        <v>1307</v>
      </c>
      <c r="B1311" s="58" t="s">
        <v>1949</v>
      </c>
      <c r="C1311" s="58" t="s">
        <v>2943</v>
      </c>
      <c r="D1311" s="184" t="s">
        <v>2944</v>
      </c>
      <c r="E1311" s="58" t="s">
        <v>337</v>
      </c>
      <c r="F1311" s="58"/>
      <c r="G1311" s="58" t="s">
        <v>338</v>
      </c>
      <c r="H1311" s="188">
        <v>126</v>
      </c>
      <c r="I1311" s="59">
        <v>0.25</v>
      </c>
      <c r="J1311" s="190">
        <f t="shared" si="22"/>
        <v>94.5</v>
      </c>
    </row>
    <row r="1312" spans="1:10" ht="15.5">
      <c r="A1312" s="58">
        <v>1308</v>
      </c>
      <c r="B1312" s="58" t="s">
        <v>1949</v>
      </c>
      <c r="C1312" s="58" t="s">
        <v>2945</v>
      </c>
      <c r="D1312" s="184" t="s">
        <v>2946</v>
      </c>
      <c r="E1312" s="58" t="s">
        <v>337</v>
      </c>
      <c r="F1312" s="58"/>
      <c r="G1312" s="58" t="s">
        <v>338</v>
      </c>
      <c r="H1312" s="188">
        <v>138</v>
      </c>
      <c r="I1312" s="59">
        <v>0.25</v>
      </c>
      <c r="J1312" s="190">
        <f t="shared" si="22"/>
        <v>103.5</v>
      </c>
    </row>
    <row r="1313" spans="1:10" ht="15.5">
      <c r="A1313" s="58">
        <v>1309</v>
      </c>
      <c r="B1313" s="58" t="s">
        <v>1949</v>
      </c>
      <c r="C1313" s="58" t="s">
        <v>2947</v>
      </c>
      <c r="D1313" s="184" t="s">
        <v>2948</v>
      </c>
      <c r="E1313" s="58" t="s">
        <v>337</v>
      </c>
      <c r="F1313" s="58"/>
      <c r="G1313" s="58" t="s">
        <v>338</v>
      </c>
      <c r="H1313" s="188">
        <v>305</v>
      </c>
      <c r="I1313" s="59">
        <v>0.25</v>
      </c>
      <c r="J1313" s="190">
        <f t="shared" si="22"/>
        <v>228.75</v>
      </c>
    </row>
    <row r="1314" spans="1:10" ht="15.5">
      <c r="A1314" s="58">
        <v>1310</v>
      </c>
      <c r="B1314" s="58" t="s">
        <v>1949</v>
      </c>
      <c r="C1314" s="58" t="s">
        <v>2949</v>
      </c>
      <c r="D1314" s="184" t="s">
        <v>2950</v>
      </c>
      <c r="E1314" s="58" t="s">
        <v>337</v>
      </c>
      <c r="F1314" s="58"/>
      <c r="G1314" s="58" t="s">
        <v>338</v>
      </c>
      <c r="H1314" s="188">
        <v>226</v>
      </c>
      <c r="I1314" s="59">
        <v>0.25</v>
      </c>
      <c r="J1314" s="190">
        <f t="shared" si="22"/>
        <v>169.5</v>
      </c>
    </row>
    <row r="1315" spans="1:10" ht="15.5">
      <c r="A1315" s="58">
        <v>1311</v>
      </c>
      <c r="B1315" s="58" t="s">
        <v>1949</v>
      </c>
      <c r="C1315" s="58" t="s">
        <v>2951</v>
      </c>
      <c r="D1315" s="184" t="s">
        <v>1938</v>
      </c>
      <c r="E1315" s="58" t="s">
        <v>337</v>
      </c>
      <c r="F1315" s="58"/>
      <c r="G1315" s="58" t="s">
        <v>338</v>
      </c>
      <c r="H1315" s="188">
        <v>187</v>
      </c>
      <c r="I1315" s="59">
        <v>0.25</v>
      </c>
      <c r="J1315" s="190">
        <f t="shared" si="22"/>
        <v>140.25</v>
      </c>
    </row>
    <row r="1316" spans="1:10" ht="15.5">
      <c r="A1316" s="58">
        <v>1312</v>
      </c>
      <c r="B1316" s="58" t="s">
        <v>1949</v>
      </c>
      <c r="C1316" s="58" t="s">
        <v>2952</v>
      </c>
      <c r="D1316" s="184" t="s">
        <v>2953</v>
      </c>
      <c r="E1316" s="58" t="s">
        <v>337</v>
      </c>
      <c r="F1316" s="58"/>
      <c r="G1316" s="58" t="s">
        <v>338</v>
      </c>
      <c r="H1316" s="188">
        <v>234</v>
      </c>
      <c r="I1316" s="59">
        <v>0.25</v>
      </c>
      <c r="J1316" s="190">
        <f t="shared" si="22"/>
        <v>175.5</v>
      </c>
    </row>
    <row r="1317" spans="1:10" ht="15.5">
      <c r="A1317" s="58">
        <v>1313</v>
      </c>
      <c r="B1317" s="58" t="s">
        <v>1949</v>
      </c>
      <c r="C1317" s="58" t="s">
        <v>2954</v>
      </c>
      <c r="D1317" s="184" t="s">
        <v>1884</v>
      </c>
      <c r="E1317" s="58" t="s">
        <v>337</v>
      </c>
      <c r="F1317" s="58"/>
      <c r="G1317" s="58" t="s">
        <v>338</v>
      </c>
      <c r="H1317" s="188">
        <v>234</v>
      </c>
      <c r="I1317" s="59">
        <v>0.25</v>
      </c>
      <c r="J1317" s="190">
        <f t="shared" si="22"/>
        <v>175.5</v>
      </c>
    </row>
    <row r="1318" spans="1:10" ht="15.5">
      <c r="A1318" s="58">
        <v>1314</v>
      </c>
      <c r="B1318" s="58" t="s">
        <v>1949</v>
      </c>
      <c r="C1318" s="58" t="s">
        <v>2955</v>
      </c>
      <c r="D1318" s="184" t="s">
        <v>2956</v>
      </c>
      <c r="E1318" s="58" t="s">
        <v>337</v>
      </c>
      <c r="F1318" s="58"/>
      <c r="G1318" s="58" t="s">
        <v>338</v>
      </c>
      <c r="H1318" s="188">
        <v>237</v>
      </c>
      <c r="I1318" s="59">
        <v>0.25</v>
      </c>
      <c r="J1318" s="190">
        <f t="shared" si="22"/>
        <v>177.75</v>
      </c>
    </row>
    <row r="1319" spans="1:10" ht="15.5">
      <c r="A1319" s="58">
        <v>1315</v>
      </c>
      <c r="B1319" s="58" t="s">
        <v>1949</v>
      </c>
      <c r="C1319" s="58" t="s">
        <v>2957</v>
      </c>
      <c r="D1319" s="184" t="s">
        <v>2958</v>
      </c>
      <c r="E1319" s="58" t="s">
        <v>337</v>
      </c>
      <c r="F1319" s="58"/>
      <c r="G1319" s="58" t="s">
        <v>338</v>
      </c>
      <c r="H1319" s="188">
        <v>252</v>
      </c>
      <c r="I1319" s="59">
        <v>0.25</v>
      </c>
      <c r="J1319" s="190">
        <f t="shared" si="22"/>
        <v>189</v>
      </c>
    </row>
    <row r="1320" spans="1:10" ht="15.5">
      <c r="A1320" s="58">
        <v>1316</v>
      </c>
      <c r="B1320" s="58" t="s">
        <v>1949</v>
      </c>
      <c r="C1320" s="58" t="s">
        <v>2959</v>
      </c>
      <c r="D1320" s="184" t="s">
        <v>1885</v>
      </c>
      <c r="E1320" s="58" t="s">
        <v>337</v>
      </c>
      <c r="F1320" s="58"/>
      <c r="G1320" s="58" t="s">
        <v>338</v>
      </c>
      <c r="H1320" s="188">
        <v>293</v>
      </c>
      <c r="I1320" s="59">
        <v>0.25</v>
      </c>
      <c r="J1320" s="190">
        <f t="shared" si="22"/>
        <v>219.75</v>
      </c>
    </row>
    <row r="1321" spans="1:10" ht="15.5">
      <c r="A1321" s="58">
        <v>1317</v>
      </c>
      <c r="B1321" s="58" t="s">
        <v>1949</v>
      </c>
      <c r="C1321" s="58" t="s">
        <v>2960</v>
      </c>
      <c r="D1321" s="184" t="s">
        <v>2961</v>
      </c>
      <c r="E1321" s="58" t="s">
        <v>337</v>
      </c>
      <c r="F1321" s="58"/>
      <c r="G1321" s="58" t="s">
        <v>338</v>
      </c>
      <c r="H1321" s="188">
        <v>246</v>
      </c>
      <c r="I1321" s="59">
        <v>0.25</v>
      </c>
      <c r="J1321" s="190">
        <f t="shared" si="22"/>
        <v>184.5</v>
      </c>
    </row>
    <row r="1322" spans="1:10" ht="15.5">
      <c r="A1322" s="58">
        <v>1318</v>
      </c>
      <c r="B1322" s="58" t="s">
        <v>1949</v>
      </c>
      <c r="C1322" s="58" t="s">
        <v>2962</v>
      </c>
      <c r="D1322" s="184" t="s">
        <v>2963</v>
      </c>
      <c r="E1322" s="58" t="s">
        <v>337</v>
      </c>
      <c r="F1322" s="58"/>
      <c r="G1322" s="58" t="s">
        <v>338</v>
      </c>
      <c r="H1322" s="188">
        <v>466</v>
      </c>
      <c r="I1322" s="59">
        <v>0.25</v>
      </c>
      <c r="J1322" s="190">
        <f t="shared" si="22"/>
        <v>349.5</v>
      </c>
    </row>
    <row r="1323" spans="1:10" ht="15.5">
      <c r="A1323" s="58">
        <v>1319</v>
      </c>
      <c r="B1323" s="58" t="s">
        <v>1949</v>
      </c>
      <c r="C1323" s="58" t="s">
        <v>2964</v>
      </c>
      <c r="D1323" s="184" t="s">
        <v>2965</v>
      </c>
      <c r="E1323" s="58" t="s">
        <v>337</v>
      </c>
      <c r="F1323" s="58"/>
      <c r="G1323" s="58" t="s">
        <v>338</v>
      </c>
      <c r="H1323" s="188">
        <v>703</v>
      </c>
      <c r="I1323" s="59">
        <v>0.25</v>
      </c>
      <c r="J1323" s="190">
        <f t="shared" si="22"/>
        <v>527.25</v>
      </c>
    </row>
    <row r="1324" spans="1:10" ht="15.5">
      <c r="A1324" s="58">
        <v>1320</v>
      </c>
      <c r="B1324" s="58" t="s">
        <v>1949</v>
      </c>
      <c r="C1324" s="58" t="s">
        <v>2966</v>
      </c>
      <c r="D1324" s="184" t="s">
        <v>2967</v>
      </c>
      <c r="E1324" s="58" t="s">
        <v>337</v>
      </c>
      <c r="F1324" s="58"/>
      <c r="G1324" s="58" t="s">
        <v>338</v>
      </c>
      <c r="H1324" s="188">
        <v>365</v>
      </c>
      <c r="I1324" s="59">
        <v>0.25</v>
      </c>
      <c r="J1324" s="190">
        <f t="shared" si="22"/>
        <v>273.75</v>
      </c>
    </row>
    <row r="1325" spans="1:10" ht="31">
      <c r="A1325" s="58">
        <v>1321</v>
      </c>
      <c r="B1325" s="58" t="s">
        <v>1949</v>
      </c>
      <c r="C1325" s="58" t="s">
        <v>2968</v>
      </c>
      <c r="D1325" s="184" t="s">
        <v>2969</v>
      </c>
      <c r="E1325" s="58" t="s">
        <v>337</v>
      </c>
      <c r="F1325" s="58"/>
      <c r="G1325" s="58" t="s">
        <v>338</v>
      </c>
      <c r="H1325" s="188">
        <v>318</v>
      </c>
      <c r="I1325" s="59">
        <v>0.25</v>
      </c>
      <c r="J1325" s="190">
        <f t="shared" si="22"/>
        <v>238.5</v>
      </c>
    </row>
    <row r="1326" spans="1:10" ht="15.5">
      <c r="A1326" s="58">
        <v>1322</v>
      </c>
      <c r="B1326" s="58" t="s">
        <v>1949</v>
      </c>
      <c r="C1326" s="58" t="s">
        <v>2970</v>
      </c>
      <c r="D1326" s="184" t="s">
        <v>2971</v>
      </c>
      <c r="E1326" s="58" t="s">
        <v>337</v>
      </c>
      <c r="F1326" s="58"/>
      <c r="G1326" s="58" t="s">
        <v>338</v>
      </c>
      <c r="H1326" s="188">
        <v>35.799999999999997</v>
      </c>
      <c r="I1326" s="59">
        <v>0.25</v>
      </c>
      <c r="J1326" s="190">
        <f t="shared" si="22"/>
        <v>26.849999999999998</v>
      </c>
    </row>
    <row r="1327" spans="1:10" ht="15.5">
      <c r="A1327" s="58">
        <v>1323</v>
      </c>
      <c r="B1327" s="58" t="s">
        <v>1949</v>
      </c>
      <c r="C1327" s="58" t="s">
        <v>2972</v>
      </c>
      <c r="D1327" s="184" t="s">
        <v>2973</v>
      </c>
      <c r="E1327" s="58" t="s">
        <v>337</v>
      </c>
      <c r="F1327" s="58"/>
      <c r="G1327" s="58" t="s">
        <v>338</v>
      </c>
      <c r="H1327" s="188">
        <v>68.3</v>
      </c>
      <c r="I1327" s="59">
        <v>0.25</v>
      </c>
      <c r="J1327" s="190">
        <f t="shared" si="22"/>
        <v>51.224999999999994</v>
      </c>
    </row>
    <row r="1328" spans="1:10" ht="15.5">
      <c r="A1328" s="58">
        <v>1324</v>
      </c>
      <c r="B1328" s="58" t="s">
        <v>1949</v>
      </c>
      <c r="C1328" s="58" t="s">
        <v>2974</v>
      </c>
      <c r="D1328" s="184" t="s">
        <v>2975</v>
      </c>
      <c r="E1328" s="58" t="s">
        <v>337</v>
      </c>
      <c r="F1328" s="58"/>
      <c r="G1328" s="58" t="s">
        <v>338</v>
      </c>
      <c r="H1328" s="188">
        <v>65</v>
      </c>
      <c r="I1328" s="59">
        <v>0.25</v>
      </c>
      <c r="J1328" s="190">
        <f t="shared" si="22"/>
        <v>48.75</v>
      </c>
    </row>
    <row r="1329" spans="1:10" ht="15.5">
      <c r="A1329" s="58">
        <v>1325</v>
      </c>
      <c r="B1329" s="58" t="s">
        <v>1949</v>
      </c>
      <c r="C1329" s="58" t="s">
        <v>2976</v>
      </c>
      <c r="D1329" s="184" t="s">
        <v>2977</v>
      </c>
      <c r="E1329" s="58" t="s">
        <v>337</v>
      </c>
      <c r="F1329" s="58"/>
      <c r="G1329" s="58" t="s">
        <v>338</v>
      </c>
      <c r="H1329" s="188">
        <v>58.8</v>
      </c>
      <c r="I1329" s="59">
        <v>0.25</v>
      </c>
      <c r="J1329" s="190">
        <f t="shared" si="22"/>
        <v>44.099999999999994</v>
      </c>
    </row>
    <row r="1330" spans="1:10" ht="15.5">
      <c r="A1330" s="58">
        <v>1326</v>
      </c>
      <c r="B1330" s="58" t="s">
        <v>1949</v>
      </c>
      <c r="C1330" s="58" t="s">
        <v>2978</v>
      </c>
      <c r="D1330" s="184" t="s">
        <v>2979</v>
      </c>
      <c r="E1330" s="58" t="s">
        <v>337</v>
      </c>
      <c r="F1330" s="58"/>
      <c r="G1330" s="58" t="s">
        <v>338</v>
      </c>
      <c r="H1330" s="188">
        <v>130</v>
      </c>
      <c r="I1330" s="59">
        <v>0.25</v>
      </c>
      <c r="J1330" s="190">
        <f t="shared" si="22"/>
        <v>97.5</v>
      </c>
    </row>
    <row r="1331" spans="1:10" ht="15.5">
      <c r="A1331" s="58">
        <v>1327</v>
      </c>
      <c r="B1331" s="58" t="s">
        <v>1949</v>
      </c>
      <c r="C1331" s="58" t="s">
        <v>2980</v>
      </c>
      <c r="D1331" s="184" t="s">
        <v>2981</v>
      </c>
      <c r="E1331" s="58" t="s">
        <v>337</v>
      </c>
      <c r="F1331" s="58"/>
      <c r="G1331" s="58" t="s">
        <v>338</v>
      </c>
      <c r="H1331" s="188">
        <v>127</v>
      </c>
      <c r="I1331" s="59">
        <v>0.25</v>
      </c>
      <c r="J1331" s="190">
        <f t="shared" si="22"/>
        <v>95.25</v>
      </c>
    </row>
    <row r="1332" spans="1:10" ht="15.5">
      <c r="A1332" s="58">
        <v>1328</v>
      </c>
      <c r="B1332" s="58" t="s">
        <v>1949</v>
      </c>
      <c r="C1332" s="58" t="s">
        <v>2982</v>
      </c>
      <c r="D1332" s="184" t="s">
        <v>2983</v>
      </c>
      <c r="E1332" s="58" t="s">
        <v>337</v>
      </c>
      <c r="F1332" s="58"/>
      <c r="G1332" s="58" t="s">
        <v>338</v>
      </c>
      <c r="H1332" s="188">
        <v>127</v>
      </c>
      <c r="I1332" s="59">
        <v>0.25</v>
      </c>
      <c r="J1332" s="190">
        <f t="shared" si="22"/>
        <v>95.25</v>
      </c>
    </row>
    <row r="1333" spans="1:10" ht="15.5">
      <c r="A1333" s="58">
        <v>1329</v>
      </c>
      <c r="B1333" s="58" t="s">
        <v>1949</v>
      </c>
      <c r="C1333" s="58" t="s">
        <v>2984</v>
      </c>
      <c r="D1333" s="184" t="s">
        <v>2985</v>
      </c>
      <c r="E1333" s="58" t="s">
        <v>337</v>
      </c>
      <c r="F1333" s="58"/>
      <c r="G1333" s="58" t="s">
        <v>338</v>
      </c>
      <c r="H1333" s="188">
        <v>153</v>
      </c>
      <c r="I1333" s="59">
        <v>0.25</v>
      </c>
      <c r="J1333" s="190">
        <f t="shared" si="22"/>
        <v>114.75</v>
      </c>
    </row>
    <row r="1334" spans="1:10" ht="15.5">
      <c r="A1334" s="58">
        <v>1330</v>
      </c>
      <c r="B1334" s="58" t="s">
        <v>1949</v>
      </c>
      <c r="C1334" s="58" t="s">
        <v>2986</v>
      </c>
      <c r="D1334" s="184" t="s">
        <v>2987</v>
      </c>
      <c r="E1334" s="58" t="s">
        <v>337</v>
      </c>
      <c r="F1334" s="58"/>
      <c r="G1334" s="58" t="s">
        <v>338</v>
      </c>
      <c r="H1334" s="188">
        <v>53.8</v>
      </c>
      <c r="I1334" s="59">
        <v>0.25</v>
      </c>
      <c r="J1334" s="190">
        <f t="shared" si="22"/>
        <v>40.349999999999994</v>
      </c>
    </row>
    <row r="1335" spans="1:10" ht="15.5">
      <c r="A1335" s="58">
        <v>1331</v>
      </c>
      <c r="B1335" s="58" t="s">
        <v>1949</v>
      </c>
      <c r="C1335" s="58" t="s">
        <v>2988</v>
      </c>
      <c r="D1335" s="184" t="s">
        <v>2989</v>
      </c>
      <c r="E1335" s="58" t="s">
        <v>337</v>
      </c>
      <c r="F1335" s="58"/>
      <c r="G1335" s="58" t="s">
        <v>338</v>
      </c>
      <c r="H1335" s="188">
        <v>60.3</v>
      </c>
      <c r="I1335" s="59">
        <v>0.25</v>
      </c>
      <c r="J1335" s="190">
        <f t="shared" si="22"/>
        <v>45.224999999999994</v>
      </c>
    </row>
    <row r="1336" spans="1:10" ht="15.5">
      <c r="A1336" s="58">
        <v>1332</v>
      </c>
      <c r="B1336" s="58" t="s">
        <v>1949</v>
      </c>
      <c r="C1336" s="58" t="s">
        <v>2990</v>
      </c>
      <c r="D1336" s="184" t="s">
        <v>2991</v>
      </c>
      <c r="E1336" s="58" t="s">
        <v>337</v>
      </c>
      <c r="F1336" s="58"/>
      <c r="G1336" s="58" t="s">
        <v>338</v>
      </c>
      <c r="H1336" s="188">
        <v>157</v>
      </c>
      <c r="I1336" s="59">
        <v>0.25</v>
      </c>
      <c r="J1336" s="190">
        <f t="shared" si="22"/>
        <v>117.75</v>
      </c>
    </row>
    <row r="1337" spans="1:10" ht="15.5">
      <c r="A1337" s="58">
        <v>1333</v>
      </c>
      <c r="B1337" s="58" t="s">
        <v>1949</v>
      </c>
      <c r="C1337" s="58" t="s">
        <v>2992</v>
      </c>
      <c r="D1337" s="184" t="s">
        <v>2993</v>
      </c>
      <c r="E1337" s="58" t="s">
        <v>337</v>
      </c>
      <c r="F1337" s="58"/>
      <c r="G1337" s="58" t="s">
        <v>338</v>
      </c>
      <c r="H1337" s="188">
        <v>157</v>
      </c>
      <c r="I1337" s="59">
        <v>0.25</v>
      </c>
      <c r="J1337" s="190">
        <f t="shared" si="22"/>
        <v>117.75</v>
      </c>
    </row>
    <row r="1338" spans="1:10" ht="15.5">
      <c r="A1338" s="58">
        <v>1334</v>
      </c>
      <c r="B1338" s="58" t="s">
        <v>1949</v>
      </c>
      <c r="C1338" s="58" t="s">
        <v>2994</v>
      </c>
      <c r="D1338" s="184" t="s">
        <v>2995</v>
      </c>
      <c r="E1338" s="58" t="s">
        <v>337</v>
      </c>
      <c r="F1338" s="58"/>
      <c r="G1338" s="58" t="s">
        <v>338</v>
      </c>
      <c r="H1338" s="188">
        <v>157</v>
      </c>
      <c r="I1338" s="59">
        <v>0.25</v>
      </c>
      <c r="J1338" s="190">
        <f t="shared" si="22"/>
        <v>117.75</v>
      </c>
    </row>
    <row r="1339" spans="1:10" ht="15.5">
      <c r="A1339" s="58">
        <v>1335</v>
      </c>
      <c r="B1339" s="58" t="s">
        <v>1949</v>
      </c>
      <c r="C1339" s="58" t="s">
        <v>2996</v>
      </c>
      <c r="D1339" s="184" t="s">
        <v>2997</v>
      </c>
      <c r="E1339" s="58" t="s">
        <v>337</v>
      </c>
      <c r="F1339" s="58"/>
      <c r="G1339" s="58" t="s">
        <v>338</v>
      </c>
      <c r="H1339" s="188">
        <v>161</v>
      </c>
      <c r="I1339" s="59">
        <v>0.25</v>
      </c>
      <c r="J1339" s="190">
        <f t="shared" si="22"/>
        <v>120.75</v>
      </c>
    </row>
    <row r="1340" spans="1:10" ht="15.5">
      <c r="A1340" s="58">
        <v>1336</v>
      </c>
      <c r="B1340" s="58" t="s">
        <v>1949</v>
      </c>
      <c r="C1340" s="58" t="s">
        <v>2998</v>
      </c>
      <c r="D1340" s="184" t="s">
        <v>2999</v>
      </c>
      <c r="E1340" s="58" t="s">
        <v>337</v>
      </c>
      <c r="F1340" s="58"/>
      <c r="G1340" s="58" t="s">
        <v>338</v>
      </c>
      <c r="H1340" s="188">
        <v>126</v>
      </c>
      <c r="I1340" s="59">
        <v>0.25</v>
      </c>
      <c r="J1340" s="190">
        <f t="shared" si="22"/>
        <v>94.5</v>
      </c>
    </row>
    <row r="1341" spans="1:10" ht="15.5">
      <c r="A1341" s="58">
        <v>1337</v>
      </c>
      <c r="B1341" s="58" t="s">
        <v>1949</v>
      </c>
      <c r="C1341" s="58" t="s">
        <v>3000</v>
      </c>
      <c r="D1341" s="184" t="s">
        <v>3001</v>
      </c>
      <c r="E1341" s="58" t="s">
        <v>337</v>
      </c>
      <c r="F1341" s="58"/>
      <c r="G1341" s="58" t="s">
        <v>338</v>
      </c>
      <c r="H1341" s="188">
        <v>126</v>
      </c>
      <c r="I1341" s="59">
        <v>0.25</v>
      </c>
      <c r="J1341" s="190">
        <f t="shared" si="22"/>
        <v>94.5</v>
      </c>
    </row>
    <row r="1342" spans="1:10" ht="15.5">
      <c r="A1342" s="58">
        <v>1338</v>
      </c>
      <c r="B1342" s="58" t="s">
        <v>1949</v>
      </c>
      <c r="C1342" s="58" t="s">
        <v>3002</v>
      </c>
      <c r="D1342" s="184" t="s">
        <v>3003</v>
      </c>
      <c r="E1342" s="58" t="s">
        <v>337</v>
      </c>
      <c r="F1342" s="58"/>
      <c r="G1342" s="58" t="s">
        <v>338</v>
      </c>
      <c r="H1342" s="188">
        <v>137</v>
      </c>
      <c r="I1342" s="59">
        <v>0.25</v>
      </c>
      <c r="J1342" s="190">
        <f t="shared" si="22"/>
        <v>102.75</v>
      </c>
    </row>
    <row r="1343" spans="1:10" ht="15.5">
      <c r="A1343" s="58">
        <v>1339</v>
      </c>
      <c r="B1343" s="58" t="s">
        <v>1949</v>
      </c>
      <c r="C1343" s="58" t="s">
        <v>3004</v>
      </c>
      <c r="D1343" s="184" t="s">
        <v>3005</v>
      </c>
      <c r="E1343" s="58" t="s">
        <v>337</v>
      </c>
      <c r="F1343" s="58"/>
      <c r="G1343" s="58" t="s">
        <v>338</v>
      </c>
      <c r="H1343" s="188">
        <v>137</v>
      </c>
      <c r="I1343" s="59">
        <v>0.25</v>
      </c>
      <c r="J1343" s="190">
        <f t="shared" si="22"/>
        <v>102.75</v>
      </c>
    </row>
    <row r="1344" spans="1:10" ht="15.5">
      <c r="A1344" s="58">
        <v>1340</v>
      </c>
      <c r="B1344" s="58" t="s">
        <v>1949</v>
      </c>
      <c r="C1344" s="58" t="s">
        <v>3006</v>
      </c>
      <c r="D1344" s="184" t="s">
        <v>3007</v>
      </c>
      <c r="E1344" s="58" t="s">
        <v>337</v>
      </c>
      <c r="F1344" s="58"/>
      <c r="G1344" s="58" t="s">
        <v>338</v>
      </c>
      <c r="H1344" s="188">
        <v>161</v>
      </c>
      <c r="I1344" s="59">
        <v>0.25</v>
      </c>
      <c r="J1344" s="190">
        <f t="shared" si="22"/>
        <v>120.75</v>
      </c>
    </row>
    <row r="1345" spans="1:10" ht="15.5">
      <c r="A1345" s="58">
        <v>1341</v>
      </c>
      <c r="B1345" s="58" t="s">
        <v>1949</v>
      </c>
      <c r="C1345" s="58" t="s">
        <v>3008</v>
      </c>
      <c r="D1345" s="184" t="s">
        <v>3009</v>
      </c>
      <c r="E1345" s="58" t="s">
        <v>337</v>
      </c>
      <c r="F1345" s="58"/>
      <c r="G1345" s="58" t="s">
        <v>338</v>
      </c>
      <c r="H1345" s="188">
        <v>142</v>
      </c>
      <c r="I1345" s="59">
        <v>0.25</v>
      </c>
      <c r="J1345" s="190">
        <f t="shared" si="22"/>
        <v>106.5</v>
      </c>
    </row>
    <row r="1346" spans="1:10" ht="15.5">
      <c r="A1346" s="58">
        <v>1342</v>
      </c>
      <c r="B1346" s="58" t="s">
        <v>1949</v>
      </c>
      <c r="C1346" s="58" t="s">
        <v>3010</v>
      </c>
      <c r="D1346" s="184" t="s">
        <v>3011</v>
      </c>
      <c r="E1346" s="58" t="s">
        <v>337</v>
      </c>
      <c r="F1346" s="58"/>
      <c r="G1346" s="58" t="s">
        <v>338</v>
      </c>
      <c r="H1346" s="188">
        <v>142</v>
      </c>
      <c r="I1346" s="59">
        <v>0.25</v>
      </c>
      <c r="J1346" s="190">
        <f t="shared" si="22"/>
        <v>106.5</v>
      </c>
    </row>
    <row r="1347" spans="1:10" ht="15.5">
      <c r="A1347" s="58">
        <v>1343</v>
      </c>
      <c r="B1347" s="58" t="s">
        <v>1949</v>
      </c>
      <c r="C1347" s="58" t="s">
        <v>3012</v>
      </c>
      <c r="D1347" s="184" t="s">
        <v>3013</v>
      </c>
      <c r="E1347" s="58" t="s">
        <v>337</v>
      </c>
      <c r="F1347" s="58"/>
      <c r="G1347" s="58" t="s">
        <v>338</v>
      </c>
      <c r="H1347" s="188">
        <v>153</v>
      </c>
      <c r="I1347" s="59">
        <v>0.25</v>
      </c>
      <c r="J1347" s="190">
        <f t="shared" si="22"/>
        <v>114.75</v>
      </c>
    </row>
    <row r="1348" spans="1:10" ht="15.5">
      <c r="A1348" s="58">
        <v>1344</v>
      </c>
      <c r="B1348" s="58" t="s">
        <v>1949</v>
      </c>
      <c r="C1348" s="58" t="s">
        <v>3014</v>
      </c>
      <c r="D1348" s="184" t="s">
        <v>3015</v>
      </c>
      <c r="E1348" s="58" t="s">
        <v>337</v>
      </c>
      <c r="F1348" s="58"/>
      <c r="G1348" s="58" t="s">
        <v>338</v>
      </c>
      <c r="H1348" s="188">
        <v>142</v>
      </c>
      <c r="I1348" s="59">
        <v>0.25</v>
      </c>
      <c r="J1348" s="190">
        <f t="shared" si="22"/>
        <v>106.5</v>
      </c>
    </row>
    <row r="1349" spans="1:10" ht="15.5">
      <c r="A1349" s="58">
        <v>1345</v>
      </c>
      <c r="B1349" s="58" t="s">
        <v>1949</v>
      </c>
      <c r="C1349" s="58" t="s">
        <v>3016</v>
      </c>
      <c r="D1349" s="184" t="s">
        <v>3017</v>
      </c>
      <c r="E1349" s="58" t="s">
        <v>337</v>
      </c>
      <c r="F1349" s="58"/>
      <c r="G1349" s="58" t="s">
        <v>338</v>
      </c>
      <c r="H1349" s="188">
        <v>61.9</v>
      </c>
      <c r="I1349" s="59">
        <v>0.25</v>
      </c>
      <c r="J1349" s="190">
        <f t="shared" si="22"/>
        <v>46.424999999999997</v>
      </c>
    </row>
    <row r="1350" spans="1:10" ht="15.5">
      <c r="A1350" s="58">
        <v>1346</v>
      </c>
      <c r="B1350" s="58" t="s">
        <v>1949</v>
      </c>
      <c r="C1350" s="58" t="s">
        <v>3018</v>
      </c>
      <c r="D1350" s="184" t="s">
        <v>3019</v>
      </c>
      <c r="E1350" s="58" t="s">
        <v>337</v>
      </c>
      <c r="F1350" s="58"/>
      <c r="G1350" s="58" t="s">
        <v>338</v>
      </c>
      <c r="H1350" s="188">
        <v>52.1</v>
      </c>
      <c r="I1350" s="59">
        <v>0.25</v>
      </c>
      <c r="J1350" s="190">
        <f t="shared" si="22"/>
        <v>39.075000000000003</v>
      </c>
    </row>
    <row r="1351" spans="1:10" ht="15.5">
      <c r="A1351" s="58">
        <v>1347</v>
      </c>
      <c r="B1351" s="58" t="s">
        <v>1949</v>
      </c>
      <c r="C1351" s="58" t="s">
        <v>3020</v>
      </c>
      <c r="D1351" s="184" t="s">
        <v>3021</v>
      </c>
      <c r="E1351" s="58" t="s">
        <v>337</v>
      </c>
      <c r="F1351" s="58"/>
      <c r="G1351" s="58" t="s">
        <v>338</v>
      </c>
      <c r="H1351" s="188">
        <v>3715</v>
      </c>
      <c r="I1351" s="59">
        <v>0.25</v>
      </c>
      <c r="J1351" s="190">
        <f t="shared" si="22"/>
        <v>2786.25</v>
      </c>
    </row>
    <row r="1352" spans="1:10" ht="15.5">
      <c r="A1352" s="58">
        <v>1348</v>
      </c>
      <c r="B1352" s="58" t="s">
        <v>1949</v>
      </c>
      <c r="C1352" s="58" t="s">
        <v>3022</v>
      </c>
      <c r="D1352" s="184" t="s">
        <v>3021</v>
      </c>
      <c r="E1352" s="58" t="s">
        <v>337</v>
      </c>
      <c r="F1352" s="58"/>
      <c r="G1352" s="58" t="s">
        <v>338</v>
      </c>
      <c r="H1352" s="188">
        <v>5820</v>
      </c>
      <c r="I1352" s="59">
        <v>0.25</v>
      </c>
      <c r="J1352" s="190">
        <f t="shared" si="22"/>
        <v>4365</v>
      </c>
    </row>
    <row r="1353" spans="1:10" ht="15.5">
      <c r="A1353" s="58">
        <v>1349</v>
      </c>
      <c r="B1353" s="58" t="s">
        <v>1949</v>
      </c>
      <c r="C1353" s="58" t="s">
        <v>3023</v>
      </c>
      <c r="D1353" s="184" t="s">
        <v>3024</v>
      </c>
      <c r="E1353" s="58" t="s">
        <v>337</v>
      </c>
      <c r="F1353" s="58"/>
      <c r="G1353" s="58" t="s">
        <v>338</v>
      </c>
      <c r="H1353" s="188">
        <v>6439</v>
      </c>
      <c r="I1353" s="59">
        <v>0.25</v>
      </c>
      <c r="J1353" s="190">
        <f t="shared" si="22"/>
        <v>4829.25</v>
      </c>
    </row>
    <row r="1354" spans="1:10" ht="15.5">
      <c r="A1354" s="58">
        <v>1350</v>
      </c>
      <c r="B1354" s="58" t="s">
        <v>1949</v>
      </c>
      <c r="C1354" s="58" t="s">
        <v>3025</v>
      </c>
      <c r="D1354" s="184" t="s">
        <v>3026</v>
      </c>
      <c r="E1354" s="58" t="s">
        <v>337</v>
      </c>
      <c r="F1354" s="58"/>
      <c r="G1354" s="58" t="s">
        <v>338</v>
      </c>
      <c r="H1354" s="188">
        <v>4334</v>
      </c>
      <c r="I1354" s="59">
        <v>0.25</v>
      </c>
      <c r="J1354" s="190">
        <f t="shared" si="22"/>
        <v>3250.5</v>
      </c>
    </row>
    <row r="1355" spans="1:10" ht="15.5">
      <c r="A1355" s="58">
        <v>1351</v>
      </c>
      <c r="B1355" s="58" t="s">
        <v>1949</v>
      </c>
      <c r="C1355" s="58" t="s">
        <v>3027</v>
      </c>
      <c r="D1355" s="184" t="s">
        <v>3028</v>
      </c>
      <c r="E1355" s="58" t="s">
        <v>337</v>
      </c>
      <c r="F1355" s="58"/>
      <c r="G1355" s="58" t="s">
        <v>338</v>
      </c>
      <c r="H1355" s="188">
        <v>3920</v>
      </c>
      <c r="I1355" s="59">
        <v>0.25</v>
      </c>
      <c r="J1355" s="190">
        <f t="shared" si="22"/>
        <v>2940</v>
      </c>
    </row>
    <row r="1356" spans="1:10" ht="15.5">
      <c r="A1356" s="58">
        <v>1352</v>
      </c>
      <c r="B1356" s="58" t="s">
        <v>1949</v>
      </c>
      <c r="C1356" s="58" t="s">
        <v>3029</v>
      </c>
      <c r="D1356" s="184" t="s">
        <v>3030</v>
      </c>
      <c r="E1356" s="58" t="s">
        <v>337</v>
      </c>
      <c r="F1356" s="58"/>
      <c r="G1356" s="58" t="s">
        <v>338</v>
      </c>
      <c r="H1356" s="188">
        <v>4334</v>
      </c>
      <c r="I1356" s="59">
        <v>0.25</v>
      </c>
      <c r="J1356" s="190">
        <f t="shared" si="22"/>
        <v>3250.5</v>
      </c>
    </row>
    <row r="1357" spans="1:10" ht="15.5">
      <c r="A1357" s="58">
        <v>1353</v>
      </c>
      <c r="B1357" s="58" t="s">
        <v>1949</v>
      </c>
      <c r="C1357" s="58" t="s">
        <v>3031</v>
      </c>
      <c r="D1357" s="184" t="s">
        <v>3032</v>
      </c>
      <c r="E1357" s="58" t="s">
        <v>337</v>
      </c>
      <c r="F1357" s="58"/>
      <c r="G1357" s="58" t="s">
        <v>338</v>
      </c>
      <c r="H1357" s="188">
        <v>4954</v>
      </c>
      <c r="I1357" s="59">
        <v>0.25</v>
      </c>
      <c r="J1357" s="190">
        <f t="shared" si="22"/>
        <v>3715.5</v>
      </c>
    </row>
    <row r="1358" spans="1:10" ht="15.5">
      <c r="A1358" s="58">
        <v>1354</v>
      </c>
      <c r="B1358" s="58" t="s">
        <v>1949</v>
      </c>
      <c r="C1358" s="58" t="s">
        <v>3033</v>
      </c>
      <c r="D1358" s="184" t="s">
        <v>3034</v>
      </c>
      <c r="E1358" s="58" t="s">
        <v>337</v>
      </c>
      <c r="F1358" s="58"/>
      <c r="G1358" s="58" t="s">
        <v>338</v>
      </c>
      <c r="H1358" s="188">
        <v>6440</v>
      </c>
      <c r="I1358" s="59">
        <v>0.25</v>
      </c>
      <c r="J1358" s="190">
        <f t="shared" si="22"/>
        <v>4830</v>
      </c>
    </row>
    <row r="1359" spans="1:10" ht="15.5">
      <c r="A1359" s="58">
        <v>1355</v>
      </c>
      <c r="B1359" s="58" t="s">
        <v>1949</v>
      </c>
      <c r="C1359" s="58" t="s">
        <v>3035</v>
      </c>
      <c r="D1359" s="184" t="s">
        <v>3036</v>
      </c>
      <c r="E1359" s="58" t="s">
        <v>337</v>
      </c>
      <c r="F1359" s="58"/>
      <c r="G1359" s="58" t="s">
        <v>338</v>
      </c>
      <c r="H1359" s="188">
        <v>2352</v>
      </c>
      <c r="I1359" s="59">
        <v>0.25</v>
      </c>
      <c r="J1359" s="190">
        <f t="shared" si="22"/>
        <v>1764</v>
      </c>
    </row>
    <row r="1360" spans="1:10" ht="15.5">
      <c r="A1360" s="58">
        <v>1356</v>
      </c>
      <c r="B1360" s="58" t="s">
        <v>1949</v>
      </c>
      <c r="C1360" s="58" t="s">
        <v>3037</v>
      </c>
      <c r="D1360" s="184" t="s">
        <v>3036</v>
      </c>
      <c r="E1360" s="58" t="s">
        <v>337</v>
      </c>
      <c r="F1360" s="58"/>
      <c r="G1360" s="58" t="s">
        <v>338</v>
      </c>
      <c r="H1360" s="188">
        <v>2724</v>
      </c>
      <c r="I1360" s="59">
        <v>0.25</v>
      </c>
      <c r="J1360" s="190">
        <f t="shared" si="22"/>
        <v>2043</v>
      </c>
    </row>
    <row r="1361" spans="1:10" ht="15.5">
      <c r="A1361" s="58">
        <v>1357</v>
      </c>
      <c r="B1361" s="58" t="s">
        <v>1949</v>
      </c>
      <c r="C1361" s="58" t="s">
        <v>3038</v>
      </c>
      <c r="D1361" s="184" t="s">
        <v>3039</v>
      </c>
      <c r="E1361" s="58" t="s">
        <v>337</v>
      </c>
      <c r="F1361" s="58"/>
      <c r="G1361" s="58" t="s">
        <v>338</v>
      </c>
      <c r="H1361" s="188">
        <v>2724</v>
      </c>
      <c r="I1361" s="59">
        <v>0.25</v>
      </c>
      <c r="J1361" s="190">
        <f t="shared" si="22"/>
        <v>2043</v>
      </c>
    </row>
    <row r="1362" spans="1:10" ht="15.5">
      <c r="A1362" s="58">
        <v>1358</v>
      </c>
      <c r="B1362" s="58" t="s">
        <v>1949</v>
      </c>
      <c r="C1362" s="58" t="s">
        <v>3040</v>
      </c>
      <c r="D1362" s="184" t="s">
        <v>3041</v>
      </c>
      <c r="E1362" s="58" t="s">
        <v>337</v>
      </c>
      <c r="F1362" s="58"/>
      <c r="G1362" s="58" t="s">
        <v>338</v>
      </c>
      <c r="H1362" s="188">
        <v>4334</v>
      </c>
      <c r="I1362" s="59">
        <v>0.25</v>
      </c>
      <c r="J1362" s="190">
        <f t="shared" si="22"/>
        <v>3250.5</v>
      </c>
    </row>
    <row r="1363" spans="1:10" ht="15.5">
      <c r="A1363" s="58">
        <v>1359</v>
      </c>
      <c r="B1363" s="58" t="s">
        <v>1949</v>
      </c>
      <c r="C1363" s="58" t="s">
        <v>3042</v>
      </c>
      <c r="D1363" s="184" t="s">
        <v>3039</v>
      </c>
      <c r="E1363" s="58" t="s">
        <v>337</v>
      </c>
      <c r="F1363" s="58"/>
      <c r="G1363" s="58" t="s">
        <v>338</v>
      </c>
      <c r="H1363" s="188">
        <v>2352</v>
      </c>
      <c r="I1363" s="59">
        <v>0.25</v>
      </c>
      <c r="J1363" s="190">
        <f t="shared" si="22"/>
        <v>1764</v>
      </c>
    </row>
    <row r="1364" spans="1:10" ht="15.5">
      <c r="A1364" s="58">
        <v>1360</v>
      </c>
      <c r="B1364" s="58" t="s">
        <v>1949</v>
      </c>
      <c r="C1364" s="58" t="s">
        <v>3043</v>
      </c>
      <c r="D1364" s="184" t="s">
        <v>3044</v>
      </c>
      <c r="E1364" s="58" t="s">
        <v>337</v>
      </c>
      <c r="F1364" s="58"/>
      <c r="G1364" s="58" t="s">
        <v>338</v>
      </c>
      <c r="H1364" s="188">
        <v>3715</v>
      </c>
      <c r="I1364" s="59">
        <v>0.25</v>
      </c>
      <c r="J1364" s="190">
        <f t="shared" si="22"/>
        <v>2786.25</v>
      </c>
    </row>
    <row r="1365" spans="1:10" ht="15.5">
      <c r="A1365" s="58">
        <v>1361</v>
      </c>
      <c r="B1365" s="58" t="s">
        <v>1949</v>
      </c>
      <c r="C1365" s="58" t="s">
        <v>3045</v>
      </c>
      <c r="D1365" s="184" t="s">
        <v>3046</v>
      </c>
      <c r="E1365" s="58" t="s">
        <v>337</v>
      </c>
      <c r="F1365" s="58"/>
      <c r="G1365" s="58" t="s">
        <v>338</v>
      </c>
      <c r="H1365" s="188">
        <v>5820</v>
      </c>
      <c r="I1365" s="59">
        <v>0.25</v>
      </c>
      <c r="J1365" s="190">
        <f t="shared" si="22"/>
        <v>4365</v>
      </c>
    </row>
    <row r="1366" spans="1:10" ht="15.5">
      <c r="A1366" s="58">
        <v>1362</v>
      </c>
      <c r="B1366" s="58" t="s">
        <v>1949</v>
      </c>
      <c r="C1366" s="58" t="s">
        <v>3047</v>
      </c>
      <c r="D1366" s="184" t="s">
        <v>3048</v>
      </c>
      <c r="E1366" s="58" t="s">
        <v>337</v>
      </c>
      <c r="F1366" s="58"/>
      <c r="G1366" s="58" t="s">
        <v>338</v>
      </c>
      <c r="H1366" s="188">
        <v>6440</v>
      </c>
      <c r="I1366" s="59">
        <v>0.25</v>
      </c>
      <c r="J1366" s="190">
        <f t="shared" si="22"/>
        <v>4830</v>
      </c>
    </row>
    <row r="1367" spans="1:10" ht="15.5">
      <c r="A1367" s="58">
        <v>1363</v>
      </c>
      <c r="B1367" s="58" t="s">
        <v>1949</v>
      </c>
      <c r="C1367" s="58" t="s">
        <v>3049</v>
      </c>
      <c r="D1367" s="184" t="s">
        <v>3050</v>
      </c>
      <c r="E1367" s="58" t="s">
        <v>337</v>
      </c>
      <c r="F1367" s="58"/>
      <c r="G1367" s="58" t="s">
        <v>338</v>
      </c>
      <c r="H1367" s="188">
        <v>4334</v>
      </c>
      <c r="I1367" s="59">
        <v>0.25</v>
      </c>
      <c r="J1367" s="190">
        <f t="shared" si="22"/>
        <v>3250.5</v>
      </c>
    </row>
    <row r="1368" spans="1:10" ht="15.5">
      <c r="A1368" s="58">
        <v>1364</v>
      </c>
      <c r="B1368" s="58" t="s">
        <v>1949</v>
      </c>
      <c r="C1368" s="58" t="s">
        <v>3051</v>
      </c>
      <c r="D1368" s="184" t="s">
        <v>3052</v>
      </c>
      <c r="E1368" s="58" t="s">
        <v>337</v>
      </c>
      <c r="F1368" s="58"/>
      <c r="G1368" s="58" t="s">
        <v>338</v>
      </c>
      <c r="H1368" s="188">
        <v>4334</v>
      </c>
      <c r="I1368" s="59">
        <v>0.25</v>
      </c>
      <c r="J1368" s="190">
        <f t="shared" si="22"/>
        <v>3250.5</v>
      </c>
    </row>
    <row r="1369" spans="1:10" ht="15.5">
      <c r="A1369" s="58">
        <v>1365</v>
      </c>
      <c r="B1369" s="58" t="s">
        <v>1949</v>
      </c>
      <c r="C1369" s="58" t="s">
        <v>3053</v>
      </c>
      <c r="D1369" s="184" t="s">
        <v>3054</v>
      </c>
      <c r="E1369" s="58" t="s">
        <v>337</v>
      </c>
      <c r="F1369" s="58"/>
      <c r="G1369" s="58" t="s">
        <v>338</v>
      </c>
      <c r="H1369" s="188">
        <v>4954</v>
      </c>
      <c r="I1369" s="59">
        <v>0.25</v>
      </c>
      <c r="J1369" s="190">
        <f t="shared" si="22"/>
        <v>3715.5</v>
      </c>
    </row>
    <row r="1370" spans="1:10" ht="15.5">
      <c r="A1370" s="58">
        <v>1366</v>
      </c>
      <c r="B1370" s="58" t="s">
        <v>1949</v>
      </c>
      <c r="C1370" s="58" t="s">
        <v>3055</v>
      </c>
      <c r="D1370" s="184" t="s">
        <v>3056</v>
      </c>
      <c r="E1370" s="58" t="s">
        <v>337</v>
      </c>
      <c r="F1370" s="58"/>
      <c r="G1370" s="58" t="s">
        <v>338</v>
      </c>
      <c r="H1370" s="188">
        <v>6440</v>
      </c>
      <c r="I1370" s="59">
        <v>0.25</v>
      </c>
      <c r="J1370" s="190">
        <f t="shared" si="22"/>
        <v>4830</v>
      </c>
    </row>
    <row r="1371" spans="1:10" ht="15.5">
      <c r="A1371" s="58">
        <v>1367</v>
      </c>
      <c r="B1371" s="58" t="s">
        <v>1949</v>
      </c>
      <c r="C1371" s="58" t="s">
        <v>3057</v>
      </c>
      <c r="D1371" s="184" t="s">
        <v>3058</v>
      </c>
      <c r="E1371" s="58" t="s">
        <v>337</v>
      </c>
      <c r="F1371" s="58"/>
      <c r="G1371" s="58" t="s">
        <v>338</v>
      </c>
      <c r="H1371" s="188">
        <v>7554</v>
      </c>
      <c r="I1371" s="59">
        <v>0.25</v>
      </c>
      <c r="J1371" s="190">
        <f t="shared" si="22"/>
        <v>5665.5</v>
      </c>
    </row>
    <row r="1372" spans="1:10" ht="15.5">
      <c r="A1372" s="58">
        <v>1368</v>
      </c>
      <c r="B1372" s="58" t="s">
        <v>1949</v>
      </c>
      <c r="C1372" s="58" t="s">
        <v>3059</v>
      </c>
      <c r="D1372" s="184" t="s">
        <v>3060</v>
      </c>
      <c r="E1372" s="58" t="s">
        <v>337</v>
      </c>
      <c r="F1372" s="58"/>
      <c r="G1372" s="58" t="s">
        <v>338</v>
      </c>
      <c r="H1372" s="188">
        <v>8174</v>
      </c>
      <c r="I1372" s="59">
        <v>0.25</v>
      </c>
      <c r="J1372" s="190">
        <f t="shared" ref="J1372:J1435" si="23">H1372*(1-I1372)</f>
        <v>6130.5</v>
      </c>
    </row>
    <row r="1373" spans="1:10" ht="15.5">
      <c r="A1373" s="58">
        <v>1369</v>
      </c>
      <c r="B1373" s="58" t="s">
        <v>1949</v>
      </c>
      <c r="C1373" s="58" t="s">
        <v>3061</v>
      </c>
      <c r="D1373" s="184" t="s">
        <v>3062</v>
      </c>
      <c r="E1373" s="58" t="s">
        <v>337</v>
      </c>
      <c r="F1373" s="58"/>
      <c r="G1373" s="58" t="s">
        <v>338</v>
      </c>
      <c r="H1373" s="188">
        <v>6935</v>
      </c>
      <c r="I1373" s="59">
        <v>0.25</v>
      </c>
      <c r="J1373" s="190">
        <f t="shared" si="23"/>
        <v>5201.25</v>
      </c>
    </row>
    <row r="1374" spans="1:10" ht="15.5">
      <c r="A1374" s="58">
        <v>1370</v>
      </c>
      <c r="B1374" s="58" t="s">
        <v>1949</v>
      </c>
      <c r="C1374" s="58" t="s">
        <v>3063</v>
      </c>
      <c r="D1374" s="184" t="s">
        <v>3064</v>
      </c>
      <c r="E1374" s="58" t="s">
        <v>337</v>
      </c>
      <c r="F1374" s="58"/>
      <c r="G1374" s="58" t="s">
        <v>338</v>
      </c>
      <c r="H1374" s="188">
        <v>8174</v>
      </c>
      <c r="I1374" s="59">
        <v>0.25</v>
      </c>
      <c r="J1374" s="190">
        <f t="shared" si="23"/>
        <v>6130.5</v>
      </c>
    </row>
    <row r="1375" spans="1:10" ht="15.5">
      <c r="A1375" s="58">
        <v>1371</v>
      </c>
      <c r="B1375" s="58" t="s">
        <v>1949</v>
      </c>
      <c r="C1375" s="58" t="s">
        <v>3065</v>
      </c>
      <c r="D1375" s="184" t="s">
        <v>3066</v>
      </c>
      <c r="E1375" s="58" t="s">
        <v>337</v>
      </c>
      <c r="F1375" s="58"/>
      <c r="G1375" s="58" t="s">
        <v>338</v>
      </c>
      <c r="H1375" s="188">
        <v>4828</v>
      </c>
      <c r="I1375" s="59">
        <v>0.25</v>
      </c>
      <c r="J1375" s="190">
        <f t="shared" si="23"/>
        <v>3621</v>
      </c>
    </row>
    <row r="1376" spans="1:10" ht="15.5">
      <c r="A1376" s="58">
        <v>1372</v>
      </c>
      <c r="B1376" s="58" t="s">
        <v>1949</v>
      </c>
      <c r="C1376" s="58" t="s">
        <v>3067</v>
      </c>
      <c r="D1376" s="184" t="s">
        <v>3066</v>
      </c>
      <c r="E1376" s="58" t="s">
        <v>337</v>
      </c>
      <c r="F1376" s="58"/>
      <c r="G1376" s="58" t="s">
        <v>338</v>
      </c>
      <c r="H1376" s="188">
        <v>4954</v>
      </c>
      <c r="I1376" s="59">
        <v>0.25</v>
      </c>
      <c r="J1376" s="190">
        <f t="shared" si="23"/>
        <v>3715.5</v>
      </c>
    </row>
    <row r="1377" spans="1:10" ht="15.5">
      <c r="A1377" s="58">
        <v>1373</v>
      </c>
      <c r="B1377" s="58" t="s">
        <v>1949</v>
      </c>
      <c r="C1377" s="58" t="s">
        <v>3068</v>
      </c>
      <c r="D1377" s="184" t="s">
        <v>3069</v>
      </c>
      <c r="E1377" s="58" t="s">
        <v>337</v>
      </c>
      <c r="F1377" s="58"/>
      <c r="G1377" s="58" t="s">
        <v>338</v>
      </c>
      <c r="H1377" s="188">
        <v>4954</v>
      </c>
      <c r="I1377" s="59">
        <v>0.25</v>
      </c>
      <c r="J1377" s="190">
        <f t="shared" si="23"/>
        <v>3715.5</v>
      </c>
    </row>
    <row r="1378" spans="1:10" ht="15.5">
      <c r="A1378" s="58">
        <v>1374</v>
      </c>
      <c r="B1378" s="58" t="s">
        <v>1949</v>
      </c>
      <c r="C1378" s="58" t="s">
        <v>3070</v>
      </c>
      <c r="D1378" s="184" t="s">
        <v>3069</v>
      </c>
      <c r="E1378" s="58" t="s">
        <v>337</v>
      </c>
      <c r="F1378" s="58"/>
      <c r="G1378" s="58" t="s">
        <v>338</v>
      </c>
      <c r="H1378" s="188">
        <v>4828</v>
      </c>
      <c r="I1378" s="59">
        <v>0.25</v>
      </c>
      <c r="J1378" s="190">
        <f t="shared" si="23"/>
        <v>3621</v>
      </c>
    </row>
    <row r="1379" spans="1:10" ht="15.5">
      <c r="A1379" s="58">
        <v>1375</v>
      </c>
      <c r="B1379" s="58" t="s">
        <v>1949</v>
      </c>
      <c r="C1379" s="58" t="s">
        <v>3071</v>
      </c>
      <c r="D1379" s="184" t="s">
        <v>3072</v>
      </c>
      <c r="E1379" s="58" t="s">
        <v>337</v>
      </c>
      <c r="F1379" s="58"/>
      <c r="G1379" s="58" t="s">
        <v>338</v>
      </c>
      <c r="H1379" s="188">
        <v>5697</v>
      </c>
      <c r="I1379" s="59">
        <v>0.25</v>
      </c>
      <c r="J1379" s="190">
        <f t="shared" si="23"/>
        <v>4272.75</v>
      </c>
    </row>
    <row r="1380" spans="1:10" ht="15.5">
      <c r="A1380" s="58">
        <v>1376</v>
      </c>
      <c r="B1380" s="58" t="s">
        <v>1949</v>
      </c>
      <c r="C1380" s="58" t="s">
        <v>3073</v>
      </c>
      <c r="D1380" s="184" t="s">
        <v>3074</v>
      </c>
      <c r="E1380" s="58" t="s">
        <v>337</v>
      </c>
      <c r="F1380" s="58"/>
      <c r="G1380" s="58" t="s">
        <v>338</v>
      </c>
      <c r="H1380" s="188">
        <v>7555</v>
      </c>
      <c r="I1380" s="59">
        <v>0.25</v>
      </c>
      <c r="J1380" s="190">
        <f t="shared" si="23"/>
        <v>5666.25</v>
      </c>
    </row>
    <row r="1381" spans="1:10" ht="15.5">
      <c r="A1381" s="58">
        <v>1377</v>
      </c>
      <c r="B1381" s="58" t="s">
        <v>1949</v>
      </c>
      <c r="C1381" s="58" t="s">
        <v>3075</v>
      </c>
      <c r="D1381" s="184" t="s">
        <v>3076</v>
      </c>
      <c r="E1381" s="58" t="s">
        <v>337</v>
      </c>
      <c r="F1381" s="58"/>
      <c r="G1381" s="58" t="s">
        <v>338</v>
      </c>
      <c r="H1381" s="188">
        <v>8174</v>
      </c>
      <c r="I1381" s="59">
        <v>0.25</v>
      </c>
      <c r="J1381" s="190">
        <f t="shared" si="23"/>
        <v>6130.5</v>
      </c>
    </row>
    <row r="1382" spans="1:10" ht="15.5">
      <c r="A1382" s="58">
        <v>1378</v>
      </c>
      <c r="B1382" s="58" t="s">
        <v>1949</v>
      </c>
      <c r="C1382" s="58" t="s">
        <v>3077</v>
      </c>
      <c r="D1382" s="184" t="s">
        <v>3078</v>
      </c>
      <c r="E1382" s="58" t="s">
        <v>337</v>
      </c>
      <c r="F1382" s="58"/>
      <c r="G1382" s="58" t="s">
        <v>338</v>
      </c>
      <c r="H1382" s="188">
        <v>6935</v>
      </c>
      <c r="I1382" s="59">
        <v>0.25</v>
      </c>
      <c r="J1382" s="190">
        <f t="shared" si="23"/>
        <v>5201.25</v>
      </c>
    </row>
    <row r="1383" spans="1:10" ht="15.5">
      <c r="A1383" s="58">
        <v>1379</v>
      </c>
      <c r="B1383" s="58" t="s">
        <v>1949</v>
      </c>
      <c r="C1383" s="58" t="s">
        <v>3079</v>
      </c>
      <c r="D1383" s="184" t="s">
        <v>3080</v>
      </c>
      <c r="E1383" s="58" t="s">
        <v>337</v>
      </c>
      <c r="F1383" s="58"/>
      <c r="G1383" s="58" t="s">
        <v>338</v>
      </c>
      <c r="H1383" s="188">
        <v>8174</v>
      </c>
      <c r="I1383" s="59">
        <v>0.25</v>
      </c>
      <c r="J1383" s="190">
        <f t="shared" si="23"/>
        <v>6130.5</v>
      </c>
    </row>
    <row r="1384" spans="1:10" ht="15.5">
      <c r="A1384" s="58">
        <v>1380</v>
      </c>
      <c r="B1384" s="58" t="s">
        <v>1949</v>
      </c>
      <c r="C1384" s="58" t="s">
        <v>3081</v>
      </c>
      <c r="D1384" s="184" t="s">
        <v>3082</v>
      </c>
      <c r="E1384" s="58" t="s">
        <v>337</v>
      </c>
      <c r="F1384" s="58"/>
      <c r="G1384" s="58" t="s">
        <v>338</v>
      </c>
      <c r="H1384" s="188">
        <v>6192</v>
      </c>
      <c r="I1384" s="59">
        <v>0.25</v>
      </c>
      <c r="J1384" s="190">
        <f t="shared" si="23"/>
        <v>4644</v>
      </c>
    </row>
    <row r="1385" spans="1:10" ht="15.5">
      <c r="A1385" s="58">
        <v>1381</v>
      </c>
      <c r="B1385" s="58" t="s">
        <v>1949</v>
      </c>
      <c r="C1385" s="58" t="s">
        <v>3083</v>
      </c>
      <c r="D1385" s="184" t="s">
        <v>3084</v>
      </c>
      <c r="E1385" s="58" t="s">
        <v>337</v>
      </c>
      <c r="F1385" s="58"/>
      <c r="G1385" s="58" t="s">
        <v>338</v>
      </c>
      <c r="H1385" s="188">
        <v>8050</v>
      </c>
      <c r="I1385" s="59">
        <v>0.25</v>
      </c>
      <c r="J1385" s="190">
        <f t="shared" si="23"/>
        <v>6037.5</v>
      </c>
    </row>
    <row r="1386" spans="1:10" ht="15.5">
      <c r="A1386" s="58">
        <v>1382</v>
      </c>
      <c r="B1386" s="58" t="s">
        <v>1949</v>
      </c>
      <c r="C1386" s="58" t="s">
        <v>3085</v>
      </c>
      <c r="D1386" s="184" t="s">
        <v>3086</v>
      </c>
      <c r="E1386" s="58" t="s">
        <v>337</v>
      </c>
      <c r="F1386" s="58"/>
      <c r="G1386" s="58" t="s">
        <v>338</v>
      </c>
      <c r="H1386" s="188">
        <v>8669</v>
      </c>
      <c r="I1386" s="59">
        <v>0.25</v>
      </c>
      <c r="J1386" s="190">
        <f t="shared" si="23"/>
        <v>6501.75</v>
      </c>
    </row>
    <row r="1387" spans="1:10" ht="15.5">
      <c r="A1387" s="58">
        <v>1383</v>
      </c>
      <c r="B1387" s="58" t="s">
        <v>1949</v>
      </c>
      <c r="C1387" s="58" t="s">
        <v>3087</v>
      </c>
      <c r="D1387" s="184" t="s">
        <v>3088</v>
      </c>
      <c r="E1387" s="58" t="s">
        <v>337</v>
      </c>
      <c r="F1387" s="58"/>
      <c r="G1387" s="58" t="s">
        <v>338</v>
      </c>
      <c r="H1387" s="188">
        <v>7430</v>
      </c>
      <c r="I1387" s="59">
        <v>0.25</v>
      </c>
      <c r="J1387" s="190">
        <f t="shared" si="23"/>
        <v>5572.5</v>
      </c>
    </row>
    <row r="1388" spans="1:10" ht="15.5">
      <c r="A1388" s="58">
        <v>1384</v>
      </c>
      <c r="B1388" s="58" t="s">
        <v>1949</v>
      </c>
      <c r="C1388" s="58" t="s">
        <v>3089</v>
      </c>
      <c r="D1388" s="184" t="s">
        <v>3090</v>
      </c>
      <c r="E1388" s="58" t="s">
        <v>337</v>
      </c>
      <c r="F1388" s="58"/>
      <c r="G1388" s="58" t="s">
        <v>338</v>
      </c>
      <c r="H1388" s="188">
        <v>8669</v>
      </c>
      <c r="I1388" s="59">
        <v>0.25</v>
      </c>
      <c r="J1388" s="190">
        <f t="shared" si="23"/>
        <v>6501.75</v>
      </c>
    </row>
    <row r="1389" spans="1:10" ht="15.5">
      <c r="A1389" s="58">
        <v>1385</v>
      </c>
      <c r="B1389" s="58" t="s">
        <v>1949</v>
      </c>
      <c r="C1389" s="58" t="s">
        <v>3091</v>
      </c>
      <c r="D1389" s="184" t="s">
        <v>3092</v>
      </c>
      <c r="E1389" s="58" t="s">
        <v>337</v>
      </c>
      <c r="F1389" s="58"/>
      <c r="G1389" s="58" t="s">
        <v>338</v>
      </c>
      <c r="H1389" s="188">
        <v>5325</v>
      </c>
      <c r="I1389" s="59">
        <v>0.25</v>
      </c>
      <c r="J1389" s="190">
        <f t="shared" si="23"/>
        <v>3993.75</v>
      </c>
    </row>
    <row r="1390" spans="1:10" ht="15.5">
      <c r="A1390" s="58">
        <v>1386</v>
      </c>
      <c r="B1390" s="58" t="s">
        <v>1949</v>
      </c>
      <c r="C1390" s="58" t="s">
        <v>3093</v>
      </c>
      <c r="D1390" s="184" t="s">
        <v>3092</v>
      </c>
      <c r="E1390" s="58" t="s">
        <v>337</v>
      </c>
      <c r="F1390" s="58"/>
      <c r="G1390" s="58" t="s">
        <v>338</v>
      </c>
      <c r="H1390" s="188">
        <v>5449</v>
      </c>
      <c r="I1390" s="59">
        <v>0.25</v>
      </c>
      <c r="J1390" s="190">
        <f t="shared" si="23"/>
        <v>4086.75</v>
      </c>
    </row>
    <row r="1391" spans="1:10" ht="15.5">
      <c r="A1391" s="58">
        <v>1387</v>
      </c>
      <c r="B1391" s="58" t="s">
        <v>1949</v>
      </c>
      <c r="C1391" s="58" t="s">
        <v>3094</v>
      </c>
      <c r="D1391" s="184" t="s">
        <v>3095</v>
      </c>
      <c r="E1391" s="58" t="s">
        <v>337</v>
      </c>
      <c r="F1391" s="58"/>
      <c r="G1391" s="58" t="s">
        <v>338</v>
      </c>
      <c r="H1391" s="188">
        <v>5449</v>
      </c>
      <c r="I1391" s="59">
        <v>0.25</v>
      </c>
      <c r="J1391" s="190">
        <f t="shared" si="23"/>
        <v>4086.75</v>
      </c>
    </row>
    <row r="1392" spans="1:10" ht="15.5">
      <c r="A1392" s="58">
        <v>1388</v>
      </c>
      <c r="B1392" s="58" t="s">
        <v>1949</v>
      </c>
      <c r="C1392" s="58" t="s">
        <v>3096</v>
      </c>
      <c r="D1392" s="184" t="s">
        <v>3095</v>
      </c>
      <c r="E1392" s="58" t="s">
        <v>337</v>
      </c>
      <c r="F1392" s="58"/>
      <c r="G1392" s="58" t="s">
        <v>338</v>
      </c>
      <c r="H1392" s="188">
        <v>5325</v>
      </c>
      <c r="I1392" s="59">
        <v>0.25</v>
      </c>
      <c r="J1392" s="190">
        <f t="shared" si="23"/>
        <v>3993.75</v>
      </c>
    </row>
    <row r="1393" spans="1:10" ht="15.5">
      <c r="A1393" s="58">
        <v>1389</v>
      </c>
      <c r="B1393" s="58" t="s">
        <v>1949</v>
      </c>
      <c r="C1393" s="58" t="s">
        <v>3097</v>
      </c>
      <c r="D1393" s="184" t="s">
        <v>3098</v>
      </c>
      <c r="E1393" s="58" t="s">
        <v>337</v>
      </c>
      <c r="F1393" s="58"/>
      <c r="G1393" s="58" t="s">
        <v>338</v>
      </c>
      <c r="H1393" s="188">
        <v>6192</v>
      </c>
      <c r="I1393" s="59">
        <v>0.25</v>
      </c>
      <c r="J1393" s="190">
        <f t="shared" si="23"/>
        <v>4644</v>
      </c>
    </row>
    <row r="1394" spans="1:10" ht="15.5">
      <c r="A1394" s="58">
        <v>1390</v>
      </c>
      <c r="B1394" s="58" t="s">
        <v>1949</v>
      </c>
      <c r="C1394" s="58" t="s">
        <v>3099</v>
      </c>
      <c r="D1394" s="184" t="s">
        <v>3100</v>
      </c>
      <c r="E1394" s="58" t="s">
        <v>337</v>
      </c>
      <c r="F1394" s="58"/>
      <c r="G1394" s="58" t="s">
        <v>338</v>
      </c>
      <c r="H1394" s="188">
        <v>8050</v>
      </c>
      <c r="I1394" s="59">
        <v>0.25</v>
      </c>
      <c r="J1394" s="190">
        <f t="shared" si="23"/>
        <v>6037.5</v>
      </c>
    </row>
    <row r="1395" spans="1:10" ht="15.5">
      <c r="A1395" s="58">
        <v>1391</v>
      </c>
      <c r="B1395" s="58" t="s">
        <v>1949</v>
      </c>
      <c r="C1395" s="58" t="s">
        <v>3101</v>
      </c>
      <c r="D1395" s="184" t="s">
        <v>3102</v>
      </c>
      <c r="E1395" s="58" t="s">
        <v>337</v>
      </c>
      <c r="F1395" s="58"/>
      <c r="G1395" s="58" t="s">
        <v>338</v>
      </c>
      <c r="H1395" s="188">
        <v>8669</v>
      </c>
      <c r="I1395" s="59">
        <v>0.25</v>
      </c>
      <c r="J1395" s="190">
        <f t="shared" si="23"/>
        <v>6501.75</v>
      </c>
    </row>
    <row r="1396" spans="1:10" ht="15.5">
      <c r="A1396" s="58">
        <v>1392</v>
      </c>
      <c r="B1396" s="58" t="s">
        <v>1949</v>
      </c>
      <c r="C1396" s="58" t="s">
        <v>3103</v>
      </c>
      <c r="D1396" s="184" t="s">
        <v>3104</v>
      </c>
      <c r="E1396" s="58" t="s">
        <v>337</v>
      </c>
      <c r="F1396" s="58"/>
      <c r="G1396" s="58" t="s">
        <v>338</v>
      </c>
      <c r="H1396" s="188">
        <v>7430</v>
      </c>
      <c r="I1396" s="59">
        <v>0.25</v>
      </c>
      <c r="J1396" s="190">
        <f t="shared" si="23"/>
        <v>5572.5</v>
      </c>
    </row>
    <row r="1397" spans="1:10" ht="15.5">
      <c r="A1397" s="58">
        <v>1393</v>
      </c>
      <c r="B1397" s="58" t="s">
        <v>1949</v>
      </c>
      <c r="C1397" s="58" t="s">
        <v>3105</v>
      </c>
      <c r="D1397" s="184" t="s">
        <v>3106</v>
      </c>
      <c r="E1397" s="58" t="s">
        <v>337</v>
      </c>
      <c r="F1397" s="58"/>
      <c r="G1397" s="58" t="s">
        <v>338</v>
      </c>
      <c r="H1397" s="188">
        <v>8669</v>
      </c>
      <c r="I1397" s="59">
        <v>0.25</v>
      </c>
      <c r="J1397" s="190">
        <f t="shared" si="23"/>
        <v>6501.75</v>
      </c>
    </row>
    <row r="1398" spans="1:10" ht="15.5">
      <c r="A1398" s="58">
        <v>1394</v>
      </c>
      <c r="B1398" s="58" t="s">
        <v>1949</v>
      </c>
      <c r="C1398" s="58" t="s">
        <v>3107</v>
      </c>
      <c r="D1398" s="184" t="s">
        <v>3108</v>
      </c>
      <c r="E1398" s="58" t="s">
        <v>337</v>
      </c>
      <c r="F1398" s="58"/>
      <c r="G1398" s="58" t="s">
        <v>338</v>
      </c>
      <c r="H1398" s="188">
        <v>2477</v>
      </c>
      <c r="I1398" s="59">
        <v>0.25</v>
      </c>
      <c r="J1398" s="190">
        <f t="shared" si="23"/>
        <v>1857.75</v>
      </c>
    </row>
    <row r="1399" spans="1:10" ht="15.5">
      <c r="A1399" s="58">
        <v>1395</v>
      </c>
      <c r="B1399" s="58" t="s">
        <v>1949</v>
      </c>
      <c r="C1399" s="58" t="s">
        <v>3109</v>
      </c>
      <c r="D1399" s="184" t="s">
        <v>3110</v>
      </c>
      <c r="E1399" s="58" t="s">
        <v>337</v>
      </c>
      <c r="F1399" s="58"/>
      <c r="G1399" s="58" t="s">
        <v>338</v>
      </c>
      <c r="H1399" s="188">
        <v>3096</v>
      </c>
      <c r="I1399" s="59">
        <v>0.25</v>
      </c>
      <c r="J1399" s="190">
        <f t="shared" si="23"/>
        <v>2322</v>
      </c>
    </row>
    <row r="1400" spans="1:10" ht="15.5">
      <c r="A1400" s="58">
        <v>1396</v>
      </c>
      <c r="B1400" s="58" t="s">
        <v>1949</v>
      </c>
      <c r="C1400" s="58" t="s">
        <v>3111</v>
      </c>
      <c r="D1400" s="184" t="s">
        <v>3112</v>
      </c>
      <c r="E1400" s="58" t="s">
        <v>337</v>
      </c>
      <c r="F1400" s="58"/>
      <c r="G1400" s="58" t="s">
        <v>338</v>
      </c>
      <c r="H1400" s="188">
        <v>3094</v>
      </c>
      <c r="I1400" s="59">
        <v>0.25</v>
      </c>
      <c r="J1400" s="190">
        <f t="shared" si="23"/>
        <v>2320.5</v>
      </c>
    </row>
    <row r="1401" spans="1:10" ht="15.5">
      <c r="A1401" s="58">
        <v>1397</v>
      </c>
      <c r="B1401" s="58" t="s">
        <v>1949</v>
      </c>
      <c r="C1401" s="58" t="s">
        <v>3113</v>
      </c>
      <c r="D1401" s="184" t="s">
        <v>3114</v>
      </c>
      <c r="E1401" s="58" t="s">
        <v>337</v>
      </c>
      <c r="F1401" s="58"/>
      <c r="G1401" s="58" t="s">
        <v>338</v>
      </c>
      <c r="H1401" s="188">
        <v>3715</v>
      </c>
      <c r="I1401" s="59">
        <v>0.25</v>
      </c>
      <c r="J1401" s="190">
        <f t="shared" si="23"/>
        <v>2786.25</v>
      </c>
    </row>
    <row r="1402" spans="1:10" ht="15.5">
      <c r="A1402" s="58">
        <v>1398</v>
      </c>
      <c r="B1402" s="58" t="s">
        <v>1949</v>
      </c>
      <c r="C1402" s="58" t="s">
        <v>3115</v>
      </c>
      <c r="D1402" s="184" t="s">
        <v>3116</v>
      </c>
      <c r="E1402" s="58" t="s">
        <v>337</v>
      </c>
      <c r="F1402" s="58"/>
      <c r="G1402" s="58" t="s">
        <v>338</v>
      </c>
      <c r="H1402" s="188">
        <v>3715</v>
      </c>
      <c r="I1402" s="59">
        <v>0.25</v>
      </c>
      <c r="J1402" s="190">
        <f t="shared" si="23"/>
        <v>2786.25</v>
      </c>
    </row>
    <row r="1403" spans="1:10" ht="15.5">
      <c r="A1403" s="58">
        <v>1399</v>
      </c>
      <c r="B1403" s="58" t="s">
        <v>1949</v>
      </c>
      <c r="C1403" s="58" t="s">
        <v>3117</v>
      </c>
      <c r="D1403" s="184" t="s">
        <v>3118</v>
      </c>
      <c r="E1403" s="58" t="s">
        <v>337</v>
      </c>
      <c r="F1403" s="58"/>
      <c r="G1403" s="58" t="s">
        <v>338</v>
      </c>
      <c r="H1403" s="188">
        <v>1833</v>
      </c>
      <c r="I1403" s="59">
        <v>0.25</v>
      </c>
      <c r="J1403" s="190">
        <f t="shared" si="23"/>
        <v>1374.75</v>
      </c>
    </row>
    <row r="1404" spans="1:10" ht="15.5">
      <c r="A1404" s="58">
        <v>1400</v>
      </c>
      <c r="B1404" s="58" t="s">
        <v>1949</v>
      </c>
      <c r="C1404" s="58" t="s">
        <v>3119</v>
      </c>
      <c r="D1404" s="184" t="s">
        <v>3118</v>
      </c>
      <c r="E1404" s="58" t="s">
        <v>337</v>
      </c>
      <c r="F1404" s="58"/>
      <c r="G1404" s="58" t="s">
        <v>338</v>
      </c>
      <c r="H1404" s="188">
        <v>1982</v>
      </c>
      <c r="I1404" s="59">
        <v>0.25</v>
      </c>
      <c r="J1404" s="190">
        <f t="shared" si="23"/>
        <v>1486.5</v>
      </c>
    </row>
    <row r="1405" spans="1:10" ht="15.5">
      <c r="A1405" s="58">
        <v>1401</v>
      </c>
      <c r="B1405" s="58" t="s">
        <v>1949</v>
      </c>
      <c r="C1405" s="58" t="s">
        <v>3120</v>
      </c>
      <c r="D1405" s="184" t="s">
        <v>3121</v>
      </c>
      <c r="E1405" s="58" t="s">
        <v>337</v>
      </c>
      <c r="F1405" s="58"/>
      <c r="G1405" s="58" t="s">
        <v>338</v>
      </c>
      <c r="H1405" s="188">
        <v>1982</v>
      </c>
      <c r="I1405" s="59">
        <v>0.25</v>
      </c>
      <c r="J1405" s="190">
        <f t="shared" si="23"/>
        <v>1486.5</v>
      </c>
    </row>
    <row r="1406" spans="1:10" ht="15.5">
      <c r="A1406" s="58">
        <v>1402</v>
      </c>
      <c r="B1406" s="58" t="s">
        <v>1949</v>
      </c>
      <c r="C1406" s="58" t="s">
        <v>3122</v>
      </c>
      <c r="D1406" s="184" t="s">
        <v>3123</v>
      </c>
      <c r="E1406" s="58" t="s">
        <v>337</v>
      </c>
      <c r="F1406" s="58"/>
      <c r="G1406" s="58" t="s">
        <v>338</v>
      </c>
      <c r="H1406" s="188">
        <v>3220</v>
      </c>
      <c r="I1406" s="59">
        <v>0.25</v>
      </c>
      <c r="J1406" s="190">
        <f t="shared" si="23"/>
        <v>2415</v>
      </c>
    </row>
    <row r="1407" spans="1:10" ht="15.5">
      <c r="A1407" s="58">
        <v>1403</v>
      </c>
      <c r="B1407" s="58" t="s">
        <v>1949</v>
      </c>
      <c r="C1407" s="58" t="s">
        <v>3124</v>
      </c>
      <c r="D1407" s="184" t="s">
        <v>3121</v>
      </c>
      <c r="E1407" s="58" t="s">
        <v>337</v>
      </c>
      <c r="F1407" s="58"/>
      <c r="G1407" s="58" t="s">
        <v>338</v>
      </c>
      <c r="H1407" s="188">
        <v>1833</v>
      </c>
      <c r="I1407" s="59">
        <v>0.25</v>
      </c>
      <c r="J1407" s="190">
        <f t="shared" si="23"/>
        <v>1374.75</v>
      </c>
    </row>
    <row r="1408" spans="1:10" ht="15.5">
      <c r="A1408" s="58">
        <v>1404</v>
      </c>
      <c r="B1408" s="58" t="s">
        <v>1949</v>
      </c>
      <c r="C1408" s="58" t="s">
        <v>3125</v>
      </c>
      <c r="D1408" s="184" t="s">
        <v>3126</v>
      </c>
      <c r="E1408" s="58" t="s">
        <v>337</v>
      </c>
      <c r="F1408" s="58"/>
      <c r="G1408" s="58" t="s">
        <v>338</v>
      </c>
      <c r="H1408" s="188">
        <v>2477</v>
      </c>
      <c r="I1408" s="59">
        <v>0.25</v>
      </c>
      <c r="J1408" s="190">
        <f t="shared" si="23"/>
        <v>1857.75</v>
      </c>
    </row>
    <row r="1409" spans="1:10" ht="15.5">
      <c r="A1409" s="58">
        <v>1405</v>
      </c>
      <c r="B1409" s="58" t="s">
        <v>1949</v>
      </c>
      <c r="C1409" s="58" t="s">
        <v>3127</v>
      </c>
      <c r="D1409" s="184" t="s">
        <v>3128</v>
      </c>
      <c r="E1409" s="58" t="s">
        <v>337</v>
      </c>
      <c r="F1409" s="58"/>
      <c r="G1409" s="58" t="s">
        <v>338</v>
      </c>
      <c r="H1409" s="188">
        <v>3096</v>
      </c>
      <c r="I1409" s="59">
        <v>0.25</v>
      </c>
      <c r="J1409" s="190">
        <f t="shared" si="23"/>
        <v>2322</v>
      </c>
    </row>
    <row r="1410" spans="1:10" ht="15.5">
      <c r="A1410" s="58">
        <v>1406</v>
      </c>
      <c r="B1410" s="58" t="s">
        <v>1949</v>
      </c>
      <c r="C1410" s="58" t="s">
        <v>3129</v>
      </c>
      <c r="D1410" s="184" t="s">
        <v>3130</v>
      </c>
      <c r="E1410" s="58" t="s">
        <v>337</v>
      </c>
      <c r="F1410" s="58"/>
      <c r="G1410" s="58" t="s">
        <v>338</v>
      </c>
      <c r="H1410" s="188">
        <v>3094</v>
      </c>
      <c r="I1410" s="59">
        <v>0.25</v>
      </c>
      <c r="J1410" s="190">
        <f t="shared" si="23"/>
        <v>2320.5</v>
      </c>
    </row>
    <row r="1411" spans="1:10" ht="15.5">
      <c r="A1411" s="58">
        <v>1407</v>
      </c>
      <c r="B1411" s="58" t="s">
        <v>1949</v>
      </c>
      <c r="C1411" s="58" t="s">
        <v>3131</v>
      </c>
      <c r="D1411" s="184" t="s">
        <v>3132</v>
      </c>
      <c r="E1411" s="58" t="s">
        <v>337</v>
      </c>
      <c r="F1411" s="58"/>
      <c r="G1411" s="58" t="s">
        <v>338</v>
      </c>
      <c r="H1411" s="188">
        <v>3715</v>
      </c>
      <c r="I1411" s="59">
        <v>0.25</v>
      </c>
      <c r="J1411" s="190">
        <f t="shared" si="23"/>
        <v>2786.25</v>
      </c>
    </row>
    <row r="1412" spans="1:10" ht="15.5">
      <c r="A1412" s="58">
        <v>1408</v>
      </c>
      <c r="B1412" s="58" t="s">
        <v>1949</v>
      </c>
      <c r="C1412" s="58" t="s">
        <v>3133</v>
      </c>
      <c r="D1412" s="184" t="s">
        <v>3134</v>
      </c>
      <c r="E1412" s="58" t="s">
        <v>337</v>
      </c>
      <c r="F1412" s="58"/>
      <c r="G1412" s="58" t="s">
        <v>338</v>
      </c>
      <c r="H1412" s="188">
        <v>3715</v>
      </c>
      <c r="I1412" s="59">
        <v>0.25</v>
      </c>
      <c r="J1412" s="190">
        <f t="shared" si="23"/>
        <v>2786.25</v>
      </c>
    </row>
    <row r="1413" spans="1:10" ht="15.5">
      <c r="A1413" s="58">
        <v>1409</v>
      </c>
      <c r="B1413" s="58" t="s">
        <v>1949</v>
      </c>
      <c r="C1413" s="58" t="s">
        <v>3135</v>
      </c>
      <c r="D1413" s="184" t="s">
        <v>3136</v>
      </c>
      <c r="E1413" s="58" t="s">
        <v>337</v>
      </c>
      <c r="F1413" s="58"/>
      <c r="G1413" s="58" t="s">
        <v>338</v>
      </c>
      <c r="H1413" s="188">
        <v>3096</v>
      </c>
      <c r="I1413" s="59">
        <v>0.25</v>
      </c>
      <c r="J1413" s="190">
        <f t="shared" si="23"/>
        <v>2322</v>
      </c>
    </row>
    <row r="1414" spans="1:10" ht="15.5">
      <c r="A1414" s="58">
        <v>1410</v>
      </c>
      <c r="B1414" s="58" t="s">
        <v>1949</v>
      </c>
      <c r="C1414" s="58" t="s">
        <v>3137</v>
      </c>
      <c r="D1414" s="184" t="s">
        <v>3138</v>
      </c>
      <c r="E1414" s="58" t="s">
        <v>337</v>
      </c>
      <c r="F1414" s="58"/>
      <c r="G1414" s="58" t="s">
        <v>338</v>
      </c>
      <c r="H1414" s="188">
        <v>5201</v>
      </c>
      <c r="I1414" s="59">
        <v>0.25</v>
      </c>
      <c r="J1414" s="190">
        <f t="shared" si="23"/>
        <v>3900.75</v>
      </c>
    </row>
    <row r="1415" spans="1:10" ht="15.5">
      <c r="A1415" s="58">
        <v>1411</v>
      </c>
      <c r="B1415" s="58" t="s">
        <v>1949</v>
      </c>
      <c r="C1415" s="58" t="s">
        <v>3139</v>
      </c>
      <c r="D1415" s="184" t="s">
        <v>3138</v>
      </c>
      <c r="E1415" s="58" t="s">
        <v>337</v>
      </c>
      <c r="F1415" s="58"/>
      <c r="G1415" s="58" t="s">
        <v>338</v>
      </c>
      <c r="H1415" s="188">
        <v>5820</v>
      </c>
      <c r="I1415" s="59">
        <v>0.25</v>
      </c>
      <c r="J1415" s="190">
        <f t="shared" si="23"/>
        <v>4365</v>
      </c>
    </row>
    <row r="1416" spans="1:10" ht="15.5">
      <c r="A1416" s="58">
        <v>1412</v>
      </c>
      <c r="B1416" s="58" t="s">
        <v>1949</v>
      </c>
      <c r="C1416" s="58" t="s">
        <v>3140</v>
      </c>
      <c r="D1416" s="184" t="s">
        <v>3141</v>
      </c>
      <c r="E1416" s="58" t="s">
        <v>337</v>
      </c>
      <c r="F1416" s="58"/>
      <c r="G1416" s="58" t="s">
        <v>338</v>
      </c>
      <c r="H1416" s="188">
        <v>3715</v>
      </c>
      <c r="I1416" s="59">
        <v>0.25</v>
      </c>
      <c r="J1416" s="190">
        <f t="shared" si="23"/>
        <v>2786.25</v>
      </c>
    </row>
    <row r="1417" spans="1:10" ht="15.5">
      <c r="A1417" s="58">
        <v>1413</v>
      </c>
      <c r="B1417" s="58" t="s">
        <v>1949</v>
      </c>
      <c r="C1417" s="58" t="s">
        <v>3142</v>
      </c>
      <c r="D1417" s="184" t="s">
        <v>3143</v>
      </c>
      <c r="E1417" s="58" t="s">
        <v>337</v>
      </c>
      <c r="F1417" s="58"/>
      <c r="G1417" s="58" t="s">
        <v>338</v>
      </c>
      <c r="H1417" s="188">
        <v>3715</v>
      </c>
      <c r="I1417" s="59">
        <v>0.25</v>
      </c>
      <c r="J1417" s="190">
        <f t="shared" si="23"/>
        <v>2786.25</v>
      </c>
    </row>
    <row r="1418" spans="1:10" ht="15.5">
      <c r="A1418" s="58">
        <v>1414</v>
      </c>
      <c r="B1418" s="58" t="s">
        <v>1949</v>
      </c>
      <c r="C1418" s="58" t="s">
        <v>3144</v>
      </c>
      <c r="D1418" s="184" t="s">
        <v>3145</v>
      </c>
      <c r="E1418" s="58" t="s">
        <v>337</v>
      </c>
      <c r="F1418" s="58"/>
      <c r="G1418" s="58" t="s">
        <v>338</v>
      </c>
      <c r="H1418" s="188">
        <v>4334</v>
      </c>
      <c r="I1418" s="59">
        <v>0.25</v>
      </c>
      <c r="J1418" s="190">
        <f t="shared" si="23"/>
        <v>3250.5</v>
      </c>
    </row>
    <row r="1419" spans="1:10" ht="15.5">
      <c r="A1419" s="58">
        <v>1415</v>
      </c>
      <c r="B1419" s="58" t="s">
        <v>1949</v>
      </c>
      <c r="C1419" s="58" t="s">
        <v>3146</v>
      </c>
      <c r="D1419" s="184" t="s">
        <v>3147</v>
      </c>
      <c r="E1419" s="58" t="s">
        <v>337</v>
      </c>
      <c r="F1419" s="58"/>
      <c r="G1419" s="58" t="s">
        <v>338</v>
      </c>
      <c r="H1419" s="188">
        <v>4334</v>
      </c>
      <c r="I1419" s="59">
        <v>0.25</v>
      </c>
      <c r="J1419" s="190">
        <f t="shared" si="23"/>
        <v>3250.5</v>
      </c>
    </row>
    <row r="1420" spans="1:10" ht="15.5">
      <c r="A1420" s="58">
        <v>1416</v>
      </c>
      <c r="B1420" s="58" t="s">
        <v>1949</v>
      </c>
      <c r="C1420" s="58" t="s">
        <v>3148</v>
      </c>
      <c r="D1420" s="184" t="s">
        <v>3149</v>
      </c>
      <c r="E1420" s="58" t="s">
        <v>337</v>
      </c>
      <c r="F1420" s="58"/>
      <c r="G1420" s="58" t="s">
        <v>338</v>
      </c>
      <c r="H1420" s="188">
        <v>5820</v>
      </c>
      <c r="I1420" s="59">
        <v>0.25</v>
      </c>
      <c r="J1420" s="190">
        <f t="shared" si="23"/>
        <v>4365</v>
      </c>
    </row>
    <row r="1421" spans="1:10" ht="15.5">
      <c r="A1421" s="58">
        <v>1417</v>
      </c>
      <c r="B1421" s="58" t="s">
        <v>1949</v>
      </c>
      <c r="C1421" s="58" t="s">
        <v>3150</v>
      </c>
      <c r="D1421" s="184" t="s">
        <v>3151</v>
      </c>
      <c r="E1421" s="58" t="s">
        <v>337</v>
      </c>
      <c r="F1421" s="58"/>
      <c r="G1421" s="58" t="s">
        <v>338</v>
      </c>
      <c r="H1421" s="188">
        <v>2105</v>
      </c>
      <c r="I1421" s="59">
        <v>0.25</v>
      </c>
      <c r="J1421" s="190">
        <f t="shared" si="23"/>
        <v>1578.75</v>
      </c>
    </row>
    <row r="1422" spans="1:10" ht="15.5">
      <c r="A1422" s="58">
        <v>1418</v>
      </c>
      <c r="B1422" s="58" t="s">
        <v>1949</v>
      </c>
      <c r="C1422" s="58" t="s">
        <v>3152</v>
      </c>
      <c r="D1422" s="184" t="s">
        <v>3153</v>
      </c>
      <c r="E1422" s="58" t="s">
        <v>337</v>
      </c>
      <c r="F1422" s="58"/>
      <c r="G1422" s="58" t="s">
        <v>338</v>
      </c>
      <c r="H1422" s="188">
        <v>2229</v>
      </c>
      <c r="I1422" s="59">
        <v>0.25</v>
      </c>
      <c r="J1422" s="190">
        <f t="shared" si="23"/>
        <v>1671.75</v>
      </c>
    </row>
    <row r="1423" spans="1:10" ht="15.5">
      <c r="A1423" s="58">
        <v>1419</v>
      </c>
      <c r="B1423" s="58" t="s">
        <v>1949</v>
      </c>
      <c r="C1423" s="58" t="s">
        <v>3154</v>
      </c>
      <c r="D1423" s="184" t="s">
        <v>3155</v>
      </c>
      <c r="E1423" s="58" t="s">
        <v>337</v>
      </c>
      <c r="F1423" s="58"/>
      <c r="G1423" s="58" t="s">
        <v>338</v>
      </c>
      <c r="H1423" s="188">
        <v>2229</v>
      </c>
      <c r="I1423" s="59">
        <v>0.25</v>
      </c>
      <c r="J1423" s="190">
        <f t="shared" si="23"/>
        <v>1671.75</v>
      </c>
    </row>
    <row r="1424" spans="1:10" ht="15.5">
      <c r="A1424" s="58">
        <v>1420</v>
      </c>
      <c r="B1424" s="58" t="s">
        <v>1949</v>
      </c>
      <c r="C1424" s="58" t="s">
        <v>3156</v>
      </c>
      <c r="D1424" s="184" t="s">
        <v>3155</v>
      </c>
      <c r="E1424" s="58" t="s">
        <v>337</v>
      </c>
      <c r="F1424" s="58"/>
      <c r="G1424" s="58" t="s">
        <v>338</v>
      </c>
      <c r="H1424" s="188">
        <v>2105</v>
      </c>
      <c r="I1424" s="59">
        <v>0.25</v>
      </c>
      <c r="J1424" s="190">
        <f t="shared" si="23"/>
        <v>1578.75</v>
      </c>
    </row>
    <row r="1425" spans="1:10" ht="15.5">
      <c r="A1425" s="58">
        <v>1421</v>
      </c>
      <c r="B1425" s="58" t="s">
        <v>1949</v>
      </c>
      <c r="C1425" s="58" t="s">
        <v>3157</v>
      </c>
      <c r="D1425" s="184" t="s">
        <v>3158</v>
      </c>
      <c r="E1425" s="58" t="s">
        <v>337</v>
      </c>
      <c r="F1425" s="58"/>
      <c r="G1425" s="58" t="s">
        <v>338</v>
      </c>
      <c r="H1425" s="188">
        <v>3096</v>
      </c>
      <c r="I1425" s="59">
        <v>0.25</v>
      </c>
      <c r="J1425" s="190">
        <f t="shared" si="23"/>
        <v>2322</v>
      </c>
    </row>
    <row r="1426" spans="1:10" ht="15.5">
      <c r="A1426" s="58">
        <v>1422</v>
      </c>
      <c r="B1426" s="58" t="s">
        <v>1949</v>
      </c>
      <c r="C1426" s="58" t="s">
        <v>3159</v>
      </c>
      <c r="D1426" s="184" t="s">
        <v>3160</v>
      </c>
      <c r="E1426" s="58" t="s">
        <v>337</v>
      </c>
      <c r="F1426" s="58"/>
      <c r="G1426" s="58" t="s">
        <v>338</v>
      </c>
      <c r="H1426" s="188">
        <v>5201</v>
      </c>
      <c r="I1426" s="59">
        <v>0.25</v>
      </c>
      <c r="J1426" s="190">
        <f t="shared" si="23"/>
        <v>3900.75</v>
      </c>
    </row>
    <row r="1427" spans="1:10" ht="15.5">
      <c r="A1427" s="58">
        <v>1423</v>
      </c>
      <c r="B1427" s="58" t="s">
        <v>1949</v>
      </c>
      <c r="C1427" s="58" t="s">
        <v>3161</v>
      </c>
      <c r="D1427" s="184" t="s">
        <v>3160</v>
      </c>
      <c r="E1427" s="58" t="s">
        <v>337</v>
      </c>
      <c r="F1427" s="58"/>
      <c r="G1427" s="58" t="s">
        <v>338</v>
      </c>
      <c r="H1427" s="188">
        <v>5820</v>
      </c>
      <c r="I1427" s="59">
        <v>0.25</v>
      </c>
      <c r="J1427" s="190">
        <f t="shared" si="23"/>
        <v>4365</v>
      </c>
    </row>
    <row r="1428" spans="1:10" ht="15.5">
      <c r="A1428" s="58">
        <v>1424</v>
      </c>
      <c r="B1428" s="58" t="s">
        <v>1949</v>
      </c>
      <c r="C1428" s="58" t="s">
        <v>3162</v>
      </c>
      <c r="D1428" s="184" t="s">
        <v>3163</v>
      </c>
      <c r="E1428" s="58" t="s">
        <v>337</v>
      </c>
      <c r="F1428" s="58"/>
      <c r="G1428" s="58" t="s">
        <v>338</v>
      </c>
      <c r="H1428" s="188">
        <v>3715</v>
      </c>
      <c r="I1428" s="59">
        <v>0.25</v>
      </c>
      <c r="J1428" s="190">
        <f t="shared" si="23"/>
        <v>2786.25</v>
      </c>
    </row>
    <row r="1429" spans="1:10" ht="15.5">
      <c r="A1429" s="58">
        <v>1425</v>
      </c>
      <c r="B1429" s="58" t="s">
        <v>1949</v>
      </c>
      <c r="C1429" s="58" t="s">
        <v>3164</v>
      </c>
      <c r="D1429" s="184" t="s">
        <v>3165</v>
      </c>
      <c r="E1429" s="58" t="s">
        <v>337</v>
      </c>
      <c r="F1429" s="58"/>
      <c r="G1429" s="58" t="s">
        <v>338</v>
      </c>
      <c r="H1429" s="188">
        <v>3715</v>
      </c>
      <c r="I1429" s="59">
        <v>0.25</v>
      </c>
      <c r="J1429" s="190">
        <f t="shared" si="23"/>
        <v>2786.25</v>
      </c>
    </row>
    <row r="1430" spans="1:10" ht="15.5">
      <c r="A1430" s="58">
        <v>1426</v>
      </c>
      <c r="B1430" s="58" t="s">
        <v>1949</v>
      </c>
      <c r="C1430" s="58" t="s">
        <v>3166</v>
      </c>
      <c r="D1430" s="184" t="s">
        <v>3167</v>
      </c>
      <c r="E1430" s="58" t="s">
        <v>337</v>
      </c>
      <c r="F1430" s="58"/>
      <c r="G1430" s="58" t="s">
        <v>338</v>
      </c>
      <c r="H1430" s="188">
        <v>4334</v>
      </c>
      <c r="I1430" s="59">
        <v>0.25</v>
      </c>
      <c r="J1430" s="190">
        <f t="shared" si="23"/>
        <v>3250.5</v>
      </c>
    </row>
    <row r="1431" spans="1:10" ht="15.5">
      <c r="A1431" s="58">
        <v>1427</v>
      </c>
      <c r="B1431" s="58" t="s">
        <v>1949</v>
      </c>
      <c r="C1431" s="58" t="s">
        <v>3168</v>
      </c>
      <c r="D1431" s="184" t="s">
        <v>3169</v>
      </c>
      <c r="E1431" s="58" t="s">
        <v>337</v>
      </c>
      <c r="F1431" s="58"/>
      <c r="G1431" s="58" t="s">
        <v>338</v>
      </c>
      <c r="H1431" s="188">
        <v>4334</v>
      </c>
      <c r="I1431" s="59">
        <v>0.25</v>
      </c>
      <c r="J1431" s="190">
        <f t="shared" si="23"/>
        <v>3250.5</v>
      </c>
    </row>
    <row r="1432" spans="1:10" ht="15.5">
      <c r="A1432" s="58">
        <v>1428</v>
      </c>
      <c r="B1432" s="58" t="s">
        <v>1949</v>
      </c>
      <c r="C1432" s="58" t="s">
        <v>3170</v>
      </c>
      <c r="D1432" s="184" t="s">
        <v>3171</v>
      </c>
      <c r="E1432" s="58" t="s">
        <v>337</v>
      </c>
      <c r="F1432" s="58"/>
      <c r="G1432" s="58" t="s">
        <v>338</v>
      </c>
      <c r="H1432" s="188">
        <v>5820</v>
      </c>
      <c r="I1432" s="59">
        <v>0.25</v>
      </c>
      <c r="J1432" s="190">
        <f t="shared" si="23"/>
        <v>4365</v>
      </c>
    </row>
    <row r="1433" spans="1:10" ht="15.5">
      <c r="A1433" s="58">
        <v>1429</v>
      </c>
      <c r="B1433" s="58" t="s">
        <v>1949</v>
      </c>
      <c r="C1433" s="58" t="s">
        <v>3172</v>
      </c>
      <c r="D1433" s="184" t="s">
        <v>3173</v>
      </c>
      <c r="E1433" s="58" t="s">
        <v>337</v>
      </c>
      <c r="F1433" s="58"/>
      <c r="G1433" s="58" t="s">
        <v>338</v>
      </c>
      <c r="H1433" s="188">
        <v>248</v>
      </c>
      <c r="I1433" s="59">
        <v>0.25</v>
      </c>
      <c r="J1433" s="190">
        <f t="shared" si="23"/>
        <v>186</v>
      </c>
    </row>
    <row r="1434" spans="1:10" ht="15.5">
      <c r="A1434" s="58">
        <v>1430</v>
      </c>
      <c r="B1434" s="58" t="s">
        <v>1949</v>
      </c>
      <c r="C1434" s="58" t="s">
        <v>3174</v>
      </c>
      <c r="D1434" s="184" t="s">
        <v>3175</v>
      </c>
      <c r="E1434" s="58" t="s">
        <v>337</v>
      </c>
      <c r="F1434" s="58"/>
      <c r="G1434" s="58" t="s">
        <v>338</v>
      </c>
      <c r="H1434" s="188">
        <v>3468</v>
      </c>
      <c r="I1434" s="59">
        <v>0.25</v>
      </c>
      <c r="J1434" s="190">
        <f t="shared" si="23"/>
        <v>2601</v>
      </c>
    </row>
    <row r="1435" spans="1:10" ht="15.5">
      <c r="A1435" s="58">
        <v>1431</v>
      </c>
      <c r="B1435" s="58" t="s">
        <v>1949</v>
      </c>
      <c r="C1435" s="58" t="s">
        <v>3176</v>
      </c>
      <c r="D1435" s="184" t="s">
        <v>3177</v>
      </c>
      <c r="E1435" s="58" t="s">
        <v>337</v>
      </c>
      <c r="F1435" s="58"/>
      <c r="G1435" s="58" t="s">
        <v>338</v>
      </c>
      <c r="H1435" s="188">
        <v>2353</v>
      </c>
      <c r="I1435" s="59">
        <v>0.25</v>
      </c>
      <c r="J1435" s="190">
        <f t="shared" si="23"/>
        <v>1764.75</v>
      </c>
    </row>
    <row r="1436" spans="1:10" ht="15.5">
      <c r="A1436" s="58">
        <v>1432</v>
      </c>
      <c r="B1436" s="58" t="s">
        <v>1949</v>
      </c>
      <c r="C1436" s="58" t="s">
        <v>3178</v>
      </c>
      <c r="D1436" s="184" t="s">
        <v>3177</v>
      </c>
      <c r="E1436" s="58" t="s">
        <v>337</v>
      </c>
      <c r="F1436" s="58"/>
      <c r="G1436" s="58" t="s">
        <v>338</v>
      </c>
      <c r="H1436" s="188">
        <v>2477</v>
      </c>
      <c r="I1436" s="59">
        <v>0.25</v>
      </c>
      <c r="J1436" s="190">
        <f t="shared" ref="J1436:J1499" si="24">H1436*(1-I1436)</f>
        <v>1857.75</v>
      </c>
    </row>
    <row r="1437" spans="1:10" ht="15.5">
      <c r="A1437" s="58">
        <v>1433</v>
      </c>
      <c r="B1437" s="58" t="s">
        <v>1949</v>
      </c>
      <c r="C1437" s="58" t="s">
        <v>3179</v>
      </c>
      <c r="D1437" s="184" t="s">
        <v>3180</v>
      </c>
      <c r="E1437" s="58" t="s">
        <v>337</v>
      </c>
      <c r="F1437" s="58"/>
      <c r="G1437" s="58" t="s">
        <v>338</v>
      </c>
      <c r="H1437" s="188">
        <v>2352</v>
      </c>
      <c r="I1437" s="59">
        <v>0.25</v>
      </c>
      <c r="J1437" s="190">
        <f t="shared" si="24"/>
        <v>1764</v>
      </c>
    </row>
    <row r="1438" spans="1:10" ht="15.5">
      <c r="A1438" s="58">
        <v>1434</v>
      </c>
      <c r="B1438" s="58" t="s">
        <v>1949</v>
      </c>
      <c r="C1438" s="58" t="s">
        <v>3181</v>
      </c>
      <c r="D1438" s="184" t="s">
        <v>3182</v>
      </c>
      <c r="E1438" s="58" t="s">
        <v>337</v>
      </c>
      <c r="F1438" s="58"/>
      <c r="G1438" s="58" t="s">
        <v>338</v>
      </c>
      <c r="H1438" s="188">
        <v>1608</v>
      </c>
      <c r="I1438" s="59">
        <v>0.25</v>
      </c>
      <c r="J1438" s="190">
        <f t="shared" si="24"/>
        <v>1206</v>
      </c>
    </row>
    <row r="1439" spans="1:10" ht="15.5">
      <c r="A1439" s="58">
        <v>1435</v>
      </c>
      <c r="B1439" s="58" t="s">
        <v>1949</v>
      </c>
      <c r="C1439" s="58" t="s">
        <v>3183</v>
      </c>
      <c r="D1439" s="184" t="s">
        <v>3182</v>
      </c>
      <c r="E1439" s="58" t="s">
        <v>337</v>
      </c>
      <c r="F1439" s="58"/>
      <c r="G1439" s="58" t="s">
        <v>338</v>
      </c>
      <c r="H1439" s="188">
        <v>1734</v>
      </c>
      <c r="I1439" s="59">
        <v>0.25</v>
      </c>
      <c r="J1439" s="190">
        <f t="shared" si="24"/>
        <v>1300.5</v>
      </c>
    </row>
    <row r="1440" spans="1:10" ht="15.5">
      <c r="A1440" s="58">
        <v>1436</v>
      </c>
      <c r="B1440" s="58" t="s">
        <v>1949</v>
      </c>
      <c r="C1440" s="58" t="s">
        <v>3184</v>
      </c>
      <c r="D1440" s="184" t="s">
        <v>3185</v>
      </c>
      <c r="E1440" s="58" t="s">
        <v>337</v>
      </c>
      <c r="F1440" s="58"/>
      <c r="G1440" s="58" t="s">
        <v>338</v>
      </c>
      <c r="H1440" s="188">
        <v>619</v>
      </c>
      <c r="I1440" s="59">
        <v>0.25</v>
      </c>
      <c r="J1440" s="190">
        <f t="shared" si="24"/>
        <v>464.25</v>
      </c>
    </row>
    <row r="1441" spans="1:10" ht="15.5">
      <c r="A1441" s="58">
        <v>1437</v>
      </c>
      <c r="B1441" s="58" t="s">
        <v>1949</v>
      </c>
      <c r="C1441" s="58" t="s">
        <v>3186</v>
      </c>
      <c r="D1441" s="184" t="s">
        <v>3187</v>
      </c>
      <c r="E1441" s="58" t="s">
        <v>337</v>
      </c>
      <c r="F1441" s="58"/>
      <c r="G1441" s="58" t="s">
        <v>338</v>
      </c>
      <c r="H1441" s="188">
        <v>619</v>
      </c>
      <c r="I1441" s="59">
        <v>0.25</v>
      </c>
      <c r="J1441" s="190">
        <f t="shared" si="24"/>
        <v>464.25</v>
      </c>
    </row>
    <row r="1442" spans="1:10" ht="15.5">
      <c r="A1442" s="58">
        <v>1438</v>
      </c>
      <c r="B1442" s="58" t="s">
        <v>1949</v>
      </c>
      <c r="C1442" s="58" t="s">
        <v>3188</v>
      </c>
      <c r="D1442" s="184" t="s">
        <v>3189</v>
      </c>
      <c r="E1442" s="58" t="s">
        <v>337</v>
      </c>
      <c r="F1442" s="58"/>
      <c r="G1442" s="58" t="s">
        <v>338</v>
      </c>
      <c r="H1442" s="188">
        <v>2972</v>
      </c>
      <c r="I1442" s="59">
        <v>0.25</v>
      </c>
      <c r="J1442" s="190">
        <f t="shared" si="24"/>
        <v>2229</v>
      </c>
    </row>
    <row r="1443" spans="1:10" ht="15.5">
      <c r="A1443" s="58">
        <v>1439</v>
      </c>
      <c r="B1443" s="58" t="s">
        <v>1949</v>
      </c>
      <c r="C1443" s="58" t="s">
        <v>3190</v>
      </c>
      <c r="D1443" s="184" t="s">
        <v>3191</v>
      </c>
      <c r="E1443" s="58" t="s">
        <v>337</v>
      </c>
      <c r="F1443" s="58"/>
      <c r="G1443" s="58" t="s">
        <v>338</v>
      </c>
      <c r="H1443" s="188">
        <v>2105</v>
      </c>
      <c r="I1443" s="59">
        <v>0.25</v>
      </c>
      <c r="J1443" s="190">
        <f t="shared" si="24"/>
        <v>1578.75</v>
      </c>
    </row>
    <row r="1444" spans="1:10" ht="15.5">
      <c r="A1444" s="58">
        <v>1440</v>
      </c>
      <c r="B1444" s="58" t="s">
        <v>1949</v>
      </c>
      <c r="C1444" s="58" t="s">
        <v>3192</v>
      </c>
      <c r="D1444" s="184" t="s">
        <v>3193</v>
      </c>
      <c r="E1444" s="58" t="s">
        <v>337</v>
      </c>
      <c r="F1444" s="58"/>
      <c r="G1444" s="58" t="s">
        <v>338</v>
      </c>
      <c r="H1444" s="188">
        <v>2229</v>
      </c>
      <c r="I1444" s="59">
        <v>0.25</v>
      </c>
      <c r="J1444" s="190">
        <f t="shared" si="24"/>
        <v>1671.75</v>
      </c>
    </row>
    <row r="1445" spans="1:10" ht="15.5">
      <c r="A1445" s="58">
        <v>1441</v>
      </c>
      <c r="B1445" s="58" t="s">
        <v>1949</v>
      </c>
      <c r="C1445" s="58" t="s">
        <v>3194</v>
      </c>
      <c r="D1445" s="184" t="s">
        <v>3195</v>
      </c>
      <c r="E1445" s="58" t="s">
        <v>337</v>
      </c>
      <c r="F1445" s="58"/>
      <c r="G1445" s="58" t="s">
        <v>338</v>
      </c>
      <c r="H1445" s="188">
        <v>248</v>
      </c>
      <c r="I1445" s="59">
        <v>0.25</v>
      </c>
      <c r="J1445" s="190">
        <f t="shared" si="24"/>
        <v>186</v>
      </c>
    </row>
    <row r="1446" spans="1:10" ht="15.5">
      <c r="A1446" s="58">
        <v>1442</v>
      </c>
      <c r="B1446" s="58" t="s">
        <v>1949</v>
      </c>
      <c r="C1446" s="58" t="s">
        <v>3196</v>
      </c>
      <c r="D1446" s="184" t="s">
        <v>3197</v>
      </c>
      <c r="E1446" s="58" t="s">
        <v>337</v>
      </c>
      <c r="F1446" s="58"/>
      <c r="G1446" s="58" t="s">
        <v>338</v>
      </c>
      <c r="H1446" s="188">
        <v>303</v>
      </c>
      <c r="I1446" s="59">
        <v>0.25</v>
      </c>
      <c r="J1446" s="190">
        <f t="shared" si="24"/>
        <v>227.25</v>
      </c>
    </row>
    <row r="1447" spans="1:10" ht="15.5">
      <c r="A1447" s="58">
        <v>1443</v>
      </c>
      <c r="B1447" s="58" t="s">
        <v>1949</v>
      </c>
      <c r="C1447" s="58" t="s">
        <v>3198</v>
      </c>
      <c r="D1447" s="184" t="s">
        <v>3199</v>
      </c>
      <c r="E1447" s="58" t="s">
        <v>337</v>
      </c>
      <c r="F1447" s="58"/>
      <c r="G1447" s="58" t="s">
        <v>338</v>
      </c>
      <c r="H1447" s="188">
        <v>303</v>
      </c>
      <c r="I1447" s="59">
        <v>0.25</v>
      </c>
      <c r="J1447" s="190">
        <f t="shared" si="24"/>
        <v>227.25</v>
      </c>
    </row>
    <row r="1448" spans="1:10" ht="15.5">
      <c r="A1448" s="58">
        <v>1444</v>
      </c>
      <c r="B1448" s="58" t="s">
        <v>1949</v>
      </c>
      <c r="C1448" s="58" t="s">
        <v>3200</v>
      </c>
      <c r="D1448" s="184" t="s">
        <v>3201</v>
      </c>
      <c r="E1448" s="58" t="s">
        <v>337</v>
      </c>
      <c r="F1448" s="58"/>
      <c r="G1448" s="58" t="s">
        <v>338</v>
      </c>
      <c r="H1448" s="188">
        <v>349</v>
      </c>
      <c r="I1448" s="59">
        <v>0.25</v>
      </c>
      <c r="J1448" s="190">
        <f t="shared" si="24"/>
        <v>261.75</v>
      </c>
    </row>
    <row r="1449" spans="1:10" ht="15.5">
      <c r="A1449" s="58">
        <v>1445</v>
      </c>
      <c r="B1449" s="58" t="s">
        <v>1949</v>
      </c>
      <c r="C1449" s="58" t="s">
        <v>3202</v>
      </c>
      <c r="D1449" s="184" t="s">
        <v>3203</v>
      </c>
      <c r="E1449" s="58" t="s">
        <v>337</v>
      </c>
      <c r="F1449" s="58"/>
      <c r="G1449" s="58" t="s">
        <v>338</v>
      </c>
      <c r="H1449" s="188">
        <v>349</v>
      </c>
      <c r="I1449" s="59">
        <v>0.25</v>
      </c>
      <c r="J1449" s="190">
        <f t="shared" si="24"/>
        <v>261.75</v>
      </c>
    </row>
    <row r="1450" spans="1:10" ht="15.5">
      <c r="A1450" s="58">
        <v>1446</v>
      </c>
      <c r="B1450" s="58" t="s">
        <v>1949</v>
      </c>
      <c r="C1450" s="58" t="s">
        <v>3204</v>
      </c>
      <c r="D1450" s="184" t="s">
        <v>3205</v>
      </c>
      <c r="E1450" s="58" t="s">
        <v>337</v>
      </c>
      <c r="F1450" s="58"/>
      <c r="G1450" s="58" t="s">
        <v>338</v>
      </c>
      <c r="H1450" s="188">
        <v>408</v>
      </c>
      <c r="I1450" s="59">
        <v>0.25</v>
      </c>
      <c r="J1450" s="190">
        <f t="shared" si="24"/>
        <v>306</v>
      </c>
    </row>
    <row r="1451" spans="1:10" ht="15.5">
      <c r="A1451" s="58">
        <v>1447</v>
      </c>
      <c r="B1451" s="58" t="s">
        <v>1949</v>
      </c>
      <c r="C1451" s="58" t="s">
        <v>3206</v>
      </c>
      <c r="D1451" s="184" t="s">
        <v>3207</v>
      </c>
      <c r="E1451" s="58" t="s">
        <v>337</v>
      </c>
      <c r="F1451" s="58"/>
      <c r="G1451" s="58" t="s">
        <v>338</v>
      </c>
      <c r="H1451" s="188">
        <v>408</v>
      </c>
      <c r="I1451" s="59">
        <v>0.25</v>
      </c>
      <c r="J1451" s="190">
        <f t="shared" si="24"/>
        <v>306</v>
      </c>
    </row>
    <row r="1452" spans="1:10" ht="15.5">
      <c r="A1452" s="58">
        <v>1448</v>
      </c>
      <c r="B1452" s="58" t="s">
        <v>1949</v>
      </c>
      <c r="C1452" s="58" t="s">
        <v>3208</v>
      </c>
      <c r="D1452" s="184" t="s">
        <v>3209</v>
      </c>
      <c r="E1452" s="58" t="s">
        <v>337</v>
      </c>
      <c r="F1452" s="58"/>
      <c r="G1452" s="58" t="s">
        <v>338</v>
      </c>
      <c r="H1452" s="188">
        <v>146</v>
      </c>
      <c r="I1452" s="59">
        <v>0.25</v>
      </c>
      <c r="J1452" s="190">
        <f t="shared" si="24"/>
        <v>109.5</v>
      </c>
    </row>
    <row r="1453" spans="1:10" ht="15.5">
      <c r="A1453" s="58">
        <v>1449</v>
      </c>
      <c r="B1453" s="58" t="s">
        <v>1949</v>
      </c>
      <c r="C1453" s="58" t="s">
        <v>3210</v>
      </c>
      <c r="D1453" s="184" t="s">
        <v>3211</v>
      </c>
      <c r="E1453" s="58" t="s">
        <v>337</v>
      </c>
      <c r="F1453" s="58"/>
      <c r="G1453" s="58" t="s">
        <v>338</v>
      </c>
      <c r="H1453" s="188">
        <v>210</v>
      </c>
      <c r="I1453" s="59">
        <v>0.25</v>
      </c>
      <c r="J1453" s="190">
        <f t="shared" si="24"/>
        <v>157.5</v>
      </c>
    </row>
    <row r="1454" spans="1:10" ht="15.5">
      <c r="A1454" s="58">
        <v>1450</v>
      </c>
      <c r="B1454" s="58" t="s">
        <v>1949</v>
      </c>
      <c r="C1454" s="58" t="s">
        <v>3212</v>
      </c>
      <c r="D1454" s="184" t="s">
        <v>3213</v>
      </c>
      <c r="E1454" s="58" t="s">
        <v>337</v>
      </c>
      <c r="F1454" s="58"/>
      <c r="G1454" s="58" t="s">
        <v>338</v>
      </c>
      <c r="H1454" s="188">
        <v>146</v>
      </c>
      <c r="I1454" s="59">
        <v>0.25</v>
      </c>
      <c r="J1454" s="190">
        <f t="shared" si="24"/>
        <v>109.5</v>
      </c>
    </row>
    <row r="1455" spans="1:10" ht="15.5">
      <c r="A1455" s="58">
        <v>1451</v>
      </c>
      <c r="B1455" s="58" t="s">
        <v>1949</v>
      </c>
      <c r="C1455" s="58" t="s">
        <v>3214</v>
      </c>
      <c r="D1455" s="184" t="s">
        <v>3215</v>
      </c>
      <c r="E1455" s="58" t="s">
        <v>337</v>
      </c>
      <c r="F1455" s="58"/>
      <c r="G1455" s="58" t="s">
        <v>338</v>
      </c>
      <c r="H1455" s="188">
        <v>146</v>
      </c>
      <c r="I1455" s="59">
        <v>0.25</v>
      </c>
      <c r="J1455" s="190">
        <f t="shared" si="24"/>
        <v>109.5</v>
      </c>
    </row>
    <row r="1456" spans="1:10" ht="15.5">
      <c r="A1456" s="58">
        <v>1452</v>
      </c>
      <c r="B1456" s="58" t="s">
        <v>1949</v>
      </c>
      <c r="C1456" s="58" t="s">
        <v>3216</v>
      </c>
      <c r="D1456" s="184" t="s">
        <v>3217</v>
      </c>
      <c r="E1456" s="58" t="s">
        <v>337</v>
      </c>
      <c r="F1456" s="58"/>
      <c r="G1456" s="58" t="s">
        <v>338</v>
      </c>
      <c r="H1456" s="188">
        <v>619</v>
      </c>
      <c r="I1456" s="59">
        <v>0.25</v>
      </c>
      <c r="J1456" s="190">
        <f t="shared" si="24"/>
        <v>464.25</v>
      </c>
    </row>
    <row r="1457" spans="1:10" ht="15.5">
      <c r="A1457" s="58">
        <v>1453</v>
      </c>
      <c r="B1457" s="58" t="s">
        <v>1949</v>
      </c>
      <c r="C1457" s="58" t="s">
        <v>3218</v>
      </c>
      <c r="D1457" s="184" t="s">
        <v>3219</v>
      </c>
      <c r="E1457" s="58" t="s">
        <v>337</v>
      </c>
      <c r="F1457" s="58"/>
      <c r="G1457" s="58" t="s">
        <v>338</v>
      </c>
      <c r="H1457" s="188">
        <v>619</v>
      </c>
      <c r="I1457" s="59">
        <v>0.25</v>
      </c>
      <c r="J1457" s="190">
        <f t="shared" si="24"/>
        <v>464.25</v>
      </c>
    </row>
    <row r="1458" spans="1:10" ht="15.5">
      <c r="A1458" s="58">
        <v>1454</v>
      </c>
      <c r="B1458" s="58" t="s">
        <v>1949</v>
      </c>
      <c r="C1458" s="58" t="s">
        <v>3220</v>
      </c>
      <c r="D1458" s="184" t="s">
        <v>3221</v>
      </c>
      <c r="E1458" s="58" t="s">
        <v>337</v>
      </c>
      <c r="F1458" s="58"/>
      <c r="G1458" s="58" t="s">
        <v>338</v>
      </c>
      <c r="H1458" s="188">
        <v>198</v>
      </c>
      <c r="I1458" s="59">
        <v>0.25</v>
      </c>
      <c r="J1458" s="190">
        <f t="shared" si="24"/>
        <v>148.5</v>
      </c>
    </row>
    <row r="1459" spans="1:10" ht="15.5">
      <c r="A1459" s="58">
        <v>1455</v>
      </c>
      <c r="B1459" s="58" t="s">
        <v>1949</v>
      </c>
      <c r="C1459" s="58" t="s">
        <v>3222</v>
      </c>
      <c r="D1459" s="184" t="s">
        <v>3223</v>
      </c>
      <c r="E1459" s="58" t="s">
        <v>337</v>
      </c>
      <c r="F1459" s="58"/>
      <c r="G1459" s="58" t="s">
        <v>338</v>
      </c>
      <c r="H1459" s="188">
        <v>233</v>
      </c>
      <c r="I1459" s="59">
        <v>0.25</v>
      </c>
      <c r="J1459" s="190">
        <f t="shared" si="24"/>
        <v>174.75</v>
      </c>
    </row>
    <row r="1460" spans="1:10" ht="15.5">
      <c r="A1460" s="58">
        <v>1456</v>
      </c>
      <c r="B1460" s="58" t="s">
        <v>1949</v>
      </c>
      <c r="C1460" s="58" t="s">
        <v>3224</v>
      </c>
      <c r="D1460" s="184" t="s">
        <v>3225</v>
      </c>
      <c r="E1460" s="58" t="s">
        <v>337</v>
      </c>
      <c r="F1460" s="58"/>
      <c r="G1460" s="58" t="s">
        <v>338</v>
      </c>
      <c r="H1460" s="188">
        <v>210</v>
      </c>
      <c r="I1460" s="59">
        <v>0.25</v>
      </c>
      <c r="J1460" s="190">
        <f t="shared" si="24"/>
        <v>157.5</v>
      </c>
    </row>
    <row r="1461" spans="1:10" ht="15.5">
      <c r="A1461" s="58">
        <v>1457</v>
      </c>
      <c r="B1461" s="58" t="s">
        <v>1949</v>
      </c>
      <c r="C1461" s="58" t="s">
        <v>3226</v>
      </c>
      <c r="D1461" s="184" t="s">
        <v>3227</v>
      </c>
      <c r="E1461" s="58" t="s">
        <v>337</v>
      </c>
      <c r="F1461" s="58"/>
      <c r="G1461" s="58" t="s">
        <v>338</v>
      </c>
      <c r="H1461" s="188">
        <v>619</v>
      </c>
      <c r="I1461" s="59">
        <v>0.25</v>
      </c>
      <c r="J1461" s="190">
        <f t="shared" si="24"/>
        <v>464.25</v>
      </c>
    </row>
    <row r="1462" spans="1:10" ht="15.5">
      <c r="A1462" s="58">
        <v>1458</v>
      </c>
      <c r="B1462" s="58" t="s">
        <v>1949</v>
      </c>
      <c r="C1462" s="58" t="s">
        <v>3228</v>
      </c>
      <c r="D1462" s="184" t="s">
        <v>1901</v>
      </c>
      <c r="E1462" s="58" t="s">
        <v>337</v>
      </c>
      <c r="F1462" s="58"/>
      <c r="G1462" s="58" t="s">
        <v>338</v>
      </c>
      <c r="H1462" s="188">
        <v>28.7</v>
      </c>
      <c r="I1462" s="59">
        <v>0.25</v>
      </c>
      <c r="J1462" s="190">
        <f t="shared" si="24"/>
        <v>21.524999999999999</v>
      </c>
    </row>
    <row r="1463" spans="1:10" ht="15.5">
      <c r="A1463" s="58">
        <v>1459</v>
      </c>
      <c r="B1463" s="58" t="s">
        <v>1949</v>
      </c>
      <c r="C1463" s="58" t="s">
        <v>3229</v>
      </c>
      <c r="D1463" s="184" t="s">
        <v>1902</v>
      </c>
      <c r="E1463" s="58" t="s">
        <v>337</v>
      </c>
      <c r="F1463" s="58"/>
      <c r="G1463" s="58" t="s">
        <v>338</v>
      </c>
      <c r="H1463" s="188">
        <v>28.7</v>
      </c>
      <c r="I1463" s="59">
        <v>0.25</v>
      </c>
      <c r="J1463" s="190">
        <f t="shared" si="24"/>
        <v>21.524999999999999</v>
      </c>
    </row>
    <row r="1464" spans="1:10" ht="15.5">
      <c r="A1464" s="58">
        <v>1460</v>
      </c>
      <c r="B1464" s="58" t="s">
        <v>1949</v>
      </c>
      <c r="C1464" s="58" t="s">
        <v>3230</v>
      </c>
      <c r="D1464" s="184" t="s">
        <v>1903</v>
      </c>
      <c r="E1464" s="58" t="s">
        <v>337</v>
      </c>
      <c r="F1464" s="58"/>
      <c r="G1464" s="58" t="s">
        <v>338</v>
      </c>
      <c r="H1464" s="188">
        <v>28.7</v>
      </c>
      <c r="I1464" s="59">
        <v>0.25</v>
      </c>
      <c r="J1464" s="190">
        <f t="shared" si="24"/>
        <v>21.524999999999999</v>
      </c>
    </row>
    <row r="1465" spans="1:10" ht="15.5">
      <c r="A1465" s="58">
        <v>1461</v>
      </c>
      <c r="B1465" s="58" t="s">
        <v>1949</v>
      </c>
      <c r="C1465" s="58" t="s">
        <v>3231</v>
      </c>
      <c r="D1465" s="184" t="s">
        <v>1895</v>
      </c>
      <c r="E1465" s="58" t="s">
        <v>337</v>
      </c>
      <c r="F1465" s="58"/>
      <c r="G1465" s="58" t="s">
        <v>338</v>
      </c>
      <c r="H1465" s="188">
        <v>9.19</v>
      </c>
      <c r="I1465" s="59">
        <v>0.25</v>
      </c>
      <c r="J1465" s="190">
        <f t="shared" si="24"/>
        <v>6.8925000000000001</v>
      </c>
    </row>
    <row r="1466" spans="1:10" ht="15.5">
      <c r="A1466" s="58">
        <v>1462</v>
      </c>
      <c r="B1466" s="58" t="s">
        <v>1949</v>
      </c>
      <c r="C1466" s="58" t="s">
        <v>3232</v>
      </c>
      <c r="D1466" s="184" t="s">
        <v>1896</v>
      </c>
      <c r="E1466" s="58" t="s">
        <v>337</v>
      </c>
      <c r="F1466" s="58"/>
      <c r="G1466" s="58" t="s">
        <v>338</v>
      </c>
      <c r="H1466" s="188">
        <v>18.16</v>
      </c>
      <c r="I1466" s="59">
        <v>0.25</v>
      </c>
      <c r="J1466" s="190">
        <f t="shared" si="24"/>
        <v>13.620000000000001</v>
      </c>
    </row>
    <row r="1467" spans="1:10" ht="15.5">
      <c r="A1467" s="58">
        <v>1463</v>
      </c>
      <c r="B1467" s="58" t="s">
        <v>1949</v>
      </c>
      <c r="C1467" s="58" t="s">
        <v>3233</v>
      </c>
      <c r="D1467" s="184" t="s">
        <v>1897</v>
      </c>
      <c r="E1467" s="58" t="s">
        <v>337</v>
      </c>
      <c r="F1467" s="58"/>
      <c r="G1467" s="58" t="s">
        <v>338</v>
      </c>
      <c r="H1467" s="188">
        <v>24.6</v>
      </c>
      <c r="I1467" s="59">
        <v>0.25</v>
      </c>
      <c r="J1467" s="190">
        <f t="shared" si="24"/>
        <v>18.450000000000003</v>
      </c>
    </row>
    <row r="1468" spans="1:10" ht="15.5">
      <c r="A1468" s="58">
        <v>1464</v>
      </c>
      <c r="B1468" s="58" t="s">
        <v>1949</v>
      </c>
      <c r="C1468" s="58" t="s">
        <v>3234</v>
      </c>
      <c r="D1468" s="184" t="s">
        <v>3235</v>
      </c>
      <c r="E1468" s="58" t="s">
        <v>337</v>
      </c>
      <c r="F1468" s="58"/>
      <c r="G1468" s="58" t="s">
        <v>338</v>
      </c>
      <c r="H1468" s="188">
        <v>47.8</v>
      </c>
      <c r="I1468" s="59">
        <v>0.25</v>
      </c>
      <c r="J1468" s="190">
        <f t="shared" si="24"/>
        <v>35.849999999999994</v>
      </c>
    </row>
    <row r="1469" spans="1:10" ht="15.5">
      <c r="A1469" s="58">
        <v>1465</v>
      </c>
      <c r="B1469" s="58" t="s">
        <v>1949</v>
      </c>
      <c r="C1469" s="58" t="s">
        <v>3236</v>
      </c>
      <c r="D1469" s="184" t="s">
        <v>3237</v>
      </c>
      <c r="E1469" s="58" t="s">
        <v>337</v>
      </c>
      <c r="F1469" s="58"/>
      <c r="G1469" s="58" t="s">
        <v>338</v>
      </c>
      <c r="H1469" s="188">
        <v>39.1</v>
      </c>
      <c r="I1469" s="59">
        <v>0.25</v>
      </c>
      <c r="J1469" s="190">
        <f t="shared" si="24"/>
        <v>29.325000000000003</v>
      </c>
    </row>
    <row r="1470" spans="1:10" ht="15.5">
      <c r="A1470" s="58">
        <v>1466</v>
      </c>
      <c r="B1470" s="58" t="s">
        <v>1949</v>
      </c>
      <c r="C1470" s="58" t="s">
        <v>3238</v>
      </c>
      <c r="D1470" s="184" t="s">
        <v>1898</v>
      </c>
      <c r="E1470" s="58" t="s">
        <v>337</v>
      </c>
      <c r="F1470" s="58"/>
      <c r="G1470" s="58" t="s">
        <v>338</v>
      </c>
      <c r="H1470" s="188">
        <v>15.69</v>
      </c>
      <c r="I1470" s="59">
        <v>0.25</v>
      </c>
      <c r="J1470" s="190">
        <f t="shared" si="24"/>
        <v>11.7675</v>
      </c>
    </row>
    <row r="1471" spans="1:10" ht="15.5">
      <c r="A1471" s="58">
        <v>1467</v>
      </c>
      <c r="B1471" s="58" t="s">
        <v>1949</v>
      </c>
      <c r="C1471" s="58" t="s">
        <v>3239</v>
      </c>
      <c r="D1471" s="184" t="s">
        <v>3240</v>
      </c>
      <c r="E1471" s="58" t="s">
        <v>337</v>
      </c>
      <c r="F1471" s="58"/>
      <c r="G1471" s="58" t="s">
        <v>338</v>
      </c>
      <c r="H1471" s="188">
        <v>25.2</v>
      </c>
      <c r="I1471" s="59">
        <v>0.25</v>
      </c>
      <c r="J1471" s="190">
        <f t="shared" si="24"/>
        <v>18.899999999999999</v>
      </c>
    </row>
    <row r="1472" spans="1:10" ht="15.5">
      <c r="A1472" s="58">
        <v>1468</v>
      </c>
      <c r="B1472" s="58" t="s">
        <v>1949</v>
      </c>
      <c r="C1472" s="58" t="s">
        <v>3241</v>
      </c>
      <c r="D1472" s="184" t="s">
        <v>1899</v>
      </c>
      <c r="E1472" s="58" t="s">
        <v>337</v>
      </c>
      <c r="F1472" s="58"/>
      <c r="G1472" s="58" t="s">
        <v>338</v>
      </c>
      <c r="H1472" s="188">
        <v>52.7</v>
      </c>
      <c r="I1472" s="59">
        <v>0.25</v>
      </c>
      <c r="J1472" s="190">
        <f t="shared" si="24"/>
        <v>39.525000000000006</v>
      </c>
    </row>
    <row r="1473" spans="1:10" ht="15.5">
      <c r="A1473" s="58">
        <v>1469</v>
      </c>
      <c r="B1473" s="58" t="s">
        <v>1949</v>
      </c>
      <c r="C1473" s="58" t="s">
        <v>3242</v>
      </c>
      <c r="D1473" s="184" t="s">
        <v>1900</v>
      </c>
      <c r="E1473" s="58" t="s">
        <v>337</v>
      </c>
      <c r="F1473" s="58"/>
      <c r="G1473" s="58" t="s">
        <v>338</v>
      </c>
      <c r="H1473" s="188">
        <v>59.4</v>
      </c>
      <c r="I1473" s="59">
        <v>0.25</v>
      </c>
      <c r="J1473" s="190">
        <f t="shared" si="24"/>
        <v>44.55</v>
      </c>
    </row>
    <row r="1474" spans="1:10" ht="15.5">
      <c r="A1474" s="58">
        <v>1470</v>
      </c>
      <c r="B1474" s="58" t="s">
        <v>1949</v>
      </c>
      <c r="C1474" s="58" t="s">
        <v>3243</v>
      </c>
      <c r="D1474" s="184" t="s">
        <v>3244</v>
      </c>
      <c r="E1474" s="58" t="s">
        <v>337</v>
      </c>
      <c r="F1474" s="58"/>
      <c r="G1474" s="58" t="s">
        <v>338</v>
      </c>
      <c r="H1474" s="188">
        <v>86.2</v>
      </c>
      <c r="I1474" s="59">
        <v>0.25</v>
      </c>
      <c r="J1474" s="190">
        <f t="shared" si="24"/>
        <v>64.650000000000006</v>
      </c>
    </row>
    <row r="1475" spans="1:10" ht="15.5">
      <c r="A1475" s="58">
        <v>1471</v>
      </c>
      <c r="B1475" s="58" t="s">
        <v>1949</v>
      </c>
      <c r="C1475" s="58" t="s">
        <v>3245</v>
      </c>
      <c r="D1475" s="184" t="s">
        <v>3246</v>
      </c>
      <c r="E1475" s="58" t="s">
        <v>337</v>
      </c>
      <c r="F1475" s="58"/>
      <c r="G1475" s="58" t="s">
        <v>338</v>
      </c>
      <c r="H1475" s="188">
        <v>32.6</v>
      </c>
      <c r="I1475" s="59">
        <v>0.25</v>
      </c>
      <c r="J1475" s="190">
        <f t="shared" si="24"/>
        <v>24.450000000000003</v>
      </c>
    </row>
    <row r="1476" spans="1:10" ht="15.5">
      <c r="A1476" s="58">
        <v>1472</v>
      </c>
      <c r="B1476" s="58" t="s">
        <v>1949</v>
      </c>
      <c r="C1476" s="58" t="s">
        <v>3247</v>
      </c>
      <c r="D1476" s="184" t="s">
        <v>3248</v>
      </c>
      <c r="E1476" s="58" t="s">
        <v>337</v>
      </c>
      <c r="F1476" s="58"/>
      <c r="G1476" s="58" t="s">
        <v>338</v>
      </c>
      <c r="H1476" s="188">
        <v>13.05</v>
      </c>
      <c r="I1476" s="59">
        <v>0.25</v>
      </c>
      <c r="J1476" s="190">
        <f t="shared" si="24"/>
        <v>9.7875000000000014</v>
      </c>
    </row>
    <row r="1477" spans="1:10" ht="15.5">
      <c r="A1477" s="58">
        <v>1473</v>
      </c>
      <c r="B1477" s="58" t="s">
        <v>1949</v>
      </c>
      <c r="C1477" s="58" t="s">
        <v>3249</v>
      </c>
      <c r="D1477" s="184" t="s">
        <v>3250</v>
      </c>
      <c r="E1477" s="58" t="s">
        <v>337</v>
      </c>
      <c r="F1477" s="58"/>
      <c r="G1477" s="58" t="s">
        <v>338</v>
      </c>
      <c r="H1477" s="188">
        <v>16.309999999999999</v>
      </c>
      <c r="I1477" s="59">
        <v>0.25</v>
      </c>
      <c r="J1477" s="190">
        <f t="shared" si="24"/>
        <v>12.232499999999998</v>
      </c>
    </row>
    <row r="1478" spans="1:10" ht="15.5">
      <c r="A1478" s="58">
        <v>1474</v>
      </c>
      <c r="B1478" s="58" t="s">
        <v>1949</v>
      </c>
      <c r="C1478" s="58" t="s">
        <v>3251</v>
      </c>
      <c r="D1478" s="184" t="s">
        <v>3252</v>
      </c>
      <c r="E1478" s="58" t="s">
        <v>337</v>
      </c>
      <c r="F1478" s="58"/>
      <c r="G1478" s="58" t="s">
        <v>338</v>
      </c>
      <c r="H1478" s="188">
        <v>10.88</v>
      </c>
      <c r="I1478" s="59">
        <v>0.25</v>
      </c>
      <c r="J1478" s="190">
        <f t="shared" si="24"/>
        <v>8.16</v>
      </c>
    </row>
    <row r="1479" spans="1:10" ht="15.5">
      <c r="A1479" s="58">
        <v>1475</v>
      </c>
      <c r="B1479" s="58" t="s">
        <v>1949</v>
      </c>
      <c r="C1479" s="58" t="s">
        <v>3253</v>
      </c>
      <c r="D1479" s="184" t="s">
        <v>3254</v>
      </c>
      <c r="E1479" s="58" t="s">
        <v>337</v>
      </c>
      <c r="F1479" s="58"/>
      <c r="G1479" s="58" t="s">
        <v>338</v>
      </c>
      <c r="H1479" s="188">
        <v>10.88</v>
      </c>
      <c r="I1479" s="59">
        <v>0.25</v>
      </c>
      <c r="J1479" s="190">
        <f t="shared" si="24"/>
        <v>8.16</v>
      </c>
    </row>
    <row r="1480" spans="1:10" ht="15.5">
      <c r="A1480" s="58">
        <v>1476</v>
      </c>
      <c r="B1480" s="58" t="s">
        <v>1949</v>
      </c>
      <c r="C1480" s="58" t="s">
        <v>3255</v>
      </c>
      <c r="D1480" s="184" t="s">
        <v>3256</v>
      </c>
      <c r="E1480" s="58" t="s">
        <v>337</v>
      </c>
      <c r="F1480" s="58"/>
      <c r="G1480" s="58" t="s">
        <v>338</v>
      </c>
      <c r="H1480" s="188">
        <v>71.8</v>
      </c>
      <c r="I1480" s="59">
        <v>0.25</v>
      </c>
      <c r="J1480" s="190">
        <f t="shared" si="24"/>
        <v>53.849999999999994</v>
      </c>
    </row>
    <row r="1481" spans="1:10" ht="15.5">
      <c r="A1481" s="58">
        <v>1477</v>
      </c>
      <c r="B1481" s="58" t="s">
        <v>1949</v>
      </c>
      <c r="C1481" s="58" t="s">
        <v>3257</v>
      </c>
      <c r="D1481" s="184" t="s">
        <v>3258</v>
      </c>
      <c r="E1481" s="58" t="s">
        <v>337</v>
      </c>
      <c r="F1481" s="58"/>
      <c r="G1481" s="58" t="s">
        <v>338</v>
      </c>
      <c r="H1481" s="188">
        <v>10.88</v>
      </c>
      <c r="I1481" s="59">
        <v>0.25</v>
      </c>
      <c r="J1481" s="190">
        <f t="shared" si="24"/>
        <v>8.16</v>
      </c>
    </row>
    <row r="1482" spans="1:10" ht="15.5">
      <c r="A1482" s="58">
        <v>1478</v>
      </c>
      <c r="B1482" s="58" t="s">
        <v>1949</v>
      </c>
      <c r="C1482" s="58" t="s">
        <v>3259</v>
      </c>
      <c r="D1482" s="184" t="s">
        <v>3260</v>
      </c>
      <c r="E1482" s="58" t="s">
        <v>337</v>
      </c>
      <c r="F1482" s="58"/>
      <c r="G1482" s="58" t="s">
        <v>338</v>
      </c>
      <c r="H1482" s="188">
        <v>74.5</v>
      </c>
      <c r="I1482" s="59">
        <v>0.25</v>
      </c>
      <c r="J1482" s="190">
        <f t="shared" si="24"/>
        <v>55.875</v>
      </c>
    </row>
    <row r="1483" spans="1:10" ht="15.5">
      <c r="A1483" s="58">
        <v>1479</v>
      </c>
      <c r="B1483" s="58" t="s">
        <v>1949</v>
      </c>
      <c r="C1483" s="58" t="s">
        <v>3261</v>
      </c>
      <c r="D1483" s="184" t="s">
        <v>3262</v>
      </c>
      <c r="E1483" s="58" t="s">
        <v>337</v>
      </c>
      <c r="F1483" s="58"/>
      <c r="G1483" s="58" t="s">
        <v>338</v>
      </c>
      <c r="H1483" s="188">
        <v>10.88</v>
      </c>
      <c r="I1483" s="59">
        <v>0.25</v>
      </c>
      <c r="J1483" s="190">
        <f t="shared" si="24"/>
        <v>8.16</v>
      </c>
    </row>
    <row r="1484" spans="1:10" ht="15.5">
      <c r="A1484" s="58">
        <v>1480</v>
      </c>
      <c r="B1484" s="58" t="s">
        <v>1949</v>
      </c>
      <c r="C1484" s="58" t="s">
        <v>3263</v>
      </c>
      <c r="D1484" s="184" t="s">
        <v>3264</v>
      </c>
      <c r="E1484" s="58" t="s">
        <v>337</v>
      </c>
      <c r="F1484" s="58"/>
      <c r="G1484" s="58" t="s">
        <v>338</v>
      </c>
      <c r="H1484" s="188">
        <v>76.7</v>
      </c>
      <c r="I1484" s="59">
        <v>0.25</v>
      </c>
      <c r="J1484" s="190">
        <f t="shared" si="24"/>
        <v>57.525000000000006</v>
      </c>
    </row>
    <row r="1485" spans="1:10" ht="15.5">
      <c r="A1485" s="58">
        <v>1481</v>
      </c>
      <c r="B1485" s="58" t="s">
        <v>1949</v>
      </c>
      <c r="C1485" s="58" t="s">
        <v>3265</v>
      </c>
      <c r="D1485" s="184" t="s">
        <v>1847</v>
      </c>
      <c r="E1485" s="58" t="s">
        <v>337</v>
      </c>
      <c r="F1485" s="58"/>
      <c r="G1485" s="58" t="s">
        <v>338</v>
      </c>
      <c r="H1485" s="188">
        <v>44.8</v>
      </c>
      <c r="I1485" s="59">
        <v>0.25</v>
      </c>
      <c r="J1485" s="190">
        <f t="shared" si="24"/>
        <v>33.599999999999994</v>
      </c>
    </row>
    <row r="1486" spans="1:10" ht="15.5">
      <c r="A1486" s="58">
        <v>1482</v>
      </c>
      <c r="B1486" s="58" t="s">
        <v>1949</v>
      </c>
      <c r="C1486" s="58" t="s">
        <v>3266</v>
      </c>
      <c r="D1486" s="184" t="s">
        <v>3267</v>
      </c>
      <c r="E1486" s="58" t="s">
        <v>337</v>
      </c>
      <c r="F1486" s="58"/>
      <c r="G1486" s="58" t="s">
        <v>338</v>
      </c>
      <c r="H1486" s="188">
        <v>672</v>
      </c>
      <c r="I1486" s="59">
        <v>0.25</v>
      </c>
      <c r="J1486" s="190">
        <f t="shared" si="24"/>
        <v>504</v>
      </c>
    </row>
    <row r="1487" spans="1:10" ht="15.5">
      <c r="A1487" s="58">
        <v>1483</v>
      </c>
      <c r="B1487" s="58" t="s">
        <v>1949</v>
      </c>
      <c r="C1487" s="58" t="s">
        <v>3268</v>
      </c>
      <c r="D1487" s="184" t="s">
        <v>3269</v>
      </c>
      <c r="E1487" s="58" t="s">
        <v>337</v>
      </c>
      <c r="F1487" s="58"/>
      <c r="G1487" s="58" t="s">
        <v>338</v>
      </c>
      <c r="H1487" s="188">
        <v>26.1</v>
      </c>
      <c r="I1487" s="59">
        <v>0.25</v>
      </c>
      <c r="J1487" s="190">
        <f t="shared" si="24"/>
        <v>19.575000000000003</v>
      </c>
    </row>
    <row r="1488" spans="1:10" ht="15.5">
      <c r="A1488" s="58">
        <v>1484</v>
      </c>
      <c r="B1488" s="58" t="s">
        <v>1949</v>
      </c>
      <c r="C1488" s="58" t="s">
        <v>3270</v>
      </c>
      <c r="D1488" s="184" t="s">
        <v>3271</v>
      </c>
      <c r="E1488" s="58" t="s">
        <v>337</v>
      </c>
      <c r="F1488" s="58"/>
      <c r="G1488" s="58" t="s">
        <v>338</v>
      </c>
      <c r="H1488" s="188">
        <v>13.05</v>
      </c>
      <c r="I1488" s="59">
        <v>0.25</v>
      </c>
      <c r="J1488" s="190">
        <f t="shared" si="24"/>
        <v>9.7875000000000014</v>
      </c>
    </row>
    <row r="1489" spans="1:10" ht="15.5">
      <c r="A1489" s="58">
        <v>1485</v>
      </c>
      <c r="B1489" s="58" t="s">
        <v>1949</v>
      </c>
      <c r="C1489" s="58" t="s">
        <v>3272</v>
      </c>
      <c r="D1489" s="184" t="s">
        <v>3273</v>
      </c>
      <c r="E1489" s="58" t="s">
        <v>337</v>
      </c>
      <c r="F1489" s="58"/>
      <c r="G1489" s="58" t="s">
        <v>338</v>
      </c>
      <c r="H1489" s="188">
        <v>258</v>
      </c>
      <c r="I1489" s="59">
        <v>0.25</v>
      </c>
      <c r="J1489" s="190">
        <f t="shared" si="24"/>
        <v>193.5</v>
      </c>
    </row>
    <row r="1490" spans="1:10" ht="15.5">
      <c r="A1490" s="58">
        <v>1486</v>
      </c>
      <c r="B1490" s="58" t="s">
        <v>1949</v>
      </c>
      <c r="C1490" s="58" t="s">
        <v>3274</v>
      </c>
      <c r="D1490" s="184" t="s">
        <v>3275</v>
      </c>
      <c r="E1490" s="58" t="s">
        <v>337</v>
      </c>
      <c r="F1490" s="58"/>
      <c r="G1490" s="58" t="s">
        <v>338</v>
      </c>
      <c r="H1490" s="188">
        <v>192</v>
      </c>
      <c r="I1490" s="59">
        <v>0.25</v>
      </c>
      <c r="J1490" s="190">
        <f t="shared" si="24"/>
        <v>144</v>
      </c>
    </row>
    <row r="1491" spans="1:10" ht="15.5">
      <c r="A1491" s="58">
        <v>1487</v>
      </c>
      <c r="B1491" s="58" t="s">
        <v>1949</v>
      </c>
      <c r="C1491" s="58" t="s">
        <v>3276</v>
      </c>
      <c r="D1491" s="184" t="s">
        <v>3277</v>
      </c>
      <c r="E1491" s="58" t="s">
        <v>337</v>
      </c>
      <c r="F1491" s="58"/>
      <c r="G1491" s="58" t="s">
        <v>338</v>
      </c>
      <c r="H1491" s="188">
        <v>110</v>
      </c>
      <c r="I1491" s="59">
        <v>0.25</v>
      </c>
      <c r="J1491" s="190">
        <f t="shared" si="24"/>
        <v>82.5</v>
      </c>
    </row>
    <row r="1492" spans="1:10" ht="15.5">
      <c r="A1492" s="58">
        <v>1488</v>
      </c>
      <c r="B1492" s="58" t="s">
        <v>1949</v>
      </c>
      <c r="C1492" s="58" t="s">
        <v>3278</v>
      </c>
      <c r="D1492" s="184" t="s">
        <v>3279</v>
      </c>
      <c r="E1492" s="58" t="s">
        <v>337</v>
      </c>
      <c r="F1492" s="58"/>
      <c r="G1492" s="58" t="s">
        <v>338</v>
      </c>
      <c r="H1492" s="188">
        <v>261</v>
      </c>
      <c r="I1492" s="59">
        <v>0.25</v>
      </c>
      <c r="J1492" s="190">
        <f t="shared" si="24"/>
        <v>195.75</v>
      </c>
    </row>
    <row r="1493" spans="1:10" ht="15.5">
      <c r="A1493" s="58">
        <v>1489</v>
      </c>
      <c r="B1493" s="58" t="s">
        <v>1949</v>
      </c>
      <c r="C1493" s="58" t="s">
        <v>3280</v>
      </c>
      <c r="D1493" s="184" t="s">
        <v>3281</v>
      </c>
      <c r="E1493" s="58" t="s">
        <v>337</v>
      </c>
      <c r="F1493" s="58"/>
      <c r="G1493" s="58" t="s">
        <v>338</v>
      </c>
      <c r="H1493" s="188">
        <v>67.400000000000006</v>
      </c>
      <c r="I1493" s="59">
        <v>0.25</v>
      </c>
      <c r="J1493" s="190">
        <f t="shared" si="24"/>
        <v>50.550000000000004</v>
      </c>
    </row>
    <row r="1494" spans="1:10" ht="15.5">
      <c r="A1494" s="58">
        <v>1490</v>
      </c>
      <c r="B1494" s="58" t="s">
        <v>1949</v>
      </c>
      <c r="C1494" s="58" t="s">
        <v>3282</v>
      </c>
      <c r="D1494" s="184" t="s">
        <v>3283</v>
      </c>
      <c r="E1494" s="58" t="s">
        <v>337</v>
      </c>
      <c r="F1494" s="58"/>
      <c r="G1494" s="58" t="s">
        <v>338</v>
      </c>
      <c r="H1494" s="188">
        <v>71.8</v>
      </c>
      <c r="I1494" s="59">
        <v>0.25</v>
      </c>
      <c r="J1494" s="190">
        <f t="shared" si="24"/>
        <v>53.849999999999994</v>
      </c>
    </row>
    <row r="1495" spans="1:10" ht="15.5">
      <c r="A1495" s="58">
        <v>1491</v>
      </c>
      <c r="B1495" s="58" t="s">
        <v>1949</v>
      </c>
      <c r="C1495" s="58" t="s">
        <v>3284</v>
      </c>
      <c r="D1495" s="184" t="s">
        <v>3285</v>
      </c>
      <c r="E1495" s="58" t="s">
        <v>337</v>
      </c>
      <c r="F1495" s="58"/>
      <c r="G1495" s="58" t="s">
        <v>338</v>
      </c>
      <c r="H1495" s="188">
        <v>69.599999999999994</v>
      </c>
      <c r="I1495" s="59">
        <v>0.25</v>
      </c>
      <c r="J1495" s="190">
        <f t="shared" si="24"/>
        <v>52.199999999999996</v>
      </c>
    </row>
    <row r="1496" spans="1:10" ht="15.5">
      <c r="A1496" s="58">
        <v>1492</v>
      </c>
      <c r="B1496" s="58" t="s">
        <v>1949</v>
      </c>
      <c r="C1496" s="58" t="s">
        <v>3286</v>
      </c>
      <c r="D1496" s="184" t="s">
        <v>3287</v>
      </c>
      <c r="E1496" s="58" t="s">
        <v>337</v>
      </c>
      <c r="F1496" s="58"/>
      <c r="G1496" s="58" t="s">
        <v>338</v>
      </c>
      <c r="H1496" s="188">
        <v>107</v>
      </c>
      <c r="I1496" s="59">
        <v>0.25</v>
      </c>
      <c r="J1496" s="190">
        <f t="shared" si="24"/>
        <v>80.25</v>
      </c>
    </row>
    <row r="1497" spans="1:10" ht="15.5">
      <c r="A1497" s="58">
        <v>1493</v>
      </c>
      <c r="B1497" s="58" t="s">
        <v>1949</v>
      </c>
      <c r="C1497" s="58" t="s">
        <v>3288</v>
      </c>
      <c r="D1497" s="184" t="s">
        <v>3289</v>
      </c>
      <c r="E1497" s="58" t="s">
        <v>337</v>
      </c>
      <c r="F1497" s="58"/>
      <c r="G1497" s="58" t="s">
        <v>338</v>
      </c>
      <c r="H1497" s="188">
        <v>112</v>
      </c>
      <c r="I1497" s="59">
        <v>0.25</v>
      </c>
      <c r="J1497" s="190">
        <f t="shared" si="24"/>
        <v>84</v>
      </c>
    </row>
    <row r="1498" spans="1:10" ht="15.5">
      <c r="A1498" s="58">
        <v>1494</v>
      </c>
      <c r="B1498" s="58" t="s">
        <v>1949</v>
      </c>
      <c r="C1498" s="58" t="s">
        <v>3290</v>
      </c>
      <c r="D1498" s="184" t="s">
        <v>3291</v>
      </c>
      <c r="E1498" s="58" t="s">
        <v>337</v>
      </c>
      <c r="F1498" s="58"/>
      <c r="G1498" s="58" t="s">
        <v>338</v>
      </c>
      <c r="H1498" s="188">
        <v>138</v>
      </c>
      <c r="I1498" s="59">
        <v>0.25</v>
      </c>
      <c r="J1498" s="190">
        <f t="shared" si="24"/>
        <v>103.5</v>
      </c>
    </row>
    <row r="1499" spans="1:10" ht="15.5">
      <c r="A1499" s="58">
        <v>1495</v>
      </c>
      <c r="B1499" s="58" t="s">
        <v>1949</v>
      </c>
      <c r="C1499" s="58" t="s">
        <v>3292</v>
      </c>
      <c r="D1499" s="184" t="s">
        <v>3293</v>
      </c>
      <c r="E1499" s="58" t="s">
        <v>337</v>
      </c>
      <c r="F1499" s="58"/>
      <c r="G1499" s="58" t="s">
        <v>338</v>
      </c>
      <c r="H1499" s="188">
        <v>75</v>
      </c>
      <c r="I1499" s="59">
        <v>0.25</v>
      </c>
      <c r="J1499" s="190">
        <f t="shared" si="24"/>
        <v>56.25</v>
      </c>
    </row>
    <row r="1500" spans="1:10" ht="15.5">
      <c r="A1500" s="58">
        <v>1496</v>
      </c>
      <c r="B1500" s="58" t="s">
        <v>1949</v>
      </c>
      <c r="C1500" s="58" t="s">
        <v>3294</v>
      </c>
      <c r="D1500" s="184" t="s">
        <v>3295</v>
      </c>
      <c r="E1500" s="58" t="s">
        <v>337</v>
      </c>
      <c r="F1500" s="58"/>
      <c r="G1500" s="58" t="s">
        <v>338</v>
      </c>
      <c r="H1500" s="188">
        <v>101</v>
      </c>
      <c r="I1500" s="59">
        <v>0.25</v>
      </c>
      <c r="J1500" s="190">
        <f t="shared" ref="J1500:J1563" si="25">H1500*(1-I1500)</f>
        <v>75.75</v>
      </c>
    </row>
    <row r="1501" spans="1:10" ht="15.5">
      <c r="A1501" s="58">
        <v>1497</v>
      </c>
      <c r="B1501" s="58" t="s">
        <v>1949</v>
      </c>
      <c r="C1501" s="58" t="s">
        <v>3296</v>
      </c>
      <c r="D1501" s="184" t="s">
        <v>1898</v>
      </c>
      <c r="E1501" s="58" t="s">
        <v>337</v>
      </c>
      <c r="F1501" s="58"/>
      <c r="G1501" s="58" t="s">
        <v>338</v>
      </c>
      <c r="H1501" s="188">
        <v>56.5</v>
      </c>
      <c r="I1501" s="59">
        <v>0.25</v>
      </c>
      <c r="J1501" s="190">
        <f t="shared" si="25"/>
        <v>42.375</v>
      </c>
    </row>
    <row r="1502" spans="1:10" ht="15.5">
      <c r="A1502" s="58">
        <v>1498</v>
      </c>
      <c r="B1502" s="58" t="s">
        <v>1949</v>
      </c>
      <c r="C1502" s="58" t="s">
        <v>3297</v>
      </c>
      <c r="D1502" s="184" t="s">
        <v>3298</v>
      </c>
      <c r="E1502" s="58" t="s">
        <v>337</v>
      </c>
      <c r="F1502" s="58"/>
      <c r="G1502" s="58" t="s">
        <v>338</v>
      </c>
      <c r="H1502" s="188">
        <v>69.599999999999994</v>
      </c>
      <c r="I1502" s="59">
        <v>0.25</v>
      </c>
      <c r="J1502" s="190">
        <f t="shared" si="25"/>
        <v>52.199999999999996</v>
      </c>
    </row>
    <row r="1503" spans="1:10" ht="15.5">
      <c r="A1503" s="58">
        <v>1499</v>
      </c>
      <c r="B1503" s="58" t="s">
        <v>1949</v>
      </c>
      <c r="C1503" s="58" t="s">
        <v>3299</v>
      </c>
      <c r="D1503" s="184" t="s">
        <v>3300</v>
      </c>
      <c r="E1503" s="58" t="s">
        <v>337</v>
      </c>
      <c r="F1503" s="58"/>
      <c r="G1503" s="58" t="s">
        <v>338</v>
      </c>
      <c r="H1503" s="188">
        <v>197</v>
      </c>
      <c r="I1503" s="59">
        <v>0.25</v>
      </c>
      <c r="J1503" s="190">
        <f t="shared" si="25"/>
        <v>147.75</v>
      </c>
    </row>
    <row r="1504" spans="1:10" ht="15.5">
      <c r="A1504" s="58">
        <v>1500</v>
      </c>
      <c r="B1504" s="58" t="s">
        <v>1949</v>
      </c>
      <c r="C1504" s="58" t="s">
        <v>3301</v>
      </c>
      <c r="D1504" s="184" t="s">
        <v>3302</v>
      </c>
      <c r="E1504" s="58" t="s">
        <v>337</v>
      </c>
      <c r="F1504" s="58"/>
      <c r="G1504" s="58" t="s">
        <v>338</v>
      </c>
      <c r="H1504" s="188">
        <v>326</v>
      </c>
      <c r="I1504" s="59">
        <v>0.25</v>
      </c>
      <c r="J1504" s="190">
        <f t="shared" si="25"/>
        <v>244.5</v>
      </c>
    </row>
    <row r="1505" spans="1:10" ht="15.5">
      <c r="A1505" s="58">
        <v>1501</v>
      </c>
      <c r="B1505" s="58" t="s">
        <v>1949</v>
      </c>
      <c r="C1505" s="58" t="s">
        <v>3303</v>
      </c>
      <c r="D1505" s="184" t="s">
        <v>3304</v>
      </c>
      <c r="E1505" s="58" t="s">
        <v>337</v>
      </c>
      <c r="F1505" s="58"/>
      <c r="G1505" s="58" t="s">
        <v>338</v>
      </c>
      <c r="H1505" s="188">
        <v>413</v>
      </c>
      <c r="I1505" s="59">
        <v>0.25</v>
      </c>
      <c r="J1505" s="190">
        <f t="shared" si="25"/>
        <v>309.75</v>
      </c>
    </row>
    <row r="1506" spans="1:10" ht="46.5">
      <c r="A1506" s="58">
        <v>1502</v>
      </c>
      <c r="B1506" s="58" t="s">
        <v>1949</v>
      </c>
      <c r="C1506" s="58" t="s">
        <v>3305</v>
      </c>
      <c r="D1506" s="184" t="s">
        <v>3306</v>
      </c>
      <c r="E1506" s="58" t="s">
        <v>337</v>
      </c>
      <c r="F1506" s="58"/>
      <c r="G1506" s="58" t="s">
        <v>338</v>
      </c>
      <c r="H1506" s="188">
        <v>539</v>
      </c>
      <c r="I1506" s="59">
        <v>0.25</v>
      </c>
      <c r="J1506" s="190">
        <f t="shared" si="25"/>
        <v>404.25</v>
      </c>
    </row>
    <row r="1507" spans="1:10" ht="46.5">
      <c r="A1507" s="58">
        <v>1503</v>
      </c>
      <c r="B1507" s="58" t="s">
        <v>1949</v>
      </c>
      <c r="C1507" s="58" t="s">
        <v>3307</v>
      </c>
      <c r="D1507" s="184" t="s">
        <v>3308</v>
      </c>
      <c r="E1507" s="58" t="s">
        <v>337</v>
      </c>
      <c r="F1507" s="58"/>
      <c r="G1507" s="58" t="s">
        <v>338</v>
      </c>
      <c r="H1507" s="188">
        <v>574</v>
      </c>
      <c r="I1507" s="59">
        <v>0.25</v>
      </c>
      <c r="J1507" s="190">
        <f t="shared" si="25"/>
        <v>430.5</v>
      </c>
    </row>
    <row r="1508" spans="1:10" ht="46.5">
      <c r="A1508" s="58">
        <v>1504</v>
      </c>
      <c r="B1508" s="58" t="s">
        <v>1949</v>
      </c>
      <c r="C1508" s="58" t="s">
        <v>3309</v>
      </c>
      <c r="D1508" s="184" t="s">
        <v>3310</v>
      </c>
      <c r="E1508" s="58" t="s">
        <v>337</v>
      </c>
      <c r="F1508" s="58"/>
      <c r="G1508" s="58" t="s">
        <v>338</v>
      </c>
      <c r="H1508" s="188">
        <v>526</v>
      </c>
      <c r="I1508" s="59">
        <v>0.25</v>
      </c>
      <c r="J1508" s="190">
        <f t="shared" si="25"/>
        <v>394.5</v>
      </c>
    </row>
    <row r="1509" spans="1:10" ht="15.5">
      <c r="A1509" s="58">
        <v>1505</v>
      </c>
      <c r="B1509" s="58" t="s">
        <v>1949</v>
      </c>
      <c r="C1509" s="58" t="s">
        <v>3311</v>
      </c>
      <c r="D1509" s="184" t="s">
        <v>3312</v>
      </c>
      <c r="E1509" s="58" t="s">
        <v>337</v>
      </c>
      <c r="F1509" s="58"/>
      <c r="G1509" s="58" t="s">
        <v>338</v>
      </c>
      <c r="H1509" s="188">
        <v>435</v>
      </c>
      <c r="I1509" s="59">
        <v>0.25</v>
      </c>
      <c r="J1509" s="190">
        <f t="shared" si="25"/>
        <v>326.25</v>
      </c>
    </row>
    <row r="1510" spans="1:10" ht="46.5">
      <c r="A1510" s="58">
        <v>1506</v>
      </c>
      <c r="B1510" s="58" t="s">
        <v>1949</v>
      </c>
      <c r="C1510" s="58" t="s">
        <v>3313</v>
      </c>
      <c r="D1510" s="184" t="s">
        <v>3314</v>
      </c>
      <c r="E1510" s="58" t="s">
        <v>337</v>
      </c>
      <c r="F1510" s="58"/>
      <c r="G1510" s="58" t="s">
        <v>338</v>
      </c>
      <c r="H1510" s="188">
        <v>561</v>
      </c>
      <c r="I1510" s="59">
        <v>0.25</v>
      </c>
      <c r="J1510" s="190">
        <f t="shared" si="25"/>
        <v>420.75</v>
      </c>
    </row>
    <row r="1511" spans="1:10" ht="46.5">
      <c r="A1511" s="58">
        <v>1507</v>
      </c>
      <c r="B1511" s="58" t="s">
        <v>1949</v>
      </c>
      <c r="C1511" s="58" t="s">
        <v>3315</v>
      </c>
      <c r="D1511" s="184" t="s">
        <v>3316</v>
      </c>
      <c r="E1511" s="58" t="s">
        <v>337</v>
      </c>
      <c r="F1511" s="58"/>
      <c r="G1511" s="58" t="s">
        <v>338</v>
      </c>
      <c r="H1511" s="188">
        <v>452</v>
      </c>
      <c r="I1511" s="59">
        <v>0.25</v>
      </c>
      <c r="J1511" s="190">
        <f t="shared" si="25"/>
        <v>339</v>
      </c>
    </row>
    <row r="1512" spans="1:10" ht="46.5">
      <c r="A1512" s="58">
        <v>1508</v>
      </c>
      <c r="B1512" s="58" t="s">
        <v>1949</v>
      </c>
      <c r="C1512" s="58" t="s">
        <v>3317</v>
      </c>
      <c r="D1512" s="184" t="s">
        <v>3318</v>
      </c>
      <c r="E1512" s="58" t="s">
        <v>337</v>
      </c>
      <c r="F1512" s="58"/>
      <c r="G1512" s="58" t="s">
        <v>338</v>
      </c>
      <c r="H1512" s="188">
        <v>487</v>
      </c>
      <c r="I1512" s="59">
        <v>0.25</v>
      </c>
      <c r="J1512" s="190">
        <f t="shared" si="25"/>
        <v>365.25</v>
      </c>
    </row>
    <row r="1513" spans="1:10" ht="46.5">
      <c r="A1513" s="58">
        <v>1509</v>
      </c>
      <c r="B1513" s="58" t="s">
        <v>1949</v>
      </c>
      <c r="C1513" s="58" t="s">
        <v>3319</v>
      </c>
      <c r="D1513" s="184" t="s">
        <v>3320</v>
      </c>
      <c r="E1513" s="58" t="s">
        <v>337</v>
      </c>
      <c r="F1513" s="58"/>
      <c r="G1513" s="58" t="s">
        <v>338</v>
      </c>
      <c r="H1513" s="188">
        <v>439</v>
      </c>
      <c r="I1513" s="59">
        <v>0.25</v>
      </c>
      <c r="J1513" s="190">
        <f t="shared" si="25"/>
        <v>329.25</v>
      </c>
    </row>
    <row r="1514" spans="1:10" ht="15.5">
      <c r="A1514" s="58">
        <v>1510</v>
      </c>
      <c r="B1514" s="58" t="s">
        <v>1949</v>
      </c>
      <c r="C1514" s="58" t="s">
        <v>3321</v>
      </c>
      <c r="D1514" s="184" t="s">
        <v>3322</v>
      </c>
      <c r="E1514" s="58" t="s">
        <v>337</v>
      </c>
      <c r="F1514" s="58"/>
      <c r="G1514" s="58" t="s">
        <v>338</v>
      </c>
      <c r="H1514" s="188">
        <v>348</v>
      </c>
      <c r="I1514" s="59">
        <v>0.25</v>
      </c>
      <c r="J1514" s="190">
        <f t="shared" si="25"/>
        <v>261</v>
      </c>
    </row>
    <row r="1515" spans="1:10" ht="46.5">
      <c r="A1515" s="58">
        <v>1511</v>
      </c>
      <c r="B1515" s="58" t="s">
        <v>1949</v>
      </c>
      <c r="C1515" s="58" t="s">
        <v>3323</v>
      </c>
      <c r="D1515" s="184" t="s">
        <v>3324</v>
      </c>
      <c r="E1515" s="58" t="s">
        <v>337</v>
      </c>
      <c r="F1515" s="58"/>
      <c r="G1515" s="58" t="s">
        <v>338</v>
      </c>
      <c r="H1515" s="188">
        <v>474</v>
      </c>
      <c r="I1515" s="59">
        <v>0.25</v>
      </c>
      <c r="J1515" s="190">
        <f t="shared" si="25"/>
        <v>355.5</v>
      </c>
    </row>
    <row r="1516" spans="1:10" ht="15.5">
      <c r="A1516" s="58">
        <v>1512</v>
      </c>
      <c r="B1516" s="58" t="s">
        <v>1949</v>
      </c>
      <c r="C1516" s="58" t="s">
        <v>3325</v>
      </c>
      <c r="D1516" s="184" t="s">
        <v>3326</v>
      </c>
      <c r="E1516" s="58" t="s">
        <v>337</v>
      </c>
      <c r="F1516" s="58"/>
      <c r="G1516" s="58" t="s">
        <v>338</v>
      </c>
      <c r="H1516" s="188">
        <v>5890</v>
      </c>
      <c r="I1516" s="59">
        <v>0.25</v>
      </c>
      <c r="J1516" s="190">
        <f t="shared" si="25"/>
        <v>4417.5</v>
      </c>
    </row>
    <row r="1517" spans="1:10" ht="15.5">
      <c r="A1517" s="58">
        <v>1513</v>
      </c>
      <c r="B1517" s="58" t="s">
        <v>1949</v>
      </c>
      <c r="C1517" s="58" t="s">
        <v>3327</v>
      </c>
      <c r="D1517" s="184" t="s">
        <v>3328</v>
      </c>
      <c r="E1517" s="58" t="s">
        <v>337</v>
      </c>
      <c r="F1517" s="58"/>
      <c r="G1517" s="58" t="s">
        <v>338</v>
      </c>
      <c r="H1517" s="188">
        <v>1216</v>
      </c>
      <c r="I1517" s="59">
        <v>0.25</v>
      </c>
      <c r="J1517" s="190">
        <f t="shared" si="25"/>
        <v>912</v>
      </c>
    </row>
    <row r="1518" spans="1:10" ht="15.5">
      <c r="A1518" s="58">
        <v>1514</v>
      </c>
      <c r="B1518" s="58" t="s">
        <v>1949</v>
      </c>
      <c r="C1518" s="58" t="s">
        <v>3329</v>
      </c>
      <c r="D1518" s="184" t="s">
        <v>3330</v>
      </c>
      <c r="E1518" s="58" t="s">
        <v>337</v>
      </c>
      <c r="F1518" s="58"/>
      <c r="G1518" s="58" t="s">
        <v>338</v>
      </c>
      <c r="H1518" s="188">
        <v>114</v>
      </c>
      <c r="I1518" s="59">
        <v>0.25</v>
      </c>
      <c r="J1518" s="190">
        <f t="shared" si="25"/>
        <v>85.5</v>
      </c>
    </row>
    <row r="1519" spans="1:10" ht="15.5">
      <c r="A1519" s="58">
        <v>1515</v>
      </c>
      <c r="B1519" s="58" t="s">
        <v>1949</v>
      </c>
      <c r="C1519" s="58" t="s">
        <v>3331</v>
      </c>
      <c r="D1519" s="184" t="s">
        <v>3332</v>
      </c>
      <c r="E1519" s="58" t="s">
        <v>337</v>
      </c>
      <c r="F1519" s="58"/>
      <c r="G1519" s="58" t="s">
        <v>338</v>
      </c>
      <c r="H1519" s="188">
        <v>104</v>
      </c>
      <c r="I1519" s="59">
        <v>0.25</v>
      </c>
      <c r="J1519" s="190">
        <f t="shared" si="25"/>
        <v>78</v>
      </c>
    </row>
    <row r="1520" spans="1:10" ht="15.5">
      <c r="A1520" s="58">
        <v>1516</v>
      </c>
      <c r="B1520" s="58" t="s">
        <v>1949</v>
      </c>
      <c r="C1520" s="58" t="s">
        <v>3333</v>
      </c>
      <c r="D1520" s="184" t="s">
        <v>3334</v>
      </c>
      <c r="E1520" s="58" t="s">
        <v>337</v>
      </c>
      <c r="F1520" s="58"/>
      <c r="G1520" s="58" t="s">
        <v>338</v>
      </c>
      <c r="H1520" s="188">
        <v>125</v>
      </c>
      <c r="I1520" s="59">
        <v>0.25</v>
      </c>
      <c r="J1520" s="190">
        <f t="shared" si="25"/>
        <v>93.75</v>
      </c>
    </row>
    <row r="1521" spans="1:10" ht="15.5">
      <c r="A1521" s="58">
        <v>1517</v>
      </c>
      <c r="B1521" s="58" t="s">
        <v>1949</v>
      </c>
      <c r="C1521" s="58" t="s">
        <v>3335</v>
      </c>
      <c r="D1521" s="184" t="s">
        <v>3336</v>
      </c>
      <c r="E1521" s="58" t="s">
        <v>337</v>
      </c>
      <c r="F1521" s="58"/>
      <c r="G1521" s="58" t="s">
        <v>338</v>
      </c>
      <c r="H1521" s="188">
        <v>196</v>
      </c>
      <c r="I1521" s="59">
        <v>0.25</v>
      </c>
      <c r="J1521" s="190">
        <f t="shared" si="25"/>
        <v>147</v>
      </c>
    </row>
    <row r="1522" spans="1:10" ht="15.5">
      <c r="A1522" s="58">
        <v>1518</v>
      </c>
      <c r="B1522" s="58" t="s">
        <v>1949</v>
      </c>
      <c r="C1522" s="58" t="s">
        <v>3337</v>
      </c>
      <c r="D1522" s="184" t="s">
        <v>3338</v>
      </c>
      <c r="E1522" s="58" t="s">
        <v>337</v>
      </c>
      <c r="F1522" s="58"/>
      <c r="G1522" s="58" t="s">
        <v>338</v>
      </c>
      <c r="H1522" s="188">
        <v>207</v>
      </c>
      <c r="I1522" s="59">
        <v>0.25</v>
      </c>
      <c r="J1522" s="190">
        <f t="shared" si="25"/>
        <v>155.25</v>
      </c>
    </row>
    <row r="1523" spans="1:10" ht="15.5">
      <c r="A1523" s="58">
        <v>1519</v>
      </c>
      <c r="B1523" s="58" t="s">
        <v>1949</v>
      </c>
      <c r="C1523" s="58" t="s">
        <v>3339</v>
      </c>
      <c r="D1523" s="184" t="s">
        <v>3340</v>
      </c>
      <c r="E1523" s="58" t="s">
        <v>337</v>
      </c>
      <c r="F1523" s="58"/>
      <c r="G1523" s="58" t="s">
        <v>338</v>
      </c>
      <c r="H1523" s="188">
        <v>104</v>
      </c>
      <c r="I1523" s="59">
        <v>0.25</v>
      </c>
      <c r="J1523" s="190">
        <f t="shared" si="25"/>
        <v>78</v>
      </c>
    </row>
    <row r="1524" spans="1:10" ht="15.5">
      <c r="A1524" s="58">
        <v>1520</v>
      </c>
      <c r="B1524" s="58" t="s">
        <v>1949</v>
      </c>
      <c r="C1524" s="58" t="s">
        <v>3341</v>
      </c>
      <c r="D1524" s="184" t="s">
        <v>3342</v>
      </c>
      <c r="E1524" s="58" t="s">
        <v>337</v>
      </c>
      <c r="F1524" s="58"/>
      <c r="G1524" s="58" t="s">
        <v>338</v>
      </c>
      <c r="H1524" s="188">
        <v>87</v>
      </c>
      <c r="I1524" s="59">
        <v>0.25</v>
      </c>
      <c r="J1524" s="190">
        <f t="shared" si="25"/>
        <v>65.25</v>
      </c>
    </row>
    <row r="1525" spans="1:10" ht="15.5">
      <c r="A1525" s="58">
        <v>1521</v>
      </c>
      <c r="B1525" s="58" t="s">
        <v>1949</v>
      </c>
      <c r="C1525" s="58" t="s">
        <v>3343</v>
      </c>
      <c r="D1525" s="184" t="s">
        <v>3344</v>
      </c>
      <c r="E1525" s="58" t="s">
        <v>337</v>
      </c>
      <c r="F1525" s="58"/>
      <c r="G1525" s="58" t="s">
        <v>338</v>
      </c>
      <c r="H1525" s="188">
        <v>91.3</v>
      </c>
      <c r="I1525" s="59">
        <v>0.25</v>
      </c>
      <c r="J1525" s="190">
        <f t="shared" si="25"/>
        <v>68.474999999999994</v>
      </c>
    </row>
    <row r="1526" spans="1:10" ht="15.5">
      <c r="A1526" s="58">
        <v>1522</v>
      </c>
      <c r="B1526" s="58" t="s">
        <v>1949</v>
      </c>
      <c r="C1526" s="58" t="s">
        <v>3345</v>
      </c>
      <c r="D1526" s="184" t="s">
        <v>1886</v>
      </c>
      <c r="E1526" s="58" t="s">
        <v>337</v>
      </c>
      <c r="F1526" s="58"/>
      <c r="G1526" s="58" t="s">
        <v>338</v>
      </c>
      <c r="H1526" s="188">
        <v>85.1</v>
      </c>
      <c r="I1526" s="59">
        <v>0.25</v>
      </c>
      <c r="J1526" s="190">
        <f t="shared" si="25"/>
        <v>63.824999999999996</v>
      </c>
    </row>
    <row r="1527" spans="1:10" ht="15.5">
      <c r="A1527" s="58">
        <v>1523</v>
      </c>
      <c r="B1527" s="58" t="s">
        <v>1949</v>
      </c>
      <c r="C1527" s="58" t="s">
        <v>3346</v>
      </c>
      <c r="D1527" s="184" t="s">
        <v>3347</v>
      </c>
      <c r="E1527" s="58" t="s">
        <v>337</v>
      </c>
      <c r="F1527" s="58"/>
      <c r="G1527" s="58" t="s">
        <v>338</v>
      </c>
      <c r="H1527" s="188">
        <v>70.7</v>
      </c>
      <c r="I1527" s="59">
        <v>0.25</v>
      </c>
      <c r="J1527" s="190">
        <f t="shared" si="25"/>
        <v>53.025000000000006</v>
      </c>
    </row>
    <row r="1528" spans="1:10" ht="15.5">
      <c r="A1528" s="58">
        <v>1524</v>
      </c>
      <c r="B1528" s="58" t="s">
        <v>1949</v>
      </c>
      <c r="C1528" s="58" t="s">
        <v>3348</v>
      </c>
      <c r="D1528" s="184" t="s">
        <v>3349</v>
      </c>
      <c r="E1528" s="58" t="s">
        <v>337</v>
      </c>
      <c r="F1528" s="58"/>
      <c r="G1528" s="58" t="s">
        <v>338</v>
      </c>
      <c r="H1528" s="188">
        <v>120</v>
      </c>
      <c r="I1528" s="59">
        <v>0.25</v>
      </c>
      <c r="J1528" s="190">
        <f t="shared" si="25"/>
        <v>90</v>
      </c>
    </row>
    <row r="1529" spans="1:10" ht="15.5">
      <c r="A1529" s="58">
        <v>1525</v>
      </c>
      <c r="B1529" s="58" t="s">
        <v>1949</v>
      </c>
      <c r="C1529" s="58" t="s">
        <v>3350</v>
      </c>
      <c r="D1529" s="184" t="s">
        <v>3351</v>
      </c>
      <c r="E1529" s="58" t="s">
        <v>337</v>
      </c>
      <c r="F1529" s="58"/>
      <c r="G1529" s="58" t="s">
        <v>338</v>
      </c>
      <c r="H1529" s="188">
        <v>124</v>
      </c>
      <c r="I1529" s="59">
        <v>0.25</v>
      </c>
      <c r="J1529" s="190">
        <f t="shared" si="25"/>
        <v>93</v>
      </c>
    </row>
    <row r="1530" spans="1:10" ht="15.5">
      <c r="A1530" s="58">
        <v>1526</v>
      </c>
      <c r="B1530" s="58" t="s">
        <v>1949</v>
      </c>
      <c r="C1530" s="58" t="s">
        <v>3352</v>
      </c>
      <c r="D1530" s="184" t="s">
        <v>3353</v>
      </c>
      <c r="E1530" s="58" t="s">
        <v>337</v>
      </c>
      <c r="F1530" s="58"/>
      <c r="G1530" s="58" t="s">
        <v>338</v>
      </c>
      <c r="H1530" s="188">
        <v>73.8</v>
      </c>
      <c r="I1530" s="59">
        <v>0.25</v>
      </c>
      <c r="J1530" s="190">
        <f t="shared" si="25"/>
        <v>55.349999999999994</v>
      </c>
    </row>
    <row r="1531" spans="1:10" ht="15.5">
      <c r="A1531" s="58">
        <v>1527</v>
      </c>
      <c r="B1531" s="58" t="s">
        <v>1949</v>
      </c>
      <c r="C1531" s="58" t="s">
        <v>3354</v>
      </c>
      <c r="D1531" s="184" t="s">
        <v>3355</v>
      </c>
      <c r="E1531" s="58" t="s">
        <v>337</v>
      </c>
      <c r="F1531" s="58"/>
      <c r="G1531" s="58" t="s">
        <v>338</v>
      </c>
      <c r="H1531" s="188">
        <v>445</v>
      </c>
      <c r="I1531" s="59">
        <v>0.25</v>
      </c>
      <c r="J1531" s="190">
        <f t="shared" si="25"/>
        <v>333.75</v>
      </c>
    </row>
    <row r="1532" spans="1:10" ht="15.5">
      <c r="A1532" s="58">
        <v>1528</v>
      </c>
      <c r="B1532" s="58" t="s">
        <v>1949</v>
      </c>
      <c r="C1532" s="58" t="s">
        <v>3356</v>
      </c>
      <c r="D1532" s="184" t="s">
        <v>3357</v>
      </c>
      <c r="E1532" s="58" t="s">
        <v>337</v>
      </c>
      <c r="F1532" s="58"/>
      <c r="G1532" s="58" t="s">
        <v>338</v>
      </c>
      <c r="H1532" s="188">
        <v>33.6</v>
      </c>
      <c r="I1532" s="59">
        <v>0.25</v>
      </c>
      <c r="J1532" s="190">
        <f t="shared" si="25"/>
        <v>25.200000000000003</v>
      </c>
    </row>
    <row r="1533" spans="1:10" ht="15.5">
      <c r="A1533" s="58">
        <v>1529</v>
      </c>
      <c r="B1533" s="58" t="s">
        <v>1949</v>
      </c>
      <c r="C1533" s="58" t="s">
        <v>3358</v>
      </c>
      <c r="D1533" s="184" t="s">
        <v>1889</v>
      </c>
      <c r="E1533" s="58" t="s">
        <v>337</v>
      </c>
      <c r="F1533" s="58"/>
      <c r="G1533" s="58" t="s">
        <v>338</v>
      </c>
      <c r="H1533" s="188">
        <v>23.5</v>
      </c>
      <c r="I1533" s="59">
        <v>0.25</v>
      </c>
      <c r="J1533" s="190">
        <f t="shared" si="25"/>
        <v>17.625</v>
      </c>
    </row>
    <row r="1534" spans="1:10" ht="15.5">
      <c r="A1534" s="58">
        <v>1530</v>
      </c>
      <c r="B1534" s="58" t="s">
        <v>1949</v>
      </c>
      <c r="C1534" s="58" t="s">
        <v>3359</v>
      </c>
      <c r="D1534" s="184" t="s">
        <v>1946</v>
      </c>
      <c r="E1534" s="58" t="s">
        <v>337</v>
      </c>
      <c r="F1534" s="58"/>
      <c r="G1534" s="58" t="s">
        <v>338</v>
      </c>
      <c r="H1534" s="188">
        <v>33.6</v>
      </c>
      <c r="I1534" s="59">
        <v>0.25</v>
      </c>
      <c r="J1534" s="190">
        <f t="shared" si="25"/>
        <v>25.200000000000003</v>
      </c>
    </row>
    <row r="1535" spans="1:10" ht="15.5">
      <c r="A1535" s="58">
        <v>1531</v>
      </c>
      <c r="B1535" s="58" t="s">
        <v>1949</v>
      </c>
      <c r="C1535" s="58" t="s">
        <v>3360</v>
      </c>
      <c r="D1535" s="184" t="s">
        <v>1891</v>
      </c>
      <c r="E1535" s="58" t="s">
        <v>337</v>
      </c>
      <c r="F1535" s="58"/>
      <c r="G1535" s="58" t="s">
        <v>338</v>
      </c>
      <c r="H1535" s="188">
        <v>76.2</v>
      </c>
      <c r="I1535" s="59">
        <v>0.25</v>
      </c>
      <c r="J1535" s="190">
        <f t="shared" si="25"/>
        <v>57.150000000000006</v>
      </c>
    </row>
    <row r="1536" spans="1:10" ht="15.5">
      <c r="A1536" s="58">
        <v>1532</v>
      </c>
      <c r="B1536" s="58" t="s">
        <v>1949</v>
      </c>
      <c r="C1536" s="58" t="s">
        <v>3361</v>
      </c>
      <c r="D1536" s="184" t="s">
        <v>1887</v>
      </c>
      <c r="E1536" s="58" t="s">
        <v>337</v>
      </c>
      <c r="F1536" s="58"/>
      <c r="G1536" s="58" t="s">
        <v>338</v>
      </c>
      <c r="H1536" s="188">
        <v>44.3</v>
      </c>
      <c r="I1536" s="59">
        <v>0.25</v>
      </c>
      <c r="J1536" s="190">
        <f t="shared" si="25"/>
        <v>33.224999999999994</v>
      </c>
    </row>
    <row r="1537" spans="1:10" ht="15.5">
      <c r="A1537" s="58">
        <v>1533</v>
      </c>
      <c r="B1537" s="58" t="s">
        <v>1949</v>
      </c>
      <c r="C1537" s="58" t="s">
        <v>3362</v>
      </c>
      <c r="D1537" s="184" t="s">
        <v>3363</v>
      </c>
      <c r="E1537" s="58" t="s">
        <v>337</v>
      </c>
      <c r="F1537" s="58"/>
      <c r="G1537" s="58" t="s">
        <v>338</v>
      </c>
      <c r="H1537" s="188">
        <v>24.6</v>
      </c>
      <c r="I1537" s="59">
        <v>0.25</v>
      </c>
      <c r="J1537" s="190">
        <f t="shared" si="25"/>
        <v>18.450000000000003</v>
      </c>
    </row>
    <row r="1538" spans="1:10" ht="15.5">
      <c r="A1538" s="58">
        <v>1534</v>
      </c>
      <c r="B1538" s="58" t="s">
        <v>1949</v>
      </c>
      <c r="C1538" s="58" t="s">
        <v>3364</v>
      </c>
      <c r="D1538" s="184" t="s">
        <v>3365</v>
      </c>
      <c r="E1538" s="58" t="s">
        <v>337</v>
      </c>
      <c r="F1538" s="58"/>
      <c r="G1538" s="58" t="s">
        <v>338</v>
      </c>
      <c r="H1538" s="188">
        <v>17.39</v>
      </c>
      <c r="I1538" s="59">
        <v>0.25</v>
      </c>
      <c r="J1538" s="190">
        <f t="shared" si="25"/>
        <v>13.0425</v>
      </c>
    </row>
    <row r="1539" spans="1:10" ht="15.5">
      <c r="A1539" s="58">
        <v>1535</v>
      </c>
      <c r="B1539" s="58" t="s">
        <v>1949</v>
      </c>
      <c r="C1539" s="58" t="s">
        <v>3366</v>
      </c>
      <c r="D1539" s="184" t="s">
        <v>1892</v>
      </c>
      <c r="E1539" s="58" t="s">
        <v>337</v>
      </c>
      <c r="F1539" s="58"/>
      <c r="G1539" s="58" t="s">
        <v>338</v>
      </c>
      <c r="H1539" s="188">
        <v>58.3</v>
      </c>
      <c r="I1539" s="59">
        <v>0.25</v>
      </c>
      <c r="J1539" s="190">
        <f t="shared" si="25"/>
        <v>43.724999999999994</v>
      </c>
    </row>
    <row r="1540" spans="1:10" ht="15.5">
      <c r="A1540" s="58">
        <v>1536</v>
      </c>
      <c r="B1540" s="58" t="s">
        <v>1949</v>
      </c>
      <c r="C1540" s="58" t="s">
        <v>3367</v>
      </c>
      <c r="D1540" s="184" t="s">
        <v>3368</v>
      </c>
      <c r="E1540" s="58" t="s">
        <v>337</v>
      </c>
      <c r="F1540" s="58"/>
      <c r="G1540" s="58" t="s">
        <v>338</v>
      </c>
      <c r="H1540" s="188">
        <v>560</v>
      </c>
      <c r="I1540" s="59">
        <v>0.25</v>
      </c>
      <c r="J1540" s="190">
        <f t="shared" si="25"/>
        <v>420</v>
      </c>
    </row>
    <row r="1541" spans="1:10" ht="15.5">
      <c r="A1541" s="58">
        <v>1537</v>
      </c>
      <c r="B1541" s="58" t="s">
        <v>1949</v>
      </c>
      <c r="C1541" s="58" t="s">
        <v>3369</v>
      </c>
      <c r="D1541" s="184" t="s">
        <v>3370</v>
      </c>
      <c r="E1541" s="58" t="s">
        <v>337</v>
      </c>
      <c r="F1541" s="58"/>
      <c r="G1541" s="58" t="s">
        <v>338</v>
      </c>
      <c r="H1541" s="188">
        <v>58.3</v>
      </c>
      <c r="I1541" s="59">
        <v>0.25</v>
      </c>
      <c r="J1541" s="190">
        <f t="shared" si="25"/>
        <v>43.724999999999994</v>
      </c>
    </row>
    <row r="1542" spans="1:10" ht="15.5">
      <c r="A1542" s="58">
        <v>1538</v>
      </c>
      <c r="B1542" s="58" t="s">
        <v>1949</v>
      </c>
      <c r="C1542" s="58" t="s">
        <v>3371</v>
      </c>
      <c r="D1542" s="184" t="s">
        <v>1888</v>
      </c>
      <c r="E1542" s="58" t="s">
        <v>337</v>
      </c>
      <c r="F1542" s="58"/>
      <c r="G1542" s="58" t="s">
        <v>338</v>
      </c>
      <c r="H1542" s="188">
        <v>34.700000000000003</v>
      </c>
      <c r="I1542" s="59">
        <v>0.25</v>
      </c>
      <c r="J1542" s="190">
        <f t="shared" si="25"/>
        <v>26.025000000000002</v>
      </c>
    </row>
    <row r="1543" spans="1:10" ht="15.5">
      <c r="A1543" s="58">
        <v>1539</v>
      </c>
      <c r="B1543" s="58" t="s">
        <v>1949</v>
      </c>
      <c r="C1543" s="58" t="s">
        <v>3372</v>
      </c>
      <c r="D1543" s="184" t="s">
        <v>3373</v>
      </c>
      <c r="E1543" s="58" t="s">
        <v>337</v>
      </c>
      <c r="F1543" s="58"/>
      <c r="G1543" s="58" t="s">
        <v>338</v>
      </c>
      <c r="H1543" s="188">
        <v>39.200000000000003</v>
      </c>
      <c r="I1543" s="59">
        <v>0.25</v>
      </c>
      <c r="J1543" s="190">
        <f t="shared" si="25"/>
        <v>29.400000000000002</v>
      </c>
    </row>
    <row r="1544" spans="1:10" ht="15.5">
      <c r="A1544" s="58">
        <v>1540</v>
      </c>
      <c r="B1544" s="58" t="s">
        <v>1949</v>
      </c>
      <c r="C1544" s="58" t="s">
        <v>3374</v>
      </c>
      <c r="D1544" s="184" t="s">
        <v>1893</v>
      </c>
      <c r="E1544" s="58" t="s">
        <v>337</v>
      </c>
      <c r="F1544" s="58"/>
      <c r="G1544" s="58" t="s">
        <v>338</v>
      </c>
      <c r="H1544" s="188">
        <v>67.2</v>
      </c>
      <c r="I1544" s="59">
        <v>0.25</v>
      </c>
      <c r="J1544" s="190">
        <f t="shared" si="25"/>
        <v>50.400000000000006</v>
      </c>
    </row>
    <row r="1545" spans="1:10" ht="15.5">
      <c r="A1545" s="58">
        <v>1541</v>
      </c>
      <c r="B1545" s="58" t="s">
        <v>1949</v>
      </c>
      <c r="C1545" s="58" t="s">
        <v>3375</v>
      </c>
      <c r="D1545" s="184" t="s">
        <v>3376</v>
      </c>
      <c r="E1545" s="58" t="s">
        <v>337</v>
      </c>
      <c r="F1545" s="58"/>
      <c r="G1545" s="58" t="s">
        <v>338</v>
      </c>
      <c r="H1545" s="188">
        <v>123</v>
      </c>
      <c r="I1545" s="59">
        <v>0.25</v>
      </c>
      <c r="J1545" s="190">
        <f t="shared" si="25"/>
        <v>92.25</v>
      </c>
    </row>
    <row r="1546" spans="1:10" ht="15.5">
      <c r="A1546" s="58">
        <v>1542</v>
      </c>
      <c r="B1546" s="58" t="s">
        <v>1949</v>
      </c>
      <c r="C1546" s="58" t="s">
        <v>3377</v>
      </c>
      <c r="D1546" s="184" t="s">
        <v>3378</v>
      </c>
      <c r="E1546" s="58" t="s">
        <v>337</v>
      </c>
      <c r="F1546" s="58"/>
      <c r="G1546" s="58" t="s">
        <v>338</v>
      </c>
      <c r="H1546" s="188">
        <v>134</v>
      </c>
      <c r="I1546" s="59">
        <v>0.25</v>
      </c>
      <c r="J1546" s="190">
        <f t="shared" si="25"/>
        <v>100.5</v>
      </c>
    </row>
    <row r="1547" spans="1:10" ht="15.5">
      <c r="A1547" s="58">
        <v>1543</v>
      </c>
      <c r="B1547" s="58" t="s">
        <v>1949</v>
      </c>
      <c r="C1547" s="58" t="s">
        <v>3379</v>
      </c>
      <c r="D1547" s="184" t="s">
        <v>3380</v>
      </c>
      <c r="E1547" s="58" t="s">
        <v>337</v>
      </c>
      <c r="F1547" s="58"/>
      <c r="G1547" s="58" t="s">
        <v>338</v>
      </c>
      <c r="H1547" s="188">
        <v>69.599999999999994</v>
      </c>
      <c r="I1547" s="59">
        <v>0.25</v>
      </c>
      <c r="J1547" s="190">
        <f t="shared" si="25"/>
        <v>52.199999999999996</v>
      </c>
    </row>
    <row r="1548" spans="1:10" ht="15.5">
      <c r="A1548" s="58">
        <v>1544</v>
      </c>
      <c r="B1548" s="58" t="s">
        <v>1949</v>
      </c>
      <c r="C1548" s="58" t="s">
        <v>3381</v>
      </c>
      <c r="D1548" s="184" t="s">
        <v>3382</v>
      </c>
      <c r="E1548" s="58" t="s">
        <v>337</v>
      </c>
      <c r="F1548" s="58"/>
      <c r="G1548" s="58" t="s">
        <v>338</v>
      </c>
      <c r="H1548" s="188">
        <v>80.5</v>
      </c>
      <c r="I1548" s="59">
        <v>0.25</v>
      </c>
      <c r="J1548" s="190">
        <f t="shared" si="25"/>
        <v>60.375</v>
      </c>
    </row>
    <row r="1549" spans="1:10" ht="15.5">
      <c r="A1549" s="58">
        <v>1545</v>
      </c>
      <c r="B1549" s="58" t="s">
        <v>1949</v>
      </c>
      <c r="C1549" s="58" t="s">
        <v>3383</v>
      </c>
      <c r="D1549" s="184" t="s">
        <v>3384</v>
      </c>
      <c r="E1549" s="58" t="s">
        <v>337</v>
      </c>
      <c r="F1549" s="58"/>
      <c r="G1549" s="58" t="s">
        <v>338</v>
      </c>
      <c r="H1549" s="188">
        <v>78.400000000000006</v>
      </c>
      <c r="I1549" s="59">
        <v>0.25</v>
      </c>
      <c r="J1549" s="190">
        <f t="shared" si="25"/>
        <v>58.800000000000004</v>
      </c>
    </row>
    <row r="1550" spans="1:10" ht="15.5">
      <c r="A1550" s="58">
        <v>1546</v>
      </c>
      <c r="B1550" s="58" t="s">
        <v>1949</v>
      </c>
      <c r="C1550" s="58" t="s">
        <v>3385</v>
      </c>
      <c r="D1550" s="184" t="s">
        <v>3386</v>
      </c>
      <c r="E1550" s="58" t="s">
        <v>337</v>
      </c>
      <c r="F1550" s="58"/>
      <c r="G1550" s="58" t="s">
        <v>338</v>
      </c>
      <c r="H1550" s="188">
        <v>89.6</v>
      </c>
      <c r="I1550" s="59">
        <v>0.25</v>
      </c>
      <c r="J1550" s="190">
        <f t="shared" si="25"/>
        <v>67.199999999999989</v>
      </c>
    </row>
    <row r="1551" spans="1:10" ht="15.5">
      <c r="A1551" s="58">
        <v>1547</v>
      </c>
      <c r="B1551" s="58" t="s">
        <v>1949</v>
      </c>
      <c r="C1551" s="58" t="s">
        <v>3387</v>
      </c>
      <c r="D1551" s="184" t="s">
        <v>3388</v>
      </c>
      <c r="E1551" s="58" t="s">
        <v>337</v>
      </c>
      <c r="F1551" s="58"/>
      <c r="G1551" s="58" t="s">
        <v>338</v>
      </c>
      <c r="H1551" s="188">
        <v>652</v>
      </c>
      <c r="I1551" s="59">
        <v>0.25</v>
      </c>
      <c r="J1551" s="190">
        <f t="shared" si="25"/>
        <v>489</v>
      </c>
    </row>
    <row r="1552" spans="1:10" ht="15.5">
      <c r="A1552" s="58">
        <v>1548</v>
      </c>
      <c r="B1552" s="58" t="s">
        <v>1949</v>
      </c>
      <c r="C1552" s="58" t="s">
        <v>3389</v>
      </c>
      <c r="D1552" s="184" t="s">
        <v>3390</v>
      </c>
      <c r="E1552" s="58" t="s">
        <v>337</v>
      </c>
      <c r="F1552" s="58"/>
      <c r="G1552" s="58" t="s">
        <v>338</v>
      </c>
      <c r="H1552" s="188">
        <v>707</v>
      </c>
      <c r="I1552" s="59">
        <v>0.25</v>
      </c>
      <c r="J1552" s="190">
        <f t="shared" si="25"/>
        <v>530.25</v>
      </c>
    </row>
    <row r="1553" spans="1:10" ht="15.5">
      <c r="A1553" s="58">
        <v>1549</v>
      </c>
      <c r="B1553" s="58" t="s">
        <v>1949</v>
      </c>
      <c r="C1553" s="58" t="s">
        <v>3391</v>
      </c>
      <c r="D1553" s="184" t="s">
        <v>3392</v>
      </c>
      <c r="E1553" s="58" t="s">
        <v>337</v>
      </c>
      <c r="F1553" s="58"/>
      <c r="G1553" s="58" t="s">
        <v>338</v>
      </c>
      <c r="H1553" s="188">
        <v>184</v>
      </c>
      <c r="I1553" s="59">
        <v>0.25</v>
      </c>
      <c r="J1553" s="190">
        <f t="shared" si="25"/>
        <v>138</v>
      </c>
    </row>
    <row r="1554" spans="1:10" ht="15.5">
      <c r="A1554" s="58">
        <v>1550</v>
      </c>
      <c r="B1554" s="58" t="s">
        <v>1949</v>
      </c>
      <c r="C1554" s="58" t="s">
        <v>3393</v>
      </c>
      <c r="D1554" s="184" t="s">
        <v>3394</v>
      </c>
      <c r="E1554" s="58" t="s">
        <v>337</v>
      </c>
      <c r="F1554" s="58"/>
      <c r="G1554" s="58" t="s">
        <v>338</v>
      </c>
      <c r="H1554" s="188">
        <v>253</v>
      </c>
      <c r="I1554" s="59">
        <v>0.25</v>
      </c>
      <c r="J1554" s="190">
        <f t="shared" si="25"/>
        <v>189.75</v>
      </c>
    </row>
    <row r="1555" spans="1:10" ht="15.5">
      <c r="A1555" s="58">
        <v>1551</v>
      </c>
      <c r="B1555" s="58" t="s">
        <v>1949</v>
      </c>
      <c r="C1555" s="58" t="s">
        <v>3395</v>
      </c>
      <c r="D1555" s="184" t="s">
        <v>1890</v>
      </c>
      <c r="E1555" s="58" t="s">
        <v>337</v>
      </c>
      <c r="F1555" s="58"/>
      <c r="G1555" s="58" t="s">
        <v>338</v>
      </c>
      <c r="H1555" s="188">
        <v>199</v>
      </c>
      <c r="I1555" s="59">
        <v>0.25</v>
      </c>
      <c r="J1555" s="190">
        <f t="shared" si="25"/>
        <v>149.25</v>
      </c>
    </row>
    <row r="1556" spans="1:10" ht="15.5">
      <c r="A1556" s="58">
        <v>1552</v>
      </c>
      <c r="B1556" s="58" t="s">
        <v>1949</v>
      </c>
      <c r="C1556" s="58" t="s">
        <v>3396</v>
      </c>
      <c r="D1556" s="184" t="s">
        <v>3397</v>
      </c>
      <c r="E1556" s="58" t="s">
        <v>337</v>
      </c>
      <c r="F1556" s="58"/>
      <c r="G1556" s="58" t="s">
        <v>338</v>
      </c>
      <c r="H1556" s="188">
        <v>1044</v>
      </c>
      <c r="I1556" s="59">
        <v>0.25</v>
      </c>
      <c r="J1556" s="190">
        <f t="shared" si="25"/>
        <v>783</v>
      </c>
    </row>
    <row r="1557" spans="1:10" ht="15.5">
      <c r="A1557" s="58">
        <v>1553</v>
      </c>
      <c r="B1557" s="58" t="s">
        <v>1949</v>
      </c>
      <c r="C1557" s="58" t="s">
        <v>3398</v>
      </c>
      <c r="D1557" s="184" t="s">
        <v>3399</v>
      </c>
      <c r="E1557" s="58" t="s">
        <v>337</v>
      </c>
      <c r="F1557" s="58"/>
      <c r="G1557" s="58" t="s">
        <v>338</v>
      </c>
      <c r="H1557" s="188">
        <v>1305</v>
      </c>
      <c r="I1557" s="59">
        <v>0.25</v>
      </c>
      <c r="J1557" s="190">
        <f t="shared" si="25"/>
        <v>978.75</v>
      </c>
    </row>
    <row r="1558" spans="1:10" ht="15.5">
      <c r="A1558" s="58">
        <v>1554</v>
      </c>
      <c r="B1558" s="58" t="s">
        <v>1949</v>
      </c>
      <c r="C1558" s="58" t="s">
        <v>3400</v>
      </c>
      <c r="D1558" s="184" t="s">
        <v>3401</v>
      </c>
      <c r="E1558" s="58" t="s">
        <v>337</v>
      </c>
      <c r="F1558" s="58"/>
      <c r="G1558" s="58" t="s">
        <v>338</v>
      </c>
      <c r="H1558" s="188">
        <v>1305</v>
      </c>
      <c r="I1558" s="59">
        <v>0.25</v>
      </c>
      <c r="J1558" s="190">
        <f t="shared" si="25"/>
        <v>978.75</v>
      </c>
    </row>
    <row r="1559" spans="1:10" ht="15.5">
      <c r="A1559" s="58">
        <v>1555</v>
      </c>
      <c r="B1559" s="58" t="s">
        <v>1949</v>
      </c>
      <c r="C1559" s="58" t="s">
        <v>3402</v>
      </c>
      <c r="D1559" s="184" t="s">
        <v>3403</v>
      </c>
      <c r="E1559" s="58" t="s">
        <v>337</v>
      </c>
      <c r="F1559" s="58"/>
      <c r="G1559" s="58" t="s">
        <v>338</v>
      </c>
      <c r="H1559" s="188">
        <v>876</v>
      </c>
      <c r="I1559" s="59">
        <v>0.25</v>
      </c>
      <c r="J1559" s="190">
        <f t="shared" si="25"/>
        <v>657</v>
      </c>
    </row>
    <row r="1560" spans="1:10" ht="15.5">
      <c r="A1560" s="58">
        <v>1556</v>
      </c>
      <c r="B1560" s="58" t="s">
        <v>1949</v>
      </c>
      <c r="C1560" s="58" t="s">
        <v>3404</v>
      </c>
      <c r="D1560" s="184" t="s">
        <v>3405</v>
      </c>
      <c r="E1560" s="58" t="s">
        <v>337</v>
      </c>
      <c r="F1560" s="58"/>
      <c r="G1560" s="58" t="s">
        <v>338</v>
      </c>
      <c r="H1560" s="188">
        <v>119</v>
      </c>
      <c r="I1560" s="59">
        <v>0.25</v>
      </c>
      <c r="J1560" s="190">
        <f t="shared" si="25"/>
        <v>89.25</v>
      </c>
    </row>
    <row r="1561" spans="1:10" ht="15.5">
      <c r="A1561" s="58">
        <v>1557</v>
      </c>
      <c r="B1561" s="58" t="s">
        <v>1949</v>
      </c>
      <c r="C1561" s="58" t="s">
        <v>3406</v>
      </c>
      <c r="D1561" s="184" t="s">
        <v>3407</v>
      </c>
      <c r="E1561" s="58" t="s">
        <v>337</v>
      </c>
      <c r="F1561" s="58"/>
      <c r="G1561" s="58" t="s">
        <v>338</v>
      </c>
      <c r="H1561" s="188">
        <v>622</v>
      </c>
      <c r="I1561" s="59">
        <v>0.25</v>
      </c>
      <c r="J1561" s="190">
        <f t="shared" si="25"/>
        <v>466.5</v>
      </c>
    </row>
    <row r="1562" spans="1:10" ht="15.5">
      <c r="A1562" s="58">
        <v>1558</v>
      </c>
      <c r="B1562" s="58" t="s">
        <v>1949</v>
      </c>
      <c r="C1562" s="58" t="s">
        <v>3408</v>
      </c>
      <c r="D1562" s="184" t="s">
        <v>3409</v>
      </c>
      <c r="E1562" s="58" t="s">
        <v>337</v>
      </c>
      <c r="F1562" s="58"/>
      <c r="G1562" s="58" t="s">
        <v>338</v>
      </c>
      <c r="H1562" s="188">
        <v>459</v>
      </c>
      <c r="I1562" s="59">
        <v>0.25</v>
      </c>
      <c r="J1562" s="190">
        <f t="shared" si="25"/>
        <v>344.25</v>
      </c>
    </row>
    <row r="1563" spans="1:10" ht="15.5">
      <c r="A1563" s="58">
        <v>1559</v>
      </c>
      <c r="B1563" s="58" t="s">
        <v>1949</v>
      </c>
      <c r="C1563" s="58" t="s">
        <v>3410</v>
      </c>
      <c r="D1563" s="184" t="s">
        <v>3411</v>
      </c>
      <c r="E1563" s="58" t="s">
        <v>337</v>
      </c>
      <c r="F1563" s="58"/>
      <c r="G1563" s="58" t="s">
        <v>338</v>
      </c>
      <c r="H1563" s="188">
        <v>152</v>
      </c>
      <c r="I1563" s="59">
        <v>0.25</v>
      </c>
      <c r="J1563" s="190">
        <f t="shared" si="25"/>
        <v>114</v>
      </c>
    </row>
    <row r="1564" spans="1:10" ht="15.5">
      <c r="A1564" s="58">
        <v>1560</v>
      </c>
      <c r="B1564" s="58" t="s">
        <v>1949</v>
      </c>
      <c r="C1564" s="58" t="s">
        <v>3412</v>
      </c>
      <c r="D1564" s="184" t="s">
        <v>3413</v>
      </c>
      <c r="E1564" s="58" t="s">
        <v>337</v>
      </c>
      <c r="F1564" s="58"/>
      <c r="G1564" s="58" t="s">
        <v>338</v>
      </c>
      <c r="H1564" s="188">
        <v>381</v>
      </c>
      <c r="I1564" s="59">
        <v>0.25</v>
      </c>
      <c r="J1564" s="190">
        <f t="shared" ref="J1564:J1627" si="26">H1564*(1-I1564)</f>
        <v>285.75</v>
      </c>
    </row>
    <row r="1565" spans="1:10" ht="15.5">
      <c r="A1565" s="58">
        <v>1561</v>
      </c>
      <c r="B1565" s="58" t="s">
        <v>1949</v>
      </c>
      <c r="C1565" s="58" t="s">
        <v>3414</v>
      </c>
      <c r="D1565" s="184" t="s">
        <v>3415</v>
      </c>
      <c r="E1565" s="58" t="s">
        <v>337</v>
      </c>
      <c r="F1565" s="58"/>
      <c r="G1565" s="58" t="s">
        <v>338</v>
      </c>
      <c r="H1565" s="188">
        <v>489</v>
      </c>
      <c r="I1565" s="59">
        <v>0.25</v>
      </c>
      <c r="J1565" s="190">
        <f t="shared" si="26"/>
        <v>366.75</v>
      </c>
    </row>
    <row r="1566" spans="1:10" ht="15.5">
      <c r="A1566" s="58">
        <v>1562</v>
      </c>
      <c r="B1566" s="58" t="s">
        <v>1949</v>
      </c>
      <c r="C1566" s="58" t="s">
        <v>3416</v>
      </c>
      <c r="D1566" s="184" t="s">
        <v>3417</v>
      </c>
      <c r="E1566" s="58" t="s">
        <v>337</v>
      </c>
      <c r="F1566" s="58"/>
      <c r="G1566" s="58" t="s">
        <v>338</v>
      </c>
      <c r="H1566" s="188">
        <v>489</v>
      </c>
      <c r="I1566" s="59">
        <v>0.25</v>
      </c>
      <c r="J1566" s="190">
        <f t="shared" si="26"/>
        <v>366.75</v>
      </c>
    </row>
    <row r="1567" spans="1:10" ht="15.5">
      <c r="A1567" s="58">
        <v>1563</v>
      </c>
      <c r="B1567" s="58" t="s">
        <v>1949</v>
      </c>
      <c r="C1567" s="58" t="s">
        <v>3418</v>
      </c>
      <c r="D1567" s="184" t="s">
        <v>3419</v>
      </c>
      <c r="E1567" s="58" t="s">
        <v>337</v>
      </c>
      <c r="F1567" s="58"/>
      <c r="G1567" s="58" t="s">
        <v>338</v>
      </c>
      <c r="H1567" s="188">
        <v>381</v>
      </c>
      <c r="I1567" s="59">
        <v>0.25</v>
      </c>
      <c r="J1567" s="190">
        <f t="shared" si="26"/>
        <v>285.75</v>
      </c>
    </row>
    <row r="1568" spans="1:10" ht="15.5">
      <c r="A1568" s="58">
        <v>1564</v>
      </c>
      <c r="B1568" s="58" t="s">
        <v>1949</v>
      </c>
      <c r="C1568" s="58" t="s">
        <v>3420</v>
      </c>
      <c r="D1568" s="184" t="s">
        <v>3421</v>
      </c>
      <c r="E1568" s="58" t="s">
        <v>337</v>
      </c>
      <c r="F1568" s="58"/>
      <c r="G1568" s="58" t="s">
        <v>338</v>
      </c>
      <c r="H1568" s="188">
        <v>213</v>
      </c>
      <c r="I1568" s="59">
        <v>0.25</v>
      </c>
      <c r="J1568" s="190">
        <f t="shared" si="26"/>
        <v>159.75</v>
      </c>
    </row>
    <row r="1569" spans="1:10" ht="15.5">
      <c r="A1569" s="58">
        <v>1565</v>
      </c>
      <c r="B1569" s="58" t="s">
        <v>1949</v>
      </c>
      <c r="C1569" s="58" t="s">
        <v>3422</v>
      </c>
      <c r="D1569" s="184" t="s">
        <v>3423</v>
      </c>
      <c r="E1569" s="58" t="s">
        <v>337</v>
      </c>
      <c r="F1569" s="58"/>
      <c r="G1569" s="58" t="s">
        <v>338</v>
      </c>
      <c r="H1569" s="188">
        <v>196</v>
      </c>
      <c r="I1569" s="59">
        <v>0.25</v>
      </c>
      <c r="J1569" s="190">
        <f t="shared" si="26"/>
        <v>147</v>
      </c>
    </row>
    <row r="1570" spans="1:10" ht="15.5">
      <c r="A1570" s="58">
        <v>1566</v>
      </c>
      <c r="B1570" s="58" t="s">
        <v>1949</v>
      </c>
      <c r="C1570" s="58" t="s">
        <v>3424</v>
      </c>
      <c r="D1570" s="184" t="s">
        <v>3425</v>
      </c>
      <c r="E1570" s="58" t="s">
        <v>337</v>
      </c>
      <c r="F1570" s="58"/>
      <c r="G1570" s="58" t="s">
        <v>338</v>
      </c>
      <c r="H1570" s="188">
        <v>54.4</v>
      </c>
      <c r="I1570" s="59">
        <v>0.25</v>
      </c>
      <c r="J1570" s="190">
        <f t="shared" si="26"/>
        <v>40.799999999999997</v>
      </c>
    </row>
    <row r="1571" spans="1:10" ht="15.5">
      <c r="A1571" s="58">
        <v>1567</v>
      </c>
      <c r="B1571" s="58" t="s">
        <v>1949</v>
      </c>
      <c r="C1571" s="58" t="s">
        <v>3426</v>
      </c>
      <c r="D1571" s="184" t="s">
        <v>1894</v>
      </c>
      <c r="E1571" s="58" t="s">
        <v>337</v>
      </c>
      <c r="F1571" s="58"/>
      <c r="G1571" s="58" t="s">
        <v>338</v>
      </c>
      <c r="H1571" s="188">
        <v>581</v>
      </c>
      <c r="I1571" s="59">
        <v>0.25</v>
      </c>
      <c r="J1571" s="190">
        <f t="shared" si="26"/>
        <v>435.75</v>
      </c>
    </row>
    <row r="1572" spans="1:10" ht="15.5">
      <c r="A1572" s="58">
        <v>1568</v>
      </c>
      <c r="B1572" s="58" t="s">
        <v>1949</v>
      </c>
      <c r="C1572" s="58" t="s">
        <v>3427</v>
      </c>
      <c r="D1572" s="184" t="s">
        <v>3428</v>
      </c>
      <c r="E1572" s="58" t="s">
        <v>337</v>
      </c>
      <c r="F1572" s="58"/>
      <c r="G1572" s="58" t="s">
        <v>338</v>
      </c>
      <c r="H1572" s="188">
        <v>190</v>
      </c>
      <c r="I1572" s="59">
        <v>0.25</v>
      </c>
      <c r="J1572" s="190">
        <f t="shared" si="26"/>
        <v>142.5</v>
      </c>
    </row>
    <row r="1573" spans="1:10" ht="15.5">
      <c r="A1573" s="58">
        <v>1569</v>
      </c>
      <c r="B1573" s="58" t="s">
        <v>1949</v>
      </c>
      <c r="C1573" s="58" t="s">
        <v>3429</v>
      </c>
      <c r="D1573" s="184" t="s">
        <v>3430</v>
      </c>
      <c r="E1573" s="58" t="s">
        <v>337</v>
      </c>
      <c r="F1573" s="58"/>
      <c r="G1573" s="58" t="s">
        <v>338</v>
      </c>
      <c r="H1573" s="188">
        <v>189</v>
      </c>
      <c r="I1573" s="59">
        <v>0.25</v>
      </c>
      <c r="J1573" s="190">
        <f t="shared" si="26"/>
        <v>141.75</v>
      </c>
    </row>
    <row r="1574" spans="1:10" ht="15.5">
      <c r="A1574" s="58">
        <v>1570</v>
      </c>
      <c r="B1574" s="58" t="s">
        <v>1949</v>
      </c>
      <c r="C1574" s="58" t="s">
        <v>3431</v>
      </c>
      <c r="D1574" s="184" t="s">
        <v>3432</v>
      </c>
      <c r="E1574" s="58" t="s">
        <v>337</v>
      </c>
      <c r="F1574" s="58"/>
      <c r="G1574" s="58" t="s">
        <v>338</v>
      </c>
      <c r="H1574" s="188">
        <v>270</v>
      </c>
      <c r="I1574" s="59">
        <v>0.25</v>
      </c>
      <c r="J1574" s="190">
        <f t="shared" si="26"/>
        <v>202.5</v>
      </c>
    </row>
    <row r="1575" spans="1:10" ht="15.5">
      <c r="A1575" s="58">
        <v>1571</v>
      </c>
      <c r="B1575" s="58" t="s">
        <v>1949</v>
      </c>
      <c r="C1575" s="58" t="s">
        <v>3433</v>
      </c>
      <c r="D1575" s="184" t="s">
        <v>3434</v>
      </c>
      <c r="E1575" s="58" t="s">
        <v>337</v>
      </c>
      <c r="F1575" s="58"/>
      <c r="G1575" s="58" t="s">
        <v>338</v>
      </c>
      <c r="H1575" s="188">
        <v>593</v>
      </c>
      <c r="I1575" s="59">
        <v>0.25</v>
      </c>
      <c r="J1575" s="190">
        <f t="shared" si="26"/>
        <v>444.75</v>
      </c>
    </row>
    <row r="1576" spans="1:10" ht="15.5">
      <c r="A1576" s="58">
        <v>1572</v>
      </c>
      <c r="B1576" s="58" t="s">
        <v>1949</v>
      </c>
      <c r="C1576" s="58" t="s">
        <v>3435</v>
      </c>
      <c r="D1576" s="184" t="s">
        <v>3436</v>
      </c>
      <c r="E1576" s="58" t="s">
        <v>337</v>
      </c>
      <c r="F1576" s="58"/>
      <c r="G1576" s="58" t="s">
        <v>338</v>
      </c>
      <c r="H1576" s="188">
        <v>151</v>
      </c>
      <c r="I1576" s="59">
        <v>0.25</v>
      </c>
      <c r="J1576" s="190">
        <f t="shared" si="26"/>
        <v>113.25</v>
      </c>
    </row>
    <row r="1577" spans="1:10" ht="15.5">
      <c r="A1577" s="58">
        <v>1573</v>
      </c>
      <c r="B1577" s="58" t="s">
        <v>1949</v>
      </c>
      <c r="C1577" s="58" t="s">
        <v>3437</v>
      </c>
      <c r="D1577" s="184" t="s">
        <v>3438</v>
      </c>
      <c r="E1577" s="58" t="s">
        <v>337</v>
      </c>
      <c r="F1577" s="58"/>
      <c r="G1577" s="58" t="s">
        <v>338</v>
      </c>
      <c r="H1577" s="188">
        <v>75.5</v>
      </c>
      <c r="I1577" s="59">
        <v>0.25</v>
      </c>
      <c r="J1577" s="190">
        <f t="shared" si="26"/>
        <v>56.625</v>
      </c>
    </row>
    <row r="1578" spans="1:10" ht="15.5">
      <c r="A1578" s="58">
        <v>1574</v>
      </c>
      <c r="B1578" s="58" t="s">
        <v>1949</v>
      </c>
      <c r="C1578" s="58" t="s">
        <v>3439</v>
      </c>
      <c r="D1578" s="184" t="s">
        <v>3440</v>
      </c>
      <c r="E1578" s="58" t="s">
        <v>337</v>
      </c>
      <c r="F1578" s="58"/>
      <c r="G1578" s="58" t="s">
        <v>338</v>
      </c>
      <c r="H1578" s="188">
        <v>802</v>
      </c>
      <c r="I1578" s="59">
        <v>0.25</v>
      </c>
      <c r="J1578" s="190">
        <f t="shared" si="26"/>
        <v>601.5</v>
      </c>
    </row>
    <row r="1579" spans="1:10" ht="15.5">
      <c r="A1579" s="58">
        <v>1575</v>
      </c>
      <c r="B1579" s="58" t="s">
        <v>1949</v>
      </c>
      <c r="C1579" s="58" t="s">
        <v>3441</v>
      </c>
      <c r="D1579" s="184" t="s">
        <v>3442</v>
      </c>
      <c r="E1579" s="58" t="s">
        <v>337</v>
      </c>
      <c r="F1579" s="58"/>
      <c r="G1579" s="58" t="s">
        <v>338</v>
      </c>
      <c r="H1579" s="188">
        <v>278</v>
      </c>
      <c r="I1579" s="59">
        <v>0.25</v>
      </c>
      <c r="J1579" s="190">
        <f t="shared" si="26"/>
        <v>208.5</v>
      </c>
    </row>
    <row r="1580" spans="1:10" ht="15.5">
      <c r="A1580" s="58">
        <v>1576</v>
      </c>
      <c r="B1580" s="58" t="s">
        <v>1949</v>
      </c>
      <c r="C1580" s="58" t="s">
        <v>3443</v>
      </c>
      <c r="D1580" s="184" t="s">
        <v>3444</v>
      </c>
      <c r="E1580" s="58" t="s">
        <v>337</v>
      </c>
      <c r="F1580" s="58"/>
      <c r="G1580" s="58" t="s">
        <v>338</v>
      </c>
      <c r="H1580" s="188">
        <v>64.7</v>
      </c>
      <c r="I1580" s="59">
        <v>0.25</v>
      </c>
      <c r="J1580" s="190">
        <f t="shared" si="26"/>
        <v>48.525000000000006</v>
      </c>
    </row>
    <row r="1581" spans="1:10" ht="15.5">
      <c r="A1581" s="58">
        <v>1577</v>
      </c>
      <c r="B1581" s="58" t="s">
        <v>1949</v>
      </c>
      <c r="C1581" s="58" t="s">
        <v>3445</v>
      </c>
      <c r="D1581" s="184" t="s">
        <v>3446</v>
      </c>
      <c r="E1581" s="58" t="s">
        <v>337</v>
      </c>
      <c r="F1581" s="58"/>
      <c r="G1581" s="58" t="s">
        <v>338</v>
      </c>
      <c r="H1581" s="188">
        <v>0</v>
      </c>
      <c r="I1581" s="59">
        <v>0.25</v>
      </c>
      <c r="J1581" s="190">
        <f t="shared" si="26"/>
        <v>0</v>
      </c>
    </row>
    <row r="1582" spans="1:10" ht="15.5">
      <c r="A1582" s="58">
        <v>1578</v>
      </c>
      <c r="B1582" s="58" t="s">
        <v>1949</v>
      </c>
      <c r="C1582" s="58" t="s">
        <v>3447</v>
      </c>
      <c r="D1582" s="184" t="s">
        <v>3448</v>
      </c>
      <c r="E1582" s="58" t="s">
        <v>337</v>
      </c>
      <c r="F1582" s="58"/>
      <c r="G1582" s="58" t="s">
        <v>338</v>
      </c>
      <c r="H1582" s="188">
        <v>0</v>
      </c>
      <c r="I1582" s="59">
        <v>0.25</v>
      </c>
      <c r="J1582" s="190">
        <f t="shared" si="26"/>
        <v>0</v>
      </c>
    </row>
    <row r="1583" spans="1:10" ht="15.5">
      <c r="A1583" s="58">
        <v>1579</v>
      </c>
      <c r="B1583" s="58" t="s">
        <v>1949</v>
      </c>
      <c r="C1583" s="58" t="s">
        <v>3449</v>
      </c>
      <c r="D1583" s="184" t="s">
        <v>3450</v>
      </c>
      <c r="E1583" s="58" t="s">
        <v>337</v>
      </c>
      <c r="F1583" s="58"/>
      <c r="G1583" s="58" t="s">
        <v>338</v>
      </c>
      <c r="H1583" s="188">
        <v>246</v>
      </c>
      <c r="I1583" s="59">
        <v>0.25</v>
      </c>
      <c r="J1583" s="190">
        <f t="shared" si="26"/>
        <v>184.5</v>
      </c>
    </row>
    <row r="1584" spans="1:10" ht="15.5">
      <c r="A1584" s="58">
        <v>1580</v>
      </c>
      <c r="B1584" s="58" t="s">
        <v>1949</v>
      </c>
      <c r="C1584" s="58" t="s">
        <v>3451</v>
      </c>
      <c r="D1584" s="184" t="s">
        <v>1904</v>
      </c>
      <c r="E1584" s="58" t="s">
        <v>337</v>
      </c>
      <c r="F1584" s="58"/>
      <c r="G1584" s="58" t="s">
        <v>338</v>
      </c>
      <c r="H1584" s="188">
        <v>59.4</v>
      </c>
      <c r="I1584" s="59">
        <v>0.25</v>
      </c>
      <c r="J1584" s="190">
        <f t="shared" si="26"/>
        <v>44.55</v>
      </c>
    </row>
    <row r="1585" spans="1:10" ht="15.5">
      <c r="A1585" s="58">
        <v>1581</v>
      </c>
      <c r="B1585" s="58" t="s">
        <v>1949</v>
      </c>
      <c r="C1585" s="58" t="s">
        <v>3452</v>
      </c>
      <c r="D1585" s="184" t="s">
        <v>3453</v>
      </c>
      <c r="E1585" s="58" t="s">
        <v>337</v>
      </c>
      <c r="F1585" s="58"/>
      <c r="G1585" s="58" t="s">
        <v>338</v>
      </c>
      <c r="H1585" s="188">
        <v>43.7</v>
      </c>
      <c r="I1585" s="59">
        <v>0.25</v>
      </c>
      <c r="J1585" s="190">
        <f t="shared" si="26"/>
        <v>32.775000000000006</v>
      </c>
    </row>
    <row r="1586" spans="1:10" ht="15.5">
      <c r="A1586" s="58">
        <v>1582</v>
      </c>
      <c r="B1586" s="58" t="s">
        <v>1949</v>
      </c>
      <c r="C1586" s="58" t="s">
        <v>3454</v>
      </c>
      <c r="D1586" s="184" t="s">
        <v>1905</v>
      </c>
      <c r="E1586" s="58" t="s">
        <v>337</v>
      </c>
      <c r="F1586" s="58"/>
      <c r="G1586" s="58" t="s">
        <v>338</v>
      </c>
      <c r="H1586" s="188">
        <v>71.7</v>
      </c>
      <c r="I1586" s="59">
        <v>0.25</v>
      </c>
      <c r="J1586" s="190">
        <f t="shared" si="26"/>
        <v>53.775000000000006</v>
      </c>
    </row>
    <row r="1587" spans="1:10" ht="15.5">
      <c r="A1587" s="58">
        <v>1583</v>
      </c>
      <c r="B1587" s="58" t="s">
        <v>1949</v>
      </c>
      <c r="C1587" s="58" t="s">
        <v>3455</v>
      </c>
      <c r="D1587" s="184" t="s">
        <v>3456</v>
      </c>
      <c r="E1587" s="58" t="s">
        <v>337</v>
      </c>
      <c r="F1587" s="58"/>
      <c r="G1587" s="58" t="s">
        <v>338</v>
      </c>
      <c r="H1587" s="188">
        <v>71.7</v>
      </c>
      <c r="I1587" s="59">
        <v>0.25</v>
      </c>
      <c r="J1587" s="190">
        <f t="shared" si="26"/>
        <v>53.775000000000006</v>
      </c>
    </row>
    <row r="1588" spans="1:10" ht="15.5">
      <c r="A1588" s="58">
        <v>1584</v>
      </c>
      <c r="B1588" s="58" t="s">
        <v>1949</v>
      </c>
      <c r="C1588" s="58" t="s">
        <v>3457</v>
      </c>
      <c r="D1588" s="184" t="s">
        <v>3458</v>
      </c>
      <c r="E1588" s="58" t="s">
        <v>337</v>
      </c>
      <c r="F1588" s="58"/>
      <c r="G1588" s="58" t="s">
        <v>338</v>
      </c>
      <c r="H1588" s="188">
        <v>39.799999999999997</v>
      </c>
      <c r="I1588" s="59">
        <v>0.25</v>
      </c>
      <c r="J1588" s="190">
        <f t="shared" si="26"/>
        <v>29.849999999999998</v>
      </c>
    </row>
    <row r="1589" spans="1:10" ht="15.5">
      <c r="A1589" s="58">
        <v>1585</v>
      </c>
      <c r="B1589" s="58" t="s">
        <v>1949</v>
      </c>
      <c r="C1589" s="58" t="s">
        <v>3459</v>
      </c>
      <c r="D1589" s="184" t="s">
        <v>1906</v>
      </c>
      <c r="E1589" s="58" t="s">
        <v>337</v>
      </c>
      <c r="F1589" s="58"/>
      <c r="G1589" s="58" t="s">
        <v>338</v>
      </c>
      <c r="H1589" s="188">
        <v>56</v>
      </c>
      <c r="I1589" s="59">
        <v>0.25</v>
      </c>
      <c r="J1589" s="190">
        <f t="shared" si="26"/>
        <v>42</v>
      </c>
    </row>
    <row r="1590" spans="1:10" ht="15.5">
      <c r="A1590" s="58">
        <v>1586</v>
      </c>
      <c r="B1590" s="58" t="s">
        <v>1949</v>
      </c>
      <c r="C1590" s="58" t="s">
        <v>3460</v>
      </c>
      <c r="D1590" s="184" t="s">
        <v>3461</v>
      </c>
      <c r="E1590" s="58" t="s">
        <v>337</v>
      </c>
      <c r="F1590" s="58"/>
      <c r="G1590" s="58" t="s">
        <v>338</v>
      </c>
      <c r="H1590" s="188">
        <v>68.3</v>
      </c>
      <c r="I1590" s="59">
        <v>0.25</v>
      </c>
      <c r="J1590" s="190">
        <f t="shared" si="26"/>
        <v>51.224999999999994</v>
      </c>
    </row>
    <row r="1591" spans="1:10" ht="15.5">
      <c r="A1591" s="58">
        <v>1587</v>
      </c>
      <c r="B1591" s="58" t="s">
        <v>1949</v>
      </c>
      <c r="C1591" s="58" t="s">
        <v>3462</v>
      </c>
      <c r="D1591" s="184" t="s">
        <v>3463</v>
      </c>
      <c r="E1591" s="58" t="s">
        <v>337</v>
      </c>
      <c r="F1591" s="58"/>
      <c r="G1591" s="58" t="s">
        <v>338</v>
      </c>
      <c r="H1591" s="188">
        <v>71.7</v>
      </c>
      <c r="I1591" s="59">
        <v>0.25</v>
      </c>
      <c r="J1591" s="190">
        <f t="shared" si="26"/>
        <v>53.775000000000006</v>
      </c>
    </row>
    <row r="1592" spans="1:10" ht="15.5">
      <c r="A1592" s="58">
        <v>1588</v>
      </c>
      <c r="B1592" s="58" t="s">
        <v>1949</v>
      </c>
      <c r="C1592" s="58" t="s">
        <v>3464</v>
      </c>
      <c r="D1592" s="184" t="s">
        <v>1907</v>
      </c>
      <c r="E1592" s="58" t="s">
        <v>337</v>
      </c>
      <c r="F1592" s="58"/>
      <c r="G1592" s="58" t="s">
        <v>338</v>
      </c>
      <c r="H1592" s="188">
        <v>71.7</v>
      </c>
      <c r="I1592" s="59">
        <v>0.25</v>
      </c>
      <c r="J1592" s="190">
        <f t="shared" si="26"/>
        <v>53.775000000000006</v>
      </c>
    </row>
    <row r="1593" spans="1:10" ht="15.5">
      <c r="A1593" s="58">
        <v>1589</v>
      </c>
      <c r="B1593" s="58" t="s">
        <v>1949</v>
      </c>
      <c r="C1593" s="58" t="s">
        <v>3465</v>
      </c>
      <c r="D1593" s="184" t="s">
        <v>3466</v>
      </c>
      <c r="E1593" s="58" t="s">
        <v>337</v>
      </c>
      <c r="F1593" s="58"/>
      <c r="G1593" s="58" t="s">
        <v>338</v>
      </c>
      <c r="H1593" s="188">
        <v>71.7</v>
      </c>
      <c r="I1593" s="59">
        <v>0.25</v>
      </c>
      <c r="J1593" s="190">
        <f t="shared" si="26"/>
        <v>53.775000000000006</v>
      </c>
    </row>
    <row r="1594" spans="1:10" ht="15.5">
      <c r="A1594" s="58">
        <v>1590</v>
      </c>
      <c r="B1594" s="58" t="s">
        <v>1949</v>
      </c>
      <c r="C1594" s="58" t="s">
        <v>3467</v>
      </c>
      <c r="D1594" s="184" t="s">
        <v>3468</v>
      </c>
      <c r="E1594" s="58" t="s">
        <v>337</v>
      </c>
      <c r="F1594" s="58"/>
      <c r="G1594" s="58" t="s">
        <v>338</v>
      </c>
      <c r="H1594" s="188">
        <v>83.5</v>
      </c>
      <c r="I1594" s="59">
        <v>0.25</v>
      </c>
      <c r="J1594" s="190">
        <f t="shared" si="26"/>
        <v>62.625</v>
      </c>
    </row>
    <row r="1595" spans="1:10" ht="15.5">
      <c r="A1595" s="58">
        <v>1591</v>
      </c>
      <c r="B1595" s="58" t="s">
        <v>1949</v>
      </c>
      <c r="C1595" s="58" t="s">
        <v>3469</v>
      </c>
      <c r="D1595" s="184" t="s">
        <v>3470</v>
      </c>
      <c r="E1595" s="58" t="s">
        <v>337</v>
      </c>
      <c r="F1595" s="58"/>
      <c r="G1595" s="58" t="s">
        <v>338</v>
      </c>
      <c r="H1595" s="188">
        <v>33.1</v>
      </c>
      <c r="I1595" s="59">
        <v>0.25</v>
      </c>
      <c r="J1595" s="190">
        <f t="shared" si="26"/>
        <v>24.825000000000003</v>
      </c>
    </row>
    <row r="1596" spans="1:10" ht="15.5">
      <c r="A1596" s="58">
        <v>1592</v>
      </c>
      <c r="B1596" s="58" t="s">
        <v>1949</v>
      </c>
      <c r="C1596" s="58" t="s">
        <v>3471</v>
      </c>
      <c r="D1596" s="184" t="s">
        <v>3472</v>
      </c>
      <c r="E1596" s="58" t="s">
        <v>337</v>
      </c>
      <c r="F1596" s="58"/>
      <c r="G1596" s="58" t="s">
        <v>338</v>
      </c>
      <c r="H1596" s="188">
        <v>33.1</v>
      </c>
      <c r="I1596" s="59">
        <v>0.25</v>
      </c>
      <c r="J1596" s="190">
        <f t="shared" si="26"/>
        <v>24.825000000000003</v>
      </c>
    </row>
    <row r="1597" spans="1:10" ht="15.5">
      <c r="A1597" s="58">
        <v>1593</v>
      </c>
      <c r="B1597" s="58" t="s">
        <v>1949</v>
      </c>
      <c r="C1597" s="58" t="s">
        <v>3473</v>
      </c>
      <c r="D1597" s="184" t="s">
        <v>3474</v>
      </c>
      <c r="E1597" s="58" t="s">
        <v>337</v>
      </c>
      <c r="F1597" s="58"/>
      <c r="G1597" s="58" t="s">
        <v>338</v>
      </c>
      <c r="H1597" s="188">
        <v>29.7</v>
      </c>
      <c r="I1597" s="59">
        <v>0.25</v>
      </c>
      <c r="J1597" s="190">
        <f t="shared" si="26"/>
        <v>22.274999999999999</v>
      </c>
    </row>
    <row r="1598" spans="1:10" ht="15.5">
      <c r="A1598" s="58">
        <v>1594</v>
      </c>
      <c r="B1598" s="58" t="s">
        <v>1949</v>
      </c>
      <c r="C1598" s="58" t="s">
        <v>3475</v>
      </c>
      <c r="D1598" s="184" t="s">
        <v>3476</v>
      </c>
      <c r="E1598" s="58" t="s">
        <v>337</v>
      </c>
      <c r="F1598" s="58"/>
      <c r="G1598" s="58" t="s">
        <v>338</v>
      </c>
      <c r="H1598" s="188">
        <v>29.7</v>
      </c>
      <c r="I1598" s="59">
        <v>0.25</v>
      </c>
      <c r="J1598" s="190">
        <f t="shared" si="26"/>
        <v>22.274999999999999</v>
      </c>
    </row>
    <row r="1599" spans="1:10" ht="15.5">
      <c r="A1599" s="58">
        <v>1595</v>
      </c>
      <c r="B1599" s="58" t="s">
        <v>1949</v>
      </c>
      <c r="C1599" s="58" t="s">
        <v>3477</v>
      </c>
      <c r="D1599" s="184" t="s">
        <v>1908</v>
      </c>
      <c r="E1599" s="58" t="s">
        <v>337</v>
      </c>
      <c r="F1599" s="58"/>
      <c r="G1599" s="58" t="s">
        <v>338</v>
      </c>
      <c r="H1599" s="188">
        <v>54.3</v>
      </c>
      <c r="I1599" s="59">
        <v>0.25</v>
      </c>
      <c r="J1599" s="190">
        <f t="shared" si="26"/>
        <v>40.724999999999994</v>
      </c>
    </row>
    <row r="1600" spans="1:10" ht="15.5">
      <c r="A1600" s="58">
        <v>1596</v>
      </c>
      <c r="B1600" s="58" t="s">
        <v>1949</v>
      </c>
      <c r="C1600" s="58" t="s">
        <v>3478</v>
      </c>
      <c r="D1600" s="184" t="s">
        <v>1909</v>
      </c>
      <c r="E1600" s="58" t="s">
        <v>337</v>
      </c>
      <c r="F1600" s="58"/>
      <c r="G1600" s="58" t="s">
        <v>338</v>
      </c>
      <c r="H1600" s="188">
        <v>53.8</v>
      </c>
      <c r="I1600" s="59">
        <v>0.25</v>
      </c>
      <c r="J1600" s="190">
        <f t="shared" si="26"/>
        <v>40.349999999999994</v>
      </c>
    </row>
    <row r="1601" spans="1:10" ht="15.5">
      <c r="A1601" s="58">
        <v>1597</v>
      </c>
      <c r="B1601" s="58" t="s">
        <v>1949</v>
      </c>
      <c r="C1601" s="58" t="s">
        <v>3479</v>
      </c>
      <c r="D1601" s="184" t="s">
        <v>3480</v>
      </c>
      <c r="E1601" s="58" t="s">
        <v>337</v>
      </c>
      <c r="F1601" s="58"/>
      <c r="G1601" s="58" t="s">
        <v>338</v>
      </c>
      <c r="H1601" s="188">
        <v>53.8</v>
      </c>
      <c r="I1601" s="59">
        <v>0.25</v>
      </c>
      <c r="J1601" s="190">
        <f t="shared" si="26"/>
        <v>40.349999999999994</v>
      </c>
    </row>
    <row r="1602" spans="1:10" ht="15.5">
      <c r="A1602" s="58">
        <v>1598</v>
      </c>
      <c r="B1602" s="58" t="s">
        <v>1949</v>
      </c>
      <c r="C1602" s="58" t="s">
        <v>3481</v>
      </c>
      <c r="D1602" s="184" t="s">
        <v>3482</v>
      </c>
      <c r="E1602" s="58" t="s">
        <v>337</v>
      </c>
      <c r="F1602" s="58"/>
      <c r="G1602" s="58" t="s">
        <v>338</v>
      </c>
      <c r="H1602" s="188">
        <v>53.8</v>
      </c>
      <c r="I1602" s="59">
        <v>0.25</v>
      </c>
      <c r="J1602" s="190">
        <f t="shared" si="26"/>
        <v>40.349999999999994</v>
      </c>
    </row>
    <row r="1603" spans="1:10" ht="15.5">
      <c r="A1603" s="58">
        <v>1599</v>
      </c>
      <c r="B1603" s="58" t="s">
        <v>1949</v>
      </c>
      <c r="C1603" s="58" t="s">
        <v>3483</v>
      </c>
      <c r="D1603" s="184" t="s">
        <v>3484</v>
      </c>
      <c r="E1603" s="58" t="s">
        <v>337</v>
      </c>
      <c r="F1603" s="58"/>
      <c r="G1603" s="58" t="s">
        <v>338</v>
      </c>
      <c r="H1603" s="188">
        <v>15.69</v>
      </c>
      <c r="I1603" s="59">
        <v>0.25</v>
      </c>
      <c r="J1603" s="190">
        <f t="shared" si="26"/>
        <v>11.7675</v>
      </c>
    </row>
    <row r="1604" spans="1:10" ht="15.5">
      <c r="A1604" s="58">
        <v>1600</v>
      </c>
      <c r="B1604" s="58" t="s">
        <v>1949</v>
      </c>
      <c r="C1604" s="58" t="s">
        <v>3485</v>
      </c>
      <c r="D1604" s="184" t="s">
        <v>3486</v>
      </c>
      <c r="E1604" s="58" t="s">
        <v>337</v>
      </c>
      <c r="F1604" s="58"/>
      <c r="G1604" s="58" t="s">
        <v>338</v>
      </c>
      <c r="H1604" s="188">
        <v>109</v>
      </c>
      <c r="I1604" s="59">
        <v>0.25</v>
      </c>
      <c r="J1604" s="190">
        <f t="shared" si="26"/>
        <v>81.75</v>
      </c>
    </row>
    <row r="1605" spans="1:10" ht="15.5">
      <c r="A1605" s="58">
        <v>1601</v>
      </c>
      <c r="B1605" s="58" t="s">
        <v>1949</v>
      </c>
      <c r="C1605" s="58" t="s">
        <v>3487</v>
      </c>
      <c r="D1605" s="184" t="s">
        <v>3488</v>
      </c>
      <c r="E1605" s="58" t="s">
        <v>337</v>
      </c>
      <c r="F1605" s="58"/>
      <c r="G1605" s="58" t="s">
        <v>338</v>
      </c>
      <c r="H1605" s="188">
        <v>109</v>
      </c>
      <c r="I1605" s="59">
        <v>0.25</v>
      </c>
      <c r="J1605" s="190">
        <f t="shared" si="26"/>
        <v>81.75</v>
      </c>
    </row>
    <row r="1606" spans="1:10" ht="15.5">
      <c r="A1606" s="58">
        <v>1602</v>
      </c>
      <c r="B1606" s="58" t="s">
        <v>1949</v>
      </c>
      <c r="C1606" s="58" t="s">
        <v>3489</v>
      </c>
      <c r="D1606" s="184" t="s">
        <v>3490</v>
      </c>
      <c r="E1606" s="58" t="s">
        <v>337</v>
      </c>
      <c r="F1606" s="58"/>
      <c r="G1606" s="58" t="s">
        <v>338</v>
      </c>
      <c r="H1606" s="188">
        <v>114</v>
      </c>
      <c r="I1606" s="59">
        <v>0.25</v>
      </c>
      <c r="J1606" s="190">
        <f t="shared" si="26"/>
        <v>85.5</v>
      </c>
    </row>
    <row r="1607" spans="1:10" ht="15.5">
      <c r="A1607" s="58">
        <v>1603</v>
      </c>
      <c r="B1607" s="58" t="s">
        <v>1949</v>
      </c>
      <c r="C1607" s="58" t="s">
        <v>3491</v>
      </c>
      <c r="D1607" s="184" t="s">
        <v>3492</v>
      </c>
      <c r="E1607" s="58" t="s">
        <v>337</v>
      </c>
      <c r="F1607" s="58"/>
      <c r="G1607" s="58" t="s">
        <v>338</v>
      </c>
      <c r="H1607" s="188">
        <v>109</v>
      </c>
      <c r="I1607" s="59">
        <v>0.25</v>
      </c>
      <c r="J1607" s="190">
        <f t="shared" si="26"/>
        <v>81.75</v>
      </c>
    </row>
    <row r="1608" spans="1:10" ht="15.5">
      <c r="A1608" s="58">
        <v>1604</v>
      </c>
      <c r="B1608" s="58" t="s">
        <v>1949</v>
      </c>
      <c r="C1608" s="58" t="s">
        <v>3493</v>
      </c>
      <c r="D1608" s="184" t="s">
        <v>3494</v>
      </c>
      <c r="E1608" s="58" t="s">
        <v>337</v>
      </c>
      <c r="F1608" s="58"/>
      <c r="G1608" s="58" t="s">
        <v>338</v>
      </c>
      <c r="H1608" s="188">
        <v>109</v>
      </c>
      <c r="I1608" s="59">
        <v>0.25</v>
      </c>
      <c r="J1608" s="190">
        <f t="shared" si="26"/>
        <v>81.75</v>
      </c>
    </row>
    <row r="1609" spans="1:10" ht="15.5">
      <c r="A1609" s="58">
        <v>1605</v>
      </c>
      <c r="B1609" s="58" t="s">
        <v>1949</v>
      </c>
      <c r="C1609" s="58" t="s">
        <v>3495</v>
      </c>
      <c r="D1609" s="184" t="s">
        <v>3496</v>
      </c>
      <c r="E1609" s="58" t="s">
        <v>337</v>
      </c>
      <c r="F1609" s="58"/>
      <c r="G1609" s="58" t="s">
        <v>338</v>
      </c>
      <c r="H1609" s="188">
        <v>43.9</v>
      </c>
      <c r="I1609" s="59">
        <v>0.25</v>
      </c>
      <c r="J1609" s="190">
        <f t="shared" si="26"/>
        <v>32.924999999999997</v>
      </c>
    </row>
    <row r="1610" spans="1:10" ht="15.5">
      <c r="A1610" s="58">
        <v>1606</v>
      </c>
      <c r="B1610" s="58" t="s">
        <v>1949</v>
      </c>
      <c r="C1610" s="58" t="s">
        <v>3497</v>
      </c>
      <c r="D1610" s="184" t="s">
        <v>3498</v>
      </c>
      <c r="E1610" s="58" t="s">
        <v>337</v>
      </c>
      <c r="F1610" s="58"/>
      <c r="G1610" s="58" t="s">
        <v>338</v>
      </c>
      <c r="H1610" s="188">
        <v>43.9</v>
      </c>
      <c r="I1610" s="59">
        <v>0.25</v>
      </c>
      <c r="J1610" s="190">
        <f t="shared" si="26"/>
        <v>32.924999999999997</v>
      </c>
    </row>
    <row r="1611" spans="1:10" ht="15.5">
      <c r="A1611" s="58">
        <v>1607</v>
      </c>
      <c r="B1611" s="58" t="s">
        <v>1949</v>
      </c>
      <c r="C1611" s="58" t="s">
        <v>3499</v>
      </c>
      <c r="D1611" s="184" t="s">
        <v>3500</v>
      </c>
      <c r="E1611" s="58" t="s">
        <v>337</v>
      </c>
      <c r="F1611" s="58"/>
      <c r="G1611" s="58" t="s">
        <v>338</v>
      </c>
      <c r="H1611" s="188">
        <v>0</v>
      </c>
      <c r="I1611" s="59">
        <v>0.25</v>
      </c>
      <c r="J1611" s="190">
        <f t="shared" si="26"/>
        <v>0</v>
      </c>
    </row>
    <row r="1612" spans="1:10" ht="15.5">
      <c r="A1612" s="58">
        <v>1608</v>
      </c>
      <c r="B1612" s="58" t="s">
        <v>1949</v>
      </c>
      <c r="C1612" s="58" t="s">
        <v>3501</v>
      </c>
      <c r="D1612" s="184" t="s">
        <v>1941</v>
      </c>
      <c r="E1612" s="58" t="s">
        <v>337</v>
      </c>
      <c r="F1612" s="58"/>
      <c r="G1612" s="58" t="s">
        <v>338</v>
      </c>
      <c r="H1612" s="188">
        <v>0</v>
      </c>
      <c r="I1612" s="59">
        <v>0.25</v>
      </c>
      <c r="J1612" s="190">
        <f t="shared" si="26"/>
        <v>0</v>
      </c>
    </row>
    <row r="1613" spans="1:10" ht="15.5">
      <c r="A1613" s="58">
        <v>1609</v>
      </c>
      <c r="B1613" s="58" t="s">
        <v>1949</v>
      </c>
      <c r="C1613" s="58" t="s">
        <v>3502</v>
      </c>
      <c r="D1613" s="184" t="s">
        <v>3503</v>
      </c>
      <c r="E1613" s="58" t="s">
        <v>337</v>
      </c>
      <c r="F1613" s="58"/>
      <c r="G1613" s="58" t="s">
        <v>338</v>
      </c>
      <c r="H1613" s="188">
        <v>0</v>
      </c>
      <c r="I1613" s="59">
        <v>0.25</v>
      </c>
      <c r="J1613" s="190">
        <f t="shared" si="26"/>
        <v>0</v>
      </c>
    </row>
    <row r="1614" spans="1:10" ht="15.5">
      <c r="A1614" s="58">
        <v>1610</v>
      </c>
      <c r="B1614" s="58" t="s">
        <v>1949</v>
      </c>
      <c r="C1614" s="58" t="s">
        <v>3504</v>
      </c>
      <c r="D1614" s="184" t="s">
        <v>3505</v>
      </c>
      <c r="E1614" s="58" t="s">
        <v>337</v>
      </c>
      <c r="F1614" s="58"/>
      <c r="G1614" s="58" t="s">
        <v>338</v>
      </c>
      <c r="H1614" s="188">
        <v>30.8</v>
      </c>
      <c r="I1614" s="59">
        <v>0.25</v>
      </c>
      <c r="J1614" s="190">
        <f t="shared" si="26"/>
        <v>23.1</v>
      </c>
    </row>
    <row r="1615" spans="1:10" ht="15.5">
      <c r="A1615" s="58">
        <v>1611</v>
      </c>
      <c r="B1615" s="58" t="s">
        <v>1949</v>
      </c>
      <c r="C1615" s="58" t="s">
        <v>3506</v>
      </c>
      <c r="D1615" s="184" t="s">
        <v>3507</v>
      </c>
      <c r="E1615" s="58" t="s">
        <v>337</v>
      </c>
      <c r="F1615" s="58"/>
      <c r="G1615" s="58" t="s">
        <v>338</v>
      </c>
      <c r="H1615" s="188">
        <v>19.04</v>
      </c>
      <c r="I1615" s="59">
        <v>0.25</v>
      </c>
      <c r="J1615" s="190">
        <f t="shared" si="26"/>
        <v>14.28</v>
      </c>
    </row>
    <row r="1616" spans="1:10" ht="15.5">
      <c r="A1616" s="58">
        <v>1612</v>
      </c>
      <c r="B1616" s="58" t="s">
        <v>1949</v>
      </c>
      <c r="C1616" s="58" t="s">
        <v>3508</v>
      </c>
      <c r="D1616" s="184" t="s">
        <v>3509</v>
      </c>
      <c r="E1616" s="58" t="s">
        <v>337</v>
      </c>
      <c r="F1616" s="58"/>
      <c r="G1616" s="58" t="s">
        <v>338</v>
      </c>
      <c r="H1616" s="188">
        <v>19.04</v>
      </c>
      <c r="I1616" s="59">
        <v>0.25</v>
      </c>
      <c r="J1616" s="190">
        <f t="shared" si="26"/>
        <v>14.28</v>
      </c>
    </row>
    <row r="1617" spans="1:10" ht="15.5">
      <c r="A1617" s="58">
        <v>1613</v>
      </c>
      <c r="B1617" s="58" t="s">
        <v>1949</v>
      </c>
      <c r="C1617" s="58" t="s">
        <v>3510</v>
      </c>
      <c r="D1617" s="184" t="s">
        <v>3511</v>
      </c>
      <c r="E1617" s="58" t="s">
        <v>337</v>
      </c>
      <c r="F1617" s="58"/>
      <c r="G1617" s="58" t="s">
        <v>338</v>
      </c>
      <c r="H1617" s="188">
        <v>2661</v>
      </c>
      <c r="I1617" s="59">
        <v>0.25</v>
      </c>
      <c r="J1617" s="190">
        <f t="shared" si="26"/>
        <v>1995.75</v>
      </c>
    </row>
    <row r="1618" spans="1:10" ht="15.5">
      <c r="A1618" s="58">
        <v>1614</v>
      </c>
      <c r="B1618" s="58" t="s">
        <v>1949</v>
      </c>
      <c r="C1618" s="58" t="s">
        <v>3512</v>
      </c>
      <c r="D1618" s="184" t="s">
        <v>3513</v>
      </c>
      <c r="E1618" s="58" t="s">
        <v>337</v>
      </c>
      <c r="F1618" s="58"/>
      <c r="G1618" s="58" t="s">
        <v>338</v>
      </c>
      <c r="H1618" s="188">
        <v>3127</v>
      </c>
      <c r="I1618" s="59">
        <v>0.25</v>
      </c>
      <c r="J1618" s="190">
        <f t="shared" si="26"/>
        <v>2345.25</v>
      </c>
    </row>
    <row r="1619" spans="1:10" ht="15.5">
      <c r="A1619" s="58">
        <v>1615</v>
      </c>
      <c r="B1619" s="58" t="s">
        <v>1949</v>
      </c>
      <c r="C1619" s="58" t="s">
        <v>3514</v>
      </c>
      <c r="D1619" s="184" t="s">
        <v>3515</v>
      </c>
      <c r="E1619" s="58" t="s">
        <v>337</v>
      </c>
      <c r="F1619" s="58"/>
      <c r="G1619" s="58" t="s">
        <v>338</v>
      </c>
      <c r="H1619" s="188">
        <v>4852</v>
      </c>
      <c r="I1619" s="59">
        <v>0.25</v>
      </c>
      <c r="J1619" s="190">
        <f t="shared" si="26"/>
        <v>3639</v>
      </c>
    </row>
    <row r="1620" spans="1:10" ht="15.5">
      <c r="A1620" s="58">
        <v>1616</v>
      </c>
      <c r="B1620" s="58" t="s">
        <v>1949</v>
      </c>
      <c r="C1620" s="58" t="s">
        <v>3516</v>
      </c>
      <c r="D1620" s="184" t="s">
        <v>3517</v>
      </c>
      <c r="E1620" s="58" t="s">
        <v>337</v>
      </c>
      <c r="F1620" s="58"/>
      <c r="G1620" s="58" t="s">
        <v>338</v>
      </c>
      <c r="H1620" s="188">
        <v>4430</v>
      </c>
      <c r="I1620" s="59">
        <v>0.25</v>
      </c>
      <c r="J1620" s="190">
        <f t="shared" si="26"/>
        <v>3322.5</v>
      </c>
    </row>
    <row r="1621" spans="1:10" ht="15.5">
      <c r="A1621" s="58">
        <v>1617</v>
      </c>
      <c r="B1621" s="58" t="s">
        <v>1949</v>
      </c>
      <c r="C1621" s="58" t="s">
        <v>3518</v>
      </c>
      <c r="D1621" s="184" t="s">
        <v>3519</v>
      </c>
      <c r="E1621" s="58" t="s">
        <v>337</v>
      </c>
      <c r="F1621" s="58"/>
      <c r="G1621" s="58" t="s">
        <v>338</v>
      </c>
      <c r="H1621" s="188">
        <v>33.799999999999997</v>
      </c>
      <c r="I1621" s="59">
        <v>0.25</v>
      </c>
      <c r="J1621" s="190">
        <f t="shared" si="26"/>
        <v>25.349999999999998</v>
      </c>
    </row>
    <row r="1622" spans="1:10" ht="15.5">
      <c r="A1622" s="58">
        <v>1618</v>
      </c>
      <c r="B1622" s="58" t="s">
        <v>1949</v>
      </c>
      <c r="C1622" s="58" t="s">
        <v>3520</v>
      </c>
      <c r="D1622" s="184" t="s">
        <v>1910</v>
      </c>
      <c r="E1622" s="58" t="s">
        <v>337</v>
      </c>
      <c r="F1622" s="58"/>
      <c r="G1622" s="58" t="s">
        <v>338</v>
      </c>
      <c r="H1622" s="188">
        <v>45.8</v>
      </c>
      <c r="I1622" s="59">
        <v>0.25</v>
      </c>
      <c r="J1622" s="190">
        <f t="shared" si="26"/>
        <v>34.349999999999994</v>
      </c>
    </row>
    <row r="1623" spans="1:10" ht="15.5">
      <c r="A1623" s="58">
        <v>1619</v>
      </c>
      <c r="B1623" s="58" t="s">
        <v>1949</v>
      </c>
      <c r="C1623" s="58" t="s">
        <v>3521</v>
      </c>
      <c r="D1623" s="184" t="s">
        <v>3522</v>
      </c>
      <c r="E1623" s="58" t="s">
        <v>337</v>
      </c>
      <c r="F1623" s="58"/>
      <c r="G1623" s="58" t="s">
        <v>338</v>
      </c>
      <c r="H1623" s="188">
        <v>45.8</v>
      </c>
      <c r="I1623" s="59">
        <v>0.25</v>
      </c>
      <c r="J1623" s="190">
        <f t="shared" si="26"/>
        <v>34.349999999999994</v>
      </c>
    </row>
    <row r="1624" spans="1:10" ht="15.5">
      <c r="A1624" s="58">
        <v>1620</v>
      </c>
      <c r="B1624" s="58" t="s">
        <v>1949</v>
      </c>
      <c r="C1624" s="58" t="s">
        <v>3523</v>
      </c>
      <c r="D1624" s="184" t="s">
        <v>3524</v>
      </c>
      <c r="E1624" s="58" t="s">
        <v>337</v>
      </c>
      <c r="F1624" s="58"/>
      <c r="G1624" s="58" t="s">
        <v>338</v>
      </c>
      <c r="H1624" s="188">
        <v>111</v>
      </c>
      <c r="I1624" s="59">
        <v>0.25</v>
      </c>
      <c r="J1624" s="190">
        <f t="shared" si="26"/>
        <v>83.25</v>
      </c>
    </row>
    <row r="1625" spans="1:10" ht="15.5">
      <c r="A1625" s="58">
        <v>1621</v>
      </c>
      <c r="B1625" s="58" t="s">
        <v>1949</v>
      </c>
      <c r="C1625" s="58" t="s">
        <v>3525</v>
      </c>
      <c r="D1625" s="184" t="s">
        <v>3526</v>
      </c>
      <c r="E1625" s="58" t="s">
        <v>337</v>
      </c>
      <c r="F1625" s="58"/>
      <c r="G1625" s="58" t="s">
        <v>338</v>
      </c>
      <c r="H1625" s="188">
        <v>124</v>
      </c>
      <c r="I1625" s="59">
        <v>0.25</v>
      </c>
      <c r="J1625" s="190">
        <f t="shared" si="26"/>
        <v>93</v>
      </c>
    </row>
    <row r="1626" spans="1:10" ht="15.5">
      <c r="A1626" s="58">
        <v>1622</v>
      </c>
      <c r="B1626" s="58" t="s">
        <v>1949</v>
      </c>
      <c r="C1626" s="58" t="s">
        <v>3527</v>
      </c>
      <c r="D1626" s="184" t="s">
        <v>3528</v>
      </c>
      <c r="E1626" s="58" t="s">
        <v>337</v>
      </c>
      <c r="F1626" s="58"/>
      <c r="G1626" s="58" t="s">
        <v>338</v>
      </c>
      <c r="H1626" s="188">
        <v>124</v>
      </c>
      <c r="I1626" s="59">
        <v>0.25</v>
      </c>
      <c r="J1626" s="190">
        <f t="shared" si="26"/>
        <v>93</v>
      </c>
    </row>
    <row r="1627" spans="1:10" ht="15.5">
      <c r="A1627" s="58">
        <v>1623</v>
      </c>
      <c r="B1627" s="58" t="s">
        <v>1949</v>
      </c>
      <c r="C1627" s="58" t="s">
        <v>3529</v>
      </c>
      <c r="D1627" s="184" t="s">
        <v>3530</v>
      </c>
      <c r="E1627" s="58" t="s">
        <v>337</v>
      </c>
      <c r="F1627" s="58"/>
      <c r="G1627" s="58" t="s">
        <v>338</v>
      </c>
      <c r="H1627" s="188">
        <v>16.79</v>
      </c>
      <c r="I1627" s="59">
        <v>0.25</v>
      </c>
      <c r="J1627" s="190">
        <f t="shared" si="26"/>
        <v>12.592499999999999</v>
      </c>
    </row>
    <row r="1628" spans="1:10" ht="15.5">
      <c r="A1628" s="58">
        <v>1624</v>
      </c>
      <c r="B1628" s="58" t="s">
        <v>1949</v>
      </c>
      <c r="C1628" s="58" t="s">
        <v>3531</v>
      </c>
      <c r="D1628" s="184" t="s">
        <v>3532</v>
      </c>
      <c r="E1628" s="58" t="s">
        <v>337</v>
      </c>
      <c r="F1628" s="58"/>
      <c r="G1628" s="58" t="s">
        <v>338</v>
      </c>
      <c r="H1628" s="188">
        <v>8.66</v>
      </c>
      <c r="I1628" s="59">
        <v>0.25</v>
      </c>
      <c r="J1628" s="190">
        <f t="shared" ref="J1628:J1691" si="27">H1628*(1-I1628)</f>
        <v>6.4950000000000001</v>
      </c>
    </row>
    <row r="1629" spans="1:10" ht="15.5">
      <c r="A1629" s="58">
        <v>1625</v>
      </c>
      <c r="B1629" s="58" t="s">
        <v>1949</v>
      </c>
      <c r="C1629" s="58" t="s">
        <v>3533</v>
      </c>
      <c r="D1629" s="184" t="s">
        <v>3534</v>
      </c>
      <c r="E1629" s="58" t="s">
        <v>337</v>
      </c>
      <c r="F1629" s="58"/>
      <c r="G1629" s="58" t="s">
        <v>338</v>
      </c>
      <c r="H1629" s="188">
        <v>52.8</v>
      </c>
      <c r="I1629" s="59">
        <v>0.25</v>
      </c>
      <c r="J1629" s="190">
        <f t="shared" si="27"/>
        <v>39.599999999999994</v>
      </c>
    </row>
    <row r="1630" spans="1:10" ht="15.5">
      <c r="A1630" s="58">
        <v>1626</v>
      </c>
      <c r="B1630" s="58" t="s">
        <v>1949</v>
      </c>
      <c r="C1630" s="58" t="s">
        <v>3535</v>
      </c>
      <c r="D1630" s="184" t="s">
        <v>3536</v>
      </c>
      <c r="E1630" s="58" t="s">
        <v>337</v>
      </c>
      <c r="F1630" s="58"/>
      <c r="G1630" s="58" t="s">
        <v>338</v>
      </c>
      <c r="H1630" s="188">
        <v>2.0499999999999998</v>
      </c>
      <c r="I1630" s="59">
        <v>0.25</v>
      </c>
      <c r="J1630" s="190">
        <f t="shared" si="27"/>
        <v>1.5374999999999999</v>
      </c>
    </row>
    <row r="1631" spans="1:10" ht="15.5">
      <c r="A1631" s="58">
        <v>1627</v>
      </c>
      <c r="B1631" s="58" t="s">
        <v>1949</v>
      </c>
      <c r="C1631" s="58" t="s">
        <v>3537</v>
      </c>
      <c r="D1631" s="184" t="s">
        <v>3538</v>
      </c>
      <c r="E1631" s="58" t="s">
        <v>337</v>
      </c>
      <c r="F1631" s="58"/>
      <c r="G1631" s="58" t="s">
        <v>338</v>
      </c>
      <c r="H1631" s="188">
        <v>17.059999999999999</v>
      </c>
      <c r="I1631" s="59">
        <v>0.25</v>
      </c>
      <c r="J1631" s="190">
        <f t="shared" si="27"/>
        <v>12.794999999999998</v>
      </c>
    </row>
    <row r="1632" spans="1:10" ht="15.5">
      <c r="A1632" s="58">
        <v>1628</v>
      </c>
      <c r="B1632" s="58" t="s">
        <v>1949</v>
      </c>
      <c r="C1632" s="58" t="s">
        <v>3539</v>
      </c>
      <c r="D1632" s="184" t="s">
        <v>3540</v>
      </c>
      <c r="E1632" s="58" t="s">
        <v>337</v>
      </c>
      <c r="F1632" s="58"/>
      <c r="G1632" s="58" t="s">
        <v>338</v>
      </c>
      <c r="H1632" s="188">
        <v>435</v>
      </c>
      <c r="I1632" s="59">
        <v>0.25</v>
      </c>
      <c r="J1632" s="190">
        <f t="shared" si="27"/>
        <v>326.25</v>
      </c>
    </row>
    <row r="1633" spans="1:10" ht="15.5">
      <c r="A1633" s="58">
        <v>1629</v>
      </c>
      <c r="B1633" s="58" t="s">
        <v>1949</v>
      </c>
      <c r="C1633" s="58" t="s">
        <v>3541</v>
      </c>
      <c r="D1633" s="184" t="s">
        <v>3542</v>
      </c>
      <c r="E1633" s="58" t="s">
        <v>337</v>
      </c>
      <c r="F1633" s="58"/>
      <c r="G1633" s="58" t="s">
        <v>338</v>
      </c>
      <c r="H1633" s="188">
        <v>847</v>
      </c>
      <c r="I1633" s="59">
        <v>0.25</v>
      </c>
      <c r="J1633" s="190">
        <f t="shared" si="27"/>
        <v>635.25</v>
      </c>
    </row>
    <row r="1634" spans="1:10" ht="15.5">
      <c r="A1634" s="58">
        <v>1630</v>
      </c>
      <c r="B1634" s="58" t="s">
        <v>1949</v>
      </c>
      <c r="C1634" s="58" t="s">
        <v>3543</v>
      </c>
      <c r="D1634" s="184" t="s">
        <v>3544</v>
      </c>
      <c r="E1634" s="58" t="s">
        <v>337</v>
      </c>
      <c r="F1634" s="58"/>
      <c r="G1634" s="58" t="s">
        <v>338</v>
      </c>
      <c r="H1634" s="188">
        <v>448</v>
      </c>
      <c r="I1634" s="59">
        <v>0.25</v>
      </c>
      <c r="J1634" s="190">
        <f t="shared" si="27"/>
        <v>336</v>
      </c>
    </row>
    <row r="1635" spans="1:10" ht="15.5">
      <c r="A1635" s="58">
        <v>1631</v>
      </c>
      <c r="B1635" s="58" t="s">
        <v>1949</v>
      </c>
      <c r="C1635" s="58" t="s">
        <v>3545</v>
      </c>
      <c r="D1635" s="184" t="s">
        <v>3546</v>
      </c>
      <c r="E1635" s="58" t="s">
        <v>337</v>
      </c>
      <c r="F1635" s="58"/>
      <c r="G1635" s="58" t="s">
        <v>338</v>
      </c>
      <c r="H1635" s="188">
        <v>56</v>
      </c>
      <c r="I1635" s="59">
        <v>0.25</v>
      </c>
      <c r="J1635" s="190">
        <f t="shared" si="27"/>
        <v>42</v>
      </c>
    </row>
    <row r="1636" spans="1:10" ht="15.5">
      <c r="A1636" s="58">
        <v>1632</v>
      </c>
      <c r="B1636" s="58" t="s">
        <v>1949</v>
      </c>
      <c r="C1636" s="58" t="s">
        <v>3547</v>
      </c>
      <c r="D1636" s="184" t="s">
        <v>3548</v>
      </c>
      <c r="E1636" s="58" t="s">
        <v>337</v>
      </c>
      <c r="F1636" s="58"/>
      <c r="G1636" s="58" t="s">
        <v>338</v>
      </c>
      <c r="H1636" s="188">
        <v>52.8</v>
      </c>
      <c r="I1636" s="59">
        <v>0.25</v>
      </c>
      <c r="J1636" s="190">
        <f t="shared" si="27"/>
        <v>39.599999999999994</v>
      </c>
    </row>
    <row r="1637" spans="1:10" ht="15.5">
      <c r="A1637" s="58">
        <v>1633</v>
      </c>
      <c r="B1637" s="58" t="s">
        <v>1949</v>
      </c>
      <c r="C1637" s="58" t="s">
        <v>3549</v>
      </c>
      <c r="D1637" s="184" t="s">
        <v>3550</v>
      </c>
      <c r="E1637" s="58" t="s">
        <v>337</v>
      </c>
      <c r="F1637" s="58"/>
      <c r="G1637" s="58" t="s">
        <v>338</v>
      </c>
      <c r="H1637" s="188">
        <v>48.6</v>
      </c>
      <c r="I1637" s="59">
        <v>0.25</v>
      </c>
      <c r="J1637" s="190">
        <f t="shared" si="27"/>
        <v>36.450000000000003</v>
      </c>
    </row>
    <row r="1638" spans="1:10" ht="15.5">
      <c r="A1638" s="58">
        <v>1634</v>
      </c>
      <c r="B1638" s="58" t="s">
        <v>1949</v>
      </c>
      <c r="C1638" s="58" t="s">
        <v>3551</v>
      </c>
      <c r="D1638" s="184" t="s">
        <v>3552</v>
      </c>
      <c r="E1638" s="58" t="s">
        <v>337</v>
      </c>
      <c r="F1638" s="58"/>
      <c r="G1638" s="58" t="s">
        <v>338</v>
      </c>
      <c r="H1638" s="188">
        <v>35.9</v>
      </c>
      <c r="I1638" s="59">
        <v>0.25</v>
      </c>
      <c r="J1638" s="190">
        <f t="shared" si="27"/>
        <v>26.924999999999997</v>
      </c>
    </row>
    <row r="1639" spans="1:10" ht="15.5">
      <c r="A1639" s="58">
        <v>1635</v>
      </c>
      <c r="B1639" s="58" t="s">
        <v>1949</v>
      </c>
      <c r="C1639" s="58" t="s">
        <v>3553</v>
      </c>
      <c r="D1639" s="184" t="s">
        <v>3554</v>
      </c>
      <c r="E1639" s="58" t="s">
        <v>337</v>
      </c>
      <c r="F1639" s="58"/>
      <c r="G1639" s="58" t="s">
        <v>338</v>
      </c>
      <c r="H1639" s="188">
        <v>22.2</v>
      </c>
      <c r="I1639" s="59">
        <v>0.25</v>
      </c>
      <c r="J1639" s="190">
        <f t="shared" si="27"/>
        <v>16.649999999999999</v>
      </c>
    </row>
    <row r="1640" spans="1:10" ht="15.5">
      <c r="A1640" s="58">
        <v>1636</v>
      </c>
      <c r="B1640" s="58" t="s">
        <v>1949</v>
      </c>
      <c r="C1640" s="58" t="s">
        <v>3555</v>
      </c>
      <c r="D1640" s="184" t="s">
        <v>3556</v>
      </c>
      <c r="E1640" s="58" t="s">
        <v>337</v>
      </c>
      <c r="F1640" s="58"/>
      <c r="G1640" s="58" t="s">
        <v>338</v>
      </c>
      <c r="H1640" s="188">
        <v>23.2</v>
      </c>
      <c r="I1640" s="59">
        <v>0.25</v>
      </c>
      <c r="J1640" s="190">
        <f t="shared" si="27"/>
        <v>17.399999999999999</v>
      </c>
    </row>
    <row r="1641" spans="1:10" ht="15.5">
      <c r="A1641" s="58">
        <v>1637</v>
      </c>
      <c r="B1641" s="58" t="s">
        <v>1949</v>
      </c>
      <c r="C1641" s="58" t="s">
        <v>3557</v>
      </c>
      <c r="D1641" s="184" t="s">
        <v>3558</v>
      </c>
      <c r="E1641" s="58" t="s">
        <v>337</v>
      </c>
      <c r="F1641" s="58"/>
      <c r="G1641" s="58" t="s">
        <v>338</v>
      </c>
      <c r="H1641" s="188">
        <v>77.400000000000006</v>
      </c>
      <c r="I1641" s="59">
        <v>0.25</v>
      </c>
      <c r="J1641" s="190">
        <f t="shared" si="27"/>
        <v>58.050000000000004</v>
      </c>
    </row>
    <row r="1642" spans="1:10" ht="15.5">
      <c r="A1642" s="58">
        <v>1638</v>
      </c>
      <c r="B1642" s="58" t="s">
        <v>1949</v>
      </c>
      <c r="C1642" s="58" t="s">
        <v>3559</v>
      </c>
      <c r="D1642" s="184" t="s">
        <v>3560</v>
      </c>
      <c r="E1642" s="58" t="s">
        <v>337</v>
      </c>
      <c r="F1642" s="58"/>
      <c r="G1642" s="58" t="s">
        <v>338</v>
      </c>
      <c r="H1642" s="188">
        <v>92.3</v>
      </c>
      <c r="I1642" s="59">
        <v>0.25</v>
      </c>
      <c r="J1642" s="190">
        <f t="shared" si="27"/>
        <v>69.224999999999994</v>
      </c>
    </row>
    <row r="1643" spans="1:10" ht="15.5">
      <c r="A1643" s="58">
        <v>1639</v>
      </c>
      <c r="B1643" s="58" t="s">
        <v>1949</v>
      </c>
      <c r="C1643" s="58" t="s">
        <v>3561</v>
      </c>
      <c r="D1643" s="184" t="s">
        <v>3562</v>
      </c>
      <c r="E1643" s="58" t="s">
        <v>337</v>
      </c>
      <c r="F1643" s="58"/>
      <c r="G1643" s="58" t="s">
        <v>338</v>
      </c>
      <c r="H1643" s="188">
        <v>104</v>
      </c>
      <c r="I1643" s="59">
        <v>0.25</v>
      </c>
      <c r="J1643" s="190">
        <f t="shared" si="27"/>
        <v>78</v>
      </c>
    </row>
    <row r="1644" spans="1:10" ht="15.5">
      <c r="A1644" s="58">
        <v>1640</v>
      </c>
      <c r="B1644" s="58" t="s">
        <v>1949</v>
      </c>
      <c r="C1644" s="58" t="s">
        <v>3563</v>
      </c>
      <c r="D1644" s="184" t="s">
        <v>3564</v>
      </c>
      <c r="E1644" s="58" t="s">
        <v>337</v>
      </c>
      <c r="F1644" s="58"/>
      <c r="G1644" s="58" t="s">
        <v>338</v>
      </c>
      <c r="H1644" s="188">
        <v>533</v>
      </c>
      <c r="I1644" s="59">
        <v>0.25</v>
      </c>
      <c r="J1644" s="190">
        <f t="shared" si="27"/>
        <v>399.75</v>
      </c>
    </row>
    <row r="1645" spans="1:10" ht="15.5">
      <c r="A1645" s="58">
        <v>1641</v>
      </c>
      <c r="B1645" s="58" t="s">
        <v>1949</v>
      </c>
      <c r="C1645" s="58" t="s">
        <v>3565</v>
      </c>
      <c r="D1645" s="184" t="s">
        <v>3566</v>
      </c>
      <c r="E1645" s="58" t="s">
        <v>337</v>
      </c>
      <c r="F1645" s="58"/>
      <c r="G1645" s="58" t="s">
        <v>338</v>
      </c>
      <c r="H1645" s="188">
        <v>410</v>
      </c>
      <c r="I1645" s="59">
        <v>0.25</v>
      </c>
      <c r="J1645" s="190">
        <f t="shared" si="27"/>
        <v>307.5</v>
      </c>
    </row>
    <row r="1646" spans="1:10" ht="15.5">
      <c r="A1646" s="58">
        <v>1642</v>
      </c>
      <c r="B1646" s="58" t="s">
        <v>1949</v>
      </c>
      <c r="C1646" s="58" t="s">
        <v>3567</v>
      </c>
      <c r="D1646" s="184" t="s">
        <v>1916</v>
      </c>
      <c r="E1646" s="58" t="s">
        <v>337</v>
      </c>
      <c r="F1646" s="58"/>
      <c r="G1646" s="58" t="s">
        <v>338</v>
      </c>
      <c r="H1646" s="188">
        <v>595</v>
      </c>
      <c r="I1646" s="59">
        <v>0.25</v>
      </c>
      <c r="J1646" s="190">
        <f t="shared" si="27"/>
        <v>446.25</v>
      </c>
    </row>
    <row r="1647" spans="1:10" ht="15.5">
      <c r="A1647" s="58">
        <v>1643</v>
      </c>
      <c r="B1647" s="58" t="s">
        <v>1949</v>
      </c>
      <c r="C1647" s="58" t="s">
        <v>3568</v>
      </c>
      <c r="D1647" s="184" t="s">
        <v>1911</v>
      </c>
      <c r="E1647" s="58" t="s">
        <v>337</v>
      </c>
      <c r="F1647" s="58"/>
      <c r="G1647" s="58" t="s">
        <v>338</v>
      </c>
      <c r="H1647" s="188">
        <v>441</v>
      </c>
      <c r="I1647" s="59">
        <v>0.25</v>
      </c>
      <c r="J1647" s="190">
        <f t="shared" si="27"/>
        <v>330.75</v>
      </c>
    </row>
    <row r="1648" spans="1:10" ht="15.5">
      <c r="A1648" s="58">
        <v>1644</v>
      </c>
      <c r="B1648" s="58" t="s">
        <v>1949</v>
      </c>
      <c r="C1648" s="58" t="s">
        <v>3569</v>
      </c>
      <c r="D1648" s="184" t="s">
        <v>1912</v>
      </c>
      <c r="E1648" s="58" t="s">
        <v>337</v>
      </c>
      <c r="F1648" s="58"/>
      <c r="G1648" s="58" t="s">
        <v>338</v>
      </c>
      <c r="H1648" s="188">
        <v>113</v>
      </c>
      <c r="I1648" s="59">
        <v>0.25</v>
      </c>
      <c r="J1648" s="190">
        <f t="shared" si="27"/>
        <v>84.75</v>
      </c>
    </row>
    <row r="1649" spans="1:10" ht="15.5">
      <c r="A1649" s="58">
        <v>1645</v>
      </c>
      <c r="B1649" s="58" t="s">
        <v>1949</v>
      </c>
      <c r="C1649" s="58" t="s">
        <v>3570</v>
      </c>
      <c r="D1649" s="184" t="s">
        <v>1913</v>
      </c>
      <c r="E1649" s="58" t="s">
        <v>337</v>
      </c>
      <c r="F1649" s="58"/>
      <c r="G1649" s="58" t="s">
        <v>338</v>
      </c>
      <c r="H1649" s="188">
        <v>123</v>
      </c>
      <c r="I1649" s="59">
        <v>0.25</v>
      </c>
      <c r="J1649" s="190">
        <f t="shared" si="27"/>
        <v>92.25</v>
      </c>
    </row>
    <row r="1650" spans="1:10" ht="15.5">
      <c r="A1650" s="58">
        <v>1646</v>
      </c>
      <c r="B1650" s="58" t="s">
        <v>1949</v>
      </c>
      <c r="C1650" s="58" t="s">
        <v>3571</v>
      </c>
      <c r="D1650" s="184" t="s">
        <v>1942</v>
      </c>
      <c r="E1650" s="58" t="s">
        <v>337</v>
      </c>
      <c r="F1650" s="58"/>
      <c r="G1650" s="58" t="s">
        <v>338</v>
      </c>
      <c r="H1650" s="188">
        <v>482</v>
      </c>
      <c r="I1650" s="59">
        <v>0.25</v>
      </c>
      <c r="J1650" s="190">
        <f t="shared" si="27"/>
        <v>361.5</v>
      </c>
    </row>
    <row r="1651" spans="1:10" ht="15.5">
      <c r="A1651" s="58">
        <v>1647</v>
      </c>
      <c r="B1651" s="58" t="s">
        <v>1949</v>
      </c>
      <c r="C1651" s="58" t="s">
        <v>3572</v>
      </c>
      <c r="D1651" s="184" t="s">
        <v>1943</v>
      </c>
      <c r="E1651" s="58" t="s">
        <v>337</v>
      </c>
      <c r="F1651" s="58"/>
      <c r="G1651" s="58" t="s">
        <v>338</v>
      </c>
      <c r="H1651" s="188">
        <v>400</v>
      </c>
      <c r="I1651" s="59">
        <v>0.25</v>
      </c>
      <c r="J1651" s="190">
        <f t="shared" si="27"/>
        <v>300</v>
      </c>
    </row>
    <row r="1652" spans="1:10" ht="15.5">
      <c r="A1652" s="58">
        <v>1648</v>
      </c>
      <c r="B1652" s="58" t="s">
        <v>1949</v>
      </c>
      <c r="C1652" s="58" t="s">
        <v>3573</v>
      </c>
      <c r="D1652" s="184" t="s">
        <v>1914</v>
      </c>
      <c r="E1652" s="58" t="s">
        <v>337</v>
      </c>
      <c r="F1652" s="58"/>
      <c r="G1652" s="58" t="s">
        <v>338</v>
      </c>
      <c r="H1652" s="188">
        <v>154</v>
      </c>
      <c r="I1652" s="59">
        <v>0.25</v>
      </c>
      <c r="J1652" s="190">
        <f t="shared" si="27"/>
        <v>115.5</v>
      </c>
    </row>
    <row r="1653" spans="1:10" ht="15.5">
      <c r="A1653" s="58">
        <v>1649</v>
      </c>
      <c r="B1653" s="58" t="s">
        <v>1949</v>
      </c>
      <c r="C1653" s="58" t="s">
        <v>3574</v>
      </c>
      <c r="D1653" s="184" t="s">
        <v>3575</v>
      </c>
      <c r="E1653" s="58" t="s">
        <v>337</v>
      </c>
      <c r="F1653" s="58"/>
      <c r="G1653" s="58" t="s">
        <v>338</v>
      </c>
      <c r="H1653" s="188">
        <v>20.5</v>
      </c>
      <c r="I1653" s="59">
        <v>0.25</v>
      </c>
      <c r="J1653" s="190">
        <f t="shared" si="27"/>
        <v>15.375</v>
      </c>
    </row>
    <row r="1654" spans="1:10" ht="15.5">
      <c r="A1654" s="58">
        <v>1650</v>
      </c>
      <c r="B1654" s="58" t="s">
        <v>1949</v>
      </c>
      <c r="C1654" s="58" t="s">
        <v>3576</v>
      </c>
      <c r="D1654" s="184" t="s">
        <v>3577</v>
      </c>
      <c r="E1654" s="58" t="s">
        <v>337</v>
      </c>
      <c r="F1654" s="58"/>
      <c r="G1654" s="58" t="s">
        <v>338</v>
      </c>
      <c r="H1654" s="188">
        <v>95</v>
      </c>
      <c r="I1654" s="59">
        <v>0.25</v>
      </c>
      <c r="J1654" s="190">
        <f t="shared" si="27"/>
        <v>71.25</v>
      </c>
    </row>
    <row r="1655" spans="1:10" ht="15.5">
      <c r="A1655" s="58">
        <v>1651</v>
      </c>
      <c r="B1655" s="58" t="s">
        <v>1949</v>
      </c>
      <c r="C1655" s="58" t="s">
        <v>3578</v>
      </c>
      <c r="D1655" s="184" t="s">
        <v>3579</v>
      </c>
      <c r="E1655" s="58" t="s">
        <v>337</v>
      </c>
      <c r="F1655" s="58"/>
      <c r="G1655" s="58" t="s">
        <v>338</v>
      </c>
      <c r="H1655" s="188">
        <v>138</v>
      </c>
      <c r="I1655" s="59">
        <v>0.25</v>
      </c>
      <c r="J1655" s="190">
        <f t="shared" si="27"/>
        <v>103.5</v>
      </c>
    </row>
    <row r="1656" spans="1:10" ht="31">
      <c r="A1656" s="58">
        <v>1652</v>
      </c>
      <c r="B1656" s="58" t="s">
        <v>1949</v>
      </c>
      <c r="C1656" s="58" t="s">
        <v>3580</v>
      </c>
      <c r="D1656" s="184" t="s">
        <v>3581</v>
      </c>
      <c r="E1656" s="58" t="s">
        <v>337</v>
      </c>
      <c r="F1656" s="58"/>
      <c r="G1656" s="58" t="s">
        <v>338</v>
      </c>
      <c r="H1656" s="188">
        <v>138</v>
      </c>
      <c r="I1656" s="59">
        <v>0.25</v>
      </c>
      <c r="J1656" s="190">
        <f t="shared" si="27"/>
        <v>103.5</v>
      </c>
    </row>
    <row r="1657" spans="1:10" ht="31">
      <c r="A1657" s="58">
        <v>1653</v>
      </c>
      <c r="B1657" s="58" t="s">
        <v>1949</v>
      </c>
      <c r="C1657" s="58" t="s">
        <v>3582</v>
      </c>
      <c r="D1657" s="184" t="s">
        <v>3583</v>
      </c>
      <c r="E1657" s="58" t="s">
        <v>337</v>
      </c>
      <c r="F1657" s="58"/>
      <c r="G1657" s="58" t="s">
        <v>338</v>
      </c>
      <c r="H1657" s="188">
        <v>173</v>
      </c>
      <c r="I1657" s="59">
        <v>0.25</v>
      </c>
      <c r="J1657" s="190">
        <f t="shared" si="27"/>
        <v>129.75</v>
      </c>
    </row>
    <row r="1658" spans="1:10" ht="15.5">
      <c r="A1658" s="58">
        <v>1654</v>
      </c>
      <c r="B1658" s="58" t="s">
        <v>1949</v>
      </c>
      <c r="C1658" s="58" t="s">
        <v>3584</v>
      </c>
      <c r="D1658" s="184" t="s">
        <v>3585</v>
      </c>
      <c r="E1658" s="58" t="s">
        <v>337</v>
      </c>
      <c r="F1658" s="58"/>
      <c r="G1658" s="58" t="s">
        <v>338</v>
      </c>
      <c r="H1658" s="188">
        <v>114</v>
      </c>
      <c r="I1658" s="59">
        <v>0.25</v>
      </c>
      <c r="J1658" s="190">
        <f t="shared" si="27"/>
        <v>85.5</v>
      </c>
    </row>
    <row r="1659" spans="1:10" ht="15.5">
      <c r="A1659" s="58">
        <v>1655</v>
      </c>
      <c r="B1659" s="58" t="s">
        <v>1949</v>
      </c>
      <c r="C1659" s="58" t="s">
        <v>3586</v>
      </c>
      <c r="D1659" s="184" t="s">
        <v>3587</v>
      </c>
      <c r="E1659" s="58" t="s">
        <v>337</v>
      </c>
      <c r="F1659" s="58"/>
      <c r="G1659" s="58" t="s">
        <v>338</v>
      </c>
      <c r="H1659" s="188">
        <v>63.3</v>
      </c>
      <c r="I1659" s="59">
        <v>0.25</v>
      </c>
      <c r="J1659" s="190">
        <f t="shared" si="27"/>
        <v>47.474999999999994</v>
      </c>
    </row>
    <row r="1660" spans="1:10" ht="15.5">
      <c r="A1660" s="58">
        <v>1656</v>
      </c>
      <c r="B1660" s="58" t="s">
        <v>1949</v>
      </c>
      <c r="C1660" s="58" t="s">
        <v>3588</v>
      </c>
      <c r="D1660" s="184" t="s">
        <v>3589</v>
      </c>
      <c r="E1660" s="58" t="s">
        <v>337</v>
      </c>
      <c r="F1660" s="58"/>
      <c r="G1660" s="58" t="s">
        <v>338</v>
      </c>
      <c r="H1660" s="188">
        <v>122</v>
      </c>
      <c r="I1660" s="59">
        <v>0.25</v>
      </c>
      <c r="J1660" s="190">
        <f t="shared" si="27"/>
        <v>91.5</v>
      </c>
    </row>
    <row r="1661" spans="1:10" ht="15.5">
      <c r="A1661" s="58">
        <v>1657</v>
      </c>
      <c r="B1661" s="58" t="s">
        <v>1949</v>
      </c>
      <c r="C1661" s="58" t="s">
        <v>3590</v>
      </c>
      <c r="D1661" s="184" t="s">
        <v>1915</v>
      </c>
      <c r="E1661" s="58" t="s">
        <v>337</v>
      </c>
      <c r="F1661" s="58"/>
      <c r="G1661" s="58" t="s">
        <v>338</v>
      </c>
      <c r="H1661" s="188">
        <v>92.3</v>
      </c>
      <c r="I1661" s="59">
        <v>0.25</v>
      </c>
      <c r="J1661" s="190">
        <f t="shared" si="27"/>
        <v>69.224999999999994</v>
      </c>
    </row>
    <row r="1662" spans="1:10" ht="15.5">
      <c r="A1662" s="58">
        <v>1658</v>
      </c>
      <c r="B1662" s="58" t="s">
        <v>1949</v>
      </c>
      <c r="C1662" s="58" t="s">
        <v>3591</v>
      </c>
      <c r="D1662" s="184" t="s">
        <v>3592</v>
      </c>
      <c r="E1662" s="58" t="s">
        <v>337</v>
      </c>
      <c r="F1662" s="58"/>
      <c r="G1662" s="58" t="s">
        <v>338</v>
      </c>
      <c r="H1662" s="188">
        <v>29</v>
      </c>
      <c r="I1662" s="59">
        <v>0.25</v>
      </c>
      <c r="J1662" s="190">
        <f t="shared" si="27"/>
        <v>21.75</v>
      </c>
    </row>
    <row r="1663" spans="1:10" ht="15.5">
      <c r="A1663" s="58">
        <v>1659</v>
      </c>
      <c r="B1663" s="58" t="s">
        <v>1949</v>
      </c>
      <c r="C1663" s="58" t="s">
        <v>3593</v>
      </c>
      <c r="D1663" s="184" t="s">
        <v>3594</v>
      </c>
      <c r="E1663" s="58" t="s">
        <v>337</v>
      </c>
      <c r="F1663" s="58"/>
      <c r="G1663" s="58" t="s">
        <v>338</v>
      </c>
      <c r="H1663" s="188">
        <v>26.4</v>
      </c>
      <c r="I1663" s="59">
        <v>0.25</v>
      </c>
      <c r="J1663" s="190">
        <f t="shared" si="27"/>
        <v>19.799999999999997</v>
      </c>
    </row>
    <row r="1664" spans="1:10" ht="15.5">
      <c r="A1664" s="58">
        <v>1660</v>
      </c>
      <c r="B1664" s="58" t="s">
        <v>1949</v>
      </c>
      <c r="C1664" s="58" t="s">
        <v>3595</v>
      </c>
      <c r="D1664" s="184" t="s">
        <v>3596</v>
      </c>
      <c r="E1664" s="58" t="s">
        <v>337</v>
      </c>
      <c r="F1664" s="58"/>
      <c r="G1664" s="58" t="s">
        <v>338</v>
      </c>
      <c r="H1664" s="188">
        <v>29</v>
      </c>
      <c r="I1664" s="59">
        <v>0.25</v>
      </c>
      <c r="J1664" s="190">
        <f t="shared" si="27"/>
        <v>21.75</v>
      </c>
    </row>
    <row r="1665" spans="1:10" ht="15.5">
      <c r="A1665" s="58">
        <v>1661</v>
      </c>
      <c r="B1665" s="58" t="s">
        <v>1949</v>
      </c>
      <c r="C1665" s="58" t="s">
        <v>3597</v>
      </c>
      <c r="D1665" s="184" t="s">
        <v>3598</v>
      </c>
      <c r="E1665" s="58" t="s">
        <v>337</v>
      </c>
      <c r="F1665" s="58"/>
      <c r="G1665" s="58" t="s">
        <v>338</v>
      </c>
      <c r="H1665" s="188">
        <v>22.2</v>
      </c>
      <c r="I1665" s="59">
        <v>0.25</v>
      </c>
      <c r="J1665" s="190">
        <f t="shared" si="27"/>
        <v>16.649999999999999</v>
      </c>
    </row>
    <row r="1666" spans="1:10" ht="15.5">
      <c r="A1666" s="58">
        <v>1662</v>
      </c>
      <c r="B1666" s="58" t="s">
        <v>1949</v>
      </c>
      <c r="C1666" s="58" t="s">
        <v>3599</v>
      </c>
      <c r="D1666" s="184" t="s">
        <v>3600</v>
      </c>
      <c r="E1666" s="58" t="s">
        <v>337</v>
      </c>
      <c r="F1666" s="58"/>
      <c r="G1666" s="58" t="s">
        <v>338</v>
      </c>
      <c r="H1666" s="188">
        <v>22.2</v>
      </c>
      <c r="I1666" s="59">
        <v>0.25</v>
      </c>
      <c r="J1666" s="190">
        <f t="shared" si="27"/>
        <v>16.649999999999999</v>
      </c>
    </row>
    <row r="1667" spans="1:10" ht="15.5">
      <c r="A1667" s="58">
        <v>1663</v>
      </c>
      <c r="B1667" s="58" t="s">
        <v>1949</v>
      </c>
      <c r="C1667" s="58" t="s">
        <v>3601</v>
      </c>
      <c r="D1667" s="184" t="s">
        <v>3602</v>
      </c>
      <c r="E1667" s="58" t="s">
        <v>337</v>
      </c>
      <c r="F1667" s="58"/>
      <c r="G1667" s="58" t="s">
        <v>338</v>
      </c>
      <c r="H1667" s="188">
        <v>11.09</v>
      </c>
      <c r="I1667" s="59">
        <v>0.25</v>
      </c>
      <c r="J1667" s="190">
        <f t="shared" si="27"/>
        <v>8.317499999999999</v>
      </c>
    </row>
    <row r="1668" spans="1:10" ht="15.5">
      <c r="A1668" s="58">
        <v>1664</v>
      </c>
      <c r="B1668" s="58" t="s">
        <v>1949</v>
      </c>
      <c r="C1668" s="58" t="s">
        <v>3603</v>
      </c>
      <c r="D1668" s="184" t="s">
        <v>3604</v>
      </c>
      <c r="E1668" s="58" t="s">
        <v>337</v>
      </c>
      <c r="F1668" s="58"/>
      <c r="G1668" s="58" t="s">
        <v>338</v>
      </c>
      <c r="H1668" s="188">
        <v>20.100000000000001</v>
      </c>
      <c r="I1668" s="59">
        <v>0.25</v>
      </c>
      <c r="J1668" s="190">
        <f t="shared" si="27"/>
        <v>15.075000000000001</v>
      </c>
    </row>
    <row r="1669" spans="1:10" ht="15.5">
      <c r="A1669" s="58">
        <v>1665</v>
      </c>
      <c r="B1669" s="58" t="s">
        <v>1949</v>
      </c>
      <c r="C1669" s="58" t="s">
        <v>3605</v>
      </c>
      <c r="D1669" s="184" t="s">
        <v>3606</v>
      </c>
      <c r="E1669" s="58" t="s">
        <v>337</v>
      </c>
      <c r="F1669" s="58"/>
      <c r="G1669" s="58" t="s">
        <v>338</v>
      </c>
      <c r="H1669" s="188">
        <v>29</v>
      </c>
      <c r="I1669" s="59">
        <v>0.25</v>
      </c>
      <c r="J1669" s="190">
        <f t="shared" si="27"/>
        <v>21.75</v>
      </c>
    </row>
    <row r="1670" spans="1:10" ht="15.5">
      <c r="A1670" s="58">
        <v>1666</v>
      </c>
      <c r="B1670" s="58" t="s">
        <v>1949</v>
      </c>
      <c r="C1670" s="58" t="s">
        <v>3607</v>
      </c>
      <c r="D1670" s="184" t="s">
        <v>3608</v>
      </c>
      <c r="E1670" s="58" t="s">
        <v>337</v>
      </c>
      <c r="F1670" s="58"/>
      <c r="G1670" s="58" t="s">
        <v>338</v>
      </c>
      <c r="H1670" s="188">
        <v>29</v>
      </c>
      <c r="I1670" s="59">
        <v>0.25</v>
      </c>
      <c r="J1670" s="190">
        <f t="shared" si="27"/>
        <v>21.75</v>
      </c>
    </row>
    <row r="1671" spans="1:10" ht="15.5">
      <c r="A1671" s="58">
        <v>1667</v>
      </c>
      <c r="B1671" s="58" t="s">
        <v>1949</v>
      </c>
      <c r="C1671" s="58" t="s">
        <v>3609</v>
      </c>
      <c r="D1671" s="184" t="s">
        <v>3610</v>
      </c>
      <c r="E1671" s="58" t="s">
        <v>337</v>
      </c>
      <c r="F1671" s="58"/>
      <c r="G1671" s="58" t="s">
        <v>338</v>
      </c>
      <c r="H1671" s="188">
        <v>29</v>
      </c>
      <c r="I1671" s="59">
        <v>0.25</v>
      </c>
      <c r="J1671" s="190">
        <f t="shared" si="27"/>
        <v>21.75</v>
      </c>
    </row>
    <row r="1672" spans="1:10" ht="15.5">
      <c r="A1672" s="58">
        <v>1668</v>
      </c>
      <c r="B1672" s="58" t="s">
        <v>1949</v>
      </c>
      <c r="C1672" s="58" t="s">
        <v>3611</v>
      </c>
      <c r="D1672" s="184" t="s">
        <v>3612</v>
      </c>
      <c r="E1672" s="58" t="s">
        <v>337</v>
      </c>
      <c r="F1672" s="58"/>
      <c r="G1672" s="58" t="s">
        <v>338</v>
      </c>
      <c r="H1672" s="188">
        <v>8.4499999999999993</v>
      </c>
      <c r="I1672" s="59">
        <v>0.25</v>
      </c>
      <c r="J1672" s="190">
        <f t="shared" si="27"/>
        <v>6.3374999999999995</v>
      </c>
    </row>
    <row r="1673" spans="1:10" ht="15.5">
      <c r="A1673" s="58">
        <v>1669</v>
      </c>
      <c r="B1673" s="58" t="s">
        <v>1949</v>
      </c>
      <c r="C1673" s="58" t="s">
        <v>3613</v>
      </c>
      <c r="D1673" s="184" t="s">
        <v>3614</v>
      </c>
      <c r="E1673" s="58" t="s">
        <v>337</v>
      </c>
      <c r="F1673" s="58"/>
      <c r="G1673" s="58" t="s">
        <v>338</v>
      </c>
      <c r="H1673" s="188">
        <v>8.4499999999999993</v>
      </c>
      <c r="I1673" s="59">
        <v>0.25</v>
      </c>
      <c r="J1673" s="190">
        <f t="shared" si="27"/>
        <v>6.3374999999999995</v>
      </c>
    </row>
    <row r="1674" spans="1:10" ht="15.5">
      <c r="A1674" s="58">
        <v>1670</v>
      </c>
      <c r="B1674" s="58" t="s">
        <v>1949</v>
      </c>
      <c r="C1674" s="58" t="s">
        <v>3615</v>
      </c>
      <c r="D1674" s="184" t="s">
        <v>3616</v>
      </c>
      <c r="E1674" s="58" t="s">
        <v>337</v>
      </c>
      <c r="F1674" s="58"/>
      <c r="G1674" s="58" t="s">
        <v>338</v>
      </c>
      <c r="H1674" s="188">
        <v>26.4</v>
      </c>
      <c r="I1674" s="59">
        <v>0.25</v>
      </c>
      <c r="J1674" s="190">
        <f t="shared" si="27"/>
        <v>19.799999999999997</v>
      </c>
    </row>
    <row r="1675" spans="1:10" ht="15.5">
      <c r="A1675" s="58">
        <v>1671</v>
      </c>
      <c r="B1675" s="58" t="s">
        <v>1949</v>
      </c>
      <c r="C1675" s="58" t="s">
        <v>3617</v>
      </c>
      <c r="D1675" s="184" t="s">
        <v>3618</v>
      </c>
      <c r="E1675" s="58" t="s">
        <v>337</v>
      </c>
      <c r="F1675" s="58"/>
      <c r="G1675" s="58" t="s">
        <v>338</v>
      </c>
      <c r="H1675" s="188">
        <v>31.1</v>
      </c>
      <c r="I1675" s="59">
        <v>0.25</v>
      </c>
      <c r="J1675" s="190">
        <f t="shared" si="27"/>
        <v>23.325000000000003</v>
      </c>
    </row>
    <row r="1676" spans="1:10" ht="15.5">
      <c r="A1676" s="58">
        <v>1672</v>
      </c>
      <c r="B1676" s="58" t="s">
        <v>1949</v>
      </c>
      <c r="C1676" s="58" t="s">
        <v>3619</v>
      </c>
      <c r="D1676" s="184" t="s">
        <v>3620</v>
      </c>
      <c r="E1676" s="58" t="s">
        <v>337</v>
      </c>
      <c r="F1676" s="58"/>
      <c r="G1676" s="58" t="s">
        <v>338</v>
      </c>
      <c r="H1676" s="188">
        <v>20.100000000000001</v>
      </c>
      <c r="I1676" s="59">
        <v>0.25</v>
      </c>
      <c r="J1676" s="190">
        <f t="shared" si="27"/>
        <v>15.075000000000001</v>
      </c>
    </row>
    <row r="1677" spans="1:10" ht="15.5">
      <c r="A1677" s="58">
        <v>1673</v>
      </c>
      <c r="B1677" s="58" t="s">
        <v>1949</v>
      </c>
      <c r="C1677" s="58" t="s">
        <v>3621</v>
      </c>
      <c r="D1677" s="184" t="s">
        <v>3620</v>
      </c>
      <c r="E1677" s="58" t="s">
        <v>337</v>
      </c>
      <c r="F1677" s="58"/>
      <c r="G1677" s="58" t="s">
        <v>338</v>
      </c>
      <c r="H1677" s="188">
        <v>24.3</v>
      </c>
      <c r="I1677" s="59">
        <v>0.25</v>
      </c>
      <c r="J1677" s="190">
        <f t="shared" si="27"/>
        <v>18.225000000000001</v>
      </c>
    </row>
    <row r="1678" spans="1:10" ht="15.5">
      <c r="A1678" s="58">
        <v>1674</v>
      </c>
      <c r="B1678" s="58" t="s">
        <v>1949</v>
      </c>
      <c r="C1678" s="58" t="s">
        <v>3622</v>
      </c>
      <c r="D1678" s="184" t="s">
        <v>3623</v>
      </c>
      <c r="E1678" s="58" t="s">
        <v>337</v>
      </c>
      <c r="F1678" s="58"/>
      <c r="G1678" s="58" t="s">
        <v>338</v>
      </c>
      <c r="H1678" s="188">
        <v>26.4</v>
      </c>
      <c r="I1678" s="59">
        <v>0.25</v>
      </c>
      <c r="J1678" s="190">
        <f t="shared" si="27"/>
        <v>19.799999999999997</v>
      </c>
    </row>
    <row r="1679" spans="1:10" ht="15.5">
      <c r="A1679" s="58">
        <v>1675</v>
      </c>
      <c r="B1679" s="58" t="s">
        <v>1949</v>
      </c>
      <c r="C1679" s="58" t="s">
        <v>3624</v>
      </c>
      <c r="D1679" s="184" t="s">
        <v>1948</v>
      </c>
      <c r="E1679" s="58" t="s">
        <v>337</v>
      </c>
      <c r="F1679" s="58"/>
      <c r="G1679" s="58" t="s">
        <v>338</v>
      </c>
      <c r="H1679" s="188">
        <v>169</v>
      </c>
      <c r="I1679" s="59">
        <v>0.25</v>
      </c>
      <c r="J1679" s="190">
        <f t="shared" si="27"/>
        <v>126.75</v>
      </c>
    </row>
    <row r="1680" spans="1:10" ht="15.5">
      <c r="A1680" s="58">
        <v>1676</v>
      </c>
      <c r="B1680" s="58" t="s">
        <v>1949</v>
      </c>
      <c r="C1680" s="58" t="s">
        <v>3625</v>
      </c>
      <c r="D1680" s="184" t="s">
        <v>3626</v>
      </c>
      <c r="E1680" s="58" t="s">
        <v>337</v>
      </c>
      <c r="F1680" s="58"/>
      <c r="G1680" s="58" t="s">
        <v>338</v>
      </c>
      <c r="H1680" s="188">
        <v>131</v>
      </c>
      <c r="I1680" s="59">
        <v>0.25</v>
      </c>
      <c r="J1680" s="190">
        <f t="shared" si="27"/>
        <v>98.25</v>
      </c>
    </row>
    <row r="1681" spans="1:10" ht="15.5">
      <c r="A1681" s="58">
        <v>1677</v>
      </c>
      <c r="B1681" s="58" t="s">
        <v>1949</v>
      </c>
      <c r="C1681" s="58" t="s">
        <v>3627</v>
      </c>
      <c r="D1681" s="184" t="s">
        <v>1917</v>
      </c>
      <c r="E1681" s="58" t="s">
        <v>337</v>
      </c>
      <c r="F1681" s="58"/>
      <c r="G1681" s="58" t="s">
        <v>338</v>
      </c>
      <c r="H1681" s="188">
        <v>31.7</v>
      </c>
      <c r="I1681" s="59">
        <v>0.25</v>
      </c>
      <c r="J1681" s="190">
        <f t="shared" si="27"/>
        <v>23.774999999999999</v>
      </c>
    </row>
    <row r="1682" spans="1:10" ht="15.5">
      <c r="A1682" s="58">
        <v>1678</v>
      </c>
      <c r="B1682" s="58" t="s">
        <v>1949</v>
      </c>
      <c r="C1682" s="58" t="s">
        <v>3628</v>
      </c>
      <c r="D1682" s="184" t="s">
        <v>3629</v>
      </c>
      <c r="E1682" s="58" t="s">
        <v>337</v>
      </c>
      <c r="F1682" s="58"/>
      <c r="G1682" s="58" t="s">
        <v>338</v>
      </c>
      <c r="H1682" s="188">
        <v>12.67</v>
      </c>
      <c r="I1682" s="59">
        <v>0.25</v>
      </c>
      <c r="J1682" s="190">
        <f t="shared" si="27"/>
        <v>9.5024999999999995</v>
      </c>
    </row>
    <row r="1683" spans="1:10" ht="15.5">
      <c r="A1683" s="58">
        <v>1679</v>
      </c>
      <c r="B1683" s="58" t="s">
        <v>1949</v>
      </c>
      <c r="C1683" s="58" t="s">
        <v>3630</v>
      </c>
      <c r="D1683" s="184" t="s">
        <v>3631</v>
      </c>
      <c r="E1683" s="58" t="s">
        <v>337</v>
      </c>
      <c r="F1683" s="58"/>
      <c r="G1683" s="58" t="s">
        <v>338</v>
      </c>
      <c r="H1683" s="188">
        <v>86.6</v>
      </c>
      <c r="I1683" s="59">
        <v>0.25</v>
      </c>
      <c r="J1683" s="190">
        <f t="shared" si="27"/>
        <v>64.949999999999989</v>
      </c>
    </row>
    <row r="1684" spans="1:10" ht="15.5">
      <c r="A1684" s="58">
        <v>1680</v>
      </c>
      <c r="B1684" s="58" t="s">
        <v>1949</v>
      </c>
      <c r="C1684" s="58" t="s">
        <v>3632</v>
      </c>
      <c r="D1684" s="184" t="s">
        <v>1918</v>
      </c>
      <c r="E1684" s="58" t="s">
        <v>337</v>
      </c>
      <c r="F1684" s="58"/>
      <c r="G1684" s="58" t="s">
        <v>338</v>
      </c>
      <c r="H1684" s="188">
        <v>42.2</v>
      </c>
      <c r="I1684" s="59">
        <v>0.25</v>
      </c>
      <c r="J1684" s="190">
        <f t="shared" si="27"/>
        <v>31.650000000000002</v>
      </c>
    </row>
    <row r="1685" spans="1:10" ht="15.5">
      <c r="A1685" s="58">
        <v>1681</v>
      </c>
      <c r="B1685" s="58" t="s">
        <v>1949</v>
      </c>
      <c r="C1685" s="58" t="s">
        <v>3633</v>
      </c>
      <c r="D1685" s="184" t="s">
        <v>3634</v>
      </c>
      <c r="E1685" s="58" t="s">
        <v>337</v>
      </c>
      <c r="F1685" s="58"/>
      <c r="G1685" s="58" t="s">
        <v>338</v>
      </c>
      <c r="H1685" s="188">
        <v>110</v>
      </c>
      <c r="I1685" s="59">
        <v>0.25</v>
      </c>
      <c r="J1685" s="190">
        <f t="shared" si="27"/>
        <v>82.5</v>
      </c>
    </row>
    <row r="1686" spans="1:10" ht="15.5">
      <c r="A1686" s="58">
        <v>1682</v>
      </c>
      <c r="B1686" s="58" t="s">
        <v>1949</v>
      </c>
      <c r="C1686" s="58" t="s">
        <v>3635</v>
      </c>
      <c r="D1686" s="184" t="s">
        <v>3636</v>
      </c>
      <c r="E1686" s="58" t="s">
        <v>337</v>
      </c>
      <c r="F1686" s="58"/>
      <c r="G1686" s="58" t="s">
        <v>338</v>
      </c>
      <c r="H1686" s="188">
        <v>179</v>
      </c>
      <c r="I1686" s="59">
        <v>0.25</v>
      </c>
      <c r="J1686" s="190">
        <f t="shared" si="27"/>
        <v>134.25</v>
      </c>
    </row>
    <row r="1687" spans="1:10" ht="15.5">
      <c r="A1687" s="58">
        <v>1683</v>
      </c>
      <c r="B1687" s="58" t="s">
        <v>1949</v>
      </c>
      <c r="C1687" s="58" t="s">
        <v>3637</v>
      </c>
      <c r="D1687" s="184" t="s">
        <v>3638</v>
      </c>
      <c r="E1687" s="58" t="s">
        <v>337</v>
      </c>
      <c r="F1687" s="58"/>
      <c r="G1687" s="58" t="s">
        <v>338</v>
      </c>
      <c r="H1687" s="188">
        <v>338</v>
      </c>
      <c r="I1687" s="59">
        <v>0.25</v>
      </c>
      <c r="J1687" s="190">
        <f t="shared" si="27"/>
        <v>253.5</v>
      </c>
    </row>
    <row r="1688" spans="1:10" ht="15.5">
      <c r="A1688" s="58">
        <v>1684</v>
      </c>
      <c r="B1688" s="58" t="s">
        <v>1949</v>
      </c>
      <c r="C1688" s="58" t="s">
        <v>3639</v>
      </c>
      <c r="D1688" s="184" t="s">
        <v>3640</v>
      </c>
      <c r="E1688" s="58" t="s">
        <v>337</v>
      </c>
      <c r="F1688" s="58"/>
      <c r="G1688" s="58" t="s">
        <v>338</v>
      </c>
      <c r="H1688" s="188">
        <v>127</v>
      </c>
      <c r="I1688" s="59">
        <v>0.25</v>
      </c>
      <c r="J1688" s="190">
        <f t="shared" si="27"/>
        <v>95.25</v>
      </c>
    </row>
    <row r="1689" spans="1:10" ht="15.5">
      <c r="A1689" s="58">
        <v>1685</v>
      </c>
      <c r="B1689" s="58" t="s">
        <v>1949</v>
      </c>
      <c r="C1689" s="58" t="s">
        <v>3641</v>
      </c>
      <c r="D1689" s="184" t="s">
        <v>3642</v>
      </c>
      <c r="E1689" s="58" t="s">
        <v>337</v>
      </c>
      <c r="F1689" s="58"/>
      <c r="G1689" s="58" t="s">
        <v>338</v>
      </c>
      <c r="H1689" s="188">
        <v>7.63</v>
      </c>
      <c r="I1689" s="59">
        <v>0.25</v>
      </c>
      <c r="J1689" s="190">
        <f t="shared" si="27"/>
        <v>5.7225000000000001</v>
      </c>
    </row>
    <row r="1690" spans="1:10" ht="15.5">
      <c r="A1690" s="58">
        <v>1686</v>
      </c>
      <c r="B1690" s="58" t="s">
        <v>1949</v>
      </c>
      <c r="C1690" s="58" t="s">
        <v>3643</v>
      </c>
      <c r="D1690" s="184" t="s">
        <v>3644</v>
      </c>
      <c r="E1690" s="58" t="s">
        <v>337</v>
      </c>
      <c r="F1690" s="58"/>
      <c r="G1690" s="58" t="s">
        <v>338</v>
      </c>
      <c r="H1690" s="188">
        <v>95</v>
      </c>
      <c r="I1690" s="59">
        <v>0.25</v>
      </c>
      <c r="J1690" s="190">
        <f t="shared" si="27"/>
        <v>71.25</v>
      </c>
    </row>
    <row r="1691" spans="1:10" ht="15.5">
      <c r="A1691" s="58">
        <v>1687</v>
      </c>
      <c r="B1691" s="58" t="s">
        <v>1949</v>
      </c>
      <c r="C1691" s="58" t="s">
        <v>3645</v>
      </c>
      <c r="D1691" s="184" t="s">
        <v>3646</v>
      </c>
      <c r="E1691" s="58" t="s">
        <v>337</v>
      </c>
      <c r="F1691" s="58"/>
      <c r="G1691" s="58" t="s">
        <v>338</v>
      </c>
      <c r="H1691" s="188">
        <v>92.3</v>
      </c>
      <c r="I1691" s="59">
        <v>0.25</v>
      </c>
      <c r="J1691" s="190">
        <f t="shared" si="27"/>
        <v>69.224999999999994</v>
      </c>
    </row>
    <row r="1692" spans="1:10" ht="15.5">
      <c r="A1692" s="58">
        <v>1688</v>
      </c>
      <c r="B1692" s="58" t="s">
        <v>1949</v>
      </c>
      <c r="C1692" s="58" t="s">
        <v>3647</v>
      </c>
      <c r="D1692" s="184" t="s">
        <v>3648</v>
      </c>
      <c r="E1692" s="58" t="s">
        <v>337</v>
      </c>
      <c r="F1692" s="58"/>
      <c r="G1692" s="58" t="s">
        <v>338</v>
      </c>
      <c r="H1692" s="188">
        <v>68.3</v>
      </c>
      <c r="I1692" s="59">
        <v>0.25</v>
      </c>
      <c r="J1692" s="190">
        <f t="shared" ref="J1692:J1755" si="28">H1692*(1-I1692)</f>
        <v>51.224999999999994</v>
      </c>
    </row>
    <row r="1693" spans="1:10" ht="15.5">
      <c r="A1693" s="58">
        <v>1689</v>
      </c>
      <c r="B1693" s="58" t="s">
        <v>1949</v>
      </c>
      <c r="C1693" s="58" t="s">
        <v>3649</v>
      </c>
      <c r="D1693" s="184" t="s">
        <v>3650</v>
      </c>
      <c r="E1693" s="58" t="s">
        <v>337</v>
      </c>
      <c r="F1693" s="58"/>
      <c r="G1693" s="58" t="s">
        <v>338</v>
      </c>
      <c r="H1693" s="188">
        <v>984</v>
      </c>
      <c r="I1693" s="59">
        <v>0.25</v>
      </c>
      <c r="J1693" s="190">
        <f t="shared" si="28"/>
        <v>738</v>
      </c>
    </row>
    <row r="1694" spans="1:10" ht="15.5">
      <c r="A1694" s="58">
        <v>1690</v>
      </c>
      <c r="B1694" s="58" t="s">
        <v>1949</v>
      </c>
      <c r="C1694" s="58" t="s">
        <v>3651</v>
      </c>
      <c r="D1694" s="184" t="s">
        <v>3652</v>
      </c>
      <c r="E1694" s="58" t="s">
        <v>337</v>
      </c>
      <c r="F1694" s="58"/>
      <c r="G1694" s="58" t="s">
        <v>338</v>
      </c>
      <c r="H1694" s="188">
        <v>24.6</v>
      </c>
      <c r="I1694" s="59">
        <v>0.25</v>
      </c>
      <c r="J1694" s="190">
        <f t="shared" si="28"/>
        <v>18.450000000000003</v>
      </c>
    </row>
    <row r="1695" spans="1:10" ht="15.5">
      <c r="A1695" s="58">
        <v>1691</v>
      </c>
      <c r="B1695" s="58" t="s">
        <v>1949</v>
      </c>
      <c r="C1695" s="58" t="s">
        <v>3653</v>
      </c>
      <c r="D1695" s="184" t="s">
        <v>3654</v>
      </c>
      <c r="E1695" s="58" t="s">
        <v>337</v>
      </c>
      <c r="F1695" s="58"/>
      <c r="G1695" s="58" t="s">
        <v>338</v>
      </c>
      <c r="H1695" s="188">
        <v>24.6</v>
      </c>
      <c r="I1695" s="59">
        <v>0.25</v>
      </c>
      <c r="J1695" s="190">
        <f t="shared" si="28"/>
        <v>18.450000000000003</v>
      </c>
    </row>
    <row r="1696" spans="1:10" ht="15.5">
      <c r="A1696" s="58">
        <v>1692</v>
      </c>
      <c r="B1696" s="58" t="s">
        <v>1949</v>
      </c>
      <c r="C1696" s="58" t="s">
        <v>3655</v>
      </c>
      <c r="D1696" s="184" t="s">
        <v>3656</v>
      </c>
      <c r="E1696" s="58" t="s">
        <v>337</v>
      </c>
      <c r="F1696" s="58"/>
      <c r="G1696" s="58" t="s">
        <v>338</v>
      </c>
      <c r="H1696" s="188">
        <v>8.9600000000000009</v>
      </c>
      <c r="I1696" s="59">
        <v>0.25</v>
      </c>
      <c r="J1696" s="190">
        <f t="shared" si="28"/>
        <v>6.7200000000000006</v>
      </c>
    </row>
    <row r="1697" spans="1:10" ht="15.5">
      <c r="A1697" s="58">
        <v>1693</v>
      </c>
      <c r="B1697" s="58" t="s">
        <v>1949</v>
      </c>
      <c r="C1697" s="58" t="s">
        <v>3657</v>
      </c>
      <c r="D1697" s="184" t="s">
        <v>3658</v>
      </c>
      <c r="E1697" s="58" t="s">
        <v>337</v>
      </c>
      <c r="F1697" s="58"/>
      <c r="G1697" s="58" t="s">
        <v>338</v>
      </c>
      <c r="H1697" s="188">
        <v>11.2</v>
      </c>
      <c r="I1697" s="59">
        <v>0.25</v>
      </c>
      <c r="J1697" s="190">
        <f t="shared" si="28"/>
        <v>8.3999999999999986</v>
      </c>
    </row>
    <row r="1698" spans="1:10" ht="15.5">
      <c r="A1698" s="58">
        <v>1694</v>
      </c>
      <c r="B1698" s="58" t="s">
        <v>1949</v>
      </c>
      <c r="C1698" s="58" t="s">
        <v>3659</v>
      </c>
      <c r="D1698" s="184" t="s">
        <v>3660</v>
      </c>
      <c r="E1698" s="58" t="s">
        <v>337</v>
      </c>
      <c r="F1698" s="58"/>
      <c r="G1698" s="58" t="s">
        <v>338</v>
      </c>
      <c r="H1698" s="188">
        <v>11.2</v>
      </c>
      <c r="I1698" s="59">
        <v>0.25</v>
      </c>
      <c r="J1698" s="190">
        <f t="shared" si="28"/>
        <v>8.3999999999999986</v>
      </c>
    </row>
    <row r="1699" spans="1:10" ht="15.5">
      <c r="A1699" s="58">
        <v>1695</v>
      </c>
      <c r="B1699" s="58" t="s">
        <v>1949</v>
      </c>
      <c r="C1699" s="58" t="s">
        <v>3661</v>
      </c>
      <c r="D1699" s="184" t="s">
        <v>3662</v>
      </c>
      <c r="E1699" s="58" t="s">
        <v>337</v>
      </c>
      <c r="F1699" s="58"/>
      <c r="G1699" s="58" t="s">
        <v>338</v>
      </c>
      <c r="H1699" s="188">
        <v>20.5</v>
      </c>
      <c r="I1699" s="59">
        <v>0.25</v>
      </c>
      <c r="J1699" s="190">
        <f t="shared" si="28"/>
        <v>15.375</v>
      </c>
    </row>
    <row r="1700" spans="1:10" ht="15.5">
      <c r="A1700" s="58">
        <v>1696</v>
      </c>
      <c r="B1700" s="58" t="s">
        <v>1949</v>
      </c>
      <c r="C1700" s="58" t="s">
        <v>3663</v>
      </c>
      <c r="D1700" s="184" t="s">
        <v>3664</v>
      </c>
      <c r="E1700" s="58" t="s">
        <v>337</v>
      </c>
      <c r="F1700" s="58"/>
      <c r="G1700" s="58" t="s">
        <v>338</v>
      </c>
      <c r="H1700" s="188">
        <v>20.5</v>
      </c>
      <c r="I1700" s="59">
        <v>0.25</v>
      </c>
      <c r="J1700" s="190">
        <f t="shared" si="28"/>
        <v>15.375</v>
      </c>
    </row>
    <row r="1701" spans="1:10" ht="15.5">
      <c r="A1701" s="58">
        <v>1697</v>
      </c>
      <c r="B1701" s="58" t="s">
        <v>1949</v>
      </c>
      <c r="C1701" s="58" t="s">
        <v>3665</v>
      </c>
      <c r="D1701" s="184" t="s">
        <v>3666</v>
      </c>
      <c r="E1701" s="58" t="s">
        <v>337</v>
      </c>
      <c r="F1701" s="58"/>
      <c r="G1701" s="58" t="s">
        <v>338</v>
      </c>
      <c r="H1701" s="188">
        <v>20.5</v>
      </c>
      <c r="I1701" s="59">
        <v>0.25</v>
      </c>
      <c r="J1701" s="190">
        <f t="shared" si="28"/>
        <v>15.375</v>
      </c>
    </row>
    <row r="1702" spans="1:10" ht="15.5">
      <c r="A1702" s="58">
        <v>1698</v>
      </c>
      <c r="B1702" s="58" t="s">
        <v>1949</v>
      </c>
      <c r="C1702" s="58" t="s">
        <v>3667</v>
      </c>
      <c r="D1702" s="184" t="s">
        <v>3668</v>
      </c>
      <c r="E1702" s="58" t="s">
        <v>337</v>
      </c>
      <c r="F1702" s="58"/>
      <c r="G1702" s="58" t="s">
        <v>338</v>
      </c>
      <c r="H1702" s="188">
        <v>367</v>
      </c>
      <c r="I1702" s="59">
        <v>0.25</v>
      </c>
      <c r="J1702" s="190">
        <f t="shared" si="28"/>
        <v>275.25</v>
      </c>
    </row>
    <row r="1703" spans="1:10" ht="15.5">
      <c r="A1703" s="58">
        <v>1699</v>
      </c>
      <c r="B1703" s="58" t="s">
        <v>1949</v>
      </c>
      <c r="C1703" s="58" t="s">
        <v>3669</v>
      </c>
      <c r="D1703" s="184" t="s">
        <v>3670</v>
      </c>
      <c r="E1703" s="58" t="s">
        <v>337</v>
      </c>
      <c r="F1703" s="58"/>
      <c r="G1703" s="58" t="s">
        <v>338</v>
      </c>
      <c r="H1703" s="188">
        <v>901</v>
      </c>
      <c r="I1703" s="59">
        <v>0.25</v>
      </c>
      <c r="J1703" s="190">
        <f t="shared" si="28"/>
        <v>675.75</v>
      </c>
    </row>
    <row r="1704" spans="1:10" ht="15.5">
      <c r="A1704" s="58">
        <v>1700</v>
      </c>
      <c r="B1704" s="58" t="s">
        <v>1949</v>
      </c>
      <c r="C1704" s="58" t="s">
        <v>3671</v>
      </c>
      <c r="D1704" s="184" t="s">
        <v>3672</v>
      </c>
      <c r="E1704" s="58" t="s">
        <v>337</v>
      </c>
      <c r="F1704" s="58"/>
      <c r="G1704" s="58" t="s">
        <v>338</v>
      </c>
      <c r="H1704" s="188">
        <v>979</v>
      </c>
      <c r="I1704" s="59">
        <v>0.25</v>
      </c>
      <c r="J1704" s="190">
        <f t="shared" si="28"/>
        <v>734.25</v>
      </c>
    </row>
    <row r="1705" spans="1:10" ht="15.5">
      <c r="A1705" s="58">
        <v>1701</v>
      </c>
      <c r="B1705" s="58" t="s">
        <v>1949</v>
      </c>
      <c r="C1705" s="58" t="s">
        <v>3673</v>
      </c>
      <c r="D1705" s="184" t="s">
        <v>3674</v>
      </c>
      <c r="E1705" s="58" t="s">
        <v>337</v>
      </c>
      <c r="F1705" s="58"/>
      <c r="G1705" s="58" t="s">
        <v>338</v>
      </c>
      <c r="H1705" s="188">
        <v>168</v>
      </c>
      <c r="I1705" s="59">
        <v>0.25</v>
      </c>
      <c r="J1705" s="190">
        <f t="shared" si="28"/>
        <v>126</v>
      </c>
    </row>
    <row r="1706" spans="1:10" ht="15.5">
      <c r="A1706" s="58">
        <v>1702</v>
      </c>
      <c r="B1706" s="58" t="s">
        <v>1949</v>
      </c>
      <c r="C1706" s="58" t="s">
        <v>3675</v>
      </c>
      <c r="D1706" s="184" t="s">
        <v>3676</v>
      </c>
      <c r="E1706" s="58" t="s">
        <v>337</v>
      </c>
      <c r="F1706" s="58"/>
      <c r="G1706" s="58" t="s">
        <v>338</v>
      </c>
      <c r="H1706" s="188">
        <v>43.5</v>
      </c>
      <c r="I1706" s="59">
        <v>0.25</v>
      </c>
      <c r="J1706" s="190">
        <f t="shared" si="28"/>
        <v>32.625</v>
      </c>
    </row>
    <row r="1707" spans="1:10" ht="15.5">
      <c r="A1707" s="58">
        <v>1703</v>
      </c>
      <c r="B1707" s="58" t="s">
        <v>1949</v>
      </c>
      <c r="C1707" s="58" t="s">
        <v>3677</v>
      </c>
      <c r="D1707" s="184" t="s">
        <v>3678</v>
      </c>
      <c r="E1707" s="58" t="s">
        <v>337</v>
      </c>
      <c r="F1707" s="58"/>
      <c r="G1707" s="58" t="s">
        <v>338</v>
      </c>
      <c r="H1707" s="188">
        <v>644</v>
      </c>
      <c r="I1707" s="59">
        <v>0.25</v>
      </c>
      <c r="J1707" s="190">
        <f t="shared" si="28"/>
        <v>483</v>
      </c>
    </row>
    <row r="1708" spans="1:10" ht="15.5">
      <c r="A1708" s="58">
        <v>1704</v>
      </c>
      <c r="B1708" s="58" t="s">
        <v>1949</v>
      </c>
      <c r="C1708" s="58" t="s">
        <v>3679</v>
      </c>
      <c r="D1708" s="184" t="s">
        <v>3680</v>
      </c>
      <c r="E1708" s="58" t="s">
        <v>337</v>
      </c>
      <c r="F1708" s="58"/>
      <c r="G1708" s="58" t="s">
        <v>338</v>
      </c>
      <c r="H1708" s="188">
        <v>488</v>
      </c>
      <c r="I1708" s="59">
        <v>0.25</v>
      </c>
      <c r="J1708" s="190">
        <f t="shared" si="28"/>
        <v>366</v>
      </c>
    </row>
    <row r="1709" spans="1:10" ht="15.5">
      <c r="A1709" s="58">
        <v>1705</v>
      </c>
      <c r="B1709" s="58" t="s">
        <v>1949</v>
      </c>
      <c r="C1709" s="58" t="s">
        <v>3681</v>
      </c>
      <c r="D1709" s="184" t="s">
        <v>3682</v>
      </c>
      <c r="E1709" s="58" t="s">
        <v>337</v>
      </c>
      <c r="F1709" s="58"/>
      <c r="G1709" s="58" t="s">
        <v>338</v>
      </c>
      <c r="H1709" s="188">
        <v>77.7</v>
      </c>
      <c r="I1709" s="59">
        <v>0.25</v>
      </c>
      <c r="J1709" s="190">
        <f t="shared" si="28"/>
        <v>58.275000000000006</v>
      </c>
    </row>
    <row r="1710" spans="1:10" ht="15.5">
      <c r="A1710" s="58">
        <v>1706</v>
      </c>
      <c r="B1710" s="58" t="s">
        <v>1949</v>
      </c>
      <c r="C1710" s="58" t="s">
        <v>3683</v>
      </c>
      <c r="D1710" s="184" t="s">
        <v>3684</v>
      </c>
      <c r="E1710" s="58" t="s">
        <v>337</v>
      </c>
      <c r="F1710" s="58"/>
      <c r="G1710" s="58" t="s">
        <v>338</v>
      </c>
      <c r="H1710" s="188">
        <v>497</v>
      </c>
      <c r="I1710" s="59">
        <v>0.25</v>
      </c>
      <c r="J1710" s="190">
        <f t="shared" si="28"/>
        <v>372.75</v>
      </c>
    </row>
    <row r="1711" spans="1:10" ht="15.5">
      <c r="A1711" s="58">
        <v>1707</v>
      </c>
      <c r="B1711" s="58" t="s">
        <v>1949</v>
      </c>
      <c r="C1711" s="58" t="s">
        <v>3685</v>
      </c>
      <c r="D1711" s="184" t="s">
        <v>3686</v>
      </c>
      <c r="E1711" s="58" t="s">
        <v>337</v>
      </c>
      <c r="F1711" s="58"/>
      <c r="G1711" s="58" t="s">
        <v>338</v>
      </c>
      <c r="H1711" s="188">
        <v>69.2</v>
      </c>
      <c r="I1711" s="59">
        <v>0.25</v>
      </c>
      <c r="J1711" s="190">
        <f t="shared" si="28"/>
        <v>51.900000000000006</v>
      </c>
    </row>
    <row r="1712" spans="1:10" ht="15.5">
      <c r="A1712" s="58">
        <v>1708</v>
      </c>
      <c r="B1712" s="58" t="s">
        <v>1949</v>
      </c>
      <c r="C1712" s="58" t="s">
        <v>3687</v>
      </c>
      <c r="D1712" s="184" t="s">
        <v>3688</v>
      </c>
      <c r="E1712" s="58" t="s">
        <v>337</v>
      </c>
      <c r="F1712" s="58"/>
      <c r="G1712" s="58" t="s">
        <v>338</v>
      </c>
      <c r="H1712" s="188">
        <v>69.2</v>
      </c>
      <c r="I1712" s="59">
        <v>0.25</v>
      </c>
      <c r="J1712" s="190">
        <f t="shared" si="28"/>
        <v>51.900000000000006</v>
      </c>
    </row>
    <row r="1713" spans="1:10" ht="15.5">
      <c r="A1713" s="58">
        <v>1709</v>
      </c>
      <c r="B1713" s="58" t="s">
        <v>1949</v>
      </c>
      <c r="C1713" s="58" t="s">
        <v>3689</v>
      </c>
      <c r="D1713" s="184" t="s">
        <v>3690</v>
      </c>
      <c r="E1713" s="58" t="s">
        <v>337</v>
      </c>
      <c r="F1713" s="58"/>
      <c r="G1713" s="58" t="s">
        <v>338</v>
      </c>
      <c r="H1713" s="188">
        <v>50.9</v>
      </c>
      <c r="I1713" s="59">
        <v>0.25</v>
      </c>
      <c r="J1713" s="190">
        <f t="shared" si="28"/>
        <v>38.174999999999997</v>
      </c>
    </row>
    <row r="1714" spans="1:10" ht="15.5">
      <c r="A1714" s="58">
        <v>1710</v>
      </c>
      <c r="B1714" s="58" t="s">
        <v>1949</v>
      </c>
      <c r="C1714" s="58" t="s">
        <v>3691</v>
      </c>
      <c r="D1714" s="184" t="s">
        <v>3692</v>
      </c>
      <c r="E1714" s="58" t="s">
        <v>337</v>
      </c>
      <c r="F1714" s="58"/>
      <c r="G1714" s="58" t="s">
        <v>338</v>
      </c>
      <c r="H1714" s="188">
        <v>50.9</v>
      </c>
      <c r="I1714" s="59">
        <v>0.25</v>
      </c>
      <c r="J1714" s="190">
        <f t="shared" si="28"/>
        <v>38.174999999999997</v>
      </c>
    </row>
    <row r="1715" spans="1:10" ht="15.5">
      <c r="A1715" s="58">
        <v>1711</v>
      </c>
      <c r="B1715" s="58" t="s">
        <v>1949</v>
      </c>
      <c r="C1715" s="58" t="s">
        <v>3693</v>
      </c>
      <c r="D1715" s="184" t="s">
        <v>3694</v>
      </c>
      <c r="E1715" s="58" t="s">
        <v>337</v>
      </c>
      <c r="F1715" s="58"/>
      <c r="G1715" s="58" t="s">
        <v>338</v>
      </c>
      <c r="H1715" s="188">
        <v>249</v>
      </c>
      <c r="I1715" s="59">
        <v>0.25</v>
      </c>
      <c r="J1715" s="190">
        <f t="shared" si="28"/>
        <v>186.75</v>
      </c>
    </row>
    <row r="1716" spans="1:10" ht="15.5">
      <c r="A1716" s="58">
        <v>1712</v>
      </c>
      <c r="B1716" s="58" t="s">
        <v>1949</v>
      </c>
      <c r="C1716" s="58" t="s">
        <v>3695</v>
      </c>
      <c r="D1716" s="184" t="s">
        <v>3696</v>
      </c>
      <c r="E1716" s="58" t="s">
        <v>337</v>
      </c>
      <c r="F1716" s="58"/>
      <c r="G1716" s="58" t="s">
        <v>338</v>
      </c>
      <c r="H1716" s="188">
        <v>497</v>
      </c>
      <c r="I1716" s="59">
        <v>0.25</v>
      </c>
      <c r="J1716" s="190">
        <f t="shared" si="28"/>
        <v>372.75</v>
      </c>
    </row>
    <row r="1717" spans="1:10" ht="15.5">
      <c r="A1717" s="58">
        <v>1713</v>
      </c>
      <c r="B1717" s="58" t="s">
        <v>1949</v>
      </c>
      <c r="C1717" s="58" t="s">
        <v>3697</v>
      </c>
      <c r="D1717" s="184" t="s">
        <v>3698</v>
      </c>
      <c r="E1717" s="58" t="s">
        <v>337</v>
      </c>
      <c r="F1717" s="58"/>
      <c r="G1717" s="58" t="s">
        <v>338</v>
      </c>
      <c r="H1717" s="188">
        <v>820</v>
      </c>
      <c r="I1717" s="59">
        <v>0.25</v>
      </c>
      <c r="J1717" s="190">
        <f t="shared" si="28"/>
        <v>615</v>
      </c>
    </row>
    <row r="1718" spans="1:10" ht="15.5">
      <c r="A1718" s="58">
        <v>1714</v>
      </c>
      <c r="B1718" s="58" t="s">
        <v>1949</v>
      </c>
      <c r="C1718" s="58" t="s">
        <v>3699</v>
      </c>
      <c r="D1718" s="184" t="s">
        <v>3700</v>
      </c>
      <c r="E1718" s="58" t="s">
        <v>337</v>
      </c>
      <c r="F1718" s="58"/>
      <c r="G1718" s="58" t="s">
        <v>338</v>
      </c>
      <c r="H1718" s="188">
        <v>249</v>
      </c>
      <c r="I1718" s="59">
        <v>0.25</v>
      </c>
      <c r="J1718" s="190">
        <f t="shared" si="28"/>
        <v>186.75</v>
      </c>
    </row>
    <row r="1719" spans="1:10" ht="15.5">
      <c r="A1719" s="58">
        <v>1715</v>
      </c>
      <c r="B1719" s="58" t="s">
        <v>1949</v>
      </c>
      <c r="C1719" s="58" t="s">
        <v>3701</v>
      </c>
      <c r="D1719" s="184" t="s">
        <v>3702</v>
      </c>
      <c r="E1719" s="58" t="s">
        <v>337</v>
      </c>
      <c r="F1719" s="58"/>
      <c r="G1719" s="58" t="s">
        <v>338</v>
      </c>
      <c r="H1719" s="188">
        <v>239</v>
      </c>
      <c r="I1719" s="59">
        <v>0.25</v>
      </c>
      <c r="J1719" s="190">
        <f t="shared" si="28"/>
        <v>179.25</v>
      </c>
    </row>
    <row r="1720" spans="1:10" ht="15.5">
      <c r="A1720" s="58">
        <v>1716</v>
      </c>
      <c r="B1720" s="58" t="s">
        <v>1949</v>
      </c>
      <c r="C1720" s="58" t="s">
        <v>3703</v>
      </c>
      <c r="D1720" s="184" t="s">
        <v>3704</v>
      </c>
      <c r="E1720" s="58" t="s">
        <v>337</v>
      </c>
      <c r="F1720" s="58"/>
      <c r="G1720" s="58" t="s">
        <v>338</v>
      </c>
      <c r="H1720" s="188">
        <v>388</v>
      </c>
      <c r="I1720" s="59">
        <v>0.25</v>
      </c>
      <c r="J1720" s="190">
        <f t="shared" si="28"/>
        <v>291</v>
      </c>
    </row>
    <row r="1721" spans="1:10" ht="15.5">
      <c r="A1721" s="58">
        <v>1717</v>
      </c>
      <c r="B1721" s="58" t="s">
        <v>1949</v>
      </c>
      <c r="C1721" s="58" t="s">
        <v>3705</v>
      </c>
      <c r="D1721" s="184" t="s">
        <v>3706</v>
      </c>
      <c r="E1721" s="58" t="s">
        <v>337</v>
      </c>
      <c r="F1721" s="58"/>
      <c r="G1721" s="58" t="s">
        <v>338</v>
      </c>
      <c r="H1721" s="188">
        <v>497</v>
      </c>
      <c r="I1721" s="59">
        <v>0.25</v>
      </c>
      <c r="J1721" s="190">
        <f t="shared" si="28"/>
        <v>372.75</v>
      </c>
    </row>
    <row r="1722" spans="1:10" ht="15.5">
      <c r="A1722" s="58">
        <v>1718</v>
      </c>
      <c r="B1722" s="58" t="s">
        <v>1949</v>
      </c>
      <c r="C1722" s="58" t="s">
        <v>3707</v>
      </c>
      <c r="D1722" s="184" t="s">
        <v>3708</v>
      </c>
      <c r="E1722" s="58" t="s">
        <v>337</v>
      </c>
      <c r="F1722" s="58"/>
      <c r="G1722" s="58" t="s">
        <v>338</v>
      </c>
      <c r="H1722" s="188">
        <v>497</v>
      </c>
      <c r="I1722" s="59">
        <v>0.25</v>
      </c>
      <c r="J1722" s="190">
        <f t="shared" si="28"/>
        <v>372.75</v>
      </c>
    </row>
    <row r="1723" spans="1:10" ht="15.5">
      <c r="A1723" s="58">
        <v>1719</v>
      </c>
      <c r="B1723" s="58" t="s">
        <v>1949</v>
      </c>
      <c r="C1723" s="58" t="s">
        <v>3709</v>
      </c>
      <c r="D1723" s="184" t="s">
        <v>3710</v>
      </c>
      <c r="E1723" s="58" t="s">
        <v>337</v>
      </c>
      <c r="F1723" s="58"/>
      <c r="G1723" s="58" t="s">
        <v>338</v>
      </c>
      <c r="H1723" s="188">
        <v>621</v>
      </c>
      <c r="I1723" s="59">
        <v>0.25</v>
      </c>
      <c r="J1723" s="190">
        <f t="shared" si="28"/>
        <v>465.75</v>
      </c>
    </row>
    <row r="1724" spans="1:10" ht="15.5">
      <c r="A1724" s="58">
        <v>1720</v>
      </c>
      <c r="B1724" s="58" t="s">
        <v>1949</v>
      </c>
      <c r="C1724" s="58" t="s">
        <v>3711</v>
      </c>
      <c r="D1724" s="184" t="s">
        <v>3712</v>
      </c>
      <c r="E1724" s="58" t="s">
        <v>337</v>
      </c>
      <c r="F1724" s="58"/>
      <c r="G1724" s="58" t="s">
        <v>338</v>
      </c>
      <c r="H1724" s="188">
        <v>559</v>
      </c>
      <c r="I1724" s="59">
        <v>0.25</v>
      </c>
      <c r="J1724" s="190">
        <f t="shared" si="28"/>
        <v>419.25</v>
      </c>
    </row>
    <row r="1725" spans="1:10" ht="15.5">
      <c r="A1725" s="58">
        <v>1721</v>
      </c>
      <c r="B1725" s="58" t="s">
        <v>1949</v>
      </c>
      <c r="C1725" s="58" t="s">
        <v>3713</v>
      </c>
      <c r="D1725" s="184" t="s">
        <v>3714</v>
      </c>
      <c r="E1725" s="58" t="s">
        <v>337</v>
      </c>
      <c r="F1725" s="58"/>
      <c r="G1725" s="58" t="s">
        <v>338</v>
      </c>
      <c r="H1725" s="188">
        <v>239</v>
      </c>
      <c r="I1725" s="59">
        <v>0.25</v>
      </c>
      <c r="J1725" s="190">
        <f t="shared" si="28"/>
        <v>179.25</v>
      </c>
    </row>
    <row r="1726" spans="1:10" ht="15.5">
      <c r="A1726" s="58">
        <v>1722</v>
      </c>
      <c r="B1726" s="58" t="s">
        <v>1949</v>
      </c>
      <c r="C1726" s="58" t="s">
        <v>3715</v>
      </c>
      <c r="D1726" s="184" t="s">
        <v>3716</v>
      </c>
      <c r="E1726" s="58" t="s">
        <v>337</v>
      </c>
      <c r="F1726" s="58"/>
      <c r="G1726" s="58" t="s">
        <v>338</v>
      </c>
      <c r="H1726" s="188">
        <v>16.37</v>
      </c>
      <c r="I1726" s="59">
        <v>0.25</v>
      </c>
      <c r="J1726" s="190">
        <f t="shared" si="28"/>
        <v>12.2775</v>
      </c>
    </row>
    <row r="1727" spans="1:10" ht="15.5">
      <c r="A1727" s="58">
        <v>1723</v>
      </c>
      <c r="B1727" s="58" t="s">
        <v>1949</v>
      </c>
      <c r="C1727" s="58" t="s">
        <v>3717</v>
      </c>
      <c r="D1727" s="184" t="s">
        <v>1919</v>
      </c>
      <c r="E1727" s="58" t="s">
        <v>337</v>
      </c>
      <c r="F1727" s="58"/>
      <c r="G1727" s="58" t="s">
        <v>338</v>
      </c>
      <c r="H1727" s="188">
        <v>16.37</v>
      </c>
      <c r="I1727" s="59">
        <v>0.25</v>
      </c>
      <c r="J1727" s="190">
        <f t="shared" si="28"/>
        <v>12.2775</v>
      </c>
    </row>
    <row r="1728" spans="1:10" ht="15.5">
      <c r="A1728" s="58">
        <v>1724</v>
      </c>
      <c r="B1728" s="58" t="s">
        <v>1949</v>
      </c>
      <c r="C1728" s="58" t="s">
        <v>3718</v>
      </c>
      <c r="D1728" s="184" t="s">
        <v>3719</v>
      </c>
      <c r="E1728" s="58" t="s">
        <v>337</v>
      </c>
      <c r="F1728" s="58"/>
      <c r="G1728" s="58" t="s">
        <v>338</v>
      </c>
      <c r="H1728" s="188">
        <v>422</v>
      </c>
      <c r="I1728" s="59">
        <v>0.25</v>
      </c>
      <c r="J1728" s="190">
        <f t="shared" si="28"/>
        <v>316.5</v>
      </c>
    </row>
    <row r="1729" spans="1:10" ht="15.5">
      <c r="A1729" s="58">
        <v>1725</v>
      </c>
      <c r="B1729" s="58" t="s">
        <v>1949</v>
      </c>
      <c r="C1729" s="58" t="s">
        <v>3720</v>
      </c>
      <c r="D1729" s="184" t="s">
        <v>3721</v>
      </c>
      <c r="E1729" s="58" t="s">
        <v>337</v>
      </c>
      <c r="F1729" s="58"/>
      <c r="G1729" s="58" t="s">
        <v>338</v>
      </c>
      <c r="H1729" s="188">
        <v>141</v>
      </c>
      <c r="I1729" s="59">
        <v>0.25</v>
      </c>
      <c r="J1729" s="190">
        <f t="shared" si="28"/>
        <v>105.75</v>
      </c>
    </row>
    <row r="1730" spans="1:10" ht="15.5">
      <c r="A1730" s="58">
        <v>1726</v>
      </c>
      <c r="B1730" s="58" t="s">
        <v>1949</v>
      </c>
      <c r="C1730" s="58" t="s">
        <v>3722</v>
      </c>
      <c r="D1730" s="184" t="s">
        <v>3723</v>
      </c>
      <c r="E1730" s="58" t="s">
        <v>337</v>
      </c>
      <c r="F1730" s="58"/>
      <c r="G1730" s="58" t="s">
        <v>338</v>
      </c>
      <c r="H1730" s="188">
        <v>148</v>
      </c>
      <c r="I1730" s="59">
        <v>0.25</v>
      </c>
      <c r="J1730" s="190">
        <f t="shared" si="28"/>
        <v>111</v>
      </c>
    </row>
    <row r="1731" spans="1:10" ht="15.5">
      <c r="A1731" s="58">
        <v>1727</v>
      </c>
      <c r="B1731" s="58" t="s">
        <v>1949</v>
      </c>
      <c r="C1731" s="58" t="s">
        <v>3724</v>
      </c>
      <c r="D1731" s="184" t="s">
        <v>3725</v>
      </c>
      <c r="E1731" s="58" t="s">
        <v>337</v>
      </c>
      <c r="F1731" s="58"/>
      <c r="G1731" s="58" t="s">
        <v>338</v>
      </c>
      <c r="H1731" s="188">
        <v>137</v>
      </c>
      <c r="I1731" s="59">
        <v>0.25</v>
      </c>
      <c r="J1731" s="190">
        <f t="shared" si="28"/>
        <v>102.75</v>
      </c>
    </row>
    <row r="1732" spans="1:10" ht="15.5">
      <c r="A1732" s="58">
        <v>1728</v>
      </c>
      <c r="B1732" s="58" t="s">
        <v>1949</v>
      </c>
      <c r="C1732" s="58" t="s">
        <v>3726</v>
      </c>
      <c r="D1732" s="184" t="s">
        <v>3727</v>
      </c>
      <c r="E1732" s="58" t="s">
        <v>337</v>
      </c>
      <c r="F1732" s="58"/>
      <c r="G1732" s="58" t="s">
        <v>338</v>
      </c>
      <c r="H1732" s="188">
        <v>6.72</v>
      </c>
      <c r="I1732" s="59">
        <v>0.25</v>
      </c>
      <c r="J1732" s="190">
        <f t="shared" si="28"/>
        <v>5.04</v>
      </c>
    </row>
    <row r="1733" spans="1:10" ht="15.5">
      <c r="A1733" s="58">
        <v>1729</v>
      </c>
      <c r="B1733" s="58" t="s">
        <v>1949</v>
      </c>
      <c r="C1733" s="58" t="s">
        <v>3728</v>
      </c>
      <c r="D1733" s="184" t="s">
        <v>3729</v>
      </c>
      <c r="E1733" s="58" t="s">
        <v>337</v>
      </c>
      <c r="F1733" s="58"/>
      <c r="G1733" s="58" t="s">
        <v>338</v>
      </c>
      <c r="H1733" s="188">
        <v>38.1</v>
      </c>
      <c r="I1733" s="59">
        <v>0.25</v>
      </c>
      <c r="J1733" s="190">
        <f t="shared" si="28"/>
        <v>28.575000000000003</v>
      </c>
    </row>
    <row r="1734" spans="1:10" ht="15.5">
      <c r="A1734" s="58">
        <v>1730</v>
      </c>
      <c r="B1734" s="58" t="s">
        <v>1949</v>
      </c>
      <c r="C1734" s="58" t="s">
        <v>3730</v>
      </c>
      <c r="D1734" s="184" t="s">
        <v>3731</v>
      </c>
      <c r="E1734" s="58" t="s">
        <v>337</v>
      </c>
      <c r="F1734" s="58"/>
      <c r="G1734" s="58" t="s">
        <v>338</v>
      </c>
      <c r="H1734" s="188">
        <v>109</v>
      </c>
      <c r="I1734" s="59">
        <v>0.25</v>
      </c>
      <c r="J1734" s="190">
        <f t="shared" si="28"/>
        <v>81.75</v>
      </c>
    </row>
    <row r="1735" spans="1:10" ht="15.5">
      <c r="A1735" s="58">
        <v>1731</v>
      </c>
      <c r="B1735" s="58" t="s">
        <v>1949</v>
      </c>
      <c r="C1735" s="58" t="s">
        <v>3732</v>
      </c>
      <c r="D1735" s="184" t="s">
        <v>3733</v>
      </c>
      <c r="E1735" s="58" t="s">
        <v>337</v>
      </c>
      <c r="F1735" s="58"/>
      <c r="G1735" s="58" t="s">
        <v>338</v>
      </c>
      <c r="H1735" s="188">
        <v>109</v>
      </c>
      <c r="I1735" s="59">
        <v>0.25</v>
      </c>
      <c r="J1735" s="190">
        <f t="shared" si="28"/>
        <v>81.75</v>
      </c>
    </row>
    <row r="1736" spans="1:10" ht="15.5">
      <c r="A1736" s="58">
        <v>1732</v>
      </c>
      <c r="B1736" s="58" t="s">
        <v>1949</v>
      </c>
      <c r="C1736" s="58" t="s">
        <v>3734</v>
      </c>
      <c r="D1736" s="184" t="s">
        <v>1929</v>
      </c>
      <c r="E1736" s="58" t="s">
        <v>337</v>
      </c>
      <c r="F1736" s="58"/>
      <c r="G1736" s="58" t="s">
        <v>338</v>
      </c>
      <c r="H1736" s="188">
        <v>91.9</v>
      </c>
      <c r="I1736" s="59">
        <v>0.25</v>
      </c>
      <c r="J1736" s="190">
        <f t="shared" si="28"/>
        <v>68.925000000000011</v>
      </c>
    </row>
    <row r="1737" spans="1:10" ht="15.5">
      <c r="A1737" s="58">
        <v>1733</v>
      </c>
      <c r="B1737" s="58" t="s">
        <v>1949</v>
      </c>
      <c r="C1737" s="58" t="s">
        <v>3735</v>
      </c>
      <c r="D1737" s="184" t="s">
        <v>3736</v>
      </c>
      <c r="E1737" s="58" t="s">
        <v>337</v>
      </c>
      <c r="F1737" s="58"/>
      <c r="G1737" s="58" t="s">
        <v>338</v>
      </c>
      <c r="H1737" s="188">
        <v>91.9</v>
      </c>
      <c r="I1737" s="59">
        <v>0.25</v>
      </c>
      <c r="J1737" s="190">
        <f t="shared" si="28"/>
        <v>68.925000000000011</v>
      </c>
    </row>
    <row r="1738" spans="1:10" ht="15.5">
      <c r="A1738" s="58">
        <v>1734</v>
      </c>
      <c r="B1738" s="58" t="s">
        <v>1949</v>
      </c>
      <c r="C1738" s="58" t="s">
        <v>3737</v>
      </c>
      <c r="D1738" s="184" t="s">
        <v>3738</v>
      </c>
      <c r="E1738" s="58" t="s">
        <v>337</v>
      </c>
      <c r="F1738" s="58"/>
      <c r="G1738" s="58" t="s">
        <v>338</v>
      </c>
      <c r="H1738" s="188">
        <v>106</v>
      </c>
      <c r="I1738" s="59">
        <v>0.25</v>
      </c>
      <c r="J1738" s="190">
        <f t="shared" si="28"/>
        <v>79.5</v>
      </c>
    </row>
    <row r="1739" spans="1:10" ht="15.5">
      <c r="A1739" s="58">
        <v>1735</v>
      </c>
      <c r="B1739" s="58" t="s">
        <v>1949</v>
      </c>
      <c r="C1739" s="58" t="s">
        <v>3739</v>
      </c>
      <c r="D1739" s="184" t="s">
        <v>3740</v>
      </c>
      <c r="E1739" s="58" t="s">
        <v>337</v>
      </c>
      <c r="F1739" s="58"/>
      <c r="G1739" s="58" t="s">
        <v>338</v>
      </c>
      <c r="H1739" s="188">
        <v>106</v>
      </c>
      <c r="I1739" s="59">
        <v>0.25</v>
      </c>
      <c r="J1739" s="190">
        <f t="shared" si="28"/>
        <v>79.5</v>
      </c>
    </row>
    <row r="1740" spans="1:10" ht="15.5">
      <c r="A1740" s="58">
        <v>1736</v>
      </c>
      <c r="B1740" s="58" t="s">
        <v>1949</v>
      </c>
      <c r="C1740" s="58" t="s">
        <v>3741</v>
      </c>
      <c r="D1740" s="184" t="s">
        <v>3742</v>
      </c>
      <c r="E1740" s="58" t="s">
        <v>337</v>
      </c>
      <c r="F1740" s="58"/>
      <c r="G1740" s="58" t="s">
        <v>338</v>
      </c>
      <c r="H1740" s="188">
        <v>125</v>
      </c>
      <c r="I1740" s="59">
        <v>0.25</v>
      </c>
      <c r="J1740" s="190">
        <f t="shared" si="28"/>
        <v>93.75</v>
      </c>
    </row>
    <row r="1741" spans="1:10" ht="15.5">
      <c r="A1741" s="58">
        <v>1737</v>
      </c>
      <c r="B1741" s="58" t="s">
        <v>1949</v>
      </c>
      <c r="C1741" s="58" t="s">
        <v>3743</v>
      </c>
      <c r="D1741" s="184" t="s">
        <v>3744</v>
      </c>
      <c r="E1741" s="58" t="s">
        <v>337</v>
      </c>
      <c r="F1741" s="58"/>
      <c r="G1741" s="58" t="s">
        <v>338</v>
      </c>
      <c r="H1741" s="188">
        <v>125</v>
      </c>
      <c r="I1741" s="59">
        <v>0.25</v>
      </c>
      <c r="J1741" s="190">
        <f t="shared" si="28"/>
        <v>93.75</v>
      </c>
    </row>
    <row r="1742" spans="1:10" ht="15.5">
      <c r="A1742" s="58">
        <v>1738</v>
      </c>
      <c r="B1742" s="58" t="s">
        <v>1949</v>
      </c>
      <c r="C1742" s="58" t="s">
        <v>3745</v>
      </c>
      <c r="D1742" s="184" t="s">
        <v>3746</v>
      </c>
      <c r="E1742" s="58" t="s">
        <v>337</v>
      </c>
      <c r="F1742" s="58"/>
      <c r="G1742" s="58" t="s">
        <v>338</v>
      </c>
      <c r="H1742" s="188">
        <v>88.7</v>
      </c>
      <c r="I1742" s="59">
        <v>0.25</v>
      </c>
      <c r="J1742" s="190">
        <f t="shared" si="28"/>
        <v>66.525000000000006</v>
      </c>
    </row>
    <row r="1743" spans="1:10" ht="15.5">
      <c r="A1743" s="58">
        <v>1739</v>
      </c>
      <c r="B1743" s="58" t="s">
        <v>1949</v>
      </c>
      <c r="C1743" s="58" t="s">
        <v>3747</v>
      </c>
      <c r="D1743" s="184" t="s">
        <v>3748</v>
      </c>
      <c r="E1743" s="58" t="s">
        <v>337</v>
      </c>
      <c r="F1743" s="58"/>
      <c r="G1743" s="58" t="s">
        <v>338</v>
      </c>
      <c r="H1743" s="188">
        <v>65.5</v>
      </c>
      <c r="I1743" s="59">
        <v>0.25</v>
      </c>
      <c r="J1743" s="190">
        <f t="shared" si="28"/>
        <v>49.125</v>
      </c>
    </row>
    <row r="1744" spans="1:10" ht="15.5">
      <c r="A1744" s="58">
        <v>1740</v>
      </c>
      <c r="B1744" s="58" t="s">
        <v>1949</v>
      </c>
      <c r="C1744" s="58" t="s">
        <v>3749</v>
      </c>
      <c r="D1744" s="184" t="s">
        <v>3750</v>
      </c>
      <c r="E1744" s="58" t="s">
        <v>337</v>
      </c>
      <c r="F1744" s="58"/>
      <c r="G1744" s="58" t="s">
        <v>338</v>
      </c>
      <c r="H1744" s="188">
        <v>156</v>
      </c>
      <c r="I1744" s="59">
        <v>0.25</v>
      </c>
      <c r="J1744" s="190">
        <f t="shared" si="28"/>
        <v>117</v>
      </c>
    </row>
    <row r="1745" spans="1:10" ht="15.5">
      <c r="A1745" s="58">
        <v>1741</v>
      </c>
      <c r="B1745" s="58" t="s">
        <v>1949</v>
      </c>
      <c r="C1745" s="58" t="s">
        <v>3751</v>
      </c>
      <c r="D1745" s="184" t="s">
        <v>3752</v>
      </c>
      <c r="E1745" s="58" t="s">
        <v>337</v>
      </c>
      <c r="F1745" s="58"/>
      <c r="G1745" s="58" t="s">
        <v>338</v>
      </c>
      <c r="H1745" s="188">
        <v>6.05</v>
      </c>
      <c r="I1745" s="59">
        <v>0.25</v>
      </c>
      <c r="J1745" s="190">
        <f t="shared" si="28"/>
        <v>4.5374999999999996</v>
      </c>
    </row>
    <row r="1746" spans="1:10" ht="15.5">
      <c r="A1746" s="58">
        <v>1742</v>
      </c>
      <c r="B1746" s="58" t="s">
        <v>1949</v>
      </c>
      <c r="C1746" s="58" t="s">
        <v>3753</v>
      </c>
      <c r="D1746" s="184" t="s">
        <v>3754</v>
      </c>
      <c r="E1746" s="58" t="s">
        <v>337</v>
      </c>
      <c r="F1746" s="58"/>
      <c r="G1746" s="58" t="s">
        <v>338</v>
      </c>
      <c r="H1746" s="188">
        <v>165</v>
      </c>
      <c r="I1746" s="59">
        <v>0.25</v>
      </c>
      <c r="J1746" s="190">
        <f t="shared" si="28"/>
        <v>123.75</v>
      </c>
    </row>
    <row r="1747" spans="1:10" ht="15.5">
      <c r="A1747" s="58">
        <v>1743</v>
      </c>
      <c r="B1747" s="58" t="s">
        <v>1949</v>
      </c>
      <c r="C1747" s="58" t="s">
        <v>3755</v>
      </c>
      <c r="D1747" s="184" t="s">
        <v>3756</v>
      </c>
      <c r="E1747" s="58" t="s">
        <v>337</v>
      </c>
      <c r="F1747" s="58"/>
      <c r="G1747" s="58" t="s">
        <v>338</v>
      </c>
      <c r="H1747" s="188">
        <v>10.98</v>
      </c>
      <c r="I1747" s="59">
        <v>0.25</v>
      </c>
      <c r="J1747" s="190">
        <f t="shared" si="28"/>
        <v>8.2349999999999994</v>
      </c>
    </row>
    <row r="1748" spans="1:10" ht="15.5">
      <c r="A1748" s="58">
        <v>1744</v>
      </c>
      <c r="B1748" s="58" t="s">
        <v>1949</v>
      </c>
      <c r="C1748" s="58" t="s">
        <v>3757</v>
      </c>
      <c r="D1748" s="184" t="s">
        <v>3758</v>
      </c>
      <c r="E1748" s="58" t="s">
        <v>337</v>
      </c>
      <c r="F1748" s="58"/>
      <c r="G1748" s="58" t="s">
        <v>338</v>
      </c>
      <c r="H1748" s="188">
        <v>7.16</v>
      </c>
      <c r="I1748" s="59">
        <v>0.25</v>
      </c>
      <c r="J1748" s="190">
        <f t="shared" si="28"/>
        <v>5.37</v>
      </c>
    </row>
    <row r="1749" spans="1:10" ht="15.5">
      <c r="A1749" s="58">
        <v>1745</v>
      </c>
      <c r="B1749" s="58" t="s">
        <v>1949</v>
      </c>
      <c r="C1749" s="58" t="s">
        <v>3759</v>
      </c>
      <c r="D1749" s="184" t="s">
        <v>1921</v>
      </c>
      <c r="E1749" s="58" t="s">
        <v>337</v>
      </c>
      <c r="F1749" s="58"/>
      <c r="G1749" s="58" t="s">
        <v>338</v>
      </c>
      <c r="H1749" s="188">
        <v>7.16</v>
      </c>
      <c r="I1749" s="59">
        <v>0.25</v>
      </c>
      <c r="J1749" s="190">
        <f t="shared" si="28"/>
        <v>5.37</v>
      </c>
    </row>
    <row r="1750" spans="1:10" ht="15.5">
      <c r="A1750" s="58">
        <v>1746</v>
      </c>
      <c r="B1750" s="58" t="s">
        <v>1949</v>
      </c>
      <c r="C1750" s="58" t="s">
        <v>3760</v>
      </c>
      <c r="D1750" s="184" t="s">
        <v>3761</v>
      </c>
      <c r="E1750" s="58" t="s">
        <v>337</v>
      </c>
      <c r="F1750" s="58"/>
      <c r="G1750" s="58" t="s">
        <v>338</v>
      </c>
      <c r="H1750" s="188">
        <v>12.67</v>
      </c>
      <c r="I1750" s="59">
        <v>0.25</v>
      </c>
      <c r="J1750" s="190">
        <f t="shared" si="28"/>
        <v>9.5024999999999995</v>
      </c>
    </row>
    <row r="1751" spans="1:10" ht="15.5">
      <c r="A1751" s="58">
        <v>1747</v>
      </c>
      <c r="B1751" s="58" t="s">
        <v>1949</v>
      </c>
      <c r="C1751" s="58" t="s">
        <v>3762</v>
      </c>
      <c r="D1751" s="184" t="s">
        <v>1922</v>
      </c>
      <c r="E1751" s="58" t="s">
        <v>337</v>
      </c>
      <c r="F1751" s="58"/>
      <c r="G1751" s="58" t="s">
        <v>338</v>
      </c>
      <c r="H1751" s="188">
        <v>19.41</v>
      </c>
      <c r="I1751" s="59">
        <v>0.25</v>
      </c>
      <c r="J1751" s="190">
        <f t="shared" si="28"/>
        <v>14.557500000000001</v>
      </c>
    </row>
    <row r="1752" spans="1:10" ht="15.5">
      <c r="A1752" s="58">
        <v>1748</v>
      </c>
      <c r="B1752" s="58" t="s">
        <v>1949</v>
      </c>
      <c r="C1752" s="58" t="s">
        <v>3763</v>
      </c>
      <c r="D1752" s="184" t="s">
        <v>3764</v>
      </c>
      <c r="E1752" s="58" t="s">
        <v>337</v>
      </c>
      <c r="F1752" s="58"/>
      <c r="G1752" s="58" t="s">
        <v>338</v>
      </c>
      <c r="H1752" s="188">
        <v>22.8</v>
      </c>
      <c r="I1752" s="59">
        <v>0.25</v>
      </c>
      <c r="J1752" s="190">
        <f t="shared" si="28"/>
        <v>17.100000000000001</v>
      </c>
    </row>
    <row r="1753" spans="1:10" ht="15.5">
      <c r="A1753" s="58">
        <v>1749</v>
      </c>
      <c r="B1753" s="58" t="s">
        <v>1949</v>
      </c>
      <c r="C1753" s="58" t="s">
        <v>3765</v>
      </c>
      <c r="D1753" s="184" t="s">
        <v>3766</v>
      </c>
      <c r="E1753" s="58" t="s">
        <v>337</v>
      </c>
      <c r="F1753" s="58"/>
      <c r="G1753" s="58" t="s">
        <v>338</v>
      </c>
      <c r="H1753" s="188">
        <v>169</v>
      </c>
      <c r="I1753" s="59">
        <v>0.25</v>
      </c>
      <c r="J1753" s="190">
        <f t="shared" si="28"/>
        <v>126.75</v>
      </c>
    </row>
    <row r="1754" spans="1:10" ht="15.5">
      <c r="A1754" s="58">
        <v>1750</v>
      </c>
      <c r="B1754" s="58" t="s">
        <v>1949</v>
      </c>
      <c r="C1754" s="58" t="s">
        <v>3767</v>
      </c>
      <c r="D1754" s="184" t="s">
        <v>1920</v>
      </c>
      <c r="E1754" s="58" t="s">
        <v>337</v>
      </c>
      <c r="F1754" s="58"/>
      <c r="G1754" s="58" t="s">
        <v>338</v>
      </c>
      <c r="H1754" s="188">
        <v>108</v>
      </c>
      <c r="I1754" s="59">
        <v>0.25</v>
      </c>
      <c r="J1754" s="190">
        <f t="shared" si="28"/>
        <v>81</v>
      </c>
    </row>
    <row r="1755" spans="1:10" ht="15.5">
      <c r="A1755" s="58">
        <v>1751</v>
      </c>
      <c r="B1755" s="58" t="s">
        <v>1949</v>
      </c>
      <c r="C1755" s="58" t="s">
        <v>3768</v>
      </c>
      <c r="D1755" s="184" t="s">
        <v>3769</v>
      </c>
      <c r="E1755" s="58" t="s">
        <v>337</v>
      </c>
      <c r="F1755" s="58"/>
      <c r="G1755" s="58" t="s">
        <v>338</v>
      </c>
      <c r="H1755" s="188">
        <v>0</v>
      </c>
      <c r="I1755" s="59">
        <v>0.25</v>
      </c>
      <c r="J1755" s="190">
        <f t="shared" si="28"/>
        <v>0</v>
      </c>
    </row>
    <row r="1756" spans="1:10" ht="15.5">
      <c r="A1756" s="58">
        <v>1752</v>
      </c>
      <c r="B1756" s="58" t="s">
        <v>1949</v>
      </c>
      <c r="C1756" s="58" t="s">
        <v>3770</v>
      </c>
      <c r="D1756" s="184" t="s">
        <v>3771</v>
      </c>
      <c r="E1756" s="58" t="s">
        <v>337</v>
      </c>
      <c r="F1756" s="58"/>
      <c r="G1756" s="58" t="s">
        <v>338</v>
      </c>
      <c r="H1756" s="188">
        <v>0</v>
      </c>
      <c r="I1756" s="59">
        <v>0.25</v>
      </c>
      <c r="J1756" s="190">
        <f t="shared" ref="J1756:J1817" si="29">H1756*(1-I1756)</f>
        <v>0</v>
      </c>
    </row>
    <row r="1757" spans="1:10" ht="15.5">
      <c r="A1757" s="58">
        <v>1753</v>
      </c>
      <c r="B1757" s="58" t="s">
        <v>1949</v>
      </c>
      <c r="C1757" s="58" t="s">
        <v>3772</v>
      </c>
      <c r="D1757" s="184" t="s">
        <v>3773</v>
      </c>
      <c r="E1757" s="58" t="s">
        <v>337</v>
      </c>
      <c r="F1757" s="58"/>
      <c r="G1757" s="58" t="s">
        <v>338</v>
      </c>
      <c r="H1757" s="188">
        <v>30.8</v>
      </c>
      <c r="I1757" s="59">
        <v>0.25</v>
      </c>
      <c r="J1757" s="190">
        <f t="shared" si="29"/>
        <v>23.1</v>
      </c>
    </row>
    <row r="1758" spans="1:10" ht="15.5">
      <c r="A1758" s="58">
        <v>1754</v>
      </c>
      <c r="B1758" s="58" t="s">
        <v>1949</v>
      </c>
      <c r="C1758" s="58" t="s">
        <v>3774</v>
      </c>
      <c r="D1758" s="184" t="s">
        <v>3775</v>
      </c>
      <c r="E1758" s="58" t="s">
        <v>337</v>
      </c>
      <c r="F1758" s="58"/>
      <c r="G1758" s="58" t="s">
        <v>338</v>
      </c>
      <c r="H1758" s="188">
        <v>12.12</v>
      </c>
      <c r="I1758" s="59">
        <v>0.25</v>
      </c>
      <c r="J1758" s="190">
        <f t="shared" si="29"/>
        <v>9.09</v>
      </c>
    </row>
    <row r="1759" spans="1:10" ht="15.5">
      <c r="A1759" s="58">
        <v>1755</v>
      </c>
      <c r="B1759" s="58" t="s">
        <v>1949</v>
      </c>
      <c r="C1759" s="58" t="s">
        <v>3776</v>
      </c>
      <c r="D1759" s="184" t="s">
        <v>3777</v>
      </c>
      <c r="E1759" s="58" t="s">
        <v>337</v>
      </c>
      <c r="F1759" s="58"/>
      <c r="G1759" s="58" t="s">
        <v>338</v>
      </c>
      <c r="H1759" s="188">
        <v>30.8</v>
      </c>
      <c r="I1759" s="59">
        <v>0.25</v>
      </c>
      <c r="J1759" s="190">
        <f t="shared" si="29"/>
        <v>23.1</v>
      </c>
    </row>
    <row r="1760" spans="1:10" ht="15.5">
      <c r="A1760" s="58">
        <v>1756</v>
      </c>
      <c r="B1760" s="58" t="s">
        <v>1949</v>
      </c>
      <c r="C1760" s="58" t="s">
        <v>3778</v>
      </c>
      <c r="D1760" s="184" t="s">
        <v>3779</v>
      </c>
      <c r="E1760" s="58" t="s">
        <v>337</v>
      </c>
      <c r="F1760" s="58"/>
      <c r="G1760" s="58" t="s">
        <v>338</v>
      </c>
      <c r="H1760" s="188">
        <v>13.04</v>
      </c>
      <c r="I1760" s="59">
        <v>0.25</v>
      </c>
      <c r="J1760" s="190">
        <f t="shared" si="29"/>
        <v>9.7799999999999994</v>
      </c>
    </row>
    <row r="1761" spans="1:10" ht="15.5">
      <c r="A1761" s="58">
        <v>1757</v>
      </c>
      <c r="B1761" s="58" t="s">
        <v>1949</v>
      </c>
      <c r="C1761" s="58" t="s">
        <v>3780</v>
      </c>
      <c r="D1761" s="184" t="s">
        <v>1938</v>
      </c>
      <c r="E1761" s="58" t="s">
        <v>337</v>
      </c>
      <c r="F1761" s="58"/>
      <c r="G1761" s="58" t="s">
        <v>338</v>
      </c>
      <c r="H1761" s="188">
        <v>154</v>
      </c>
      <c r="I1761" s="59">
        <v>0.25</v>
      </c>
      <c r="J1761" s="190">
        <f t="shared" si="29"/>
        <v>115.5</v>
      </c>
    </row>
    <row r="1762" spans="1:10" ht="15.5">
      <c r="A1762" s="58">
        <v>1758</v>
      </c>
      <c r="B1762" s="58" t="s">
        <v>1949</v>
      </c>
      <c r="C1762" s="58" t="s">
        <v>3781</v>
      </c>
      <c r="D1762" s="184" t="s">
        <v>3782</v>
      </c>
      <c r="E1762" s="58" t="s">
        <v>337</v>
      </c>
      <c r="F1762" s="58"/>
      <c r="G1762" s="58" t="s">
        <v>338</v>
      </c>
      <c r="H1762" s="188">
        <v>164</v>
      </c>
      <c r="I1762" s="59">
        <v>0.25</v>
      </c>
      <c r="J1762" s="190">
        <f t="shared" si="29"/>
        <v>123</v>
      </c>
    </row>
    <row r="1763" spans="1:10" ht="15.5">
      <c r="A1763" s="58">
        <v>1759</v>
      </c>
      <c r="B1763" s="58" t="s">
        <v>1949</v>
      </c>
      <c r="C1763" s="58" t="s">
        <v>3783</v>
      </c>
      <c r="D1763" s="184" t="s">
        <v>3784</v>
      </c>
      <c r="E1763" s="58" t="s">
        <v>337</v>
      </c>
      <c r="F1763" s="58"/>
      <c r="G1763" s="58" t="s">
        <v>338</v>
      </c>
      <c r="H1763" s="188">
        <v>61.5</v>
      </c>
      <c r="I1763" s="59">
        <v>0.25</v>
      </c>
      <c r="J1763" s="190">
        <f t="shared" si="29"/>
        <v>46.125</v>
      </c>
    </row>
    <row r="1764" spans="1:10" ht="15.5">
      <c r="A1764" s="58">
        <v>1760</v>
      </c>
      <c r="B1764" s="58" t="s">
        <v>1949</v>
      </c>
      <c r="C1764" s="58" t="s">
        <v>3785</v>
      </c>
      <c r="D1764" s="184" t="s">
        <v>3786</v>
      </c>
      <c r="E1764" s="58" t="s">
        <v>337</v>
      </c>
      <c r="F1764" s="58"/>
      <c r="G1764" s="58" t="s">
        <v>338</v>
      </c>
      <c r="H1764" s="188">
        <v>53.3</v>
      </c>
      <c r="I1764" s="59">
        <v>0.25</v>
      </c>
      <c r="J1764" s="190">
        <f t="shared" si="29"/>
        <v>39.974999999999994</v>
      </c>
    </row>
    <row r="1765" spans="1:10" ht="15.5">
      <c r="A1765" s="58">
        <v>1761</v>
      </c>
      <c r="B1765" s="58" t="s">
        <v>1949</v>
      </c>
      <c r="C1765" s="58" t="s">
        <v>3787</v>
      </c>
      <c r="D1765" s="184" t="s">
        <v>1848</v>
      </c>
      <c r="E1765" s="58" t="s">
        <v>337</v>
      </c>
      <c r="F1765" s="58"/>
      <c r="G1765" s="58" t="s">
        <v>338</v>
      </c>
      <c r="H1765" s="188">
        <v>149</v>
      </c>
      <c r="I1765" s="59">
        <v>0.25</v>
      </c>
      <c r="J1765" s="190">
        <f t="shared" si="29"/>
        <v>111.75</v>
      </c>
    </row>
    <row r="1766" spans="1:10" ht="15.5">
      <c r="A1766" s="58">
        <v>1762</v>
      </c>
      <c r="B1766" s="58" t="s">
        <v>1949</v>
      </c>
      <c r="C1766" s="58" t="s">
        <v>3788</v>
      </c>
      <c r="D1766" s="184" t="s">
        <v>3789</v>
      </c>
      <c r="E1766" s="58" t="s">
        <v>337</v>
      </c>
      <c r="F1766" s="58"/>
      <c r="G1766" s="58" t="s">
        <v>338</v>
      </c>
      <c r="H1766" s="188">
        <v>57.4</v>
      </c>
      <c r="I1766" s="59">
        <v>0.25</v>
      </c>
      <c r="J1766" s="190">
        <f t="shared" si="29"/>
        <v>43.05</v>
      </c>
    </row>
    <row r="1767" spans="1:10" ht="15.5">
      <c r="A1767" s="58">
        <v>1763</v>
      </c>
      <c r="B1767" s="58" t="s">
        <v>1949</v>
      </c>
      <c r="C1767" s="58" t="s">
        <v>3790</v>
      </c>
      <c r="D1767" s="184" t="s">
        <v>3791</v>
      </c>
      <c r="E1767" s="58" t="s">
        <v>337</v>
      </c>
      <c r="F1767" s="58"/>
      <c r="G1767" s="58" t="s">
        <v>338</v>
      </c>
      <c r="H1767" s="188">
        <v>61.5</v>
      </c>
      <c r="I1767" s="59">
        <v>0.25</v>
      </c>
      <c r="J1767" s="190">
        <f t="shared" si="29"/>
        <v>46.125</v>
      </c>
    </row>
    <row r="1768" spans="1:10" ht="15.5">
      <c r="A1768" s="58">
        <v>1764</v>
      </c>
      <c r="B1768" s="58" t="s">
        <v>1949</v>
      </c>
      <c r="C1768" s="58" t="s">
        <v>3792</v>
      </c>
      <c r="D1768" s="184" t="s">
        <v>1923</v>
      </c>
      <c r="E1768" s="58" t="s">
        <v>337</v>
      </c>
      <c r="F1768" s="58"/>
      <c r="G1768" s="58" t="s">
        <v>338</v>
      </c>
      <c r="H1768" s="188">
        <v>57.4</v>
      </c>
      <c r="I1768" s="59">
        <v>0.25</v>
      </c>
      <c r="J1768" s="190">
        <f t="shared" si="29"/>
        <v>43.05</v>
      </c>
    </row>
    <row r="1769" spans="1:10" ht="15.5">
      <c r="A1769" s="58">
        <v>1765</v>
      </c>
      <c r="B1769" s="58" t="s">
        <v>1949</v>
      </c>
      <c r="C1769" s="58" t="s">
        <v>3793</v>
      </c>
      <c r="D1769" s="184" t="s">
        <v>3794</v>
      </c>
      <c r="E1769" s="58" t="s">
        <v>337</v>
      </c>
      <c r="F1769" s="58"/>
      <c r="G1769" s="58" t="s">
        <v>338</v>
      </c>
      <c r="H1769" s="188">
        <v>57.4</v>
      </c>
      <c r="I1769" s="59">
        <v>0.25</v>
      </c>
      <c r="J1769" s="190">
        <f t="shared" si="29"/>
        <v>43.05</v>
      </c>
    </row>
    <row r="1770" spans="1:10" ht="15.5">
      <c r="A1770" s="58">
        <v>1766</v>
      </c>
      <c r="B1770" s="58" t="s">
        <v>1949</v>
      </c>
      <c r="C1770" s="58" t="s">
        <v>3795</v>
      </c>
      <c r="D1770" s="184" t="s">
        <v>1924</v>
      </c>
      <c r="E1770" s="58" t="s">
        <v>337</v>
      </c>
      <c r="F1770" s="58"/>
      <c r="G1770" s="58" t="s">
        <v>338</v>
      </c>
      <c r="H1770" s="188">
        <v>53.3</v>
      </c>
      <c r="I1770" s="59">
        <v>0.25</v>
      </c>
      <c r="J1770" s="190">
        <f t="shared" si="29"/>
        <v>39.974999999999994</v>
      </c>
    </row>
    <row r="1771" spans="1:10" ht="15.5">
      <c r="A1771" s="58">
        <v>1767</v>
      </c>
      <c r="B1771" s="58" t="s">
        <v>1949</v>
      </c>
      <c r="C1771" s="58" t="s">
        <v>3796</v>
      </c>
      <c r="D1771" s="184" t="s">
        <v>3797</v>
      </c>
      <c r="E1771" s="58" t="s">
        <v>337</v>
      </c>
      <c r="F1771" s="58"/>
      <c r="G1771" s="58" t="s">
        <v>338</v>
      </c>
      <c r="H1771" s="188">
        <v>53.3</v>
      </c>
      <c r="I1771" s="59">
        <v>0.25</v>
      </c>
      <c r="J1771" s="190">
        <f t="shared" si="29"/>
        <v>39.974999999999994</v>
      </c>
    </row>
    <row r="1772" spans="1:10" ht="15.5">
      <c r="A1772" s="58">
        <v>1768</v>
      </c>
      <c r="B1772" s="58" t="s">
        <v>1949</v>
      </c>
      <c r="C1772" s="58" t="s">
        <v>3798</v>
      </c>
      <c r="D1772" s="184" t="s">
        <v>3799</v>
      </c>
      <c r="E1772" s="58" t="s">
        <v>337</v>
      </c>
      <c r="F1772" s="58"/>
      <c r="G1772" s="58" t="s">
        <v>338</v>
      </c>
      <c r="H1772" s="188">
        <v>108</v>
      </c>
      <c r="I1772" s="59">
        <v>0.25</v>
      </c>
      <c r="J1772" s="190">
        <f t="shared" si="29"/>
        <v>81</v>
      </c>
    </row>
    <row r="1773" spans="1:10" ht="15.5">
      <c r="A1773" s="58">
        <v>1769</v>
      </c>
      <c r="B1773" s="58" t="s">
        <v>1949</v>
      </c>
      <c r="C1773" s="58" t="s">
        <v>3800</v>
      </c>
      <c r="D1773" s="184" t="s">
        <v>3801</v>
      </c>
      <c r="E1773" s="58" t="s">
        <v>337</v>
      </c>
      <c r="F1773" s="58"/>
      <c r="G1773" s="58" t="s">
        <v>338</v>
      </c>
      <c r="H1773" s="188">
        <v>108</v>
      </c>
      <c r="I1773" s="59">
        <v>0.25</v>
      </c>
      <c r="J1773" s="190">
        <f t="shared" si="29"/>
        <v>81</v>
      </c>
    </row>
    <row r="1774" spans="1:10" ht="15.5">
      <c r="A1774" s="58">
        <v>1770</v>
      </c>
      <c r="B1774" s="58" t="s">
        <v>1949</v>
      </c>
      <c r="C1774" s="58" t="s">
        <v>3802</v>
      </c>
      <c r="D1774" s="184" t="s">
        <v>3803</v>
      </c>
      <c r="E1774" s="58" t="s">
        <v>337</v>
      </c>
      <c r="F1774" s="58"/>
      <c r="G1774" s="58" t="s">
        <v>338</v>
      </c>
      <c r="H1774" s="188">
        <v>205</v>
      </c>
      <c r="I1774" s="59">
        <v>0.25</v>
      </c>
      <c r="J1774" s="190">
        <f t="shared" si="29"/>
        <v>153.75</v>
      </c>
    </row>
    <row r="1775" spans="1:10" ht="15.5">
      <c r="A1775" s="58">
        <v>1771</v>
      </c>
      <c r="B1775" s="58" t="s">
        <v>1949</v>
      </c>
      <c r="C1775" s="58" t="s">
        <v>3804</v>
      </c>
      <c r="D1775" s="184" t="s">
        <v>1925</v>
      </c>
      <c r="E1775" s="58" t="s">
        <v>337</v>
      </c>
      <c r="F1775" s="58"/>
      <c r="G1775" s="58" t="s">
        <v>338</v>
      </c>
      <c r="H1775" s="188">
        <v>128</v>
      </c>
      <c r="I1775" s="59">
        <v>0.25</v>
      </c>
      <c r="J1775" s="190">
        <f t="shared" si="29"/>
        <v>96</v>
      </c>
    </row>
    <row r="1776" spans="1:10" ht="15.5">
      <c r="A1776" s="58">
        <v>1772</v>
      </c>
      <c r="B1776" s="58" t="s">
        <v>1949</v>
      </c>
      <c r="C1776" s="58" t="s">
        <v>3805</v>
      </c>
      <c r="D1776" s="184" t="s">
        <v>3806</v>
      </c>
      <c r="E1776" s="58" t="s">
        <v>337</v>
      </c>
      <c r="F1776" s="58"/>
      <c r="G1776" s="58" t="s">
        <v>338</v>
      </c>
      <c r="H1776" s="188">
        <v>53.3</v>
      </c>
      <c r="I1776" s="59">
        <v>0.25</v>
      </c>
      <c r="J1776" s="190">
        <f t="shared" si="29"/>
        <v>39.974999999999994</v>
      </c>
    </row>
    <row r="1777" spans="1:10" ht="15.5">
      <c r="A1777" s="58">
        <v>1773</v>
      </c>
      <c r="B1777" s="58" t="s">
        <v>1949</v>
      </c>
      <c r="C1777" s="58" t="s">
        <v>3807</v>
      </c>
      <c r="D1777" s="184" t="s">
        <v>3808</v>
      </c>
      <c r="E1777" s="58" t="s">
        <v>337</v>
      </c>
      <c r="F1777" s="58"/>
      <c r="G1777" s="58" t="s">
        <v>338</v>
      </c>
      <c r="H1777" s="188">
        <v>67</v>
      </c>
      <c r="I1777" s="59">
        <v>0.25</v>
      </c>
      <c r="J1777" s="190">
        <f t="shared" si="29"/>
        <v>50.25</v>
      </c>
    </row>
    <row r="1778" spans="1:10" ht="15.5">
      <c r="A1778" s="58">
        <v>1774</v>
      </c>
      <c r="B1778" s="58" t="s">
        <v>1949</v>
      </c>
      <c r="C1778" s="58" t="s">
        <v>3809</v>
      </c>
      <c r="D1778" s="184" t="s">
        <v>3810</v>
      </c>
      <c r="E1778" s="58" t="s">
        <v>337</v>
      </c>
      <c r="F1778" s="58"/>
      <c r="G1778" s="58" t="s">
        <v>338</v>
      </c>
      <c r="H1778" s="188">
        <v>62.8</v>
      </c>
      <c r="I1778" s="59">
        <v>0.25</v>
      </c>
      <c r="J1778" s="190">
        <f t="shared" si="29"/>
        <v>47.099999999999994</v>
      </c>
    </row>
    <row r="1779" spans="1:10" ht="15.5">
      <c r="A1779" s="58">
        <v>1775</v>
      </c>
      <c r="B1779" s="58" t="s">
        <v>1949</v>
      </c>
      <c r="C1779" s="58" t="s">
        <v>3811</v>
      </c>
      <c r="D1779" s="184" t="s">
        <v>1927</v>
      </c>
      <c r="E1779" s="58" t="s">
        <v>337</v>
      </c>
      <c r="F1779" s="58"/>
      <c r="G1779" s="58" t="s">
        <v>338</v>
      </c>
      <c r="H1779" s="188">
        <v>76.099999999999994</v>
      </c>
      <c r="I1779" s="59">
        <v>0.25</v>
      </c>
      <c r="J1779" s="190">
        <f t="shared" si="29"/>
        <v>57.074999999999996</v>
      </c>
    </row>
    <row r="1780" spans="1:10" ht="15.5">
      <c r="A1780" s="58">
        <v>1776</v>
      </c>
      <c r="B1780" s="58" t="s">
        <v>1949</v>
      </c>
      <c r="C1780" s="58" t="s">
        <v>3812</v>
      </c>
      <c r="D1780" s="184" t="s">
        <v>1928</v>
      </c>
      <c r="E1780" s="58" t="s">
        <v>337</v>
      </c>
      <c r="F1780" s="58"/>
      <c r="G1780" s="58" t="s">
        <v>338</v>
      </c>
      <c r="H1780" s="188">
        <v>61.6</v>
      </c>
      <c r="I1780" s="59">
        <v>0.25</v>
      </c>
      <c r="J1780" s="190">
        <f t="shared" si="29"/>
        <v>46.2</v>
      </c>
    </row>
    <row r="1781" spans="1:10" ht="15.5">
      <c r="A1781" s="58">
        <v>1777</v>
      </c>
      <c r="B1781" s="58" t="s">
        <v>1949</v>
      </c>
      <c r="C1781" s="58" t="s">
        <v>3813</v>
      </c>
      <c r="D1781" s="184" t="s">
        <v>1929</v>
      </c>
      <c r="E1781" s="58" t="s">
        <v>337</v>
      </c>
      <c r="F1781" s="58"/>
      <c r="G1781" s="58" t="s">
        <v>338</v>
      </c>
      <c r="H1781" s="188">
        <v>68.2</v>
      </c>
      <c r="I1781" s="59">
        <v>0.25</v>
      </c>
      <c r="J1781" s="190">
        <f t="shared" si="29"/>
        <v>51.150000000000006</v>
      </c>
    </row>
    <row r="1782" spans="1:10" ht="15.5">
      <c r="A1782" s="58">
        <v>1778</v>
      </c>
      <c r="B1782" s="58" t="s">
        <v>1949</v>
      </c>
      <c r="C1782" s="58" t="s">
        <v>3814</v>
      </c>
      <c r="D1782" s="184" t="s">
        <v>3815</v>
      </c>
      <c r="E1782" s="58" t="s">
        <v>337</v>
      </c>
      <c r="F1782" s="58"/>
      <c r="G1782" s="58" t="s">
        <v>338</v>
      </c>
      <c r="H1782" s="188">
        <v>68.2</v>
      </c>
      <c r="I1782" s="59">
        <v>0.25</v>
      </c>
      <c r="J1782" s="190">
        <f t="shared" si="29"/>
        <v>51.150000000000006</v>
      </c>
    </row>
    <row r="1783" spans="1:10" ht="15.5">
      <c r="A1783" s="58">
        <v>1779</v>
      </c>
      <c r="B1783" s="58" t="s">
        <v>1949</v>
      </c>
      <c r="C1783" s="58" t="s">
        <v>3816</v>
      </c>
      <c r="D1783" s="184" t="s">
        <v>1930</v>
      </c>
      <c r="E1783" s="58" t="s">
        <v>337</v>
      </c>
      <c r="F1783" s="58"/>
      <c r="G1783" s="58" t="s">
        <v>338</v>
      </c>
      <c r="H1783" s="188">
        <v>89.7</v>
      </c>
      <c r="I1783" s="59">
        <v>0.25</v>
      </c>
      <c r="J1783" s="190">
        <f t="shared" si="29"/>
        <v>67.275000000000006</v>
      </c>
    </row>
    <row r="1784" spans="1:10" ht="15.5">
      <c r="A1784" s="58">
        <v>1780</v>
      </c>
      <c r="B1784" s="58" t="s">
        <v>1949</v>
      </c>
      <c r="C1784" s="58" t="s">
        <v>3817</v>
      </c>
      <c r="D1784" s="184" t="s">
        <v>3818</v>
      </c>
      <c r="E1784" s="58" t="s">
        <v>337</v>
      </c>
      <c r="F1784" s="58"/>
      <c r="G1784" s="58" t="s">
        <v>338</v>
      </c>
      <c r="H1784" s="188">
        <v>89.7</v>
      </c>
      <c r="I1784" s="59">
        <v>0.25</v>
      </c>
      <c r="J1784" s="190">
        <f t="shared" si="29"/>
        <v>67.275000000000006</v>
      </c>
    </row>
    <row r="1785" spans="1:10" ht="15.5">
      <c r="A1785" s="58">
        <v>1781</v>
      </c>
      <c r="B1785" s="58" t="s">
        <v>1949</v>
      </c>
      <c r="C1785" s="58" t="s">
        <v>3819</v>
      </c>
      <c r="D1785" s="184" t="s">
        <v>3820</v>
      </c>
      <c r="E1785" s="58" t="s">
        <v>337</v>
      </c>
      <c r="F1785" s="58"/>
      <c r="G1785" s="58" t="s">
        <v>338</v>
      </c>
      <c r="H1785" s="188">
        <v>89.6</v>
      </c>
      <c r="I1785" s="59">
        <v>0.25</v>
      </c>
      <c r="J1785" s="190">
        <f t="shared" si="29"/>
        <v>67.199999999999989</v>
      </c>
    </row>
    <row r="1786" spans="1:10" ht="15.5">
      <c r="A1786" s="58">
        <v>1782</v>
      </c>
      <c r="B1786" s="58" t="s">
        <v>1949</v>
      </c>
      <c r="C1786" s="58" t="s">
        <v>3821</v>
      </c>
      <c r="D1786" s="184" t="s">
        <v>1926</v>
      </c>
      <c r="E1786" s="58" t="s">
        <v>337</v>
      </c>
      <c r="F1786" s="58"/>
      <c r="G1786" s="58" t="s">
        <v>338</v>
      </c>
      <c r="H1786" s="188">
        <v>89.6</v>
      </c>
      <c r="I1786" s="59">
        <v>0.25</v>
      </c>
      <c r="J1786" s="190">
        <f t="shared" si="29"/>
        <v>67.199999999999989</v>
      </c>
    </row>
    <row r="1787" spans="1:10" ht="15.5">
      <c r="A1787" s="58">
        <v>1783</v>
      </c>
      <c r="B1787" s="58" t="s">
        <v>1949</v>
      </c>
      <c r="C1787" s="58" t="s">
        <v>3822</v>
      </c>
      <c r="D1787" s="184" t="s">
        <v>3823</v>
      </c>
      <c r="E1787" s="58" t="s">
        <v>337</v>
      </c>
      <c r="F1787" s="58"/>
      <c r="G1787" s="58" t="s">
        <v>338</v>
      </c>
      <c r="H1787" s="188">
        <v>89.6</v>
      </c>
      <c r="I1787" s="59">
        <v>0.25</v>
      </c>
      <c r="J1787" s="190">
        <f t="shared" si="29"/>
        <v>67.199999999999989</v>
      </c>
    </row>
    <row r="1788" spans="1:10" ht="15.5">
      <c r="A1788" s="58">
        <v>1784</v>
      </c>
      <c r="B1788" s="58" t="s">
        <v>1949</v>
      </c>
      <c r="C1788" s="58" t="s">
        <v>3824</v>
      </c>
      <c r="D1788" s="184" t="s">
        <v>3825</v>
      </c>
      <c r="E1788" s="58" t="s">
        <v>337</v>
      </c>
      <c r="F1788" s="58"/>
      <c r="G1788" s="58" t="s">
        <v>338</v>
      </c>
      <c r="H1788" s="188">
        <v>92.4</v>
      </c>
      <c r="I1788" s="59">
        <v>0.25</v>
      </c>
      <c r="J1788" s="190">
        <f t="shared" si="29"/>
        <v>69.300000000000011</v>
      </c>
    </row>
    <row r="1789" spans="1:10" ht="15.5">
      <c r="A1789" s="58">
        <v>1785</v>
      </c>
      <c r="B1789" s="58" t="s">
        <v>1949</v>
      </c>
      <c r="C1789" s="58" t="s">
        <v>3826</v>
      </c>
      <c r="D1789" s="184" t="s">
        <v>3827</v>
      </c>
      <c r="E1789" s="58" t="s">
        <v>337</v>
      </c>
      <c r="F1789" s="58"/>
      <c r="G1789" s="58" t="s">
        <v>338</v>
      </c>
      <c r="H1789" s="188">
        <v>81.8</v>
      </c>
      <c r="I1789" s="59">
        <v>0.25</v>
      </c>
      <c r="J1789" s="190">
        <f t="shared" si="29"/>
        <v>61.349999999999994</v>
      </c>
    </row>
    <row r="1790" spans="1:10" ht="15.5">
      <c r="A1790" s="58">
        <v>1786</v>
      </c>
      <c r="B1790" s="58" t="s">
        <v>1949</v>
      </c>
      <c r="C1790" s="58" t="s">
        <v>3828</v>
      </c>
      <c r="D1790" s="184" t="s">
        <v>3829</v>
      </c>
      <c r="E1790" s="58" t="s">
        <v>337</v>
      </c>
      <c r="F1790" s="58"/>
      <c r="G1790" s="58" t="s">
        <v>338</v>
      </c>
      <c r="H1790" s="188">
        <v>97.4</v>
      </c>
      <c r="I1790" s="59">
        <v>0.25</v>
      </c>
      <c r="J1790" s="190">
        <f t="shared" si="29"/>
        <v>73.050000000000011</v>
      </c>
    </row>
    <row r="1791" spans="1:10" ht="15.5">
      <c r="A1791" s="58">
        <v>1787</v>
      </c>
      <c r="B1791" s="58" t="s">
        <v>1949</v>
      </c>
      <c r="C1791" s="58" t="s">
        <v>3830</v>
      </c>
      <c r="D1791" s="184" t="s">
        <v>3831</v>
      </c>
      <c r="E1791" s="58" t="s">
        <v>337</v>
      </c>
      <c r="F1791" s="58"/>
      <c r="G1791" s="58" t="s">
        <v>338</v>
      </c>
      <c r="H1791" s="188">
        <v>165</v>
      </c>
      <c r="I1791" s="59">
        <v>0.25</v>
      </c>
      <c r="J1791" s="190">
        <f t="shared" si="29"/>
        <v>123.75</v>
      </c>
    </row>
    <row r="1792" spans="1:10" ht="15.5">
      <c r="A1792" s="58">
        <v>1788</v>
      </c>
      <c r="B1792" s="58" t="s">
        <v>1949</v>
      </c>
      <c r="C1792" s="58" t="s">
        <v>3832</v>
      </c>
      <c r="D1792" s="184" t="s">
        <v>3833</v>
      </c>
      <c r="E1792" s="58" t="s">
        <v>337</v>
      </c>
      <c r="F1792" s="58"/>
      <c r="G1792" s="58" t="s">
        <v>338</v>
      </c>
      <c r="H1792" s="188">
        <v>165</v>
      </c>
      <c r="I1792" s="59">
        <v>0.25</v>
      </c>
      <c r="J1792" s="190">
        <f t="shared" si="29"/>
        <v>123.75</v>
      </c>
    </row>
    <row r="1793" spans="1:10" ht="15.5">
      <c r="A1793" s="58">
        <v>1789</v>
      </c>
      <c r="B1793" s="58" t="s">
        <v>1949</v>
      </c>
      <c r="C1793" s="58" t="s">
        <v>3834</v>
      </c>
      <c r="D1793" s="184" t="s">
        <v>3835</v>
      </c>
      <c r="E1793" s="58" t="s">
        <v>337</v>
      </c>
      <c r="F1793" s="58"/>
      <c r="G1793" s="58" t="s">
        <v>338</v>
      </c>
      <c r="H1793" s="188">
        <v>85.1</v>
      </c>
      <c r="I1793" s="59">
        <v>0.25</v>
      </c>
      <c r="J1793" s="190">
        <f t="shared" si="29"/>
        <v>63.824999999999996</v>
      </c>
    </row>
    <row r="1794" spans="1:10" ht="15.5">
      <c r="A1794" s="58">
        <v>1790</v>
      </c>
      <c r="B1794" s="58" t="s">
        <v>1949</v>
      </c>
      <c r="C1794" s="58" t="s">
        <v>3836</v>
      </c>
      <c r="D1794" s="184" t="s">
        <v>3837</v>
      </c>
      <c r="E1794" s="58" t="s">
        <v>337</v>
      </c>
      <c r="F1794" s="58"/>
      <c r="G1794" s="58" t="s">
        <v>338</v>
      </c>
      <c r="H1794" s="188">
        <v>90.7</v>
      </c>
      <c r="I1794" s="59">
        <v>0.25</v>
      </c>
      <c r="J1794" s="190">
        <f t="shared" si="29"/>
        <v>68.025000000000006</v>
      </c>
    </row>
    <row r="1795" spans="1:10" ht="15.5">
      <c r="A1795" s="58">
        <v>1791</v>
      </c>
      <c r="B1795" s="58" t="s">
        <v>1949</v>
      </c>
      <c r="C1795" s="58" t="s">
        <v>3838</v>
      </c>
      <c r="D1795" s="184" t="s">
        <v>3839</v>
      </c>
      <c r="E1795" s="58" t="s">
        <v>337</v>
      </c>
      <c r="F1795" s="58"/>
      <c r="G1795" s="58" t="s">
        <v>338</v>
      </c>
      <c r="H1795" s="188">
        <v>120</v>
      </c>
      <c r="I1795" s="59">
        <v>0.25</v>
      </c>
      <c r="J1795" s="190">
        <f t="shared" si="29"/>
        <v>90</v>
      </c>
    </row>
    <row r="1796" spans="1:10" ht="15.5">
      <c r="A1796" s="58">
        <v>1792</v>
      </c>
      <c r="B1796" s="58" t="s">
        <v>1949</v>
      </c>
      <c r="C1796" s="58" t="s">
        <v>3840</v>
      </c>
      <c r="D1796" s="184" t="s">
        <v>3841</v>
      </c>
      <c r="E1796" s="58" t="s">
        <v>337</v>
      </c>
      <c r="F1796" s="58"/>
      <c r="G1796" s="58" t="s">
        <v>338</v>
      </c>
      <c r="H1796" s="188">
        <v>157</v>
      </c>
      <c r="I1796" s="59">
        <v>0.25</v>
      </c>
      <c r="J1796" s="190">
        <f t="shared" si="29"/>
        <v>117.75</v>
      </c>
    </row>
    <row r="1797" spans="1:10" ht="15.5">
      <c r="A1797" s="58">
        <v>1793</v>
      </c>
      <c r="B1797" s="58" t="s">
        <v>1949</v>
      </c>
      <c r="C1797" s="58" t="s">
        <v>3842</v>
      </c>
      <c r="D1797" s="184" t="s">
        <v>3843</v>
      </c>
      <c r="E1797" s="58" t="s">
        <v>337</v>
      </c>
      <c r="F1797" s="58"/>
      <c r="G1797" s="58" t="s">
        <v>338</v>
      </c>
      <c r="H1797" s="188">
        <v>85.1</v>
      </c>
      <c r="I1797" s="59">
        <v>0.25</v>
      </c>
      <c r="J1797" s="190">
        <f t="shared" si="29"/>
        <v>63.824999999999996</v>
      </c>
    </row>
    <row r="1798" spans="1:10" ht="15.5">
      <c r="A1798" s="58">
        <v>1794</v>
      </c>
      <c r="B1798" s="58" t="s">
        <v>1949</v>
      </c>
      <c r="C1798" s="58" t="s">
        <v>3844</v>
      </c>
      <c r="D1798" s="184" t="s">
        <v>3845</v>
      </c>
      <c r="E1798" s="58" t="s">
        <v>337</v>
      </c>
      <c r="F1798" s="58"/>
      <c r="G1798" s="58" t="s">
        <v>338</v>
      </c>
      <c r="H1798" s="188">
        <v>17.36</v>
      </c>
      <c r="I1798" s="59">
        <v>0.25</v>
      </c>
      <c r="J1798" s="190">
        <f t="shared" si="29"/>
        <v>13.02</v>
      </c>
    </row>
    <row r="1799" spans="1:10" ht="15.5">
      <c r="A1799" s="58">
        <v>1795</v>
      </c>
      <c r="B1799" s="58" t="s">
        <v>1949</v>
      </c>
      <c r="C1799" s="58" t="s">
        <v>3846</v>
      </c>
      <c r="D1799" s="184" t="s">
        <v>3847</v>
      </c>
      <c r="E1799" s="58" t="s">
        <v>337</v>
      </c>
      <c r="F1799" s="58"/>
      <c r="G1799" s="58" t="s">
        <v>338</v>
      </c>
      <c r="H1799" s="188">
        <v>19.72</v>
      </c>
      <c r="I1799" s="59">
        <v>0.25</v>
      </c>
      <c r="J1799" s="190">
        <f t="shared" si="29"/>
        <v>14.79</v>
      </c>
    </row>
    <row r="1800" spans="1:10" ht="15.5">
      <c r="A1800" s="58">
        <v>1796</v>
      </c>
      <c r="B1800" s="58" t="s">
        <v>1949</v>
      </c>
      <c r="C1800" s="58" t="s">
        <v>3848</v>
      </c>
      <c r="D1800" s="184" t="s">
        <v>3849</v>
      </c>
      <c r="E1800" s="58" t="s">
        <v>337</v>
      </c>
      <c r="F1800" s="58"/>
      <c r="G1800" s="58" t="s">
        <v>338</v>
      </c>
      <c r="H1800" s="188">
        <v>2255</v>
      </c>
      <c r="I1800" s="59">
        <v>0.25</v>
      </c>
      <c r="J1800" s="190">
        <f t="shared" si="29"/>
        <v>1691.25</v>
      </c>
    </row>
    <row r="1801" spans="1:10" ht="15.5">
      <c r="A1801" s="58">
        <v>1797</v>
      </c>
      <c r="B1801" s="58" t="s">
        <v>1949</v>
      </c>
      <c r="C1801" s="58" t="s">
        <v>3850</v>
      </c>
      <c r="D1801" s="184" t="s">
        <v>3851</v>
      </c>
      <c r="E1801" s="58" t="s">
        <v>337</v>
      </c>
      <c r="F1801" s="58"/>
      <c r="G1801" s="58" t="s">
        <v>338</v>
      </c>
      <c r="H1801" s="188">
        <v>3485</v>
      </c>
      <c r="I1801" s="59">
        <v>0.25</v>
      </c>
      <c r="J1801" s="190">
        <f t="shared" si="29"/>
        <v>2613.75</v>
      </c>
    </row>
    <row r="1802" spans="1:10" ht="15.5">
      <c r="A1802" s="58">
        <v>1798</v>
      </c>
      <c r="B1802" s="58" t="s">
        <v>1949</v>
      </c>
      <c r="C1802" s="58" t="s">
        <v>3852</v>
      </c>
      <c r="D1802" s="184" t="s">
        <v>3853</v>
      </c>
      <c r="E1802" s="58" t="s">
        <v>337</v>
      </c>
      <c r="F1802" s="58"/>
      <c r="G1802" s="58" t="s">
        <v>338</v>
      </c>
      <c r="H1802" s="188">
        <v>5945</v>
      </c>
      <c r="I1802" s="59">
        <v>0.25</v>
      </c>
      <c r="J1802" s="190">
        <f t="shared" si="29"/>
        <v>4458.75</v>
      </c>
    </row>
    <row r="1803" spans="1:10" ht="15.5">
      <c r="A1803" s="58">
        <v>1799</v>
      </c>
      <c r="B1803" s="58" t="s">
        <v>1949</v>
      </c>
      <c r="C1803" s="58" t="s">
        <v>3854</v>
      </c>
      <c r="D1803" s="184" t="s">
        <v>3855</v>
      </c>
      <c r="E1803" s="58" t="s">
        <v>337</v>
      </c>
      <c r="F1803" s="58"/>
      <c r="G1803" s="58" t="s">
        <v>338</v>
      </c>
      <c r="H1803" s="188">
        <v>99</v>
      </c>
      <c r="I1803" s="59">
        <v>0.25</v>
      </c>
      <c r="J1803" s="190">
        <f t="shared" si="29"/>
        <v>74.25</v>
      </c>
    </row>
    <row r="1804" spans="1:10" ht="15.5">
      <c r="A1804" s="58">
        <v>1800</v>
      </c>
      <c r="B1804" s="58" t="s">
        <v>1949</v>
      </c>
      <c r="C1804" s="58" t="s">
        <v>3856</v>
      </c>
      <c r="D1804" s="184" t="s">
        <v>3857</v>
      </c>
      <c r="E1804" s="58" t="s">
        <v>337</v>
      </c>
      <c r="F1804" s="58"/>
      <c r="G1804" s="58" t="s">
        <v>338</v>
      </c>
      <c r="H1804" s="188">
        <v>99</v>
      </c>
      <c r="I1804" s="59">
        <v>0.25</v>
      </c>
      <c r="J1804" s="190">
        <f t="shared" si="29"/>
        <v>74.25</v>
      </c>
    </row>
    <row r="1805" spans="1:10" ht="15.5">
      <c r="A1805" s="58">
        <v>1801</v>
      </c>
      <c r="B1805" s="58" t="s">
        <v>1949</v>
      </c>
      <c r="C1805" s="58" t="s">
        <v>3858</v>
      </c>
      <c r="D1805" s="184" t="s">
        <v>3859</v>
      </c>
      <c r="E1805" s="58" t="s">
        <v>337</v>
      </c>
      <c r="F1805" s="58"/>
      <c r="G1805" s="58" t="s">
        <v>338</v>
      </c>
      <c r="H1805" s="188">
        <v>123</v>
      </c>
      <c r="I1805" s="59">
        <v>0.25</v>
      </c>
      <c r="J1805" s="190">
        <f t="shared" si="29"/>
        <v>92.25</v>
      </c>
    </row>
    <row r="1806" spans="1:10" ht="15.5">
      <c r="A1806" s="58">
        <v>1802</v>
      </c>
      <c r="B1806" s="58" t="s">
        <v>1949</v>
      </c>
      <c r="C1806" s="58" t="s">
        <v>3860</v>
      </c>
      <c r="D1806" s="184" t="s">
        <v>1932</v>
      </c>
      <c r="E1806" s="58" t="s">
        <v>337</v>
      </c>
      <c r="F1806" s="58"/>
      <c r="G1806" s="58" t="s">
        <v>338</v>
      </c>
      <c r="H1806" s="188">
        <v>123</v>
      </c>
      <c r="I1806" s="59">
        <v>0.25</v>
      </c>
      <c r="J1806" s="190">
        <f t="shared" si="29"/>
        <v>92.25</v>
      </c>
    </row>
    <row r="1807" spans="1:10" ht="15.5">
      <c r="A1807" s="58">
        <v>1803</v>
      </c>
      <c r="B1807" s="58" t="s">
        <v>1949</v>
      </c>
      <c r="C1807" s="58" t="s">
        <v>3861</v>
      </c>
      <c r="D1807" s="184" t="s">
        <v>3862</v>
      </c>
      <c r="E1807" s="58" t="s">
        <v>337</v>
      </c>
      <c r="F1807" s="58"/>
      <c r="G1807" s="58" t="s">
        <v>338</v>
      </c>
      <c r="H1807" s="188">
        <v>82</v>
      </c>
      <c r="I1807" s="59">
        <v>0.25</v>
      </c>
      <c r="J1807" s="190">
        <f t="shared" si="29"/>
        <v>61.5</v>
      </c>
    </row>
    <row r="1808" spans="1:10" ht="15.5">
      <c r="A1808" s="58">
        <v>1804</v>
      </c>
      <c r="B1808" s="58" t="s">
        <v>1949</v>
      </c>
      <c r="C1808" s="58" t="s">
        <v>3863</v>
      </c>
      <c r="D1808" s="184" t="s">
        <v>1933</v>
      </c>
      <c r="E1808" s="58" t="s">
        <v>337</v>
      </c>
      <c r="F1808" s="58"/>
      <c r="G1808" s="58" t="s">
        <v>338</v>
      </c>
      <c r="H1808" s="188">
        <v>82</v>
      </c>
      <c r="I1808" s="59">
        <v>0.25</v>
      </c>
      <c r="J1808" s="190">
        <f t="shared" si="29"/>
        <v>61.5</v>
      </c>
    </row>
    <row r="1809" spans="1:10" ht="15.5">
      <c r="A1809" s="58">
        <v>1805</v>
      </c>
      <c r="B1809" s="58" t="s">
        <v>1949</v>
      </c>
      <c r="C1809" s="58" t="s">
        <v>3864</v>
      </c>
      <c r="D1809" s="184" t="s">
        <v>3865</v>
      </c>
      <c r="E1809" s="58" t="s">
        <v>337</v>
      </c>
      <c r="F1809" s="58"/>
      <c r="G1809" s="58" t="s">
        <v>338</v>
      </c>
      <c r="H1809" s="188">
        <v>338</v>
      </c>
      <c r="I1809" s="59">
        <v>0.25</v>
      </c>
      <c r="J1809" s="190">
        <f t="shared" si="29"/>
        <v>253.5</v>
      </c>
    </row>
    <row r="1810" spans="1:10" ht="15.5">
      <c r="A1810" s="58">
        <v>1806</v>
      </c>
      <c r="B1810" s="58" t="s">
        <v>1949</v>
      </c>
      <c r="C1810" s="58" t="s">
        <v>3866</v>
      </c>
      <c r="D1810" s="184" t="s">
        <v>1935</v>
      </c>
      <c r="E1810" s="58" t="s">
        <v>337</v>
      </c>
      <c r="F1810" s="58"/>
      <c r="G1810" s="58" t="s">
        <v>338</v>
      </c>
      <c r="H1810" s="188">
        <v>80</v>
      </c>
      <c r="I1810" s="59">
        <v>0.25</v>
      </c>
      <c r="J1810" s="190">
        <f t="shared" si="29"/>
        <v>60</v>
      </c>
    </row>
    <row r="1811" spans="1:10" ht="15.5">
      <c r="A1811" s="58">
        <v>1807</v>
      </c>
      <c r="B1811" s="58" t="s">
        <v>1949</v>
      </c>
      <c r="C1811" s="58" t="s">
        <v>3867</v>
      </c>
      <c r="D1811" s="184" t="s">
        <v>1935</v>
      </c>
      <c r="E1811" s="58" t="s">
        <v>337</v>
      </c>
      <c r="F1811" s="58"/>
      <c r="G1811" s="58" t="s">
        <v>338</v>
      </c>
      <c r="H1811" s="188">
        <v>80</v>
      </c>
      <c r="I1811" s="59">
        <v>0.25</v>
      </c>
      <c r="J1811" s="190">
        <f t="shared" si="29"/>
        <v>60</v>
      </c>
    </row>
    <row r="1812" spans="1:10" ht="15.5">
      <c r="A1812" s="58">
        <v>1808</v>
      </c>
      <c r="B1812" s="58" t="s">
        <v>1949</v>
      </c>
      <c r="C1812" s="58" t="s">
        <v>3868</v>
      </c>
      <c r="D1812" s="184" t="s">
        <v>3869</v>
      </c>
      <c r="E1812" s="58" t="s">
        <v>337</v>
      </c>
      <c r="F1812" s="58"/>
      <c r="G1812" s="58" t="s">
        <v>338</v>
      </c>
      <c r="H1812" s="188">
        <v>103</v>
      </c>
      <c r="I1812" s="59">
        <v>0.25</v>
      </c>
      <c r="J1812" s="190">
        <f t="shared" si="29"/>
        <v>77.25</v>
      </c>
    </row>
    <row r="1813" spans="1:10" ht="15.5">
      <c r="A1813" s="58">
        <v>1809</v>
      </c>
      <c r="B1813" s="58" t="s">
        <v>1949</v>
      </c>
      <c r="C1813" s="58" t="s">
        <v>3870</v>
      </c>
      <c r="D1813" s="184" t="s">
        <v>1934</v>
      </c>
      <c r="E1813" s="58" t="s">
        <v>337</v>
      </c>
      <c r="F1813" s="58"/>
      <c r="G1813" s="58" t="s">
        <v>338</v>
      </c>
      <c r="H1813" s="188">
        <v>31.8</v>
      </c>
      <c r="I1813" s="59">
        <v>0.25</v>
      </c>
      <c r="J1813" s="190">
        <f t="shared" si="29"/>
        <v>23.85</v>
      </c>
    </row>
    <row r="1814" spans="1:10" ht="15.5">
      <c r="A1814" s="58">
        <v>1810</v>
      </c>
      <c r="B1814" s="58" t="s">
        <v>1949</v>
      </c>
      <c r="C1814" s="58" t="s">
        <v>3871</v>
      </c>
      <c r="D1814" s="184" t="s">
        <v>1931</v>
      </c>
      <c r="E1814" s="58" t="s">
        <v>337</v>
      </c>
      <c r="F1814" s="58"/>
      <c r="G1814" s="58" t="s">
        <v>338</v>
      </c>
      <c r="H1814" s="188">
        <v>108</v>
      </c>
      <c r="I1814" s="59">
        <v>0.25</v>
      </c>
      <c r="J1814" s="190">
        <f t="shared" si="29"/>
        <v>81</v>
      </c>
    </row>
    <row r="1815" spans="1:10" ht="15.5">
      <c r="A1815" s="58">
        <v>1811</v>
      </c>
      <c r="B1815" s="58" t="s">
        <v>1949</v>
      </c>
      <c r="C1815" s="58" t="s">
        <v>3872</v>
      </c>
      <c r="D1815" s="184" t="s">
        <v>3873</v>
      </c>
      <c r="E1815" s="58" t="s">
        <v>337</v>
      </c>
      <c r="F1815" s="58"/>
      <c r="G1815" s="58" t="s">
        <v>338</v>
      </c>
      <c r="H1815" s="188">
        <v>11.43</v>
      </c>
      <c r="I1815" s="59">
        <v>0.25</v>
      </c>
      <c r="J1815" s="190">
        <f t="shared" si="29"/>
        <v>8.5724999999999998</v>
      </c>
    </row>
    <row r="1816" spans="1:10" ht="15.5">
      <c r="A1816" s="58">
        <v>1812</v>
      </c>
      <c r="B1816" s="58" t="s">
        <v>1949</v>
      </c>
      <c r="C1816" s="58" t="s">
        <v>3874</v>
      </c>
      <c r="D1816" s="184" t="s">
        <v>3875</v>
      </c>
      <c r="E1816" s="58" t="s">
        <v>337</v>
      </c>
      <c r="F1816" s="58"/>
      <c r="G1816" s="58" t="s">
        <v>338</v>
      </c>
      <c r="H1816" s="188">
        <v>13.45</v>
      </c>
      <c r="I1816" s="59">
        <v>0.25</v>
      </c>
      <c r="J1816" s="190">
        <f t="shared" si="29"/>
        <v>10.087499999999999</v>
      </c>
    </row>
    <row r="1817" spans="1:10" ht="15.5">
      <c r="A1817" s="58">
        <v>1813</v>
      </c>
      <c r="B1817" s="58" t="s">
        <v>1949</v>
      </c>
      <c r="C1817" s="58" t="s">
        <v>3876</v>
      </c>
      <c r="D1817" s="184" t="s">
        <v>3877</v>
      </c>
      <c r="E1817" s="58" t="s">
        <v>337</v>
      </c>
      <c r="F1817" s="58"/>
      <c r="G1817" s="58" t="s">
        <v>338</v>
      </c>
      <c r="H1817" s="188">
        <v>695</v>
      </c>
      <c r="I1817" s="59">
        <v>0.25</v>
      </c>
      <c r="J1817" s="190">
        <f t="shared" si="29"/>
        <v>521.25</v>
      </c>
    </row>
    <row r="1818" spans="1:10" ht="15.5">
      <c r="A1818" s="58">
        <v>1814</v>
      </c>
      <c r="B1818" s="58" t="s">
        <v>1949</v>
      </c>
      <c r="C1818" s="58" t="s">
        <v>3878</v>
      </c>
      <c r="D1818" s="184" t="s">
        <v>3879</v>
      </c>
      <c r="E1818" s="58" t="s">
        <v>337</v>
      </c>
      <c r="F1818" s="58"/>
      <c r="G1818" s="58" t="s">
        <v>338</v>
      </c>
      <c r="H1818" s="188">
        <v>1123</v>
      </c>
      <c r="I1818" s="59">
        <v>0.25</v>
      </c>
      <c r="J1818" s="190">
        <f t="shared" ref="J1818:J1881" si="30">H1818*(1-I1818)</f>
        <v>842.25</v>
      </c>
    </row>
    <row r="1819" spans="1:10" ht="15.5">
      <c r="A1819" s="58">
        <v>1815</v>
      </c>
      <c r="B1819" s="58" t="s">
        <v>1949</v>
      </c>
      <c r="C1819" s="58" t="s">
        <v>3880</v>
      </c>
      <c r="D1819" s="184" t="s">
        <v>3881</v>
      </c>
      <c r="E1819" s="58" t="s">
        <v>337</v>
      </c>
      <c r="F1819" s="58"/>
      <c r="G1819" s="58" t="s">
        <v>338</v>
      </c>
      <c r="H1819" s="188">
        <v>295</v>
      </c>
      <c r="I1819" s="59">
        <v>0.25</v>
      </c>
      <c r="J1819" s="190">
        <f t="shared" si="30"/>
        <v>221.25</v>
      </c>
    </row>
    <row r="1820" spans="1:10" ht="15.5">
      <c r="A1820" s="58">
        <v>1816</v>
      </c>
      <c r="B1820" s="58" t="s">
        <v>1949</v>
      </c>
      <c r="C1820" s="58" t="s">
        <v>3882</v>
      </c>
      <c r="D1820" s="184" t="s">
        <v>3883</v>
      </c>
      <c r="E1820" s="58" t="s">
        <v>337</v>
      </c>
      <c r="F1820" s="58"/>
      <c r="G1820" s="58" t="s">
        <v>338</v>
      </c>
      <c r="H1820" s="188">
        <v>834</v>
      </c>
      <c r="I1820" s="59">
        <v>0.25</v>
      </c>
      <c r="J1820" s="190">
        <f t="shared" si="30"/>
        <v>625.5</v>
      </c>
    </row>
    <row r="1821" spans="1:10" ht="15.5">
      <c r="A1821" s="58">
        <v>1817</v>
      </c>
      <c r="B1821" s="58" t="s">
        <v>1949</v>
      </c>
      <c r="C1821" s="58" t="s">
        <v>3884</v>
      </c>
      <c r="D1821" s="184" t="s">
        <v>3885</v>
      </c>
      <c r="E1821" s="58" t="s">
        <v>337</v>
      </c>
      <c r="F1821" s="58"/>
      <c r="G1821" s="58" t="s">
        <v>338</v>
      </c>
      <c r="H1821" s="188">
        <v>575</v>
      </c>
      <c r="I1821" s="59">
        <v>0.25</v>
      </c>
      <c r="J1821" s="190">
        <f t="shared" si="30"/>
        <v>431.25</v>
      </c>
    </row>
    <row r="1822" spans="1:10" ht="15.5">
      <c r="A1822" s="58">
        <v>1818</v>
      </c>
      <c r="B1822" s="58" t="s">
        <v>1949</v>
      </c>
      <c r="C1822" s="58" t="s">
        <v>3886</v>
      </c>
      <c r="D1822" s="184" t="s">
        <v>3887</v>
      </c>
      <c r="E1822" s="58" t="s">
        <v>337</v>
      </c>
      <c r="F1822" s="58"/>
      <c r="G1822" s="58" t="s">
        <v>338</v>
      </c>
      <c r="H1822" s="188">
        <v>782</v>
      </c>
      <c r="I1822" s="59">
        <v>0.25</v>
      </c>
      <c r="J1822" s="190">
        <f t="shared" si="30"/>
        <v>586.5</v>
      </c>
    </row>
    <row r="1823" spans="1:10" ht="15.5">
      <c r="A1823" s="58">
        <v>1819</v>
      </c>
      <c r="B1823" s="58" t="s">
        <v>1949</v>
      </c>
      <c r="C1823" s="58" t="s">
        <v>3888</v>
      </c>
      <c r="D1823" s="184" t="s">
        <v>3889</v>
      </c>
      <c r="E1823" s="58" t="s">
        <v>337</v>
      </c>
      <c r="F1823" s="58"/>
      <c r="G1823" s="58" t="s">
        <v>338</v>
      </c>
      <c r="H1823" s="188">
        <v>2151</v>
      </c>
      <c r="I1823" s="59">
        <v>0.25</v>
      </c>
      <c r="J1823" s="190">
        <f t="shared" si="30"/>
        <v>1613.25</v>
      </c>
    </row>
    <row r="1824" spans="1:10" ht="15.5">
      <c r="A1824" s="58">
        <v>1820</v>
      </c>
      <c r="B1824" s="58" t="s">
        <v>1949</v>
      </c>
      <c r="C1824" s="58" t="s">
        <v>3890</v>
      </c>
      <c r="D1824" s="184" t="s">
        <v>3891</v>
      </c>
      <c r="E1824" s="58" t="s">
        <v>337</v>
      </c>
      <c r="F1824" s="58"/>
      <c r="G1824" s="58" t="s">
        <v>338</v>
      </c>
      <c r="H1824" s="188">
        <v>446</v>
      </c>
      <c r="I1824" s="59">
        <v>0.25</v>
      </c>
      <c r="J1824" s="190">
        <f t="shared" si="30"/>
        <v>334.5</v>
      </c>
    </row>
    <row r="1825" spans="1:10" ht="15.5">
      <c r="A1825" s="58">
        <v>1821</v>
      </c>
      <c r="B1825" s="58" t="s">
        <v>1949</v>
      </c>
      <c r="C1825" s="58" t="s">
        <v>3892</v>
      </c>
      <c r="D1825" s="184" t="s">
        <v>3893</v>
      </c>
      <c r="E1825" s="58" t="s">
        <v>337</v>
      </c>
      <c r="F1825" s="58"/>
      <c r="G1825" s="58" t="s">
        <v>338</v>
      </c>
      <c r="H1825" s="188">
        <v>391</v>
      </c>
      <c r="I1825" s="59">
        <v>0.25</v>
      </c>
      <c r="J1825" s="190">
        <f t="shared" si="30"/>
        <v>293.25</v>
      </c>
    </row>
    <row r="1826" spans="1:10" ht="15.5">
      <c r="A1826" s="58">
        <v>1822</v>
      </c>
      <c r="B1826" s="58" t="s">
        <v>1949</v>
      </c>
      <c r="C1826" s="58" t="s">
        <v>3894</v>
      </c>
      <c r="D1826" s="184" t="s">
        <v>3895</v>
      </c>
      <c r="E1826" s="58" t="s">
        <v>337</v>
      </c>
      <c r="F1826" s="58"/>
      <c r="G1826" s="58" t="s">
        <v>338</v>
      </c>
      <c r="H1826" s="188">
        <v>390</v>
      </c>
      <c r="I1826" s="59">
        <v>0.25</v>
      </c>
      <c r="J1826" s="190">
        <f t="shared" si="30"/>
        <v>292.5</v>
      </c>
    </row>
    <row r="1827" spans="1:10" ht="15.5">
      <c r="A1827" s="58">
        <v>1823</v>
      </c>
      <c r="B1827" s="58" t="s">
        <v>1949</v>
      </c>
      <c r="C1827" s="58" t="s">
        <v>3896</v>
      </c>
      <c r="D1827" s="184" t="s">
        <v>3897</v>
      </c>
      <c r="E1827" s="58" t="s">
        <v>337</v>
      </c>
      <c r="F1827" s="58"/>
      <c r="G1827" s="58" t="s">
        <v>338</v>
      </c>
      <c r="H1827" s="188">
        <v>3071</v>
      </c>
      <c r="I1827" s="59">
        <v>0.25</v>
      </c>
      <c r="J1827" s="190">
        <f t="shared" si="30"/>
        <v>2303.25</v>
      </c>
    </row>
    <row r="1828" spans="1:10" ht="15.5">
      <c r="A1828" s="58">
        <v>1824</v>
      </c>
      <c r="B1828" s="58" t="s">
        <v>1949</v>
      </c>
      <c r="C1828" s="58" t="s">
        <v>3898</v>
      </c>
      <c r="D1828" s="184" t="s">
        <v>3899</v>
      </c>
      <c r="E1828" s="58" t="s">
        <v>337</v>
      </c>
      <c r="F1828" s="58"/>
      <c r="G1828" s="58" t="s">
        <v>338</v>
      </c>
      <c r="H1828" s="188">
        <v>5169</v>
      </c>
      <c r="I1828" s="59">
        <v>0.25</v>
      </c>
      <c r="J1828" s="190">
        <f t="shared" si="30"/>
        <v>3876.75</v>
      </c>
    </row>
    <row r="1829" spans="1:10" ht="15.5">
      <c r="A1829" s="58">
        <v>1825</v>
      </c>
      <c r="B1829" s="58" t="s">
        <v>1949</v>
      </c>
      <c r="C1829" s="58" t="s">
        <v>3900</v>
      </c>
      <c r="D1829" s="184" t="s">
        <v>3901</v>
      </c>
      <c r="E1829" s="58" t="s">
        <v>337</v>
      </c>
      <c r="F1829" s="58"/>
      <c r="G1829" s="58" t="s">
        <v>338</v>
      </c>
      <c r="H1829" s="188">
        <v>398</v>
      </c>
      <c r="I1829" s="59">
        <v>0.25</v>
      </c>
      <c r="J1829" s="190">
        <f t="shared" si="30"/>
        <v>298.5</v>
      </c>
    </row>
    <row r="1830" spans="1:10" ht="15.5">
      <c r="A1830" s="58">
        <v>1826</v>
      </c>
      <c r="B1830" s="58" t="s">
        <v>1949</v>
      </c>
      <c r="C1830" s="58" t="s">
        <v>3902</v>
      </c>
      <c r="D1830" s="184" t="s">
        <v>3903</v>
      </c>
      <c r="E1830" s="58" t="s">
        <v>337</v>
      </c>
      <c r="F1830" s="58"/>
      <c r="G1830" s="58" t="s">
        <v>338</v>
      </c>
      <c r="H1830" s="188">
        <v>242</v>
      </c>
      <c r="I1830" s="59">
        <v>0.25</v>
      </c>
      <c r="J1830" s="190">
        <f t="shared" si="30"/>
        <v>181.5</v>
      </c>
    </row>
    <row r="1831" spans="1:10" ht="15.5">
      <c r="A1831" s="58">
        <v>1827</v>
      </c>
      <c r="B1831" s="58" t="s">
        <v>1949</v>
      </c>
      <c r="C1831" s="58" t="s">
        <v>3904</v>
      </c>
      <c r="D1831" s="184" t="s">
        <v>3905</v>
      </c>
      <c r="E1831" s="58" t="s">
        <v>337</v>
      </c>
      <c r="F1831" s="58"/>
      <c r="G1831" s="58" t="s">
        <v>338</v>
      </c>
      <c r="H1831" s="188">
        <v>18.8</v>
      </c>
      <c r="I1831" s="59">
        <v>0.25</v>
      </c>
      <c r="J1831" s="190">
        <f t="shared" si="30"/>
        <v>14.100000000000001</v>
      </c>
    </row>
    <row r="1832" spans="1:10" ht="15.5">
      <c r="A1832" s="58">
        <v>1828</v>
      </c>
      <c r="B1832" s="58" t="s">
        <v>1949</v>
      </c>
      <c r="C1832" s="58" t="s">
        <v>3906</v>
      </c>
      <c r="D1832" s="184" t="s">
        <v>3907</v>
      </c>
      <c r="E1832" s="58" t="s">
        <v>337</v>
      </c>
      <c r="F1832" s="58"/>
      <c r="G1832" s="58" t="s">
        <v>338</v>
      </c>
      <c r="H1832" s="188">
        <v>15.99</v>
      </c>
      <c r="I1832" s="59">
        <v>0.25</v>
      </c>
      <c r="J1832" s="190">
        <f t="shared" si="30"/>
        <v>11.9925</v>
      </c>
    </row>
    <row r="1833" spans="1:10" ht="15.5">
      <c r="A1833" s="58">
        <v>1829</v>
      </c>
      <c r="B1833" s="58" t="s">
        <v>1949</v>
      </c>
      <c r="C1833" s="58" t="s">
        <v>3908</v>
      </c>
      <c r="D1833" s="184" t="s">
        <v>3909</v>
      </c>
      <c r="E1833" s="58" t="s">
        <v>337</v>
      </c>
      <c r="F1833" s="58"/>
      <c r="G1833" s="58" t="s">
        <v>338</v>
      </c>
      <c r="H1833" s="188">
        <v>16.25</v>
      </c>
      <c r="I1833" s="59">
        <v>0.25</v>
      </c>
      <c r="J1833" s="190">
        <f t="shared" si="30"/>
        <v>12.1875</v>
      </c>
    </row>
    <row r="1834" spans="1:10" ht="15.5">
      <c r="A1834" s="58">
        <v>1830</v>
      </c>
      <c r="B1834" s="58" t="s">
        <v>1949</v>
      </c>
      <c r="C1834" s="58" t="s">
        <v>3910</v>
      </c>
      <c r="D1834" s="184" t="s">
        <v>3911</v>
      </c>
      <c r="E1834" s="58" t="s">
        <v>337</v>
      </c>
      <c r="F1834" s="58"/>
      <c r="G1834" s="58" t="s">
        <v>338</v>
      </c>
      <c r="H1834" s="188">
        <v>94.6</v>
      </c>
      <c r="I1834" s="59">
        <v>0.25</v>
      </c>
      <c r="J1834" s="190">
        <f t="shared" si="30"/>
        <v>70.949999999999989</v>
      </c>
    </row>
    <row r="1835" spans="1:10" ht="15.5">
      <c r="A1835" s="58">
        <v>1831</v>
      </c>
      <c r="B1835" s="58" t="s">
        <v>1949</v>
      </c>
      <c r="C1835" s="58" t="s">
        <v>3912</v>
      </c>
      <c r="D1835" s="184" t="s">
        <v>3913</v>
      </c>
      <c r="E1835" s="58" t="s">
        <v>337</v>
      </c>
      <c r="F1835" s="58"/>
      <c r="G1835" s="58" t="s">
        <v>338</v>
      </c>
      <c r="H1835" s="188">
        <v>94.6</v>
      </c>
      <c r="I1835" s="59">
        <v>0.25</v>
      </c>
      <c r="J1835" s="190">
        <f t="shared" si="30"/>
        <v>70.949999999999989</v>
      </c>
    </row>
    <row r="1836" spans="1:10" ht="15.5">
      <c r="A1836" s="58">
        <v>1832</v>
      </c>
      <c r="B1836" s="58" t="s">
        <v>1949</v>
      </c>
      <c r="C1836" s="58" t="s">
        <v>3914</v>
      </c>
      <c r="D1836" s="184" t="s">
        <v>3915</v>
      </c>
      <c r="E1836" s="58" t="s">
        <v>337</v>
      </c>
      <c r="F1836" s="58"/>
      <c r="G1836" s="58" t="s">
        <v>338</v>
      </c>
      <c r="H1836" s="188">
        <v>63</v>
      </c>
      <c r="I1836" s="59">
        <v>0.25</v>
      </c>
      <c r="J1836" s="190">
        <f t="shared" si="30"/>
        <v>47.25</v>
      </c>
    </row>
    <row r="1837" spans="1:10" ht="15.5">
      <c r="A1837" s="58">
        <v>1833</v>
      </c>
      <c r="B1837" s="58" t="s">
        <v>1949</v>
      </c>
      <c r="C1837" s="58" t="s">
        <v>3916</v>
      </c>
      <c r="D1837" s="184" t="s">
        <v>3917</v>
      </c>
      <c r="E1837" s="58" t="s">
        <v>337</v>
      </c>
      <c r="F1837" s="58"/>
      <c r="G1837" s="58" t="s">
        <v>338</v>
      </c>
      <c r="H1837" s="188">
        <v>63</v>
      </c>
      <c r="I1837" s="59">
        <v>0.25</v>
      </c>
      <c r="J1837" s="190">
        <f t="shared" si="30"/>
        <v>47.25</v>
      </c>
    </row>
    <row r="1838" spans="1:10" ht="15.5">
      <c r="A1838" s="58">
        <v>1834</v>
      </c>
      <c r="B1838" s="58" t="s">
        <v>1949</v>
      </c>
      <c r="C1838" s="58" t="s">
        <v>3918</v>
      </c>
      <c r="D1838" s="184" t="s">
        <v>3919</v>
      </c>
      <c r="E1838" s="58" t="s">
        <v>337</v>
      </c>
      <c r="F1838" s="58"/>
      <c r="G1838" s="58" t="s">
        <v>338</v>
      </c>
      <c r="H1838" s="188">
        <v>94.6</v>
      </c>
      <c r="I1838" s="59">
        <v>0.25</v>
      </c>
      <c r="J1838" s="190">
        <f t="shared" si="30"/>
        <v>70.949999999999989</v>
      </c>
    </row>
    <row r="1839" spans="1:10" ht="15.5">
      <c r="A1839" s="58">
        <v>1835</v>
      </c>
      <c r="B1839" s="58" t="s">
        <v>1949</v>
      </c>
      <c r="C1839" s="58" t="s">
        <v>3920</v>
      </c>
      <c r="D1839" s="184" t="s">
        <v>3921</v>
      </c>
      <c r="E1839" s="58" t="s">
        <v>337</v>
      </c>
      <c r="F1839" s="58"/>
      <c r="G1839" s="58" t="s">
        <v>338</v>
      </c>
      <c r="H1839" s="188">
        <v>94.6</v>
      </c>
      <c r="I1839" s="59">
        <v>0.25</v>
      </c>
      <c r="J1839" s="190">
        <f t="shared" si="30"/>
        <v>70.949999999999989</v>
      </c>
    </row>
    <row r="1840" spans="1:10" ht="15.5">
      <c r="A1840" s="58">
        <v>1836</v>
      </c>
      <c r="B1840" s="58" t="s">
        <v>1949</v>
      </c>
      <c r="C1840" s="58" t="s">
        <v>3922</v>
      </c>
      <c r="D1840" s="184" t="s">
        <v>3923</v>
      </c>
      <c r="E1840" s="58" t="s">
        <v>337</v>
      </c>
      <c r="F1840" s="58"/>
      <c r="G1840" s="58" t="s">
        <v>338</v>
      </c>
      <c r="H1840" s="188">
        <v>63</v>
      </c>
      <c r="I1840" s="59">
        <v>0.25</v>
      </c>
      <c r="J1840" s="190">
        <f t="shared" si="30"/>
        <v>47.25</v>
      </c>
    </row>
    <row r="1841" spans="1:10" ht="15.5">
      <c r="A1841" s="58">
        <v>1837</v>
      </c>
      <c r="B1841" s="58" t="s">
        <v>1949</v>
      </c>
      <c r="C1841" s="58" t="s">
        <v>3924</v>
      </c>
      <c r="D1841" s="184" t="s">
        <v>3925</v>
      </c>
      <c r="E1841" s="58" t="s">
        <v>337</v>
      </c>
      <c r="F1841" s="58"/>
      <c r="G1841" s="58" t="s">
        <v>338</v>
      </c>
      <c r="H1841" s="188">
        <v>63</v>
      </c>
      <c r="I1841" s="59">
        <v>0.25</v>
      </c>
      <c r="J1841" s="190">
        <f t="shared" si="30"/>
        <v>47.25</v>
      </c>
    </row>
    <row r="1842" spans="1:10" ht="15.5">
      <c r="A1842" s="58">
        <v>1838</v>
      </c>
      <c r="B1842" s="58" t="s">
        <v>1949</v>
      </c>
      <c r="C1842" s="58" t="s">
        <v>3926</v>
      </c>
      <c r="D1842" s="184" t="s">
        <v>3927</v>
      </c>
      <c r="E1842" s="58" t="s">
        <v>337</v>
      </c>
      <c r="F1842" s="58"/>
      <c r="G1842" s="58" t="s">
        <v>338</v>
      </c>
      <c r="H1842" s="188">
        <v>96.2</v>
      </c>
      <c r="I1842" s="59">
        <v>0.25</v>
      </c>
      <c r="J1842" s="190">
        <f t="shared" si="30"/>
        <v>72.150000000000006</v>
      </c>
    </row>
    <row r="1843" spans="1:10" ht="15.5">
      <c r="A1843" s="58">
        <v>1839</v>
      </c>
      <c r="B1843" s="58" t="s">
        <v>1949</v>
      </c>
      <c r="C1843" s="58" t="s">
        <v>3928</v>
      </c>
      <c r="D1843" s="184" t="s">
        <v>3929</v>
      </c>
      <c r="E1843" s="58" t="s">
        <v>337</v>
      </c>
      <c r="F1843" s="58"/>
      <c r="G1843" s="58" t="s">
        <v>338</v>
      </c>
      <c r="H1843" s="188">
        <v>93.8</v>
      </c>
      <c r="I1843" s="59">
        <v>0.25</v>
      </c>
      <c r="J1843" s="190">
        <f t="shared" si="30"/>
        <v>70.349999999999994</v>
      </c>
    </row>
    <row r="1844" spans="1:10" ht="15.5">
      <c r="A1844" s="58">
        <v>1840</v>
      </c>
      <c r="B1844" s="58" t="s">
        <v>1949</v>
      </c>
      <c r="C1844" s="58" t="s">
        <v>3930</v>
      </c>
      <c r="D1844" s="184" t="s">
        <v>3931</v>
      </c>
      <c r="E1844" s="58" t="s">
        <v>337</v>
      </c>
      <c r="F1844" s="58"/>
      <c r="G1844" s="58" t="s">
        <v>338</v>
      </c>
      <c r="H1844" s="188">
        <v>84</v>
      </c>
      <c r="I1844" s="59">
        <v>0.25</v>
      </c>
      <c r="J1844" s="190">
        <f t="shared" si="30"/>
        <v>63</v>
      </c>
    </row>
    <row r="1845" spans="1:10" ht="15.5">
      <c r="A1845" s="58">
        <v>1841</v>
      </c>
      <c r="B1845" s="58" t="s">
        <v>1949</v>
      </c>
      <c r="C1845" s="58" t="s">
        <v>3932</v>
      </c>
      <c r="D1845" s="184" t="s">
        <v>3933</v>
      </c>
      <c r="E1845" s="58" t="s">
        <v>337</v>
      </c>
      <c r="F1845" s="58"/>
      <c r="G1845" s="58" t="s">
        <v>338</v>
      </c>
      <c r="H1845" s="188">
        <v>171</v>
      </c>
      <c r="I1845" s="59">
        <v>0.25</v>
      </c>
      <c r="J1845" s="190">
        <f t="shared" si="30"/>
        <v>128.25</v>
      </c>
    </row>
    <row r="1846" spans="1:10" ht="15.5">
      <c r="A1846" s="58">
        <v>1842</v>
      </c>
      <c r="B1846" s="58" t="s">
        <v>1949</v>
      </c>
      <c r="C1846" s="58" t="s">
        <v>3934</v>
      </c>
      <c r="D1846" s="184" t="s">
        <v>3935</v>
      </c>
      <c r="E1846" s="58" t="s">
        <v>337</v>
      </c>
      <c r="F1846" s="58"/>
      <c r="G1846" s="58" t="s">
        <v>338</v>
      </c>
      <c r="H1846" s="188">
        <v>109</v>
      </c>
      <c r="I1846" s="59">
        <v>0.25</v>
      </c>
      <c r="J1846" s="190">
        <f t="shared" si="30"/>
        <v>81.75</v>
      </c>
    </row>
    <row r="1847" spans="1:10" ht="15.5">
      <c r="A1847" s="58">
        <v>1843</v>
      </c>
      <c r="B1847" s="58" t="s">
        <v>1949</v>
      </c>
      <c r="C1847" s="58" t="s">
        <v>3936</v>
      </c>
      <c r="D1847" s="184" t="s">
        <v>3937</v>
      </c>
      <c r="E1847" s="58" t="s">
        <v>337</v>
      </c>
      <c r="F1847" s="58"/>
      <c r="G1847" s="58" t="s">
        <v>338</v>
      </c>
      <c r="H1847" s="188">
        <v>96.1</v>
      </c>
      <c r="I1847" s="59">
        <v>0.25</v>
      </c>
      <c r="J1847" s="190">
        <f t="shared" si="30"/>
        <v>72.074999999999989</v>
      </c>
    </row>
    <row r="1848" spans="1:10" ht="15.5">
      <c r="A1848" s="58">
        <v>1844</v>
      </c>
      <c r="B1848" s="58" t="s">
        <v>1949</v>
      </c>
      <c r="C1848" s="58" t="s">
        <v>3938</v>
      </c>
      <c r="D1848" s="184" t="s">
        <v>3939</v>
      </c>
      <c r="E1848" s="58" t="s">
        <v>337</v>
      </c>
      <c r="F1848" s="58"/>
      <c r="G1848" s="58" t="s">
        <v>338</v>
      </c>
      <c r="H1848" s="188">
        <v>84</v>
      </c>
      <c r="I1848" s="59">
        <v>0.25</v>
      </c>
      <c r="J1848" s="190">
        <f t="shared" si="30"/>
        <v>63</v>
      </c>
    </row>
    <row r="1849" spans="1:10" ht="15.5">
      <c r="A1849" s="58">
        <v>1845</v>
      </c>
      <c r="B1849" s="58" t="s">
        <v>1949</v>
      </c>
      <c r="C1849" s="58" t="s">
        <v>3940</v>
      </c>
      <c r="D1849" s="184" t="s">
        <v>3941</v>
      </c>
      <c r="E1849" s="58" t="s">
        <v>337</v>
      </c>
      <c r="F1849" s="58"/>
      <c r="G1849" s="58" t="s">
        <v>338</v>
      </c>
      <c r="H1849" s="188">
        <v>96.1</v>
      </c>
      <c r="I1849" s="59">
        <v>0.25</v>
      </c>
      <c r="J1849" s="190">
        <f t="shared" si="30"/>
        <v>72.074999999999989</v>
      </c>
    </row>
    <row r="1850" spans="1:10" ht="15.5">
      <c r="A1850" s="58">
        <v>1846</v>
      </c>
      <c r="B1850" s="58" t="s">
        <v>1949</v>
      </c>
      <c r="C1850" s="58" t="s">
        <v>3942</v>
      </c>
      <c r="D1850" s="184" t="s">
        <v>3943</v>
      </c>
      <c r="E1850" s="58" t="s">
        <v>337</v>
      </c>
      <c r="F1850" s="58"/>
      <c r="G1850" s="58" t="s">
        <v>338</v>
      </c>
      <c r="H1850" s="188">
        <v>84</v>
      </c>
      <c r="I1850" s="59">
        <v>0.25</v>
      </c>
      <c r="J1850" s="190">
        <f t="shared" si="30"/>
        <v>63</v>
      </c>
    </row>
    <row r="1851" spans="1:10" ht="15.5">
      <c r="A1851" s="58">
        <v>1847</v>
      </c>
      <c r="B1851" s="58" t="s">
        <v>1949</v>
      </c>
      <c r="C1851" s="58" t="s">
        <v>3944</v>
      </c>
      <c r="D1851" s="184" t="s">
        <v>3945</v>
      </c>
      <c r="E1851" s="58" t="s">
        <v>337</v>
      </c>
      <c r="F1851" s="58"/>
      <c r="G1851" s="58" t="s">
        <v>338</v>
      </c>
      <c r="H1851" s="188">
        <v>93</v>
      </c>
      <c r="I1851" s="59">
        <v>0.25</v>
      </c>
      <c r="J1851" s="190">
        <f t="shared" si="30"/>
        <v>69.75</v>
      </c>
    </row>
    <row r="1852" spans="1:10" ht="15.5">
      <c r="A1852" s="58">
        <v>1848</v>
      </c>
      <c r="B1852" s="58" t="s">
        <v>1949</v>
      </c>
      <c r="C1852" s="58" t="s">
        <v>3946</v>
      </c>
      <c r="D1852" s="184" t="s">
        <v>3947</v>
      </c>
      <c r="E1852" s="58" t="s">
        <v>337</v>
      </c>
      <c r="F1852" s="58"/>
      <c r="G1852" s="58" t="s">
        <v>338</v>
      </c>
      <c r="H1852" s="188">
        <v>99</v>
      </c>
      <c r="I1852" s="59">
        <v>0.25</v>
      </c>
      <c r="J1852" s="190">
        <f t="shared" si="30"/>
        <v>74.25</v>
      </c>
    </row>
    <row r="1853" spans="1:10" ht="15.5">
      <c r="A1853" s="58">
        <v>1849</v>
      </c>
      <c r="B1853" s="58" t="s">
        <v>1949</v>
      </c>
      <c r="C1853" s="58" t="s">
        <v>3948</v>
      </c>
      <c r="D1853" s="184" t="s">
        <v>3949</v>
      </c>
      <c r="E1853" s="58" t="s">
        <v>337</v>
      </c>
      <c r="F1853" s="58"/>
      <c r="G1853" s="58" t="s">
        <v>338</v>
      </c>
      <c r="H1853" s="188">
        <v>93</v>
      </c>
      <c r="I1853" s="59">
        <v>0.25</v>
      </c>
      <c r="J1853" s="190">
        <f t="shared" si="30"/>
        <v>69.75</v>
      </c>
    </row>
    <row r="1854" spans="1:10" ht="15.5">
      <c r="A1854" s="58">
        <v>1850</v>
      </c>
      <c r="B1854" s="58" t="s">
        <v>1949</v>
      </c>
      <c r="C1854" s="58" t="s">
        <v>3950</v>
      </c>
      <c r="D1854" s="184" t="s">
        <v>3951</v>
      </c>
      <c r="E1854" s="58" t="s">
        <v>337</v>
      </c>
      <c r="F1854" s="58"/>
      <c r="G1854" s="58" t="s">
        <v>338</v>
      </c>
      <c r="H1854" s="188">
        <v>99</v>
      </c>
      <c r="I1854" s="59">
        <v>0.25</v>
      </c>
      <c r="J1854" s="190">
        <f t="shared" si="30"/>
        <v>74.25</v>
      </c>
    </row>
    <row r="1855" spans="1:10" ht="15.5">
      <c r="A1855" s="58">
        <v>1851</v>
      </c>
      <c r="B1855" s="58" t="s">
        <v>1949</v>
      </c>
      <c r="C1855" s="58" t="s">
        <v>3952</v>
      </c>
      <c r="D1855" s="184" t="s">
        <v>3915</v>
      </c>
      <c r="E1855" s="58" t="s">
        <v>337</v>
      </c>
      <c r="F1855" s="58"/>
      <c r="G1855" s="58" t="s">
        <v>338</v>
      </c>
      <c r="H1855" s="188">
        <v>32.299999999999997</v>
      </c>
      <c r="I1855" s="59">
        <v>0.25</v>
      </c>
      <c r="J1855" s="190">
        <f t="shared" si="30"/>
        <v>24.224999999999998</v>
      </c>
    </row>
    <row r="1856" spans="1:10" ht="15.5">
      <c r="A1856" s="58">
        <v>1852</v>
      </c>
      <c r="B1856" s="58" t="s">
        <v>1949</v>
      </c>
      <c r="C1856" s="58" t="s">
        <v>3953</v>
      </c>
      <c r="D1856" s="184" t="s">
        <v>3923</v>
      </c>
      <c r="E1856" s="58" t="s">
        <v>337</v>
      </c>
      <c r="F1856" s="58"/>
      <c r="G1856" s="58" t="s">
        <v>338</v>
      </c>
      <c r="H1856" s="188">
        <v>32.299999999999997</v>
      </c>
      <c r="I1856" s="59">
        <v>0.25</v>
      </c>
      <c r="J1856" s="190">
        <f t="shared" si="30"/>
        <v>24.224999999999998</v>
      </c>
    </row>
    <row r="1857" spans="1:10" ht="15.5">
      <c r="A1857" s="58">
        <v>1853</v>
      </c>
      <c r="B1857" s="58" t="s">
        <v>1949</v>
      </c>
      <c r="C1857" s="58" t="s">
        <v>3954</v>
      </c>
      <c r="D1857" s="184" t="s">
        <v>3955</v>
      </c>
      <c r="E1857" s="58" t="s">
        <v>337</v>
      </c>
      <c r="F1857" s="58"/>
      <c r="G1857" s="58" t="s">
        <v>338</v>
      </c>
      <c r="H1857" s="188">
        <v>61.6</v>
      </c>
      <c r="I1857" s="59">
        <v>0.25</v>
      </c>
      <c r="J1857" s="190">
        <f t="shared" si="30"/>
        <v>46.2</v>
      </c>
    </row>
    <row r="1858" spans="1:10" ht="15.5">
      <c r="A1858" s="58">
        <v>1854</v>
      </c>
      <c r="B1858" s="58" t="s">
        <v>1949</v>
      </c>
      <c r="C1858" s="58" t="s">
        <v>3956</v>
      </c>
      <c r="D1858" s="184" t="s">
        <v>3957</v>
      </c>
      <c r="E1858" s="58" t="s">
        <v>337</v>
      </c>
      <c r="F1858" s="58"/>
      <c r="G1858" s="58" t="s">
        <v>338</v>
      </c>
      <c r="H1858" s="188">
        <v>68.3</v>
      </c>
      <c r="I1858" s="59">
        <v>0.25</v>
      </c>
      <c r="J1858" s="190">
        <f t="shared" si="30"/>
        <v>51.224999999999994</v>
      </c>
    </row>
    <row r="1859" spans="1:10" ht="15.5">
      <c r="A1859" s="58">
        <v>1855</v>
      </c>
      <c r="B1859" s="58" t="s">
        <v>1949</v>
      </c>
      <c r="C1859" s="58" t="s">
        <v>3958</v>
      </c>
      <c r="D1859" s="184" t="s">
        <v>3959</v>
      </c>
      <c r="E1859" s="58" t="s">
        <v>337</v>
      </c>
      <c r="F1859" s="58"/>
      <c r="G1859" s="58" t="s">
        <v>338</v>
      </c>
      <c r="H1859" s="188">
        <v>88.4</v>
      </c>
      <c r="I1859" s="59">
        <v>0.25</v>
      </c>
      <c r="J1859" s="190">
        <f t="shared" si="30"/>
        <v>66.300000000000011</v>
      </c>
    </row>
    <row r="1860" spans="1:10" ht="15.5">
      <c r="A1860" s="58">
        <v>1856</v>
      </c>
      <c r="B1860" s="58" t="s">
        <v>1949</v>
      </c>
      <c r="C1860" s="58" t="s">
        <v>3960</v>
      </c>
      <c r="D1860" s="184" t="s">
        <v>3961</v>
      </c>
      <c r="E1860" s="58" t="s">
        <v>337</v>
      </c>
      <c r="F1860" s="58"/>
      <c r="G1860" s="58" t="s">
        <v>338</v>
      </c>
      <c r="H1860" s="188">
        <v>68.3</v>
      </c>
      <c r="I1860" s="59">
        <v>0.25</v>
      </c>
      <c r="J1860" s="190">
        <f t="shared" si="30"/>
        <v>51.224999999999994</v>
      </c>
    </row>
    <row r="1861" spans="1:10" ht="15.5">
      <c r="A1861" s="58">
        <v>1857</v>
      </c>
      <c r="B1861" s="58" t="s">
        <v>1949</v>
      </c>
      <c r="C1861" s="58" t="s">
        <v>3962</v>
      </c>
      <c r="D1861" s="184" t="s">
        <v>3929</v>
      </c>
      <c r="E1861" s="58" t="s">
        <v>337</v>
      </c>
      <c r="F1861" s="58"/>
      <c r="G1861" s="58" t="s">
        <v>338</v>
      </c>
      <c r="H1861" s="188">
        <v>88.4</v>
      </c>
      <c r="I1861" s="59">
        <v>0.25</v>
      </c>
      <c r="J1861" s="190">
        <f t="shared" si="30"/>
        <v>66.300000000000011</v>
      </c>
    </row>
    <row r="1862" spans="1:10" ht="15.5">
      <c r="A1862" s="58">
        <v>1858</v>
      </c>
      <c r="B1862" s="58" t="s">
        <v>1949</v>
      </c>
      <c r="C1862" s="58" t="s">
        <v>3963</v>
      </c>
      <c r="D1862" s="184" t="s">
        <v>3964</v>
      </c>
      <c r="E1862" s="58" t="s">
        <v>337</v>
      </c>
      <c r="F1862" s="58"/>
      <c r="G1862" s="58" t="s">
        <v>338</v>
      </c>
      <c r="H1862" s="188">
        <v>61.6</v>
      </c>
      <c r="I1862" s="59">
        <v>0.25</v>
      </c>
      <c r="J1862" s="190">
        <f t="shared" si="30"/>
        <v>46.2</v>
      </c>
    </row>
    <row r="1863" spans="1:10" ht="15.5">
      <c r="A1863" s="58">
        <v>1859</v>
      </c>
      <c r="B1863" s="58" t="s">
        <v>1949</v>
      </c>
      <c r="C1863" s="58" t="s">
        <v>3965</v>
      </c>
      <c r="D1863" s="184" t="s">
        <v>3966</v>
      </c>
      <c r="E1863" s="58" t="s">
        <v>337</v>
      </c>
      <c r="F1863" s="58"/>
      <c r="G1863" s="58" t="s">
        <v>338</v>
      </c>
      <c r="H1863" s="188">
        <v>80.599999999999994</v>
      </c>
      <c r="I1863" s="59">
        <v>0.25</v>
      </c>
      <c r="J1863" s="190">
        <f t="shared" si="30"/>
        <v>60.449999999999996</v>
      </c>
    </row>
    <row r="1864" spans="1:10" ht="15.5">
      <c r="A1864" s="58">
        <v>1860</v>
      </c>
      <c r="B1864" s="58" t="s">
        <v>1949</v>
      </c>
      <c r="C1864" s="58" t="s">
        <v>3967</v>
      </c>
      <c r="D1864" s="184" t="s">
        <v>3927</v>
      </c>
      <c r="E1864" s="58" t="s">
        <v>337</v>
      </c>
      <c r="F1864" s="58"/>
      <c r="G1864" s="58" t="s">
        <v>338</v>
      </c>
      <c r="H1864" s="188">
        <v>75.599999999999994</v>
      </c>
      <c r="I1864" s="59">
        <v>0.25</v>
      </c>
      <c r="J1864" s="190">
        <f t="shared" si="30"/>
        <v>56.699999999999996</v>
      </c>
    </row>
    <row r="1865" spans="1:10" ht="15.5">
      <c r="A1865" s="58">
        <v>1861</v>
      </c>
      <c r="B1865" s="58" t="s">
        <v>1949</v>
      </c>
      <c r="C1865" s="58" t="s">
        <v>3968</v>
      </c>
      <c r="D1865" s="184" t="s">
        <v>3933</v>
      </c>
      <c r="E1865" s="58" t="s">
        <v>337</v>
      </c>
      <c r="F1865" s="58"/>
      <c r="G1865" s="58" t="s">
        <v>338</v>
      </c>
      <c r="H1865" s="188">
        <v>75.599999999999994</v>
      </c>
      <c r="I1865" s="59">
        <v>0.25</v>
      </c>
      <c r="J1865" s="190">
        <f t="shared" si="30"/>
        <v>56.699999999999996</v>
      </c>
    </row>
    <row r="1866" spans="1:10" ht="15.5">
      <c r="A1866" s="58">
        <v>1862</v>
      </c>
      <c r="B1866" s="58" t="s">
        <v>1949</v>
      </c>
      <c r="C1866" s="58" t="s">
        <v>3969</v>
      </c>
      <c r="D1866" s="184" t="s">
        <v>3970</v>
      </c>
      <c r="E1866" s="58" t="s">
        <v>337</v>
      </c>
      <c r="F1866" s="58"/>
      <c r="G1866" s="58" t="s">
        <v>338</v>
      </c>
      <c r="H1866" s="188">
        <v>21.3</v>
      </c>
      <c r="I1866" s="59">
        <v>0.25</v>
      </c>
      <c r="J1866" s="190">
        <f t="shared" si="30"/>
        <v>15.975000000000001</v>
      </c>
    </row>
    <row r="1867" spans="1:10" ht="15.5">
      <c r="A1867" s="58">
        <v>1863</v>
      </c>
      <c r="B1867" s="58" t="s">
        <v>1949</v>
      </c>
      <c r="C1867" s="58" t="s">
        <v>3971</v>
      </c>
      <c r="D1867" s="184" t="s">
        <v>3972</v>
      </c>
      <c r="E1867" s="58" t="s">
        <v>337</v>
      </c>
      <c r="F1867" s="58"/>
      <c r="G1867" s="58" t="s">
        <v>338</v>
      </c>
      <c r="H1867" s="188">
        <v>181</v>
      </c>
      <c r="I1867" s="59">
        <v>0.25</v>
      </c>
      <c r="J1867" s="190">
        <f t="shared" si="30"/>
        <v>135.75</v>
      </c>
    </row>
    <row r="1868" spans="1:10" ht="15.5">
      <c r="A1868" s="58">
        <v>1864</v>
      </c>
      <c r="B1868" s="58" t="s">
        <v>1949</v>
      </c>
      <c r="C1868" s="58" t="s">
        <v>3973</v>
      </c>
      <c r="D1868" s="184" t="s">
        <v>3974</v>
      </c>
      <c r="E1868" s="58" t="s">
        <v>337</v>
      </c>
      <c r="F1868" s="58"/>
      <c r="G1868" s="58" t="s">
        <v>338</v>
      </c>
      <c r="H1868" s="188">
        <v>1467</v>
      </c>
      <c r="I1868" s="59">
        <v>0.25</v>
      </c>
      <c r="J1868" s="190">
        <f t="shared" si="30"/>
        <v>1100.25</v>
      </c>
    </row>
    <row r="1869" spans="1:10" ht="15.5">
      <c r="A1869" s="58">
        <v>1865</v>
      </c>
      <c r="B1869" s="58" t="s">
        <v>1949</v>
      </c>
      <c r="C1869" s="58" t="s">
        <v>3975</v>
      </c>
      <c r="D1869" s="184" t="s">
        <v>3976</v>
      </c>
      <c r="E1869" s="58" t="s">
        <v>337</v>
      </c>
      <c r="F1869" s="58"/>
      <c r="G1869" s="58" t="s">
        <v>338</v>
      </c>
      <c r="H1869" s="188">
        <v>2.11</v>
      </c>
      <c r="I1869" s="59">
        <v>0.25</v>
      </c>
      <c r="J1869" s="190">
        <f t="shared" si="30"/>
        <v>1.5825</v>
      </c>
    </row>
    <row r="1870" spans="1:10" ht="15.5">
      <c r="A1870" s="58">
        <v>1866</v>
      </c>
      <c r="B1870" s="58" t="s">
        <v>1949</v>
      </c>
      <c r="C1870" s="58" t="s">
        <v>3977</v>
      </c>
      <c r="D1870" s="184" t="s">
        <v>3978</v>
      </c>
      <c r="E1870" s="58" t="s">
        <v>337</v>
      </c>
      <c r="F1870" s="58"/>
      <c r="G1870" s="58" t="s">
        <v>338</v>
      </c>
      <c r="H1870" s="188">
        <v>2.11</v>
      </c>
      <c r="I1870" s="59">
        <v>0.25</v>
      </c>
      <c r="J1870" s="190">
        <f t="shared" si="30"/>
        <v>1.5825</v>
      </c>
    </row>
    <row r="1871" spans="1:10" ht="15.5">
      <c r="A1871" s="58">
        <v>1867</v>
      </c>
      <c r="B1871" s="58" t="s">
        <v>1949</v>
      </c>
      <c r="C1871" s="58" t="s">
        <v>3979</v>
      </c>
      <c r="D1871" s="184" t="s">
        <v>3980</v>
      </c>
      <c r="E1871" s="58" t="s">
        <v>337</v>
      </c>
      <c r="F1871" s="58"/>
      <c r="G1871" s="58" t="s">
        <v>338</v>
      </c>
      <c r="H1871" s="188">
        <v>19.84</v>
      </c>
      <c r="I1871" s="59">
        <v>0.25</v>
      </c>
      <c r="J1871" s="190">
        <f t="shared" si="30"/>
        <v>14.879999999999999</v>
      </c>
    </row>
    <row r="1872" spans="1:10" ht="15.5">
      <c r="A1872" s="58">
        <v>1868</v>
      </c>
      <c r="B1872" s="58" t="s">
        <v>1949</v>
      </c>
      <c r="C1872" s="58" t="s">
        <v>3981</v>
      </c>
      <c r="D1872" s="184" t="s">
        <v>3982</v>
      </c>
      <c r="E1872" s="58" t="s">
        <v>337</v>
      </c>
      <c r="F1872" s="58"/>
      <c r="G1872" s="58" t="s">
        <v>338</v>
      </c>
      <c r="H1872" s="188">
        <v>12286</v>
      </c>
      <c r="I1872" s="59">
        <v>0.25</v>
      </c>
      <c r="J1872" s="190">
        <f t="shared" si="30"/>
        <v>9214.5</v>
      </c>
    </row>
    <row r="1873" spans="1:10" ht="15.5">
      <c r="A1873" s="58">
        <v>1869</v>
      </c>
      <c r="B1873" s="58" t="s">
        <v>1949</v>
      </c>
      <c r="C1873" s="58" t="s">
        <v>3983</v>
      </c>
      <c r="D1873" s="184" t="s">
        <v>3984</v>
      </c>
      <c r="E1873" s="58" t="s">
        <v>337</v>
      </c>
      <c r="F1873" s="58"/>
      <c r="G1873" s="58" t="s">
        <v>338</v>
      </c>
      <c r="H1873" s="188">
        <v>256</v>
      </c>
      <c r="I1873" s="59">
        <v>0.25</v>
      </c>
      <c r="J1873" s="190">
        <f t="shared" si="30"/>
        <v>192</v>
      </c>
    </row>
    <row r="1874" spans="1:10" ht="15.5">
      <c r="A1874" s="58">
        <v>1870</v>
      </c>
      <c r="B1874" s="58" t="s">
        <v>1949</v>
      </c>
      <c r="C1874" s="58" t="s">
        <v>3985</v>
      </c>
      <c r="D1874" s="184" t="s">
        <v>3986</v>
      </c>
      <c r="E1874" s="58" t="s">
        <v>337</v>
      </c>
      <c r="F1874" s="58"/>
      <c r="G1874" s="58" t="s">
        <v>338</v>
      </c>
      <c r="H1874" s="188">
        <v>1025</v>
      </c>
      <c r="I1874" s="59">
        <v>0.25</v>
      </c>
      <c r="J1874" s="190">
        <f t="shared" si="30"/>
        <v>768.75</v>
      </c>
    </row>
    <row r="1875" spans="1:10" ht="15.5">
      <c r="A1875" s="58">
        <v>1871</v>
      </c>
      <c r="B1875" s="58" t="s">
        <v>1949</v>
      </c>
      <c r="C1875" s="58" t="s">
        <v>3987</v>
      </c>
      <c r="D1875" s="184" t="s">
        <v>3988</v>
      </c>
      <c r="E1875" s="58" t="s">
        <v>337</v>
      </c>
      <c r="F1875" s="58"/>
      <c r="G1875" s="58" t="s">
        <v>338</v>
      </c>
      <c r="H1875" s="188">
        <v>513</v>
      </c>
      <c r="I1875" s="59">
        <v>0.25</v>
      </c>
      <c r="J1875" s="190">
        <f t="shared" si="30"/>
        <v>384.75</v>
      </c>
    </row>
    <row r="1876" spans="1:10" ht="15.5">
      <c r="A1876" s="58">
        <v>1872</v>
      </c>
      <c r="B1876" s="58" t="s">
        <v>1949</v>
      </c>
      <c r="C1876" s="58" t="s">
        <v>3989</v>
      </c>
      <c r="D1876" s="184" t="s">
        <v>3990</v>
      </c>
      <c r="E1876" s="58" t="s">
        <v>337</v>
      </c>
      <c r="F1876" s="58"/>
      <c r="G1876" s="58" t="s">
        <v>338</v>
      </c>
      <c r="H1876" s="188">
        <v>2050</v>
      </c>
      <c r="I1876" s="59">
        <v>0.25</v>
      </c>
      <c r="J1876" s="190">
        <f t="shared" si="30"/>
        <v>1537.5</v>
      </c>
    </row>
    <row r="1877" spans="1:10" ht="15.5">
      <c r="A1877" s="58">
        <v>1873</v>
      </c>
      <c r="B1877" s="58" t="s">
        <v>1949</v>
      </c>
      <c r="C1877" s="58" t="s">
        <v>3991</v>
      </c>
      <c r="D1877" s="184" t="s">
        <v>3992</v>
      </c>
      <c r="E1877" s="58" t="s">
        <v>337</v>
      </c>
      <c r="F1877" s="58"/>
      <c r="G1877" s="58" t="s">
        <v>338</v>
      </c>
      <c r="H1877" s="188">
        <v>2563</v>
      </c>
      <c r="I1877" s="59">
        <v>0.25</v>
      </c>
      <c r="J1877" s="190">
        <f t="shared" si="30"/>
        <v>1922.25</v>
      </c>
    </row>
    <row r="1878" spans="1:10" ht="15.5">
      <c r="A1878" s="58">
        <v>1874</v>
      </c>
      <c r="B1878" s="58" t="s">
        <v>1949</v>
      </c>
      <c r="C1878" s="58" t="s">
        <v>3993</v>
      </c>
      <c r="D1878" s="184" t="s">
        <v>3994</v>
      </c>
      <c r="E1878" s="58" t="s">
        <v>337</v>
      </c>
      <c r="F1878" s="58"/>
      <c r="G1878" s="58" t="s">
        <v>338</v>
      </c>
      <c r="H1878" s="188">
        <v>15.13</v>
      </c>
      <c r="I1878" s="59">
        <v>0.25</v>
      </c>
      <c r="J1878" s="190">
        <f t="shared" si="30"/>
        <v>11.3475</v>
      </c>
    </row>
    <row r="1879" spans="1:10" ht="15.5">
      <c r="A1879" s="58">
        <v>1875</v>
      </c>
      <c r="B1879" s="58" t="s">
        <v>1949</v>
      </c>
      <c r="C1879" s="58" t="s">
        <v>3995</v>
      </c>
      <c r="D1879" s="184" t="s">
        <v>1936</v>
      </c>
      <c r="E1879" s="58" t="s">
        <v>337</v>
      </c>
      <c r="F1879" s="58"/>
      <c r="G1879" s="58" t="s">
        <v>338</v>
      </c>
      <c r="H1879" s="188">
        <v>104</v>
      </c>
      <c r="I1879" s="59">
        <v>0.25</v>
      </c>
      <c r="J1879" s="190">
        <f t="shared" si="30"/>
        <v>78</v>
      </c>
    </row>
    <row r="1880" spans="1:10" ht="15.5">
      <c r="A1880" s="58">
        <v>1876</v>
      </c>
      <c r="B1880" s="58" t="s">
        <v>1949</v>
      </c>
      <c r="C1880" s="58" t="s">
        <v>3996</v>
      </c>
      <c r="D1880" s="184" t="s">
        <v>3997</v>
      </c>
      <c r="E1880" s="58" t="s">
        <v>337</v>
      </c>
      <c r="F1880" s="58"/>
      <c r="G1880" s="58" t="s">
        <v>338</v>
      </c>
      <c r="H1880" s="188">
        <v>104</v>
      </c>
      <c r="I1880" s="59">
        <v>0.25</v>
      </c>
      <c r="J1880" s="190">
        <f t="shared" si="30"/>
        <v>78</v>
      </c>
    </row>
    <row r="1881" spans="1:10" ht="15.5">
      <c r="A1881" s="58">
        <v>1877</v>
      </c>
      <c r="B1881" s="58" t="s">
        <v>1949</v>
      </c>
      <c r="C1881" s="58" t="s">
        <v>3998</v>
      </c>
      <c r="D1881" s="184" t="s">
        <v>3999</v>
      </c>
      <c r="E1881" s="58" t="s">
        <v>337</v>
      </c>
      <c r="F1881" s="58"/>
      <c r="G1881" s="58" t="s">
        <v>338</v>
      </c>
      <c r="H1881" s="188">
        <v>104</v>
      </c>
      <c r="I1881" s="59">
        <v>0.25</v>
      </c>
      <c r="J1881" s="190">
        <f t="shared" si="30"/>
        <v>78</v>
      </c>
    </row>
    <row r="1882" spans="1:10" ht="15.5">
      <c r="A1882" s="58">
        <v>1878</v>
      </c>
      <c r="B1882" s="58" t="s">
        <v>1949</v>
      </c>
      <c r="C1882" s="58" t="s">
        <v>4000</v>
      </c>
      <c r="D1882" s="184" t="s">
        <v>4001</v>
      </c>
      <c r="E1882" s="58" t="s">
        <v>337</v>
      </c>
      <c r="F1882" s="58"/>
      <c r="G1882" s="58" t="s">
        <v>338</v>
      </c>
      <c r="H1882" s="188">
        <v>104</v>
      </c>
      <c r="I1882" s="59">
        <v>0.25</v>
      </c>
      <c r="J1882" s="190">
        <f t="shared" ref="J1882:J1906" si="31">H1882*(1-I1882)</f>
        <v>78</v>
      </c>
    </row>
    <row r="1883" spans="1:10" ht="15.5">
      <c r="A1883" s="58">
        <v>1879</v>
      </c>
      <c r="B1883" s="58" t="s">
        <v>1949</v>
      </c>
      <c r="C1883" s="58" t="s">
        <v>4002</v>
      </c>
      <c r="D1883" s="184" t="s">
        <v>4003</v>
      </c>
      <c r="E1883" s="58" t="s">
        <v>337</v>
      </c>
      <c r="F1883" s="58"/>
      <c r="G1883" s="58" t="s">
        <v>338</v>
      </c>
      <c r="H1883" s="188">
        <v>114</v>
      </c>
      <c r="I1883" s="59">
        <v>0.25</v>
      </c>
      <c r="J1883" s="190">
        <f t="shared" si="31"/>
        <v>85.5</v>
      </c>
    </row>
    <row r="1884" spans="1:10" ht="15.5">
      <c r="A1884" s="58">
        <v>1880</v>
      </c>
      <c r="B1884" s="58" t="s">
        <v>1949</v>
      </c>
      <c r="C1884" s="58" t="s">
        <v>4004</v>
      </c>
      <c r="D1884" s="184" t="s">
        <v>4005</v>
      </c>
      <c r="E1884" s="58" t="s">
        <v>337</v>
      </c>
      <c r="F1884" s="58"/>
      <c r="G1884" s="58" t="s">
        <v>338</v>
      </c>
      <c r="H1884" s="188">
        <v>87.4</v>
      </c>
      <c r="I1884" s="59">
        <v>0.25</v>
      </c>
      <c r="J1884" s="190">
        <f t="shared" si="31"/>
        <v>65.550000000000011</v>
      </c>
    </row>
    <row r="1885" spans="1:10" ht="15.5">
      <c r="A1885" s="58">
        <v>1881</v>
      </c>
      <c r="B1885" s="58" t="s">
        <v>1949</v>
      </c>
      <c r="C1885" s="58" t="s">
        <v>4006</v>
      </c>
      <c r="D1885" s="184" t="s">
        <v>4007</v>
      </c>
      <c r="E1885" s="58" t="s">
        <v>337</v>
      </c>
      <c r="F1885" s="58"/>
      <c r="G1885" s="58" t="s">
        <v>338</v>
      </c>
      <c r="H1885" s="188">
        <v>87.4</v>
      </c>
      <c r="I1885" s="59">
        <v>0.25</v>
      </c>
      <c r="J1885" s="190">
        <f t="shared" si="31"/>
        <v>65.550000000000011</v>
      </c>
    </row>
    <row r="1886" spans="1:10" ht="15.5">
      <c r="A1886" s="58">
        <v>1882</v>
      </c>
      <c r="B1886" s="58" t="s">
        <v>1949</v>
      </c>
      <c r="C1886" s="58" t="s">
        <v>4008</v>
      </c>
      <c r="D1886" s="184" t="s">
        <v>4009</v>
      </c>
      <c r="E1886" s="58" t="s">
        <v>337</v>
      </c>
      <c r="F1886" s="58"/>
      <c r="G1886" s="58" t="s">
        <v>338</v>
      </c>
      <c r="H1886" s="188">
        <v>87.4</v>
      </c>
      <c r="I1886" s="59">
        <v>0.25</v>
      </c>
      <c r="J1886" s="190">
        <f t="shared" si="31"/>
        <v>65.550000000000011</v>
      </c>
    </row>
    <row r="1887" spans="1:10" ht="15.5">
      <c r="A1887" s="58">
        <v>1883</v>
      </c>
      <c r="B1887" s="58" t="s">
        <v>1949</v>
      </c>
      <c r="C1887" s="58" t="s">
        <v>4010</v>
      </c>
      <c r="D1887" s="184" t="s">
        <v>4011</v>
      </c>
      <c r="E1887" s="58" t="s">
        <v>337</v>
      </c>
      <c r="F1887" s="58"/>
      <c r="G1887" s="58" t="s">
        <v>338</v>
      </c>
      <c r="H1887" s="188">
        <v>87.4</v>
      </c>
      <c r="I1887" s="59">
        <v>0.25</v>
      </c>
      <c r="J1887" s="190">
        <f t="shared" si="31"/>
        <v>65.550000000000011</v>
      </c>
    </row>
    <row r="1888" spans="1:10" ht="15.5">
      <c r="A1888" s="58">
        <v>1884</v>
      </c>
      <c r="B1888" s="58" t="s">
        <v>1949</v>
      </c>
      <c r="C1888" s="58" t="s">
        <v>4012</v>
      </c>
      <c r="D1888" s="184" t="s">
        <v>4013</v>
      </c>
      <c r="E1888" s="58" t="s">
        <v>337</v>
      </c>
      <c r="F1888" s="58"/>
      <c r="G1888" s="58" t="s">
        <v>338</v>
      </c>
      <c r="H1888" s="188">
        <v>43.9</v>
      </c>
      <c r="I1888" s="59">
        <v>0.25</v>
      </c>
      <c r="J1888" s="190">
        <f t="shared" si="31"/>
        <v>32.924999999999997</v>
      </c>
    </row>
    <row r="1889" spans="1:10" ht="15.5">
      <c r="A1889" s="58">
        <v>1885</v>
      </c>
      <c r="B1889" s="58" t="s">
        <v>1949</v>
      </c>
      <c r="C1889" s="58" t="s">
        <v>4014</v>
      </c>
      <c r="D1889" s="184" t="s">
        <v>4015</v>
      </c>
      <c r="E1889" s="58" t="s">
        <v>337</v>
      </c>
      <c r="F1889" s="58"/>
      <c r="G1889" s="58" t="s">
        <v>338</v>
      </c>
      <c r="H1889" s="188">
        <v>43.9</v>
      </c>
      <c r="I1889" s="59">
        <v>0.25</v>
      </c>
      <c r="J1889" s="190">
        <f t="shared" si="31"/>
        <v>32.924999999999997</v>
      </c>
    </row>
    <row r="1890" spans="1:10" ht="15.5">
      <c r="A1890" s="58">
        <v>1886</v>
      </c>
      <c r="B1890" s="58" t="s">
        <v>1949</v>
      </c>
      <c r="C1890" s="58" t="s">
        <v>4016</v>
      </c>
      <c r="D1890" s="184" t="s">
        <v>4017</v>
      </c>
      <c r="E1890" s="58" t="s">
        <v>337</v>
      </c>
      <c r="F1890" s="58"/>
      <c r="G1890" s="58" t="s">
        <v>338</v>
      </c>
      <c r="H1890" s="188">
        <v>93.4</v>
      </c>
      <c r="I1890" s="59">
        <v>0.25</v>
      </c>
      <c r="J1890" s="190">
        <f t="shared" si="31"/>
        <v>70.050000000000011</v>
      </c>
    </row>
    <row r="1891" spans="1:10" ht="15.5">
      <c r="A1891" s="58">
        <v>1887</v>
      </c>
      <c r="B1891" s="58" t="s">
        <v>1949</v>
      </c>
      <c r="C1891" s="58" t="s">
        <v>4018</v>
      </c>
      <c r="D1891" s="184" t="s">
        <v>4019</v>
      </c>
      <c r="E1891" s="58" t="s">
        <v>337</v>
      </c>
      <c r="F1891" s="58"/>
      <c r="G1891" s="58" t="s">
        <v>338</v>
      </c>
      <c r="H1891" s="188">
        <v>95.1</v>
      </c>
      <c r="I1891" s="59">
        <v>0.25</v>
      </c>
      <c r="J1891" s="190">
        <f t="shared" si="31"/>
        <v>71.324999999999989</v>
      </c>
    </row>
    <row r="1892" spans="1:10" ht="15.5">
      <c r="A1892" s="58">
        <v>1888</v>
      </c>
      <c r="B1892" s="58" t="s">
        <v>1949</v>
      </c>
      <c r="C1892" s="58" t="s">
        <v>4020</v>
      </c>
      <c r="D1892" s="184" t="s">
        <v>4021</v>
      </c>
      <c r="E1892" s="58" t="s">
        <v>337</v>
      </c>
      <c r="F1892" s="58"/>
      <c r="G1892" s="58" t="s">
        <v>338</v>
      </c>
      <c r="H1892" s="188">
        <v>93.4</v>
      </c>
      <c r="I1892" s="59">
        <v>0.25</v>
      </c>
      <c r="J1892" s="190">
        <f t="shared" si="31"/>
        <v>70.050000000000011</v>
      </c>
    </row>
    <row r="1893" spans="1:10" ht="15.5">
      <c r="A1893" s="58">
        <v>1889</v>
      </c>
      <c r="B1893" s="58" t="s">
        <v>1949</v>
      </c>
      <c r="C1893" s="58" t="s">
        <v>4022</v>
      </c>
      <c r="D1893" s="184" t="s">
        <v>4023</v>
      </c>
      <c r="E1893" s="58" t="s">
        <v>337</v>
      </c>
      <c r="F1893" s="58"/>
      <c r="G1893" s="58" t="s">
        <v>338</v>
      </c>
      <c r="H1893" s="188">
        <v>95.1</v>
      </c>
      <c r="I1893" s="59">
        <v>0.25</v>
      </c>
      <c r="J1893" s="190">
        <f t="shared" si="31"/>
        <v>71.324999999999989</v>
      </c>
    </row>
    <row r="1894" spans="1:10" ht="15.5">
      <c r="A1894" s="58">
        <v>1890</v>
      </c>
      <c r="B1894" s="58" t="s">
        <v>1949</v>
      </c>
      <c r="C1894" s="58" t="s">
        <v>4024</v>
      </c>
      <c r="D1894" s="184" t="s">
        <v>4025</v>
      </c>
      <c r="E1894" s="58" t="s">
        <v>337</v>
      </c>
      <c r="F1894" s="58"/>
      <c r="G1894" s="58" t="s">
        <v>338</v>
      </c>
      <c r="H1894" s="188">
        <v>16.25</v>
      </c>
      <c r="I1894" s="59">
        <v>0.25</v>
      </c>
      <c r="J1894" s="190">
        <f t="shared" si="31"/>
        <v>12.1875</v>
      </c>
    </row>
    <row r="1895" spans="1:10" ht="15.5">
      <c r="A1895" s="58">
        <v>1891</v>
      </c>
      <c r="B1895" s="58" t="s">
        <v>1949</v>
      </c>
      <c r="C1895" s="58" t="s">
        <v>4026</v>
      </c>
      <c r="D1895" s="184" t="s">
        <v>4027</v>
      </c>
      <c r="E1895" s="58" t="s">
        <v>337</v>
      </c>
      <c r="F1895" s="58"/>
      <c r="G1895" s="58" t="s">
        <v>338</v>
      </c>
      <c r="H1895" s="188">
        <v>16.25</v>
      </c>
      <c r="I1895" s="59">
        <v>0.25</v>
      </c>
      <c r="J1895" s="190">
        <f t="shared" si="31"/>
        <v>12.1875</v>
      </c>
    </row>
    <row r="1896" spans="1:10" ht="15.5">
      <c r="A1896" s="58">
        <v>1892</v>
      </c>
      <c r="B1896" s="58" t="s">
        <v>1949</v>
      </c>
      <c r="C1896" s="58" t="s">
        <v>4028</v>
      </c>
      <c r="D1896" s="184" t="s">
        <v>4029</v>
      </c>
      <c r="E1896" s="58" t="s">
        <v>337</v>
      </c>
      <c r="F1896" s="58"/>
      <c r="G1896" s="58" t="s">
        <v>338</v>
      </c>
      <c r="H1896" s="188">
        <v>74.400000000000006</v>
      </c>
      <c r="I1896" s="59">
        <v>0.25</v>
      </c>
      <c r="J1896" s="190">
        <f t="shared" si="31"/>
        <v>55.800000000000004</v>
      </c>
    </row>
    <row r="1897" spans="1:10" ht="15.5">
      <c r="A1897" s="58">
        <v>1893</v>
      </c>
      <c r="B1897" s="58" t="s">
        <v>1949</v>
      </c>
      <c r="C1897" s="58" t="s">
        <v>4030</v>
      </c>
      <c r="D1897" s="184" t="s">
        <v>4031</v>
      </c>
      <c r="E1897" s="58" t="s">
        <v>337</v>
      </c>
      <c r="F1897" s="58"/>
      <c r="G1897" s="58" t="s">
        <v>338</v>
      </c>
      <c r="H1897" s="188">
        <v>74.400000000000006</v>
      </c>
      <c r="I1897" s="59">
        <v>0.25</v>
      </c>
      <c r="J1897" s="190">
        <f t="shared" si="31"/>
        <v>55.800000000000004</v>
      </c>
    </row>
    <row r="1898" spans="1:10" ht="15.5">
      <c r="A1898" s="58">
        <v>1894</v>
      </c>
      <c r="B1898" s="58" t="s">
        <v>1949</v>
      </c>
      <c r="C1898" s="58" t="s">
        <v>4032</v>
      </c>
      <c r="D1898" s="184" t="s">
        <v>4033</v>
      </c>
      <c r="E1898" s="58" t="s">
        <v>337</v>
      </c>
      <c r="F1898" s="58"/>
      <c r="G1898" s="58" t="s">
        <v>338</v>
      </c>
      <c r="H1898" s="188">
        <v>74.400000000000006</v>
      </c>
      <c r="I1898" s="59">
        <v>0.25</v>
      </c>
      <c r="J1898" s="190">
        <f t="shared" si="31"/>
        <v>55.800000000000004</v>
      </c>
    </row>
    <row r="1899" spans="1:10" ht="15.5">
      <c r="A1899" s="58">
        <v>1895</v>
      </c>
      <c r="B1899" s="58" t="s">
        <v>1949</v>
      </c>
      <c r="C1899" s="58" t="s">
        <v>4034</v>
      </c>
      <c r="D1899" s="184" t="s">
        <v>4035</v>
      </c>
      <c r="E1899" s="58" t="s">
        <v>337</v>
      </c>
      <c r="F1899" s="58"/>
      <c r="G1899" s="58" t="s">
        <v>338</v>
      </c>
      <c r="H1899" s="188">
        <v>74.400000000000006</v>
      </c>
      <c r="I1899" s="59">
        <v>0.25</v>
      </c>
      <c r="J1899" s="190">
        <f t="shared" si="31"/>
        <v>55.800000000000004</v>
      </c>
    </row>
    <row r="1900" spans="1:10" ht="15.5">
      <c r="A1900" s="58">
        <v>1896</v>
      </c>
      <c r="B1900" s="58" t="s">
        <v>1949</v>
      </c>
      <c r="C1900" s="58" t="s">
        <v>4036</v>
      </c>
      <c r="D1900" s="184" t="s">
        <v>4037</v>
      </c>
      <c r="E1900" s="58" t="s">
        <v>337</v>
      </c>
      <c r="F1900" s="58"/>
      <c r="G1900" s="58" t="s">
        <v>338</v>
      </c>
      <c r="H1900" s="188">
        <v>82</v>
      </c>
      <c r="I1900" s="59">
        <v>0.25</v>
      </c>
      <c r="J1900" s="190">
        <f t="shared" si="31"/>
        <v>61.5</v>
      </c>
    </row>
    <row r="1901" spans="1:10" ht="15.5">
      <c r="A1901" s="58">
        <v>1897</v>
      </c>
      <c r="B1901" s="58" t="s">
        <v>1949</v>
      </c>
      <c r="C1901" s="58" t="s">
        <v>4038</v>
      </c>
      <c r="D1901" s="184" t="s">
        <v>4039</v>
      </c>
      <c r="E1901" s="58" t="s">
        <v>337</v>
      </c>
      <c r="F1901" s="58"/>
      <c r="G1901" s="58" t="s">
        <v>338</v>
      </c>
      <c r="H1901" s="188">
        <v>101</v>
      </c>
      <c r="I1901" s="59">
        <v>0.25</v>
      </c>
      <c r="J1901" s="190">
        <f t="shared" si="31"/>
        <v>75.75</v>
      </c>
    </row>
    <row r="1902" spans="1:10" ht="15.5">
      <c r="A1902" s="58">
        <v>1898</v>
      </c>
      <c r="B1902" s="58" t="s">
        <v>1949</v>
      </c>
      <c r="C1902" s="58" t="s">
        <v>4040</v>
      </c>
      <c r="D1902" s="184" t="s">
        <v>4041</v>
      </c>
      <c r="E1902" s="58" t="s">
        <v>337</v>
      </c>
      <c r="F1902" s="58"/>
      <c r="G1902" s="58" t="s">
        <v>338</v>
      </c>
      <c r="H1902" s="188">
        <v>160</v>
      </c>
      <c r="I1902" s="59">
        <v>0.25</v>
      </c>
      <c r="J1902" s="190">
        <f t="shared" si="31"/>
        <v>120</v>
      </c>
    </row>
    <row r="1903" spans="1:10" ht="15.5">
      <c r="A1903" s="58">
        <v>1899</v>
      </c>
      <c r="B1903" s="58" t="s">
        <v>1949</v>
      </c>
      <c r="C1903" s="58" t="s">
        <v>4042</v>
      </c>
      <c r="D1903" s="184" t="s">
        <v>4043</v>
      </c>
      <c r="E1903" s="58" t="s">
        <v>337</v>
      </c>
      <c r="F1903" s="58"/>
      <c r="G1903" s="58" t="s">
        <v>338</v>
      </c>
      <c r="H1903" s="188">
        <v>72.3</v>
      </c>
      <c r="I1903" s="59">
        <v>0.25</v>
      </c>
      <c r="J1903" s="190">
        <f t="shared" si="31"/>
        <v>54.224999999999994</v>
      </c>
    </row>
    <row r="1904" spans="1:10" ht="15.5">
      <c r="A1904" s="58">
        <v>1900</v>
      </c>
      <c r="B1904" s="58" t="s">
        <v>1949</v>
      </c>
      <c r="C1904" s="58" t="s">
        <v>4044</v>
      </c>
      <c r="D1904" s="184" t="s">
        <v>4045</v>
      </c>
      <c r="E1904" s="58" t="s">
        <v>337</v>
      </c>
      <c r="F1904" s="58"/>
      <c r="G1904" s="58" t="s">
        <v>338</v>
      </c>
      <c r="H1904" s="188">
        <v>62.3</v>
      </c>
      <c r="I1904" s="59">
        <v>0.25</v>
      </c>
      <c r="J1904" s="190">
        <f t="shared" si="31"/>
        <v>46.724999999999994</v>
      </c>
    </row>
    <row r="1905" spans="1:10" ht="15.5">
      <c r="A1905" s="58">
        <v>1901</v>
      </c>
      <c r="B1905" s="58" t="s">
        <v>1949</v>
      </c>
      <c r="C1905" s="58" t="s">
        <v>4046</v>
      </c>
      <c r="D1905" s="184" t="s">
        <v>4047</v>
      </c>
      <c r="E1905" s="58" t="s">
        <v>337</v>
      </c>
      <c r="F1905" s="58"/>
      <c r="G1905" s="58" t="s">
        <v>338</v>
      </c>
      <c r="H1905" s="188">
        <v>133</v>
      </c>
      <c r="I1905" s="59">
        <v>0.25</v>
      </c>
      <c r="J1905" s="190">
        <f t="shared" si="31"/>
        <v>99.75</v>
      </c>
    </row>
    <row r="1906" spans="1:10" ht="15.5">
      <c r="A1906" s="58">
        <v>1902</v>
      </c>
      <c r="B1906" s="58" t="s">
        <v>1949</v>
      </c>
      <c r="C1906" s="58" t="s">
        <v>4048</v>
      </c>
      <c r="D1906" s="184" t="s">
        <v>4049</v>
      </c>
      <c r="E1906" s="58" t="s">
        <v>337</v>
      </c>
      <c r="F1906" s="58"/>
      <c r="G1906" s="58" t="s">
        <v>338</v>
      </c>
      <c r="H1906" s="188">
        <v>133</v>
      </c>
      <c r="I1906" s="60">
        <v>0.25</v>
      </c>
      <c r="J1906" s="190">
        <f t="shared" si="31"/>
        <v>99.75</v>
      </c>
    </row>
  </sheetData>
  <sheetProtection algorithmName="SHA-512" hashValue="+BEBSKN+UvLq1Rk4uw41aCw6yM/X0pWAjg7b57oQeuk2orkQ6+KYRE9NEdaK95jHFARND6jlmjgsiXJ0j5rHJg==" saltValue="AIpxspu96IydpfSJYsJb5A==" spinCount="100000" sheet="1" objects="1" scenarios="1"/>
  <autoFilter ref="A4:J1906" xr:uid="{943284CC-C374-4E4B-8E0A-57B3527D1ADD}"/>
  <conditionalFormatting sqref="B1">
    <cfRule type="expression" dxfId="1" priority="1">
      <formula>COUNTIF(#REF!, $C2)</formula>
    </cfRule>
  </conditionalFormatting>
  <conditionalFormatting sqref="C1:C1048576">
    <cfRule type="expression" dxfId="0" priority="24">
      <formula>COUNTIF(#REF!, $C2)</formula>
    </cfRule>
  </conditionalFormatting>
  <printOptions horizontalCentered="1"/>
  <pageMargins left="0.75" right="0.75" top="1" bottom="1" header="0.5" footer="0.5"/>
  <pageSetup paperSize="3" scale="84" fitToHeight="0" orientation="landscape" r:id="rId1"/>
  <headerFooter alignWithMargins="0">
    <oddHeader>&amp;LGROUP 77201, AWARD 23150 
INTELLIGENT FACILITY AND SECURITY SYSTEMS &amp;&amp; SOLUTIONS&amp;RSCARSDALE SECURITY SYSTEMS INC
CONTRACT NO.: PT68855
JULY 2024</oddHeader>
    <oddFooter>&amp;L7720123150PL_Scarsdale_2024-06-01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G22"/>
  <sheetViews>
    <sheetView topLeftCell="D1" zoomScale="90" zoomScaleNormal="90" workbookViewId="0">
      <pane ySplit="4" topLeftCell="A5" activePane="bottomLeft" state="frozen"/>
      <selection activeCell="C6" sqref="C6"/>
      <selection pane="bottomLeft" activeCell="C6" sqref="C6"/>
    </sheetView>
  </sheetViews>
  <sheetFormatPr defaultColWidth="9.1796875" defaultRowHeight="14.5"/>
  <cols>
    <col min="1" max="1" width="12.453125" style="174" bestFit="1" customWidth="1"/>
    <col min="2" max="2" width="94.81640625" style="174" bestFit="1" customWidth="1"/>
    <col min="3" max="3" width="29.1796875" style="174" bestFit="1" customWidth="1"/>
    <col min="4" max="4" width="83" style="176" customWidth="1"/>
    <col min="5" max="5" width="19.81640625" style="174" bestFit="1" customWidth="1"/>
    <col min="6" max="6" width="32.7265625" style="174" bestFit="1" customWidth="1"/>
    <col min="7" max="7" width="20.1796875" style="194" bestFit="1" customWidth="1"/>
    <col min="8" max="16384" width="9.1796875" style="174"/>
  </cols>
  <sheetData>
    <row r="1" spans="1:7" ht="15.5">
      <c r="B1" s="175" t="s">
        <v>313</v>
      </c>
    </row>
    <row r="2" spans="1:7" ht="15.5">
      <c r="B2" s="177" t="s">
        <v>4092</v>
      </c>
      <c r="C2" s="174">
        <f>'Cover Page'!B3:D3</f>
        <v>0</v>
      </c>
    </row>
    <row r="3" spans="1:7" ht="15.5">
      <c r="B3" s="177"/>
    </row>
    <row r="4" spans="1:7" ht="45.5">
      <c r="A4" s="53" t="s">
        <v>23</v>
      </c>
      <c r="B4" s="54" t="s">
        <v>314</v>
      </c>
      <c r="C4" s="54" t="s">
        <v>316</v>
      </c>
      <c r="D4" s="54" t="s">
        <v>315</v>
      </c>
      <c r="E4" s="54" t="s">
        <v>3</v>
      </c>
      <c r="F4" s="54" t="s">
        <v>25</v>
      </c>
      <c r="G4" s="195" t="s">
        <v>1</v>
      </c>
    </row>
    <row r="5" spans="1:7" ht="15.5">
      <c r="A5" s="62">
        <v>1</v>
      </c>
      <c r="B5" s="178" t="s">
        <v>4050</v>
      </c>
      <c r="C5" s="178" t="s">
        <v>4068</v>
      </c>
      <c r="D5" s="179" t="s">
        <v>4050</v>
      </c>
      <c r="E5" s="180" t="s">
        <v>4086</v>
      </c>
      <c r="F5" s="180" t="s">
        <v>1467</v>
      </c>
      <c r="G5" s="196">
        <v>6.9975000000000005</v>
      </c>
    </row>
    <row r="6" spans="1:7" ht="15.5">
      <c r="A6" s="62">
        <v>2</v>
      </c>
      <c r="B6" s="178" t="s">
        <v>4051</v>
      </c>
      <c r="C6" s="178" t="s">
        <v>4069</v>
      </c>
      <c r="D6" s="179" t="s">
        <v>4051</v>
      </c>
      <c r="E6" s="180" t="s">
        <v>4086</v>
      </c>
      <c r="F6" s="180" t="s">
        <v>1467</v>
      </c>
      <c r="G6" s="196">
        <v>20.25</v>
      </c>
    </row>
    <row r="7" spans="1:7" ht="15.5">
      <c r="A7" s="62">
        <v>3</v>
      </c>
      <c r="B7" s="178" t="s">
        <v>4052</v>
      </c>
      <c r="C7" s="178" t="s">
        <v>4070</v>
      </c>
      <c r="D7" s="179" t="s">
        <v>4052</v>
      </c>
      <c r="E7" s="180" t="s">
        <v>4086</v>
      </c>
      <c r="F7" s="180" t="s">
        <v>1467</v>
      </c>
      <c r="G7" s="196">
        <v>15</v>
      </c>
    </row>
    <row r="8" spans="1:7" ht="15.5">
      <c r="A8" s="62">
        <v>4</v>
      </c>
      <c r="B8" s="178" t="s">
        <v>4053</v>
      </c>
      <c r="C8" s="178" t="s">
        <v>4071</v>
      </c>
      <c r="D8" s="179" t="s">
        <v>4053</v>
      </c>
      <c r="E8" s="180" t="s">
        <v>4086</v>
      </c>
      <c r="F8" s="180" t="s">
        <v>1467</v>
      </c>
      <c r="G8" s="196">
        <v>15</v>
      </c>
    </row>
    <row r="9" spans="1:7" ht="29">
      <c r="A9" s="62">
        <v>5</v>
      </c>
      <c r="B9" s="178" t="s">
        <v>4054</v>
      </c>
      <c r="C9" s="178" t="s">
        <v>4072</v>
      </c>
      <c r="D9" s="179" t="s">
        <v>4054</v>
      </c>
      <c r="E9" s="180" t="s">
        <v>4086</v>
      </c>
      <c r="F9" s="180" t="s">
        <v>1467</v>
      </c>
      <c r="G9" s="196">
        <v>39</v>
      </c>
    </row>
    <row r="10" spans="1:7" ht="29">
      <c r="A10" s="62">
        <v>6</v>
      </c>
      <c r="B10" s="178" t="s">
        <v>4055</v>
      </c>
      <c r="C10" s="178" t="s">
        <v>4073</v>
      </c>
      <c r="D10" s="179" t="s">
        <v>4055</v>
      </c>
      <c r="E10" s="180" t="s">
        <v>4086</v>
      </c>
      <c r="F10" s="180" t="s">
        <v>1467</v>
      </c>
      <c r="G10" s="196">
        <v>36</v>
      </c>
    </row>
    <row r="11" spans="1:7" ht="29">
      <c r="A11" s="62">
        <v>7</v>
      </c>
      <c r="B11" s="178" t="s">
        <v>4056</v>
      </c>
      <c r="C11" s="178" t="s">
        <v>4074</v>
      </c>
      <c r="D11" s="179" t="s">
        <v>4056</v>
      </c>
      <c r="E11" s="180" t="s">
        <v>4086</v>
      </c>
      <c r="F11" s="180" t="s">
        <v>1467</v>
      </c>
      <c r="G11" s="196">
        <v>30</v>
      </c>
    </row>
    <row r="12" spans="1:7" ht="15.5">
      <c r="A12" s="62">
        <v>8</v>
      </c>
      <c r="B12" s="178" t="s">
        <v>4057</v>
      </c>
      <c r="C12" s="178" t="s">
        <v>4075</v>
      </c>
      <c r="D12" s="179" t="s">
        <v>4057</v>
      </c>
      <c r="E12" s="180" t="s">
        <v>4086</v>
      </c>
      <c r="F12" s="180" t="s">
        <v>1467</v>
      </c>
      <c r="G12" s="196">
        <v>35.25</v>
      </c>
    </row>
    <row r="13" spans="1:7" ht="29">
      <c r="A13" s="62">
        <v>9</v>
      </c>
      <c r="B13" s="178" t="s">
        <v>4058</v>
      </c>
      <c r="C13" s="178" t="s">
        <v>4076</v>
      </c>
      <c r="D13" s="179" t="s">
        <v>4058</v>
      </c>
      <c r="E13" s="180" t="s">
        <v>4086</v>
      </c>
      <c r="F13" s="180" t="s">
        <v>1467</v>
      </c>
      <c r="G13" s="196">
        <v>75</v>
      </c>
    </row>
    <row r="14" spans="1:7" ht="15.5">
      <c r="A14" s="62">
        <v>10</v>
      </c>
      <c r="B14" s="178" t="s">
        <v>4059</v>
      </c>
      <c r="C14" s="178" t="s">
        <v>4077</v>
      </c>
      <c r="D14" s="179" t="s">
        <v>4059</v>
      </c>
      <c r="E14" s="180" t="s">
        <v>4086</v>
      </c>
      <c r="F14" s="180" t="s">
        <v>1467</v>
      </c>
      <c r="G14" s="196">
        <v>7.5</v>
      </c>
    </row>
    <row r="15" spans="1:7" ht="15.5">
      <c r="A15" s="62">
        <v>11</v>
      </c>
      <c r="B15" s="178" t="s">
        <v>4060</v>
      </c>
      <c r="C15" s="178" t="s">
        <v>4078</v>
      </c>
      <c r="D15" s="179" t="s">
        <v>4060</v>
      </c>
      <c r="E15" s="180" t="s">
        <v>4086</v>
      </c>
      <c r="F15" s="180" t="s">
        <v>1467</v>
      </c>
      <c r="G15" s="196">
        <v>11.25</v>
      </c>
    </row>
    <row r="16" spans="1:7" ht="15.5">
      <c r="A16" s="62">
        <v>12</v>
      </c>
      <c r="B16" s="178" t="s">
        <v>4061</v>
      </c>
      <c r="C16" s="178" t="s">
        <v>4079</v>
      </c>
      <c r="D16" s="179" t="s">
        <v>4061</v>
      </c>
      <c r="E16" s="180" t="s">
        <v>4086</v>
      </c>
      <c r="F16" s="180" t="s">
        <v>1467</v>
      </c>
      <c r="G16" s="196">
        <v>20.25</v>
      </c>
    </row>
    <row r="17" spans="1:7" ht="15.5">
      <c r="A17" s="62">
        <v>13</v>
      </c>
      <c r="B17" s="178" t="s">
        <v>4062</v>
      </c>
      <c r="C17" s="178" t="s">
        <v>4080</v>
      </c>
      <c r="D17" s="179" t="s">
        <v>4062</v>
      </c>
      <c r="E17" s="180" t="s">
        <v>4086</v>
      </c>
      <c r="F17" s="180" t="s">
        <v>1467</v>
      </c>
      <c r="G17" s="196">
        <v>27</v>
      </c>
    </row>
    <row r="18" spans="1:7" ht="29">
      <c r="A18" s="62">
        <v>14</v>
      </c>
      <c r="B18" s="178" t="s">
        <v>4063</v>
      </c>
      <c r="C18" s="178" t="s">
        <v>4081</v>
      </c>
      <c r="D18" s="179" t="s">
        <v>4063</v>
      </c>
      <c r="E18" s="180" t="s">
        <v>4086</v>
      </c>
      <c r="F18" s="180" t="s">
        <v>1467</v>
      </c>
      <c r="G18" s="196">
        <v>15</v>
      </c>
    </row>
    <row r="19" spans="1:7" ht="15.5">
      <c r="A19" s="62">
        <v>15</v>
      </c>
      <c r="B19" s="178" t="s">
        <v>4064</v>
      </c>
      <c r="C19" s="178" t="s">
        <v>4082</v>
      </c>
      <c r="D19" s="179" t="s">
        <v>4064</v>
      </c>
      <c r="E19" s="180" t="s">
        <v>4086</v>
      </c>
      <c r="F19" s="180" t="s">
        <v>1467</v>
      </c>
      <c r="G19" s="196">
        <v>38.25</v>
      </c>
    </row>
    <row r="20" spans="1:7" ht="15.5">
      <c r="A20" s="62">
        <v>16</v>
      </c>
      <c r="B20" s="178" t="s">
        <v>4065</v>
      </c>
      <c r="C20" s="178" t="s">
        <v>4083</v>
      </c>
      <c r="D20" s="179" t="s">
        <v>4065</v>
      </c>
      <c r="E20" s="180" t="s">
        <v>4086</v>
      </c>
      <c r="F20" s="180" t="s">
        <v>1467</v>
      </c>
      <c r="G20" s="196">
        <v>20.25</v>
      </c>
    </row>
    <row r="21" spans="1:7" ht="15.5">
      <c r="A21" s="62">
        <v>17</v>
      </c>
      <c r="B21" s="178" t="s">
        <v>4066</v>
      </c>
      <c r="C21" s="178" t="s">
        <v>4084</v>
      </c>
      <c r="D21" s="179" t="s">
        <v>4066</v>
      </c>
      <c r="E21" s="180" t="s">
        <v>4086</v>
      </c>
      <c r="F21" s="180" t="s">
        <v>1467</v>
      </c>
      <c r="G21" s="196">
        <v>15</v>
      </c>
    </row>
    <row r="22" spans="1:7" ht="15.5">
      <c r="A22" s="62">
        <v>18</v>
      </c>
      <c r="B22" s="178" t="s">
        <v>4067</v>
      </c>
      <c r="C22" s="178" t="s">
        <v>4085</v>
      </c>
      <c r="D22" s="179" t="s">
        <v>4067</v>
      </c>
      <c r="E22" s="180" t="s">
        <v>4086</v>
      </c>
      <c r="F22" s="180" t="s">
        <v>1467</v>
      </c>
      <c r="G22" s="196">
        <v>9</v>
      </c>
    </row>
  </sheetData>
  <sheetProtection algorithmName="SHA-512" hashValue="zWKyZXFaLXwnFEQHX2ZpoiUkXTQaqtQbCpetK8khnN1cZcB3HLHbshsZXmM61a5q0gZi2R6g5uVDehkO3gw5hQ==" saltValue="yMX26ZmhDRg2Gs9w/RcI/w==" spinCount="100000" sheet="1" objects="1" scenarios="1"/>
  <autoFilter ref="A4:G4" xr:uid="{AB91D487-7CE9-4424-A0A7-EE117B5BC15F}"/>
  <printOptions horizontalCentered="1"/>
  <pageMargins left="0.75" right="0.75" top="1" bottom="1" header="0.5" footer="0.5"/>
  <pageSetup paperSize="3" scale="84" fitToHeight="0" orientation="landscape" r:id="rId1"/>
  <headerFooter alignWithMargins="0">
    <oddHeader>&amp;LGROUP 77201, AWARD 23150 
INTELLIGENT FACILITY AND SECURITY SYSTEMS &amp;&amp; SOLUTIONS&amp;RSCARSDALE SECURITY SYSTEMS INC
CONTRACT NO.: PT68855
JULY 2024</oddHeader>
    <oddFooter>&amp;L7720123150PL_Scarsdale_2024-06-01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Q29"/>
  <sheetViews>
    <sheetView zoomScale="106" zoomScaleNormal="106" zoomScaleSheetLayoutView="55" workbookViewId="0">
      <pane xSplit="1" ySplit="3" topLeftCell="B14" activePane="bottomRight" state="frozen"/>
      <selection activeCell="C6" sqref="C6"/>
      <selection pane="topRight" activeCell="C6" sqref="C6"/>
      <selection pane="bottomLeft" activeCell="C6" sqref="C6"/>
      <selection pane="bottomRight" activeCell="C6" sqref="C6"/>
    </sheetView>
  </sheetViews>
  <sheetFormatPr defaultColWidth="8.7265625" defaultRowHeight="14.5"/>
  <cols>
    <col min="1" max="1" width="48.81640625" style="68" customWidth="1"/>
    <col min="2" max="2" width="90.1796875" style="68" customWidth="1"/>
    <col min="3" max="3" width="58.1796875" style="68" bestFit="1" customWidth="1"/>
    <col min="4" max="4" width="25.1796875" style="70" bestFit="1" customWidth="1"/>
    <col min="5" max="5" width="18" style="70" bestFit="1" customWidth="1"/>
    <col min="6" max="6" width="11.453125" style="69" bestFit="1" customWidth="1"/>
    <col min="7" max="7" width="15.81640625" style="70" bestFit="1" customWidth="1"/>
    <col min="8" max="8" width="19.26953125" style="70" bestFit="1" customWidth="1"/>
    <col min="9" max="9" width="15.81640625" style="70" bestFit="1" customWidth="1"/>
    <col min="10" max="10" width="19.26953125" style="70" bestFit="1" customWidth="1"/>
    <col min="11" max="11" width="21.81640625" style="70" bestFit="1" customWidth="1"/>
    <col min="12" max="12" width="23.453125" style="70" bestFit="1" customWidth="1"/>
    <col min="13" max="13" width="18.1796875" style="70" bestFit="1" customWidth="1"/>
    <col min="14" max="14" width="27.7265625" style="70" bestFit="1" customWidth="1"/>
    <col min="15" max="15" width="24.81640625" style="70" bestFit="1" customWidth="1"/>
    <col min="16" max="16" width="8.26953125" style="68" customWidth="1"/>
    <col min="17" max="19" width="8.7265625" style="68" customWidth="1"/>
    <col min="20" max="16384" width="8.7265625" style="68"/>
  </cols>
  <sheetData>
    <row r="1" spans="1:17" ht="18.5">
      <c r="A1" s="71" t="s">
        <v>55</v>
      </c>
    </row>
    <row r="2" spans="1:17">
      <c r="A2" s="67"/>
      <c r="B2" s="72" t="s">
        <v>4088</v>
      </c>
      <c r="C2" s="68">
        <f>'Cover Page'!B3:D3</f>
        <v>0</v>
      </c>
    </row>
    <row r="3" spans="1:17" ht="29">
      <c r="A3" s="73" t="s">
        <v>26</v>
      </c>
      <c r="B3" s="73" t="s">
        <v>27</v>
      </c>
      <c r="C3" s="75" t="s">
        <v>71</v>
      </c>
      <c r="D3" s="77" t="s">
        <v>28</v>
      </c>
      <c r="E3" s="77" t="s">
        <v>29</v>
      </c>
      <c r="F3" s="76" t="s">
        <v>30</v>
      </c>
      <c r="G3" s="77" t="s">
        <v>48</v>
      </c>
      <c r="H3" s="77" t="s">
        <v>47</v>
      </c>
      <c r="I3" s="77" t="s">
        <v>46</v>
      </c>
      <c r="J3" s="77" t="s">
        <v>31</v>
      </c>
      <c r="K3" s="77" t="s">
        <v>32</v>
      </c>
      <c r="L3" s="77" t="s">
        <v>33</v>
      </c>
      <c r="M3" s="77" t="s">
        <v>34</v>
      </c>
      <c r="N3" s="77" t="s">
        <v>45</v>
      </c>
      <c r="O3" s="77" t="s">
        <v>35</v>
      </c>
    </row>
    <row r="4" spans="1:17" ht="275.5">
      <c r="A4" s="131" t="s">
        <v>36</v>
      </c>
      <c r="B4" s="132" t="s">
        <v>4096</v>
      </c>
      <c r="C4" s="94" t="s">
        <v>4097</v>
      </c>
      <c r="D4" s="83">
        <v>61.75</v>
      </c>
      <c r="E4" s="83">
        <f>SUM((P4+(D4*Q4)))</f>
        <v>45.475000000000001</v>
      </c>
      <c r="F4" s="197">
        <v>1</v>
      </c>
      <c r="G4" s="83">
        <f>SUM(D4:E4)*(1+F4)</f>
        <v>214.45</v>
      </c>
      <c r="H4" s="83">
        <f t="shared" ref="H4:H18" si="0">SUM(D4*1.5)</f>
        <v>92.625</v>
      </c>
      <c r="I4" s="83">
        <f t="shared" ref="I4:I18" si="1">SUM((H4+(P4+(H4*Q4)))*(1+F4))</f>
        <v>287.315</v>
      </c>
      <c r="J4" s="83">
        <f t="shared" ref="J4:J18" si="2">SUM(D4*1.5)</f>
        <v>92.625</v>
      </c>
      <c r="K4" s="83">
        <f t="shared" ref="K4:K18" si="3">SUM((J4+(P4+(J4*Q4)))*(1+F4))</f>
        <v>287.315</v>
      </c>
      <c r="L4" s="83">
        <f t="shared" ref="L4:L18" si="4">SUM(D4*1.5)</f>
        <v>92.625</v>
      </c>
      <c r="M4" s="83">
        <f t="shared" ref="M4:M18" si="5">SUM((L4+(P4+(L4*Q4)))*(1+F4))</f>
        <v>287.315</v>
      </c>
      <c r="N4" s="83">
        <f t="shared" ref="N4:N18" si="6">SUM(D4*2)</f>
        <v>123.5</v>
      </c>
      <c r="O4" s="83">
        <f t="shared" ref="O4:O18" si="7">SUM((N4+(P4+(N4*Q4)))*(1+F4))</f>
        <v>360.18</v>
      </c>
      <c r="P4" s="68">
        <v>34.36</v>
      </c>
      <c r="Q4" s="68">
        <v>0.18</v>
      </c>
    </row>
    <row r="5" spans="1:17" ht="377">
      <c r="A5" s="131" t="s">
        <v>36</v>
      </c>
      <c r="B5" s="133" t="s">
        <v>260</v>
      </c>
      <c r="C5" s="134" t="s">
        <v>96</v>
      </c>
      <c r="D5" s="83">
        <v>41.68</v>
      </c>
      <c r="E5" s="83">
        <f>SUM(P5+(D5*Q5))</f>
        <v>29.862400000000001</v>
      </c>
      <c r="F5" s="197">
        <v>1</v>
      </c>
      <c r="G5" s="83">
        <f t="shared" ref="G5:G18" si="8">SUM(D5:E5)*(1+F5)</f>
        <v>143.0848</v>
      </c>
      <c r="H5" s="83">
        <f t="shared" si="0"/>
        <v>62.519999999999996</v>
      </c>
      <c r="I5" s="83">
        <f t="shared" si="1"/>
        <v>192.2672</v>
      </c>
      <c r="J5" s="83">
        <f t="shared" si="2"/>
        <v>62.519999999999996</v>
      </c>
      <c r="K5" s="83">
        <f t="shared" si="3"/>
        <v>192.2672</v>
      </c>
      <c r="L5" s="83">
        <f t="shared" si="4"/>
        <v>62.519999999999996</v>
      </c>
      <c r="M5" s="83">
        <f t="shared" si="5"/>
        <v>192.2672</v>
      </c>
      <c r="N5" s="83">
        <f t="shared" si="6"/>
        <v>83.36</v>
      </c>
      <c r="O5" s="83">
        <f t="shared" si="7"/>
        <v>241.4496</v>
      </c>
      <c r="P5" s="135">
        <v>22.36</v>
      </c>
      <c r="Q5" s="68">
        <v>0.18</v>
      </c>
    </row>
    <row r="6" spans="1:17" ht="130.5">
      <c r="A6" s="80" t="s">
        <v>37</v>
      </c>
      <c r="B6" s="133" t="s">
        <v>259</v>
      </c>
      <c r="C6" s="80" t="s">
        <v>95</v>
      </c>
      <c r="D6" s="83">
        <v>65.25</v>
      </c>
      <c r="E6" s="83">
        <f>SUM(P6+(D6*Q6))</f>
        <v>36.409374999999997</v>
      </c>
      <c r="F6" s="197">
        <v>1</v>
      </c>
      <c r="G6" s="83">
        <f t="shared" si="8"/>
        <v>203.31874999999999</v>
      </c>
      <c r="H6" s="83">
        <f t="shared" si="0"/>
        <v>97.875</v>
      </c>
      <c r="I6" s="83">
        <f t="shared" si="1"/>
        <v>289.93812500000001</v>
      </c>
      <c r="J6" s="83">
        <f t="shared" si="2"/>
        <v>97.875</v>
      </c>
      <c r="K6" s="83">
        <f t="shared" si="3"/>
        <v>289.93812500000001</v>
      </c>
      <c r="L6" s="83">
        <f t="shared" si="4"/>
        <v>97.875</v>
      </c>
      <c r="M6" s="83">
        <f t="shared" si="5"/>
        <v>289.93812500000001</v>
      </c>
      <c r="N6" s="83">
        <f t="shared" si="6"/>
        <v>130.5</v>
      </c>
      <c r="O6" s="83">
        <f t="shared" si="7"/>
        <v>376.5575</v>
      </c>
      <c r="P6" s="68">
        <v>15.04</v>
      </c>
      <c r="Q6" s="68">
        <v>0.32750000000000001</v>
      </c>
    </row>
    <row r="7" spans="1:17" ht="72.5">
      <c r="A7" s="124" t="s">
        <v>141</v>
      </c>
      <c r="B7" s="133" t="s">
        <v>261</v>
      </c>
      <c r="C7" s="94" t="s">
        <v>4097</v>
      </c>
      <c r="D7" s="83">
        <v>61.75</v>
      </c>
      <c r="E7" s="83">
        <f>SUM((P7+(D7*Q7)))</f>
        <v>45.475000000000001</v>
      </c>
      <c r="F7" s="197">
        <v>1</v>
      </c>
      <c r="G7" s="83">
        <f t="shared" si="8"/>
        <v>214.45</v>
      </c>
      <c r="H7" s="83">
        <f t="shared" si="0"/>
        <v>92.625</v>
      </c>
      <c r="I7" s="83">
        <f t="shared" si="1"/>
        <v>287.315</v>
      </c>
      <c r="J7" s="83">
        <f t="shared" si="2"/>
        <v>92.625</v>
      </c>
      <c r="K7" s="83">
        <f t="shared" si="3"/>
        <v>287.315</v>
      </c>
      <c r="L7" s="83">
        <f t="shared" si="4"/>
        <v>92.625</v>
      </c>
      <c r="M7" s="83">
        <f t="shared" si="5"/>
        <v>287.315</v>
      </c>
      <c r="N7" s="83">
        <f t="shared" si="6"/>
        <v>123.5</v>
      </c>
      <c r="O7" s="83">
        <f t="shared" si="7"/>
        <v>360.18</v>
      </c>
      <c r="P7" s="68">
        <v>34.36</v>
      </c>
      <c r="Q7" s="68">
        <v>0.18</v>
      </c>
    </row>
    <row r="8" spans="1:17" ht="72.5">
      <c r="A8" s="136" t="s">
        <v>186</v>
      </c>
      <c r="B8" s="133" t="s">
        <v>262</v>
      </c>
      <c r="C8" s="80" t="s">
        <v>96</v>
      </c>
      <c r="D8" s="83">
        <v>41.68</v>
      </c>
      <c r="E8" s="83">
        <f>SUM(P8+(D8*Q8))</f>
        <v>29.862400000000001</v>
      </c>
      <c r="F8" s="197">
        <v>1</v>
      </c>
      <c r="G8" s="83">
        <f t="shared" si="8"/>
        <v>143.0848</v>
      </c>
      <c r="H8" s="83">
        <f t="shared" si="0"/>
        <v>62.519999999999996</v>
      </c>
      <c r="I8" s="83">
        <f t="shared" si="1"/>
        <v>192.2672</v>
      </c>
      <c r="J8" s="83">
        <f t="shared" si="2"/>
        <v>62.519999999999996</v>
      </c>
      <c r="K8" s="83">
        <f t="shared" si="3"/>
        <v>192.2672</v>
      </c>
      <c r="L8" s="83">
        <f t="shared" si="4"/>
        <v>62.519999999999996</v>
      </c>
      <c r="M8" s="83">
        <f t="shared" si="5"/>
        <v>192.2672</v>
      </c>
      <c r="N8" s="83">
        <f t="shared" si="6"/>
        <v>83.36</v>
      </c>
      <c r="O8" s="83">
        <f t="shared" si="7"/>
        <v>241.4496</v>
      </c>
      <c r="P8" s="135">
        <v>22.36</v>
      </c>
      <c r="Q8" s="68">
        <v>0.18</v>
      </c>
    </row>
    <row r="9" spans="1:17" ht="72.5">
      <c r="A9" s="84" t="s">
        <v>131</v>
      </c>
      <c r="B9" s="133" t="s">
        <v>246</v>
      </c>
      <c r="C9" s="80" t="s">
        <v>96</v>
      </c>
      <c r="D9" s="83">
        <v>41.68</v>
      </c>
      <c r="E9" s="83">
        <f>SUM(P9+(D9*Q9))</f>
        <v>29.862400000000001</v>
      </c>
      <c r="F9" s="197">
        <v>1</v>
      </c>
      <c r="G9" s="83">
        <f t="shared" si="8"/>
        <v>143.0848</v>
      </c>
      <c r="H9" s="83">
        <f t="shared" si="0"/>
        <v>62.519999999999996</v>
      </c>
      <c r="I9" s="83">
        <f t="shared" si="1"/>
        <v>192.2672</v>
      </c>
      <c r="J9" s="83">
        <f t="shared" si="2"/>
        <v>62.519999999999996</v>
      </c>
      <c r="K9" s="83">
        <f t="shared" si="3"/>
        <v>192.2672</v>
      </c>
      <c r="L9" s="83">
        <f t="shared" si="4"/>
        <v>62.519999999999996</v>
      </c>
      <c r="M9" s="83">
        <f t="shared" si="5"/>
        <v>192.2672</v>
      </c>
      <c r="N9" s="83">
        <f t="shared" si="6"/>
        <v>83.36</v>
      </c>
      <c r="O9" s="83">
        <f t="shared" si="7"/>
        <v>241.4496</v>
      </c>
      <c r="P9" s="135">
        <v>22.36</v>
      </c>
      <c r="Q9" s="68">
        <v>0.18</v>
      </c>
    </row>
    <row r="10" spans="1:17" ht="87">
      <c r="A10" s="124" t="s">
        <v>142</v>
      </c>
      <c r="B10" s="133" t="s">
        <v>263</v>
      </c>
      <c r="C10" s="80" t="s">
        <v>96</v>
      </c>
      <c r="D10" s="83">
        <v>41.68</v>
      </c>
      <c r="E10" s="83">
        <f>SUM(P10+(D10*Q10))</f>
        <v>29.862400000000001</v>
      </c>
      <c r="F10" s="197">
        <v>1</v>
      </c>
      <c r="G10" s="83">
        <f t="shared" si="8"/>
        <v>143.0848</v>
      </c>
      <c r="H10" s="83">
        <f t="shared" si="0"/>
        <v>62.519999999999996</v>
      </c>
      <c r="I10" s="83">
        <f t="shared" si="1"/>
        <v>192.2672</v>
      </c>
      <c r="J10" s="83">
        <f t="shared" si="2"/>
        <v>62.519999999999996</v>
      </c>
      <c r="K10" s="83">
        <f t="shared" si="3"/>
        <v>192.2672</v>
      </c>
      <c r="L10" s="83">
        <f t="shared" si="4"/>
        <v>62.519999999999996</v>
      </c>
      <c r="M10" s="83">
        <f t="shared" si="5"/>
        <v>192.2672</v>
      </c>
      <c r="N10" s="83">
        <f t="shared" si="6"/>
        <v>83.36</v>
      </c>
      <c r="O10" s="83">
        <f t="shared" si="7"/>
        <v>241.4496</v>
      </c>
      <c r="P10" s="135">
        <v>22.36</v>
      </c>
      <c r="Q10" s="68">
        <v>0.18</v>
      </c>
    </row>
    <row r="11" spans="1:17" ht="58">
      <c r="A11" s="137" t="s">
        <v>60</v>
      </c>
      <c r="B11" s="133" t="s">
        <v>264</v>
      </c>
      <c r="C11" s="94" t="s">
        <v>4097</v>
      </c>
      <c r="D11" s="83">
        <v>61.75</v>
      </c>
      <c r="E11" s="83">
        <f>SUM((P11+(D11*Q11)))</f>
        <v>45.475000000000001</v>
      </c>
      <c r="F11" s="197">
        <v>1</v>
      </c>
      <c r="G11" s="83">
        <f t="shared" si="8"/>
        <v>214.45</v>
      </c>
      <c r="H11" s="83">
        <f t="shared" si="0"/>
        <v>92.625</v>
      </c>
      <c r="I11" s="83">
        <f t="shared" si="1"/>
        <v>287.315</v>
      </c>
      <c r="J11" s="83">
        <f t="shared" si="2"/>
        <v>92.625</v>
      </c>
      <c r="K11" s="83">
        <f t="shared" si="3"/>
        <v>287.315</v>
      </c>
      <c r="L11" s="83">
        <f t="shared" si="4"/>
        <v>92.625</v>
      </c>
      <c r="M11" s="83">
        <f t="shared" si="5"/>
        <v>287.315</v>
      </c>
      <c r="N11" s="83">
        <f t="shared" si="6"/>
        <v>123.5</v>
      </c>
      <c r="O11" s="83">
        <f t="shared" si="7"/>
        <v>360.18</v>
      </c>
      <c r="P11" s="68">
        <v>34.36</v>
      </c>
      <c r="Q11" s="68">
        <v>0.18</v>
      </c>
    </row>
    <row r="12" spans="1:17" ht="72.5">
      <c r="A12" s="138" t="s">
        <v>68</v>
      </c>
      <c r="B12" s="139" t="s">
        <v>265</v>
      </c>
      <c r="C12" s="140" t="s">
        <v>4097</v>
      </c>
      <c r="D12" s="141">
        <v>61.75</v>
      </c>
      <c r="E12" s="141">
        <f>SUM((P12+(D12*Q12)))</f>
        <v>45.475000000000001</v>
      </c>
      <c r="F12" s="197">
        <v>1</v>
      </c>
      <c r="G12" s="141">
        <f>SUM(D12:E12)*(1+F12)</f>
        <v>214.45</v>
      </c>
      <c r="H12" s="83">
        <f t="shared" si="0"/>
        <v>92.625</v>
      </c>
      <c r="I12" s="83">
        <f t="shared" si="1"/>
        <v>287.315</v>
      </c>
      <c r="J12" s="83">
        <f t="shared" si="2"/>
        <v>92.625</v>
      </c>
      <c r="K12" s="83">
        <f t="shared" si="3"/>
        <v>287.315</v>
      </c>
      <c r="L12" s="83">
        <f t="shared" si="4"/>
        <v>92.625</v>
      </c>
      <c r="M12" s="83">
        <f t="shared" si="5"/>
        <v>287.315</v>
      </c>
      <c r="N12" s="83">
        <f t="shared" si="6"/>
        <v>123.5</v>
      </c>
      <c r="O12" s="83">
        <f t="shared" si="7"/>
        <v>360.18</v>
      </c>
      <c r="P12" s="68">
        <v>34.36</v>
      </c>
      <c r="Q12" s="68">
        <v>0.18</v>
      </c>
    </row>
    <row r="13" spans="1:17" s="146" customFormat="1" ht="73" thickBot="1">
      <c r="A13" s="142" t="s">
        <v>51</v>
      </c>
      <c r="B13" s="143" t="s">
        <v>266</v>
      </c>
      <c r="C13" s="144" t="s">
        <v>4097</v>
      </c>
      <c r="D13" s="145">
        <v>61.75</v>
      </c>
      <c r="E13" s="145">
        <f>SUM((P13+(D13*Q13)))</f>
        <v>45.475000000000001</v>
      </c>
      <c r="F13" s="197">
        <v>1</v>
      </c>
      <c r="G13" s="145">
        <f t="shared" si="8"/>
        <v>214.45</v>
      </c>
      <c r="H13" s="83">
        <f t="shared" si="0"/>
        <v>92.625</v>
      </c>
      <c r="I13" s="83">
        <f t="shared" si="1"/>
        <v>287.315</v>
      </c>
      <c r="J13" s="83">
        <f t="shared" si="2"/>
        <v>92.625</v>
      </c>
      <c r="K13" s="83">
        <f t="shared" si="3"/>
        <v>287.315</v>
      </c>
      <c r="L13" s="83">
        <f t="shared" si="4"/>
        <v>92.625</v>
      </c>
      <c r="M13" s="83">
        <f t="shared" si="5"/>
        <v>287.315</v>
      </c>
      <c r="N13" s="83">
        <f t="shared" si="6"/>
        <v>123.5</v>
      </c>
      <c r="O13" s="83">
        <f t="shared" si="7"/>
        <v>360.18</v>
      </c>
      <c r="P13" s="146">
        <v>34.36</v>
      </c>
      <c r="Q13" s="146">
        <v>0.18</v>
      </c>
    </row>
    <row r="14" spans="1:17" ht="72.5">
      <c r="A14" s="147" t="s">
        <v>38</v>
      </c>
      <c r="B14" s="148" t="s">
        <v>248</v>
      </c>
      <c r="C14" s="80" t="s">
        <v>96</v>
      </c>
      <c r="D14" s="83">
        <v>41.68</v>
      </c>
      <c r="E14" s="149">
        <f>SUM(P14+(D14*Q14))</f>
        <v>29.862400000000001</v>
      </c>
      <c r="F14" s="197">
        <v>1</v>
      </c>
      <c r="G14" s="149">
        <f t="shared" si="8"/>
        <v>143.0848</v>
      </c>
      <c r="H14" s="83">
        <f t="shared" si="0"/>
        <v>62.519999999999996</v>
      </c>
      <c r="I14" s="83">
        <f t="shared" si="1"/>
        <v>192.2672</v>
      </c>
      <c r="J14" s="83">
        <f t="shared" si="2"/>
        <v>62.519999999999996</v>
      </c>
      <c r="K14" s="83">
        <f t="shared" si="3"/>
        <v>192.2672</v>
      </c>
      <c r="L14" s="83">
        <f t="shared" si="4"/>
        <v>62.519999999999996</v>
      </c>
      <c r="M14" s="83">
        <f t="shared" si="5"/>
        <v>192.2672</v>
      </c>
      <c r="N14" s="83">
        <f t="shared" si="6"/>
        <v>83.36</v>
      </c>
      <c r="O14" s="83">
        <f t="shared" si="7"/>
        <v>241.4496</v>
      </c>
      <c r="P14" s="135">
        <v>22.36</v>
      </c>
      <c r="Q14" s="68">
        <v>0.18</v>
      </c>
    </row>
    <row r="15" spans="1:17" ht="58.5" thickBot="1">
      <c r="A15" s="90" t="s">
        <v>249</v>
      </c>
      <c r="B15" s="133" t="s">
        <v>267</v>
      </c>
      <c r="C15" s="144" t="s">
        <v>4097</v>
      </c>
      <c r="D15" s="141">
        <v>61.75</v>
      </c>
      <c r="E15" s="141">
        <f>SUM((P15+(D15*Q15)))</f>
        <v>45.475000000000001</v>
      </c>
      <c r="F15" s="197">
        <v>1</v>
      </c>
      <c r="G15" s="141">
        <f t="shared" si="8"/>
        <v>214.45</v>
      </c>
      <c r="H15" s="83">
        <f t="shared" si="0"/>
        <v>92.625</v>
      </c>
      <c r="I15" s="83">
        <f t="shared" si="1"/>
        <v>287.315</v>
      </c>
      <c r="J15" s="83">
        <f t="shared" si="2"/>
        <v>92.625</v>
      </c>
      <c r="K15" s="83">
        <f t="shared" si="3"/>
        <v>287.315</v>
      </c>
      <c r="L15" s="83">
        <f t="shared" si="4"/>
        <v>92.625</v>
      </c>
      <c r="M15" s="83">
        <f t="shared" si="5"/>
        <v>287.315</v>
      </c>
      <c r="N15" s="83">
        <f t="shared" si="6"/>
        <v>123.5</v>
      </c>
      <c r="O15" s="83">
        <f t="shared" si="7"/>
        <v>360.18</v>
      </c>
      <c r="P15" s="68">
        <v>34.36</v>
      </c>
      <c r="Q15" s="68">
        <v>0.18</v>
      </c>
    </row>
    <row r="16" spans="1:17" ht="72.5">
      <c r="A16" s="138" t="s">
        <v>39</v>
      </c>
      <c r="B16" s="150" t="s">
        <v>268</v>
      </c>
      <c r="C16" s="80" t="s">
        <v>96</v>
      </c>
      <c r="D16" s="83">
        <v>41.68</v>
      </c>
      <c r="E16" s="141">
        <f>SUM(P16+(D16*Q16))</f>
        <v>29.862400000000001</v>
      </c>
      <c r="F16" s="197">
        <v>1</v>
      </c>
      <c r="G16" s="141">
        <f t="shared" si="8"/>
        <v>143.0848</v>
      </c>
      <c r="H16" s="83">
        <f t="shared" si="0"/>
        <v>62.519999999999996</v>
      </c>
      <c r="I16" s="83">
        <f t="shared" si="1"/>
        <v>192.2672</v>
      </c>
      <c r="J16" s="83">
        <f t="shared" si="2"/>
        <v>62.519999999999996</v>
      </c>
      <c r="K16" s="83">
        <f t="shared" si="3"/>
        <v>192.2672</v>
      </c>
      <c r="L16" s="83">
        <f t="shared" si="4"/>
        <v>62.519999999999996</v>
      </c>
      <c r="M16" s="83">
        <f t="shared" si="5"/>
        <v>192.2672</v>
      </c>
      <c r="N16" s="83">
        <f t="shared" si="6"/>
        <v>83.36</v>
      </c>
      <c r="O16" s="83">
        <f t="shared" si="7"/>
        <v>241.4496</v>
      </c>
      <c r="P16" s="135">
        <v>22.36</v>
      </c>
      <c r="Q16" s="68">
        <v>0.18</v>
      </c>
    </row>
    <row r="17" spans="1:17" ht="58">
      <c r="A17" s="122" t="s">
        <v>317</v>
      </c>
      <c r="B17" s="122" t="s">
        <v>318</v>
      </c>
      <c r="C17" s="122" t="s">
        <v>96</v>
      </c>
      <c r="D17" s="83">
        <v>41.68</v>
      </c>
      <c r="E17" s="123">
        <f>SUM(P17+(D17*Q17))</f>
        <v>29.862400000000001</v>
      </c>
      <c r="F17" s="197">
        <v>1</v>
      </c>
      <c r="G17" s="123">
        <f t="shared" ref="G17" si="9">SUM(D17:E17)*(1+F17)</f>
        <v>143.0848</v>
      </c>
      <c r="H17" s="123">
        <f t="shared" si="0"/>
        <v>62.519999999999996</v>
      </c>
      <c r="I17" s="123">
        <f t="shared" si="1"/>
        <v>192.2672</v>
      </c>
      <c r="J17" s="123">
        <f t="shared" si="2"/>
        <v>62.519999999999996</v>
      </c>
      <c r="K17" s="123">
        <f t="shared" si="3"/>
        <v>192.2672</v>
      </c>
      <c r="L17" s="123">
        <f t="shared" si="4"/>
        <v>62.519999999999996</v>
      </c>
      <c r="M17" s="123">
        <f t="shared" si="5"/>
        <v>192.2672</v>
      </c>
      <c r="N17" s="123">
        <f t="shared" si="6"/>
        <v>83.36</v>
      </c>
      <c r="O17" s="123">
        <f t="shared" si="7"/>
        <v>241.4496</v>
      </c>
      <c r="P17" s="135">
        <v>22.36</v>
      </c>
      <c r="Q17" s="68">
        <v>0.18</v>
      </c>
    </row>
    <row r="18" spans="1:17" s="146" customFormat="1" ht="58.5" thickBot="1">
      <c r="A18" s="151" t="s">
        <v>88</v>
      </c>
      <c r="B18" s="143" t="s">
        <v>269</v>
      </c>
      <c r="C18" s="152" t="s">
        <v>95</v>
      </c>
      <c r="D18" s="145">
        <v>65.25</v>
      </c>
      <c r="E18" s="145">
        <f>SUM(P18+(D18*Q18))</f>
        <v>36.409374999999997</v>
      </c>
      <c r="F18" s="197">
        <v>1</v>
      </c>
      <c r="G18" s="145">
        <f t="shared" si="8"/>
        <v>203.31874999999999</v>
      </c>
      <c r="H18" s="83">
        <f t="shared" si="0"/>
        <v>97.875</v>
      </c>
      <c r="I18" s="83">
        <f t="shared" si="1"/>
        <v>289.93812500000001</v>
      </c>
      <c r="J18" s="83">
        <f t="shared" si="2"/>
        <v>97.875</v>
      </c>
      <c r="K18" s="83">
        <f t="shared" si="3"/>
        <v>289.93812500000001</v>
      </c>
      <c r="L18" s="83">
        <f t="shared" si="4"/>
        <v>97.875</v>
      </c>
      <c r="M18" s="83">
        <f t="shared" si="5"/>
        <v>289.93812500000001</v>
      </c>
      <c r="N18" s="83">
        <f t="shared" si="6"/>
        <v>130.5</v>
      </c>
      <c r="O18" s="83">
        <f t="shared" si="7"/>
        <v>376.5575</v>
      </c>
      <c r="P18" s="146">
        <v>15.04</v>
      </c>
      <c r="Q18" s="146">
        <v>0.32750000000000001</v>
      </c>
    </row>
    <row r="19" spans="1:17" ht="43.5">
      <c r="A19" s="101" t="s">
        <v>44</v>
      </c>
      <c r="B19" s="133" t="s">
        <v>277</v>
      </c>
      <c r="C19" s="102"/>
      <c r="D19" s="105"/>
      <c r="E19" s="105"/>
      <c r="F19" s="103"/>
      <c r="G19" s="126">
        <v>188</v>
      </c>
      <c r="H19" s="105"/>
      <c r="I19" s="83">
        <f t="shared" ref="I19:I24" si="10">SUM(G19*1.5)</f>
        <v>282</v>
      </c>
      <c r="J19" s="105"/>
      <c r="K19" s="83">
        <f t="shared" ref="K19:K24" si="11">SUM(G19*1.5)</f>
        <v>282</v>
      </c>
      <c r="L19" s="105"/>
      <c r="M19" s="83">
        <f t="shared" ref="M19:M24" si="12">SUM(G19*1.5)</f>
        <v>282</v>
      </c>
      <c r="N19" s="105"/>
      <c r="O19" s="83">
        <f t="shared" ref="O19:O24" si="13">SUM(G19*2)</f>
        <v>376</v>
      </c>
    </row>
    <row r="20" spans="1:17" ht="116">
      <c r="A20" s="106" t="s">
        <v>40</v>
      </c>
      <c r="B20" s="133" t="s">
        <v>276</v>
      </c>
      <c r="C20" s="102"/>
      <c r="D20" s="105"/>
      <c r="E20" s="105"/>
      <c r="F20" s="103"/>
      <c r="G20" s="126">
        <v>188</v>
      </c>
      <c r="H20" s="105"/>
      <c r="I20" s="83">
        <f t="shared" si="10"/>
        <v>282</v>
      </c>
      <c r="J20" s="105"/>
      <c r="K20" s="83">
        <f t="shared" si="11"/>
        <v>282</v>
      </c>
      <c r="L20" s="105"/>
      <c r="M20" s="83">
        <f t="shared" si="12"/>
        <v>282</v>
      </c>
      <c r="N20" s="105"/>
      <c r="O20" s="83">
        <f t="shared" si="13"/>
        <v>376</v>
      </c>
    </row>
    <row r="21" spans="1:17" ht="43.5">
      <c r="A21" s="101" t="s">
        <v>41</v>
      </c>
      <c r="B21" s="133" t="s">
        <v>274</v>
      </c>
      <c r="C21" s="102"/>
      <c r="D21" s="105"/>
      <c r="E21" s="105"/>
      <c r="F21" s="103"/>
      <c r="G21" s="126">
        <v>188</v>
      </c>
      <c r="H21" s="105"/>
      <c r="I21" s="83">
        <f t="shared" si="10"/>
        <v>282</v>
      </c>
      <c r="J21" s="105"/>
      <c r="K21" s="83">
        <f t="shared" si="11"/>
        <v>282</v>
      </c>
      <c r="L21" s="105"/>
      <c r="M21" s="83">
        <f t="shared" si="12"/>
        <v>282</v>
      </c>
      <c r="N21" s="105"/>
      <c r="O21" s="83">
        <f t="shared" si="13"/>
        <v>376</v>
      </c>
    </row>
    <row r="22" spans="1:17" ht="72.5">
      <c r="A22" s="153" t="s">
        <v>61</v>
      </c>
      <c r="B22" s="150" t="s">
        <v>273</v>
      </c>
      <c r="C22" s="154"/>
      <c r="D22" s="156"/>
      <c r="E22" s="156"/>
      <c r="F22" s="155"/>
      <c r="G22" s="126">
        <v>188</v>
      </c>
      <c r="H22" s="156"/>
      <c r="I22" s="141">
        <f t="shared" si="10"/>
        <v>282</v>
      </c>
      <c r="J22" s="156"/>
      <c r="K22" s="141">
        <f t="shared" si="11"/>
        <v>282</v>
      </c>
      <c r="L22" s="156"/>
      <c r="M22" s="141">
        <f t="shared" si="12"/>
        <v>282</v>
      </c>
      <c r="N22" s="156"/>
      <c r="O22" s="141">
        <f t="shared" si="13"/>
        <v>376</v>
      </c>
    </row>
    <row r="23" spans="1:17" s="163" customFormat="1" ht="87.5" thickBot="1">
      <c r="A23" s="157" t="s">
        <v>132</v>
      </c>
      <c r="B23" s="158" t="s">
        <v>272</v>
      </c>
      <c r="C23" s="159"/>
      <c r="D23" s="162"/>
      <c r="E23" s="162"/>
      <c r="F23" s="160"/>
      <c r="G23" s="126">
        <v>188</v>
      </c>
      <c r="H23" s="162"/>
      <c r="I23" s="161">
        <f t="shared" si="10"/>
        <v>282</v>
      </c>
      <c r="J23" s="162"/>
      <c r="K23" s="161">
        <f t="shared" si="11"/>
        <v>282</v>
      </c>
      <c r="L23" s="162"/>
      <c r="M23" s="161">
        <f t="shared" si="12"/>
        <v>282</v>
      </c>
      <c r="N23" s="162"/>
      <c r="O23" s="161">
        <f t="shared" si="13"/>
        <v>376</v>
      </c>
    </row>
    <row r="24" spans="1:17" ht="58.5" thickTop="1">
      <c r="A24" s="164" t="s">
        <v>62</v>
      </c>
      <c r="B24" s="148" t="s">
        <v>271</v>
      </c>
      <c r="C24" s="165"/>
      <c r="D24" s="167"/>
      <c r="E24" s="167"/>
      <c r="F24" s="166"/>
      <c r="G24" s="126">
        <v>188</v>
      </c>
      <c r="H24" s="167"/>
      <c r="I24" s="149">
        <f t="shared" si="10"/>
        <v>282</v>
      </c>
      <c r="J24" s="167"/>
      <c r="K24" s="149">
        <f t="shared" si="11"/>
        <v>282</v>
      </c>
      <c r="L24" s="167"/>
      <c r="M24" s="149">
        <f t="shared" si="12"/>
        <v>282</v>
      </c>
      <c r="N24" s="167"/>
      <c r="O24" s="149">
        <f t="shared" si="13"/>
        <v>376</v>
      </c>
    </row>
    <row r="25" spans="1:17">
      <c r="A25" s="101" t="s">
        <v>43</v>
      </c>
      <c r="B25" s="133"/>
      <c r="C25" s="102"/>
      <c r="D25" s="105"/>
      <c r="E25" s="105"/>
      <c r="F25" s="103"/>
      <c r="G25" s="105"/>
      <c r="H25" s="105"/>
      <c r="I25" s="105"/>
      <c r="J25" s="105"/>
      <c r="K25" s="105"/>
      <c r="L25" s="105"/>
      <c r="M25" s="105"/>
      <c r="N25" s="105"/>
      <c r="O25" s="105"/>
    </row>
    <row r="26" spans="1:17" s="172" customFormat="1" ht="15" thickBot="1">
      <c r="A26" s="168" t="s">
        <v>42</v>
      </c>
      <c r="B26" s="143"/>
      <c r="C26" s="169"/>
      <c r="D26" s="171"/>
      <c r="E26" s="171"/>
      <c r="F26" s="170"/>
      <c r="G26" s="171"/>
      <c r="H26" s="171"/>
      <c r="I26" s="171"/>
      <c r="J26" s="171"/>
      <c r="K26" s="171"/>
      <c r="L26" s="171"/>
      <c r="M26" s="171"/>
      <c r="N26" s="171"/>
      <c r="O26" s="171"/>
    </row>
    <row r="27" spans="1:17" ht="58">
      <c r="A27" s="164" t="s">
        <v>63</v>
      </c>
      <c r="B27" s="148" t="s">
        <v>270</v>
      </c>
      <c r="C27" s="165"/>
      <c r="D27" s="167"/>
      <c r="E27" s="167"/>
      <c r="F27" s="166"/>
      <c r="G27" s="126">
        <v>188</v>
      </c>
      <c r="H27" s="167"/>
      <c r="I27" s="149">
        <f>SUM(G27*1.5)</f>
        <v>282</v>
      </c>
      <c r="J27" s="167"/>
      <c r="K27" s="149">
        <f>SUM(G27*1.5)</f>
        <v>282</v>
      </c>
      <c r="L27" s="167"/>
      <c r="M27" s="149">
        <f>SUM(G27*1.5)</f>
        <v>282</v>
      </c>
      <c r="N27" s="167"/>
      <c r="O27" s="149">
        <f>SUM(G27*2)</f>
        <v>376</v>
      </c>
    </row>
    <row r="28" spans="1:17">
      <c r="A28" s="101" t="s">
        <v>43</v>
      </c>
      <c r="B28" s="173"/>
      <c r="C28" s="102"/>
      <c r="D28" s="105"/>
      <c r="E28" s="105"/>
      <c r="F28" s="103"/>
      <c r="G28" s="105"/>
      <c r="H28" s="105"/>
      <c r="I28" s="105"/>
      <c r="J28" s="105"/>
      <c r="K28" s="105"/>
      <c r="L28" s="105"/>
      <c r="M28" s="105"/>
      <c r="N28" s="105"/>
      <c r="O28" s="105"/>
    </row>
    <row r="29" spans="1:17">
      <c r="A29" s="101" t="s">
        <v>42</v>
      </c>
      <c r="B29" s="173"/>
      <c r="C29" s="102"/>
      <c r="D29" s="105"/>
      <c r="E29" s="105"/>
      <c r="F29" s="103"/>
      <c r="G29" s="105"/>
      <c r="H29" s="105"/>
      <c r="I29" s="105"/>
      <c r="J29" s="105"/>
      <c r="K29" s="105"/>
      <c r="L29" s="105"/>
      <c r="M29" s="105"/>
      <c r="N29" s="105"/>
      <c r="O29" s="105"/>
    </row>
  </sheetData>
  <sheetProtection algorithmName="SHA-512" hashValue="wpwaQv4sBvCrA3U1vo+RzyjsNhiVMtLdXORsIVvpoNXmghQqIGnSpJDWu+6MludHWF18sI/DRMBSyjzBKHJPgA==" saltValue="Lb7gt9rOHt2lNctPmTrEdQ==" spinCount="100000" sheet="1" objects="1" scenarios="1" sort="0" autoFilter="0"/>
  <autoFilter ref="A3:O29" xr:uid="{35E005FA-AE4C-4FD4-BBD3-A4828DF2283C}"/>
  <printOptions horizontalCentered="1"/>
  <pageMargins left="0.75" right="0.75" top="1" bottom="1" header="0.5" footer="0.5"/>
  <pageSetup paperSize="3" scale="84" fitToHeight="0" orientation="landscape" r:id="rId1"/>
  <headerFooter alignWithMargins="0">
    <oddHeader>&amp;LGROUP 77201, AWARD 23150 
INTELLIGENT FACILITY AND SECURITY SYSTEMS &amp;&amp; SOLUTIONS&amp;RSCARSDALE SECURITY SYSTEMS INC
CONTRACT NO.: PT68855
JULY 2024</oddHeader>
    <oddFooter>&amp;L7720123150PL_Scarsdale_2024-06-01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S32"/>
  <sheetViews>
    <sheetView zoomScale="106" zoomScaleNormal="106" workbookViewId="0">
      <pane xSplit="1" ySplit="3" topLeftCell="C4" activePane="bottomRight" state="frozen"/>
      <selection activeCell="C6" sqref="C6"/>
      <selection pane="topRight" activeCell="C6" sqref="C6"/>
      <selection pane="bottomLeft" activeCell="C6" sqref="C6"/>
      <selection pane="bottomRight" activeCell="C6" sqref="C6"/>
    </sheetView>
  </sheetViews>
  <sheetFormatPr defaultColWidth="47.7265625" defaultRowHeight="14.5"/>
  <cols>
    <col min="1" max="1" width="47.453125" style="113" bestFit="1" customWidth="1"/>
    <col min="2" max="2" width="123" style="113" bestFit="1" customWidth="1"/>
    <col min="3" max="3" width="47.7265625" style="113"/>
    <col min="4" max="4" width="25.1796875" style="115" bestFit="1" customWidth="1"/>
    <col min="5" max="5" width="26" style="115" bestFit="1" customWidth="1"/>
    <col min="6" max="6" width="19.26953125" style="114" bestFit="1" customWidth="1"/>
    <col min="7" max="7" width="21" style="115" bestFit="1" customWidth="1"/>
    <col min="8" max="8" width="19.26953125" style="115" bestFit="1" customWidth="1"/>
    <col min="9" max="9" width="21" style="115" bestFit="1" customWidth="1"/>
    <col min="10" max="11" width="24.81640625" style="115" bestFit="1" customWidth="1"/>
    <col min="12" max="12" width="28.54296875" style="115" bestFit="1" customWidth="1"/>
    <col min="13" max="13" width="30.54296875" style="115" bestFit="1" customWidth="1"/>
    <col min="14" max="14" width="44.26953125" style="115" bestFit="1" customWidth="1"/>
    <col min="15" max="15" width="26" style="115" customWidth="1"/>
    <col min="16" max="16" width="10.1796875" style="68" hidden="1" customWidth="1"/>
    <col min="17" max="17" width="5.54296875" style="68" hidden="1" customWidth="1"/>
    <col min="18" max="18" width="22.26953125" style="68" hidden="1" customWidth="1"/>
    <col min="19" max="19" width="47.7265625" style="68" hidden="1" customWidth="1"/>
    <col min="20" max="16384" width="47.7265625" style="68"/>
  </cols>
  <sheetData>
    <row r="1" spans="1:16" ht="21">
      <c r="A1" s="275" t="s">
        <v>56</v>
      </c>
      <c r="B1" s="276"/>
      <c r="C1" s="67"/>
    </row>
    <row r="2" spans="1:16">
      <c r="A2" s="116"/>
      <c r="B2" s="72" t="s">
        <v>4088</v>
      </c>
      <c r="C2" s="72">
        <f>'Cover Page'!B3:D3</f>
        <v>0</v>
      </c>
    </row>
    <row r="3" spans="1:16" ht="29">
      <c r="A3" s="73" t="s">
        <v>26</v>
      </c>
      <c r="B3" s="73" t="s">
        <v>27</v>
      </c>
      <c r="C3" s="75" t="s">
        <v>71</v>
      </c>
      <c r="D3" s="77" t="s">
        <v>28</v>
      </c>
      <c r="E3" s="77" t="s">
        <v>29</v>
      </c>
      <c r="F3" s="76" t="s">
        <v>30</v>
      </c>
      <c r="G3" s="77" t="s">
        <v>48</v>
      </c>
      <c r="H3" s="77" t="s">
        <v>47</v>
      </c>
      <c r="I3" s="77" t="s">
        <v>49</v>
      </c>
      <c r="J3" s="77" t="s">
        <v>31</v>
      </c>
      <c r="K3" s="77" t="s">
        <v>32</v>
      </c>
      <c r="L3" s="77" t="s">
        <v>33</v>
      </c>
      <c r="M3" s="77" t="s">
        <v>34</v>
      </c>
      <c r="N3" s="77" t="s">
        <v>45</v>
      </c>
      <c r="O3" s="77" t="s">
        <v>35</v>
      </c>
    </row>
    <row r="4" spans="1:16" ht="101.5">
      <c r="A4" s="101" t="s">
        <v>50</v>
      </c>
      <c r="B4" s="117" t="s">
        <v>279</v>
      </c>
      <c r="C4" s="80" t="s">
        <v>97</v>
      </c>
      <c r="D4" s="83">
        <v>62</v>
      </c>
      <c r="E4" s="83">
        <v>66.09</v>
      </c>
      <c r="F4" s="118">
        <v>0.68</v>
      </c>
      <c r="G4" s="83">
        <f>SUM(D4:E4)*(1+F4)</f>
        <v>215.19120000000004</v>
      </c>
      <c r="H4" s="83">
        <f t="shared" ref="H4:H21" si="0">SUM(D4*1.5)</f>
        <v>93</v>
      </c>
      <c r="I4" s="83">
        <f>SUM((H4+P4)*(1+F4))</f>
        <v>269.95920000000001</v>
      </c>
      <c r="J4" s="83">
        <f t="shared" ref="J4:J21" si="1">SUM(D4*1.5)</f>
        <v>93</v>
      </c>
      <c r="K4" s="83">
        <f>SUM((J4+P4)*(1+F4))</f>
        <v>269.95920000000001</v>
      </c>
      <c r="L4" s="83">
        <f t="shared" ref="L4:L21" si="2">SUM(D4*1.5)</f>
        <v>93</v>
      </c>
      <c r="M4" s="83">
        <f>SUM(P4+L4)*(1+F4)</f>
        <v>269.95920000000001</v>
      </c>
      <c r="N4" s="83">
        <f>SUM(D4*1.5)</f>
        <v>93</v>
      </c>
      <c r="O4" s="83">
        <f>SUM((N4+P4)*(1+F4))</f>
        <v>269.95920000000001</v>
      </c>
      <c r="P4" s="119">
        <v>67.69</v>
      </c>
    </row>
    <row r="5" spans="1:16" ht="58">
      <c r="A5" s="90" t="s">
        <v>221</v>
      </c>
      <c r="B5" s="117" t="s">
        <v>280</v>
      </c>
      <c r="C5" s="80" t="s">
        <v>97</v>
      </c>
      <c r="D5" s="83">
        <v>62</v>
      </c>
      <c r="E5" s="83">
        <v>66.09</v>
      </c>
      <c r="F5" s="118">
        <v>0.68</v>
      </c>
      <c r="G5" s="83">
        <f t="shared" ref="G5:G20" si="3">SUM(D5:E5)*(1+F5)</f>
        <v>215.19120000000004</v>
      </c>
      <c r="H5" s="83">
        <f t="shared" si="0"/>
        <v>93</v>
      </c>
      <c r="I5" s="83">
        <f>SUM((H5+P5)*(1+F5))</f>
        <v>269.95920000000001</v>
      </c>
      <c r="J5" s="83">
        <f t="shared" si="1"/>
        <v>93</v>
      </c>
      <c r="K5" s="83">
        <f>SUM((J5+P5)*(1+F5))</f>
        <v>269.95920000000001</v>
      </c>
      <c r="L5" s="83">
        <f t="shared" si="2"/>
        <v>93</v>
      </c>
      <c r="M5" s="83">
        <f>SUM(P5+L5)*(1+F5)</f>
        <v>269.95920000000001</v>
      </c>
      <c r="N5" s="83">
        <f>SUM(D5*1.5)</f>
        <v>93</v>
      </c>
      <c r="O5" s="83">
        <f>SUM((N5+P5)*(1+F5))</f>
        <v>269.95920000000001</v>
      </c>
      <c r="P5" s="119">
        <v>67.69</v>
      </c>
    </row>
    <row r="6" spans="1:16" ht="58">
      <c r="A6" s="90" t="s">
        <v>209</v>
      </c>
      <c r="B6" s="117" t="s">
        <v>281</v>
      </c>
      <c r="C6" s="80" t="s">
        <v>97</v>
      </c>
      <c r="D6" s="83">
        <v>62</v>
      </c>
      <c r="E6" s="83">
        <v>66.09</v>
      </c>
      <c r="F6" s="118">
        <v>0.68</v>
      </c>
      <c r="G6" s="83">
        <f t="shared" si="3"/>
        <v>215.19120000000004</v>
      </c>
      <c r="H6" s="83">
        <f t="shared" si="0"/>
        <v>93</v>
      </c>
      <c r="I6" s="83">
        <f>SUM((H6+P6)*(1+F6))</f>
        <v>269.95920000000001</v>
      </c>
      <c r="J6" s="83">
        <f t="shared" si="1"/>
        <v>93</v>
      </c>
      <c r="K6" s="83">
        <f>SUM((J6+P6)*(1+F6))</f>
        <v>269.95920000000001</v>
      </c>
      <c r="L6" s="83">
        <f t="shared" si="2"/>
        <v>93</v>
      </c>
      <c r="M6" s="83">
        <f>SUM(P6+L6)*(1+F6)</f>
        <v>269.95920000000001</v>
      </c>
      <c r="N6" s="83">
        <f>SUM(D6*1.5)</f>
        <v>93</v>
      </c>
      <c r="O6" s="83">
        <f>SUM((N6+P6)*(1+F6))</f>
        <v>269.95920000000001</v>
      </c>
      <c r="P6" s="119">
        <v>67.69</v>
      </c>
    </row>
    <row r="7" spans="1:16" ht="58">
      <c r="A7" s="90" t="s">
        <v>131</v>
      </c>
      <c r="B7" s="117" t="s">
        <v>282</v>
      </c>
      <c r="C7" s="80" t="s">
        <v>97</v>
      </c>
      <c r="D7" s="83">
        <v>62</v>
      </c>
      <c r="E7" s="83">
        <v>63.84</v>
      </c>
      <c r="F7" s="118">
        <v>0.68</v>
      </c>
      <c r="G7" s="83">
        <f>SUM(D7:E7)*(1+F7)</f>
        <v>211.41120000000004</v>
      </c>
      <c r="H7" s="83">
        <f t="shared" si="0"/>
        <v>93</v>
      </c>
      <c r="I7" s="83">
        <f>SUM((H7+P7)*(1+F7))</f>
        <v>269.95920000000001</v>
      </c>
      <c r="J7" s="83">
        <f t="shared" si="1"/>
        <v>93</v>
      </c>
      <c r="K7" s="83">
        <f>SUM((J7+P7)*(1+F7))</f>
        <v>269.95920000000001</v>
      </c>
      <c r="L7" s="83">
        <f t="shared" si="2"/>
        <v>93</v>
      </c>
      <c r="M7" s="83">
        <f>SUM(P7+L7)*(1+F7)</f>
        <v>269.95920000000001</v>
      </c>
      <c r="N7" s="83">
        <f>SUM(D7*1.5)</f>
        <v>93</v>
      </c>
      <c r="O7" s="83">
        <f>SUM((N7+P7)*(1+F7))</f>
        <v>269.95920000000001</v>
      </c>
      <c r="P7" s="119">
        <v>67.69</v>
      </c>
    </row>
    <row r="8" spans="1:16" ht="58">
      <c r="A8" s="90" t="s">
        <v>217</v>
      </c>
      <c r="B8" s="117" t="s">
        <v>283</v>
      </c>
      <c r="C8" s="80" t="s">
        <v>97</v>
      </c>
      <c r="D8" s="83">
        <v>62</v>
      </c>
      <c r="E8" s="83">
        <v>66.09</v>
      </c>
      <c r="F8" s="118">
        <v>0.68</v>
      </c>
      <c r="G8" s="83">
        <f t="shared" si="3"/>
        <v>215.19120000000004</v>
      </c>
      <c r="H8" s="83">
        <f t="shared" si="0"/>
        <v>93</v>
      </c>
      <c r="I8" s="83">
        <f>SUM((H8+P8)*(1+F8))</f>
        <v>269.95920000000001</v>
      </c>
      <c r="J8" s="83">
        <f t="shared" si="1"/>
        <v>93</v>
      </c>
      <c r="K8" s="83">
        <f>SUM((J8+P8)*(1+F8))</f>
        <v>269.95920000000001</v>
      </c>
      <c r="L8" s="83">
        <f t="shared" si="2"/>
        <v>93</v>
      </c>
      <c r="M8" s="83">
        <f>SUM(P8+L8)*(1+F8)</f>
        <v>269.95920000000001</v>
      </c>
      <c r="N8" s="83">
        <f>SUM(D8*1.5)</f>
        <v>93</v>
      </c>
      <c r="O8" s="83">
        <f>SUM((N8+P8)*(1+F8))</f>
        <v>269.95920000000001</v>
      </c>
      <c r="P8" s="68">
        <v>67.69</v>
      </c>
    </row>
    <row r="9" spans="1:16" ht="58">
      <c r="A9" s="90" t="s">
        <v>216</v>
      </c>
      <c r="B9" s="117" t="s">
        <v>284</v>
      </c>
      <c r="C9" s="84" t="s">
        <v>133</v>
      </c>
      <c r="D9" s="83">
        <v>37.4</v>
      </c>
      <c r="E9" s="83">
        <v>21.85</v>
      </c>
      <c r="F9" s="118">
        <v>1.5774999999999999</v>
      </c>
      <c r="G9" s="83">
        <f t="shared" si="3"/>
        <v>152.71687499999999</v>
      </c>
      <c r="H9" s="83">
        <f t="shared" si="0"/>
        <v>56.099999999999994</v>
      </c>
      <c r="I9" s="83">
        <f>SUM((H9+E9)*(1+F9))</f>
        <v>200.91612499999994</v>
      </c>
      <c r="J9" s="83">
        <f t="shared" si="1"/>
        <v>56.099999999999994</v>
      </c>
      <c r="K9" s="83">
        <f>SUM((J9+E9)*(1+F9))</f>
        <v>200.91612499999994</v>
      </c>
      <c r="L9" s="83">
        <f t="shared" si="2"/>
        <v>56.099999999999994</v>
      </c>
      <c r="M9" s="83">
        <f>SUM((L9+E9)*(1+F9))</f>
        <v>200.91612499999994</v>
      </c>
      <c r="N9" s="83">
        <f>SUM(D9*2)</f>
        <v>74.8</v>
      </c>
      <c r="O9" s="83">
        <f>SUM((N9+E9)*(1+F9))</f>
        <v>249.11537499999997</v>
      </c>
      <c r="P9" s="119">
        <v>16.100000000000001</v>
      </c>
    </row>
    <row r="10" spans="1:16" ht="43.5">
      <c r="A10" s="90" t="s">
        <v>215</v>
      </c>
      <c r="B10" s="117" t="s">
        <v>286</v>
      </c>
      <c r="C10" s="80" t="s">
        <v>97</v>
      </c>
      <c r="D10" s="83">
        <v>62</v>
      </c>
      <c r="E10" s="83">
        <v>66.09</v>
      </c>
      <c r="F10" s="118">
        <v>0.68</v>
      </c>
      <c r="G10" s="83">
        <f t="shared" si="3"/>
        <v>215.19120000000004</v>
      </c>
      <c r="H10" s="83">
        <f t="shared" si="0"/>
        <v>93</v>
      </c>
      <c r="I10" s="83">
        <f>SUM((H10+P10)*(1+F10))</f>
        <v>269.95920000000001</v>
      </c>
      <c r="J10" s="83">
        <f t="shared" si="1"/>
        <v>93</v>
      </c>
      <c r="K10" s="83">
        <f>SUM((J10+P10)*(1+F10))</f>
        <v>269.95920000000001</v>
      </c>
      <c r="L10" s="83">
        <f t="shared" si="2"/>
        <v>93</v>
      </c>
      <c r="M10" s="83">
        <f>SUM(P10+L10)*(1+F10)</f>
        <v>269.95920000000001</v>
      </c>
      <c r="N10" s="83">
        <f>SUM(D10*1.5)</f>
        <v>93</v>
      </c>
      <c r="O10" s="83">
        <f>SUM((N10+P10)*(1+F10))</f>
        <v>269.95920000000001</v>
      </c>
      <c r="P10" s="68">
        <v>67.69</v>
      </c>
    </row>
    <row r="11" spans="1:16" ht="43.5">
      <c r="A11" s="90" t="s">
        <v>214</v>
      </c>
      <c r="B11" s="117" t="s">
        <v>285</v>
      </c>
      <c r="C11" s="94" t="s">
        <v>69</v>
      </c>
      <c r="D11" s="83">
        <v>37.4</v>
      </c>
      <c r="E11" s="83">
        <v>21.85</v>
      </c>
      <c r="F11" s="118">
        <v>1.5774999999999999</v>
      </c>
      <c r="G11" s="83">
        <f t="shared" si="3"/>
        <v>152.71687499999999</v>
      </c>
      <c r="H11" s="83">
        <f t="shared" si="0"/>
        <v>56.099999999999994</v>
      </c>
      <c r="I11" s="83">
        <f>SUM((H11+E11)*(1+F11))</f>
        <v>200.91612499999994</v>
      </c>
      <c r="J11" s="83">
        <f t="shared" si="1"/>
        <v>56.099999999999994</v>
      </c>
      <c r="K11" s="83">
        <f>SUM((J11+E11)*(1+F11))</f>
        <v>200.91612499999994</v>
      </c>
      <c r="L11" s="83">
        <f t="shared" si="2"/>
        <v>56.099999999999994</v>
      </c>
      <c r="M11" s="83">
        <f>SUM((L11+E11)*(1+F11))</f>
        <v>200.91612499999994</v>
      </c>
      <c r="N11" s="83">
        <f>SUM(D11*2)</f>
        <v>74.8</v>
      </c>
      <c r="O11" s="83">
        <f>SUM((N11+E11)*(1+F11))</f>
        <v>249.11537499999997</v>
      </c>
      <c r="P11" s="119">
        <v>16.100000000000001</v>
      </c>
    </row>
    <row r="12" spans="1:16" ht="58">
      <c r="A12" s="90" t="s">
        <v>219</v>
      </c>
      <c r="B12" s="117" t="s">
        <v>287</v>
      </c>
      <c r="C12" s="80" t="s">
        <v>97</v>
      </c>
      <c r="D12" s="83">
        <v>62</v>
      </c>
      <c r="E12" s="83">
        <v>66.09</v>
      </c>
      <c r="F12" s="118">
        <v>0.68</v>
      </c>
      <c r="G12" s="83">
        <f>SUM(D12:E12)*(1+F12)</f>
        <v>215.19120000000004</v>
      </c>
      <c r="H12" s="83">
        <f t="shared" si="0"/>
        <v>93</v>
      </c>
      <c r="I12" s="83">
        <f t="shared" ref="I12:I18" si="4">SUM((H12+P12)*(1+F12))</f>
        <v>269.95920000000001</v>
      </c>
      <c r="J12" s="83">
        <f t="shared" si="1"/>
        <v>93</v>
      </c>
      <c r="K12" s="83">
        <f t="shared" ref="K12:K18" si="5">SUM((J12+P12)*(1+F12))</f>
        <v>269.95920000000001</v>
      </c>
      <c r="L12" s="83">
        <f t="shared" si="2"/>
        <v>93</v>
      </c>
      <c r="M12" s="83">
        <f t="shared" ref="M12:M18" si="6">SUM(P12+L12)*(1+F12)</f>
        <v>269.95920000000001</v>
      </c>
      <c r="N12" s="83">
        <f t="shared" ref="N12:N21" si="7">SUM(D12*1.5)</f>
        <v>93</v>
      </c>
      <c r="O12" s="83">
        <f t="shared" ref="O12:O18" si="8">SUM((N12+P12)*(1+F12))</f>
        <v>269.95920000000001</v>
      </c>
      <c r="P12" s="119">
        <v>67.69</v>
      </c>
    </row>
    <row r="13" spans="1:16" ht="43.5">
      <c r="A13" s="90" t="s">
        <v>218</v>
      </c>
      <c r="B13" s="120" t="s">
        <v>288</v>
      </c>
      <c r="C13" s="80" t="s">
        <v>97</v>
      </c>
      <c r="D13" s="83">
        <v>62</v>
      </c>
      <c r="E13" s="83">
        <v>66.09</v>
      </c>
      <c r="F13" s="118">
        <v>0.68</v>
      </c>
      <c r="G13" s="83">
        <f>SUM(D13:E13)*(1+F13)</f>
        <v>215.19120000000004</v>
      </c>
      <c r="H13" s="83">
        <f t="shared" si="0"/>
        <v>93</v>
      </c>
      <c r="I13" s="83">
        <f t="shared" si="4"/>
        <v>269.95920000000001</v>
      </c>
      <c r="J13" s="83">
        <f t="shared" si="1"/>
        <v>93</v>
      </c>
      <c r="K13" s="83">
        <f t="shared" si="5"/>
        <v>269.95920000000001</v>
      </c>
      <c r="L13" s="83">
        <f t="shared" si="2"/>
        <v>93</v>
      </c>
      <c r="M13" s="83">
        <f t="shared" si="6"/>
        <v>269.95920000000001</v>
      </c>
      <c r="N13" s="83">
        <f t="shared" si="7"/>
        <v>93</v>
      </c>
      <c r="O13" s="83">
        <f t="shared" si="8"/>
        <v>269.95920000000001</v>
      </c>
      <c r="P13" s="119">
        <v>67.69</v>
      </c>
    </row>
    <row r="14" spans="1:16" ht="58">
      <c r="A14" s="90" t="s">
        <v>94</v>
      </c>
      <c r="B14" s="117" t="s">
        <v>289</v>
      </c>
      <c r="C14" s="80" t="s">
        <v>97</v>
      </c>
      <c r="D14" s="83">
        <v>62</v>
      </c>
      <c r="E14" s="83">
        <v>66.09</v>
      </c>
      <c r="F14" s="118">
        <v>0.68</v>
      </c>
      <c r="G14" s="83">
        <f>SUM(D14:E14)*(1+F14)</f>
        <v>215.19120000000004</v>
      </c>
      <c r="H14" s="83">
        <f t="shared" si="0"/>
        <v>93</v>
      </c>
      <c r="I14" s="83">
        <f t="shared" si="4"/>
        <v>269.95920000000001</v>
      </c>
      <c r="J14" s="83">
        <f t="shared" si="1"/>
        <v>93</v>
      </c>
      <c r="K14" s="83">
        <f t="shared" si="5"/>
        <v>269.95920000000001</v>
      </c>
      <c r="L14" s="83">
        <f t="shared" si="2"/>
        <v>93</v>
      </c>
      <c r="M14" s="83">
        <f t="shared" si="6"/>
        <v>269.95920000000001</v>
      </c>
      <c r="N14" s="83">
        <f t="shared" si="7"/>
        <v>93</v>
      </c>
      <c r="O14" s="83">
        <f t="shared" si="8"/>
        <v>269.95920000000001</v>
      </c>
      <c r="P14" s="119">
        <v>67.69</v>
      </c>
    </row>
    <row r="15" spans="1:16" ht="43.5">
      <c r="A15" s="93" t="s">
        <v>220</v>
      </c>
      <c r="B15" s="117" t="s">
        <v>290</v>
      </c>
      <c r="C15" s="80" t="s">
        <v>97</v>
      </c>
      <c r="D15" s="83">
        <v>62</v>
      </c>
      <c r="E15" s="83">
        <v>63.84</v>
      </c>
      <c r="F15" s="118">
        <v>0.68</v>
      </c>
      <c r="G15" s="83">
        <f>SUM(D15:E15)*(1+F15)</f>
        <v>211.41120000000004</v>
      </c>
      <c r="H15" s="83">
        <f t="shared" si="0"/>
        <v>93</v>
      </c>
      <c r="I15" s="83">
        <f t="shared" si="4"/>
        <v>269.95920000000001</v>
      </c>
      <c r="J15" s="83">
        <f t="shared" si="1"/>
        <v>93</v>
      </c>
      <c r="K15" s="83">
        <f t="shared" si="5"/>
        <v>269.95920000000001</v>
      </c>
      <c r="L15" s="83">
        <f t="shared" si="2"/>
        <v>93</v>
      </c>
      <c r="M15" s="83">
        <f t="shared" si="6"/>
        <v>269.95920000000001</v>
      </c>
      <c r="N15" s="83">
        <f t="shared" si="7"/>
        <v>93</v>
      </c>
      <c r="O15" s="83">
        <f t="shared" si="8"/>
        <v>269.95920000000001</v>
      </c>
      <c r="P15" s="119">
        <v>67.69</v>
      </c>
    </row>
    <row r="16" spans="1:16" ht="58">
      <c r="A16" s="121" t="s">
        <v>93</v>
      </c>
      <c r="B16" s="117" t="s">
        <v>268</v>
      </c>
      <c r="C16" s="80" t="s">
        <v>97</v>
      </c>
      <c r="D16" s="83">
        <v>62</v>
      </c>
      <c r="E16" s="83">
        <v>66.09</v>
      </c>
      <c r="F16" s="118">
        <v>0.68</v>
      </c>
      <c r="G16" s="83">
        <f t="shared" si="3"/>
        <v>215.19120000000004</v>
      </c>
      <c r="H16" s="83">
        <f t="shared" si="0"/>
        <v>93</v>
      </c>
      <c r="I16" s="83">
        <f t="shared" si="4"/>
        <v>269.95920000000001</v>
      </c>
      <c r="J16" s="83">
        <f t="shared" si="1"/>
        <v>93</v>
      </c>
      <c r="K16" s="83">
        <f t="shared" si="5"/>
        <v>269.95920000000001</v>
      </c>
      <c r="L16" s="83">
        <f t="shared" si="2"/>
        <v>93</v>
      </c>
      <c r="M16" s="83">
        <f t="shared" si="6"/>
        <v>269.95920000000001</v>
      </c>
      <c r="N16" s="83">
        <f t="shared" si="7"/>
        <v>93</v>
      </c>
      <c r="O16" s="83">
        <f t="shared" si="8"/>
        <v>269.95920000000001</v>
      </c>
      <c r="P16" s="119">
        <v>67.69</v>
      </c>
    </row>
    <row r="17" spans="1:17" ht="43.5">
      <c r="A17" s="122" t="s">
        <v>319</v>
      </c>
      <c r="B17" s="122" t="s">
        <v>320</v>
      </c>
      <c r="C17" s="122" t="s">
        <v>97</v>
      </c>
      <c r="D17" s="123">
        <v>62</v>
      </c>
      <c r="E17" s="123">
        <v>66.09</v>
      </c>
      <c r="F17" s="118">
        <v>0.68</v>
      </c>
      <c r="G17" s="123">
        <f t="shared" ref="G17" si="9">SUM(D17:E17)*(1+F17)</f>
        <v>215.19120000000004</v>
      </c>
      <c r="H17" s="123">
        <f t="shared" si="0"/>
        <v>93</v>
      </c>
      <c r="I17" s="123">
        <f t="shared" si="4"/>
        <v>257.4264</v>
      </c>
      <c r="J17" s="123">
        <f t="shared" si="1"/>
        <v>93</v>
      </c>
      <c r="K17" s="123">
        <f t="shared" si="5"/>
        <v>257.4264</v>
      </c>
      <c r="L17" s="123">
        <f t="shared" si="2"/>
        <v>93</v>
      </c>
      <c r="M17" s="123">
        <f t="shared" si="6"/>
        <v>257.4264</v>
      </c>
      <c r="N17" s="123">
        <f t="shared" si="7"/>
        <v>93</v>
      </c>
      <c r="O17" s="123">
        <f t="shared" si="8"/>
        <v>257.4264</v>
      </c>
      <c r="P17" s="119">
        <v>60.23</v>
      </c>
    </row>
    <row r="18" spans="1:17" ht="58">
      <c r="A18" s="124" t="s">
        <v>101</v>
      </c>
      <c r="B18" s="117" t="s">
        <v>278</v>
      </c>
      <c r="C18" s="80" t="s">
        <v>97</v>
      </c>
      <c r="D18" s="83">
        <v>62</v>
      </c>
      <c r="E18" s="83">
        <v>66.09</v>
      </c>
      <c r="F18" s="118">
        <v>0.68</v>
      </c>
      <c r="G18" s="83">
        <f t="shared" si="3"/>
        <v>215.19120000000004</v>
      </c>
      <c r="H18" s="83">
        <f t="shared" si="0"/>
        <v>93</v>
      </c>
      <c r="I18" s="83">
        <f t="shared" si="4"/>
        <v>269.95920000000001</v>
      </c>
      <c r="J18" s="83">
        <f t="shared" si="1"/>
        <v>93</v>
      </c>
      <c r="K18" s="83">
        <f t="shared" si="5"/>
        <v>269.95920000000001</v>
      </c>
      <c r="L18" s="83">
        <f t="shared" si="2"/>
        <v>93</v>
      </c>
      <c r="M18" s="83">
        <f t="shared" si="6"/>
        <v>269.95920000000001</v>
      </c>
      <c r="N18" s="83">
        <f t="shared" si="7"/>
        <v>93</v>
      </c>
      <c r="O18" s="83">
        <f t="shared" si="8"/>
        <v>269.95920000000001</v>
      </c>
      <c r="P18" s="119">
        <v>67.69</v>
      </c>
    </row>
    <row r="19" spans="1:17" ht="58">
      <c r="A19" s="80" t="s">
        <v>102</v>
      </c>
      <c r="B19" s="117" t="s">
        <v>278</v>
      </c>
      <c r="C19" s="80" t="s">
        <v>95</v>
      </c>
      <c r="D19" s="83">
        <v>65.25</v>
      </c>
      <c r="E19" s="83">
        <f>SUM(P19+(D19*Q19))</f>
        <v>36.409374999999997</v>
      </c>
      <c r="F19" s="118">
        <v>1</v>
      </c>
      <c r="G19" s="83">
        <f t="shared" si="3"/>
        <v>203.31874999999999</v>
      </c>
      <c r="H19" s="83">
        <f t="shared" si="0"/>
        <v>97.875</v>
      </c>
      <c r="I19" s="83">
        <f>SUM((H19+(P19+(H19*Q19)))*(1+F19))</f>
        <v>289.93812500000001</v>
      </c>
      <c r="J19" s="83">
        <f t="shared" si="1"/>
        <v>97.875</v>
      </c>
      <c r="K19" s="83">
        <f>SUM((J19+(P19+(J19*Q19)))*(1+F19))</f>
        <v>289.93812500000001</v>
      </c>
      <c r="L19" s="83">
        <f t="shared" si="2"/>
        <v>97.875</v>
      </c>
      <c r="M19" s="83">
        <f>SUM((L19+(P19+(L19*Q19)))*(1+F19))</f>
        <v>289.93812500000001</v>
      </c>
      <c r="N19" s="83">
        <f t="shared" si="7"/>
        <v>97.875</v>
      </c>
      <c r="O19" s="83">
        <f>SUM((N19+(P19+(N19*Q19)))*(1+F19))</f>
        <v>289.93812500000001</v>
      </c>
      <c r="P19" s="119">
        <v>15.04</v>
      </c>
      <c r="Q19" s="68">
        <v>0.32750000000000001</v>
      </c>
    </row>
    <row r="20" spans="1:17" ht="116">
      <c r="A20" s="80" t="s">
        <v>98</v>
      </c>
      <c r="B20" s="120" t="s">
        <v>330</v>
      </c>
      <c r="C20" s="92" t="s">
        <v>74</v>
      </c>
      <c r="D20" s="83">
        <v>64.81</v>
      </c>
      <c r="E20" s="83">
        <v>49.18</v>
      </c>
      <c r="F20" s="118">
        <v>0.57999999999999996</v>
      </c>
      <c r="G20" s="83">
        <f t="shared" si="3"/>
        <v>180.10420000000002</v>
      </c>
      <c r="H20" s="83">
        <f t="shared" si="0"/>
        <v>97.215000000000003</v>
      </c>
      <c r="I20" s="83">
        <f>SUM((H20+E20)*(1+F20))</f>
        <v>231.30410000000003</v>
      </c>
      <c r="J20" s="83">
        <f t="shared" si="1"/>
        <v>97.215000000000003</v>
      </c>
      <c r="K20" s="83">
        <f>SUM((J20+E20)*(1+F20))</f>
        <v>231.30410000000003</v>
      </c>
      <c r="L20" s="83">
        <f t="shared" si="2"/>
        <v>97.215000000000003</v>
      </c>
      <c r="M20" s="83">
        <f>SUM(E20+L20)*(1+F20)</f>
        <v>231.30410000000003</v>
      </c>
      <c r="N20" s="83">
        <f t="shared" si="7"/>
        <v>97.215000000000003</v>
      </c>
      <c r="O20" s="83">
        <f>SUM((N20+E20)*(1+F20))</f>
        <v>231.30410000000003</v>
      </c>
    </row>
    <row r="21" spans="1:17" ht="116">
      <c r="A21" s="80" t="s">
        <v>99</v>
      </c>
      <c r="B21" s="120" t="s">
        <v>331</v>
      </c>
      <c r="C21" s="92" t="s">
        <v>74</v>
      </c>
      <c r="D21" s="83">
        <v>69.11</v>
      </c>
      <c r="E21" s="83">
        <v>53.49</v>
      </c>
      <c r="F21" s="118">
        <v>0.57999999999999996</v>
      </c>
      <c r="G21" s="83">
        <f>SUM(D21:E21)*(1+F21)</f>
        <v>193.708</v>
      </c>
      <c r="H21" s="83">
        <f t="shared" si="0"/>
        <v>103.66499999999999</v>
      </c>
      <c r="I21" s="83">
        <f>SUM((H21+E21)*(1+F21))</f>
        <v>248.3049</v>
      </c>
      <c r="J21" s="83">
        <f t="shared" si="1"/>
        <v>103.66499999999999</v>
      </c>
      <c r="K21" s="83">
        <f>SUM((J21+E21)*(1+F21))</f>
        <v>248.3049</v>
      </c>
      <c r="L21" s="83">
        <f t="shared" si="2"/>
        <v>103.66499999999999</v>
      </c>
      <c r="M21" s="83">
        <f>SUM(E21+L21)*(1+F21)</f>
        <v>248.3049</v>
      </c>
      <c r="N21" s="83">
        <f t="shared" si="7"/>
        <v>103.66499999999999</v>
      </c>
      <c r="O21" s="83">
        <f>SUM((N21+E21)*(1+F21))</f>
        <v>248.3049</v>
      </c>
    </row>
    <row r="22" spans="1:17" ht="26.5">
      <c r="A22" s="101" t="s">
        <v>44</v>
      </c>
      <c r="B22" s="125" t="s">
        <v>277</v>
      </c>
      <c r="C22" s="102"/>
      <c r="D22" s="105"/>
      <c r="E22" s="105"/>
      <c r="F22" s="103"/>
      <c r="G22" s="126">
        <v>188</v>
      </c>
      <c r="H22" s="105"/>
      <c r="I22" s="83">
        <f>SUM(G22*1.5)</f>
        <v>282</v>
      </c>
      <c r="J22" s="105"/>
      <c r="K22" s="83">
        <f>SUM(G22*1.5)</f>
        <v>282</v>
      </c>
      <c r="L22" s="105"/>
      <c r="M22" s="83">
        <f>SUM(G22*1.5)</f>
        <v>282</v>
      </c>
      <c r="N22" s="105"/>
      <c r="O22" s="83">
        <f>SUM(G22*2)</f>
        <v>376</v>
      </c>
    </row>
    <row r="23" spans="1:17" ht="65.5">
      <c r="A23" s="106" t="s">
        <v>40</v>
      </c>
      <c r="B23" s="125" t="s">
        <v>275</v>
      </c>
      <c r="C23" s="102"/>
      <c r="D23" s="105"/>
      <c r="E23" s="105"/>
      <c r="F23" s="103"/>
      <c r="G23" s="126">
        <v>188</v>
      </c>
      <c r="H23" s="105"/>
      <c r="I23" s="83">
        <f t="shared" ref="I23:I30" si="10">SUM(G23*1.5)</f>
        <v>282</v>
      </c>
      <c r="J23" s="105"/>
      <c r="K23" s="83">
        <f t="shared" ref="K23:K30" si="11">SUM(G23*1.5)</f>
        <v>282</v>
      </c>
      <c r="L23" s="105"/>
      <c r="M23" s="83">
        <f t="shared" ref="M23:M30" si="12">SUM(G23*1.5)</f>
        <v>282</v>
      </c>
      <c r="N23" s="105"/>
      <c r="O23" s="83">
        <f t="shared" ref="O23:O30" si="13">SUM(G23*2)</f>
        <v>376</v>
      </c>
    </row>
    <row r="24" spans="1:17" ht="26.5">
      <c r="A24" s="101" t="s">
        <v>41</v>
      </c>
      <c r="B24" s="125" t="s">
        <v>274</v>
      </c>
      <c r="C24" s="102"/>
      <c r="D24" s="105"/>
      <c r="E24" s="105"/>
      <c r="F24" s="103"/>
      <c r="G24" s="126">
        <v>188</v>
      </c>
      <c r="H24" s="105"/>
      <c r="I24" s="83">
        <f t="shared" si="10"/>
        <v>282</v>
      </c>
      <c r="J24" s="105"/>
      <c r="K24" s="83">
        <f t="shared" si="11"/>
        <v>282</v>
      </c>
      <c r="L24" s="105"/>
      <c r="M24" s="83">
        <f t="shared" si="12"/>
        <v>282</v>
      </c>
      <c r="N24" s="105"/>
      <c r="O24" s="83">
        <f t="shared" si="13"/>
        <v>376</v>
      </c>
    </row>
    <row r="25" spans="1:17" ht="39.5">
      <c r="A25" s="107" t="s">
        <v>61</v>
      </c>
      <c r="B25" s="127" t="s">
        <v>273</v>
      </c>
      <c r="C25" s="102"/>
      <c r="D25" s="105"/>
      <c r="E25" s="105"/>
      <c r="F25" s="103"/>
      <c r="G25" s="126">
        <v>188</v>
      </c>
      <c r="H25" s="105"/>
      <c r="I25" s="83">
        <f t="shared" si="10"/>
        <v>282</v>
      </c>
      <c r="J25" s="105"/>
      <c r="K25" s="83">
        <f t="shared" si="11"/>
        <v>282</v>
      </c>
      <c r="L25" s="105"/>
      <c r="M25" s="83">
        <f t="shared" si="12"/>
        <v>282</v>
      </c>
      <c r="N25" s="105"/>
      <c r="O25" s="83">
        <f t="shared" si="13"/>
        <v>376</v>
      </c>
    </row>
    <row r="26" spans="1:17" ht="53" thickBot="1">
      <c r="A26" s="84" t="s">
        <v>132</v>
      </c>
      <c r="B26" s="128" t="s">
        <v>272</v>
      </c>
      <c r="C26" s="102"/>
      <c r="D26" s="105"/>
      <c r="E26" s="105"/>
      <c r="F26" s="103"/>
      <c r="G26" s="126">
        <v>188</v>
      </c>
      <c r="H26" s="105"/>
      <c r="I26" s="83">
        <f t="shared" si="10"/>
        <v>282</v>
      </c>
      <c r="J26" s="105"/>
      <c r="K26" s="83">
        <f t="shared" si="11"/>
        <v>282</v>
      </c>
      <c r="L26" s="105"/>
      <c r="M26" s="83">
        <f t="shared" si="12"/>
        <v>282</v>
      </c>
      <c r="N26" s="105"/>
      <c r="O26" s="83">
        <f t="shared" si="13"/>
        <v>376</v>
      </c>
    </row>
    <row r="27" spans="1:17" ht="40" thickTop="1">
      <c r="A27" s="107" t="s">
        <v>62</v>
      </c>
      <c r="B27" s="129" t="s">
        <v>250</v>
      </c>
      <c r="C27" s="102"/>
      <c r="D27" s="105"/>
      <c r="E27" s="105"/>
      <c r="F27" s="103"/>
      <c r="G27" s="126">
        <v>188</v>
      </c>
      <c r="H27" s="105"/>
      <c r="I27" s="83">
        <f t="shared" si="10"/>
        <v>282</v>
      </c>
      <c r="J27" s="105"/>
      <c r="K27" s="83">
        <f t="shared" si="11"/>
        <v>282</v>
      </c>
      <c r="L27" s="105"/>
      <c r="M27" s="83">
        <f t="shared" si="12"/>
        <v>282</v>
      </c>
      <c r="N27" s="105"/>
      <c r="O27" s="83">
        <f t="shared" si="13"/>
        <v>376</v>
      </c>
    </row>
    <row r="28" spans="1:17">
      <c r="A28" s="101" t="s">
        <v>43</v>
      </c>
      <c r="B28" s="125"/>
      <c r="C28" s="102"/>
      <c r="D28" s="105"/>
      <c r="E28" s="105"/>
      <c r="F28" s="103"/>
      <c r="G28" s="105"/>
      <c r="H28" s="105"/>
      <c r="I28" s="105"/>
      <c r="J28" s="105"/>
      <c r="K28" s="105"/>
      <c r="L28" s="105"/>
      <c r="M28" s="105"/>
      <c r="N28" s="105"/>
      <c r="O28" s="105"/>
    </row>
    <row r="29" spans="1:17" ht="15" thickBot="1">
      <c r="A29" s="101" t="s">
        <v>42</v>
      </c>
      <c r="B29" s="130"/>
      <c r="C29" s="102"/>
      <c r="D29" s="105"/>
      <c r="E29" s="105"/>
      <c r="F29" s="103"/>
      <c r="G29" s="105"/>
      <c r="H29" s="105"/>
      <c r="I29" s="105"/>
      <c r="J29" s="105"/>
      <c r="K29" s="105"/>
      <c r="L29" s="105"/>
      <c r="M29" s="105"/>
      <c r="N29" s="105"/>
      <c r="O29" s="105"/>
    </row>
    <row r="30" spans="1:17" ht="39.5">
      <c r="A30" s="107" t="s">
        <v>63</v>
      </c>
      <c r="B30" s="129" t="s">
        <v>251</v>
      </c>
      <c r="C30" s="102"/>
      <c r="D30" s="105"/>
      <c r="E30" s="105"/>
      <c r="F30" s="103"/>
      <c r="G30" s="126">
        <v>188</v>
      </c>
      <c r="H30" s="105"/>
      <c r="I30" s="83">
        <f t="shared" si="10"/>
        <v>282</v>
      </c>
      <c r="J30" s="105"/>
      <c r="K30" s="83">
        <f t="shared" si="11"/>
        <v>282</v>
      </c>
      <c r="L30" s="105"/>
      <c r="M30" s="83">
        <f t="shared" si="12"/>
        <v>282</v>
      </c>
      <c r="N30" s="105"/>
      <c r="O30" s="83">
        <f t="shared" si="13"/>
        <v>376</v>
      </c>
    </row>
    <row r="31" spans="1:17">
      <c r="A31" s="101" t="s">
        <v>43</v>
      </c>
      <c r="B31" s="88"/>
      <c r="C31" s="102"/>
      <c r="D31" s="105"/>
      <c r="E31" s="105"/>
      <c r="F31" s="103"/>
      <c r="G31" s="105"/>
      <c r="H31" s="105"/>
      <c r="I31" s="105"/>
      <c r="J31" s="105"/>
      <c r="K31" s="105"/>
      <c r="L31" s="105"/>
      <c r="M31" s="105"/>
      <c r="N31" s="105"/>
      <c r="O31" s="105"/>
    </row>
    <row r="32" spans="1:17">
      <c r="A32" s="101" t="s">
        <v>42</v>
      </c>
      <c r="B32" s="88"/>
      <c r="C32" s="102"/>
      <c r="D32" s="105"/>
      <c r="E32" s="105"/>
      <c r="F32" s="103"/>
      <c r="G32" s="105"/>
      <c r="H32" s="105"/>
      <c r="I32" s="105"/>
      <c r="J32" s="105"/>
      <c r="K32" s="105"/>
      <c r="L32" s="105"/>
      <c r="M32" s="105"/>
      <c r="N32" s="105"/>
      <c r="O32" s="105"/>
    </row>
  </sheetData>
  <sheetProtection algorithmName="SHA-512" hashValue="0QAeNFWig7S6Gxr4Mj5RWoED/9kFhQ6ah5MpFTkJbPIoZhXjhnipMNIbZN2e/01qwIputBqnXM/mFm4nyF0hSA==" saltValue="NM6RqeJe5LCc3pW5tHVvBg==" spinCount="100000" sheet="1" objects="1" scenarios="1" sort="0" autoFilter="0"/>
  <autoFilter ref="A3:O32" xr:uid="{75911E63-690A-4328-9DA6-84AE97C34CFE}"/>
  <mergeCells count="1">
    <mergeCell ref="A1:B1"/>
  </mergeCells>
  <printOptions horizontalCentered="1"/>
  <pageMargins left="0.75" right="0.75" top="1" bottom="1" header="0.5" footer="0.5"/>
  <pageSetup paperSize="3" scale="84" fitToHeight="0" orientation="landscape" r:id="rId1"/>
  <headerFooter alignWithMargins="0">
    <oddHeader>&amp;LGROUP 77201, AWARD 23150 
INTELLIGENT FACILITY AND SECURITY SYSTEMS &amp;&amp; SOLUTIONS&amp;RSCARSDALE SECURITY SYSTEMS INC
CONTRACT NO.: PT68855
JULY 2024</oddHeader>
    <oddFooter>&amp;L7720123150PL_Scarsdale_2024-06-01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S57"/>
  <sheetViews>
    <sheetView zoomScaleNormal="100" workbookViewId="0">
      <pane xSplit="1" ySplit="3" topLeftCell="C5" activePane="bottomRight" state="frozen"/>
      <selection activeCell="B56" sqref="B56"/>
      <selection pane="topRight" activeCell="B56" sqref="B56"/>
      <selection pane="bottomLeft" activeCell="B56" sqref="B56"/>
      <selection pane="bottomRight" activeCell="C6" sqref="C6"/>
    </sheetView>
  </sheetViews>
  <sheetFormatPr defaultColWidth="9.26953125" defaultRowHeight="14.5"/>
  <cols>
    <col min="1" max="1" width="55.54296875" style="68" bestFit="1" customWidth="1"/>
    <col min="2" max="2" width="163.54296875" style="68" bestFit="1" customWidth="1"/>
    <col min="3" max="3" width="53.453125" style="68" bestFit="1" customWidth="1"/>
    <col min="4" max="4" width="25.1796875" style="70" bestFit="1" customWidth="1"/>
    <col min="5" max="5" width="18" style="70" bestFit="1" customWidth="1"/>
    <col min="6" max="6" width="11.453125" style="69" bestFit="1" customWidth="1"/>
    <col min="7" max="7" width="15.81640625" style="70" bestFit="1" customWidth="1"/>
    <col min="8" max="8" width="19.26953125" style="70" bestFit="1" customWidth="1"/>
    <col min="9" max="9" width="21" style="70" bestFit="1" customWidth="1"/>
    <col min="10" max="10" width="19.26953125" style="70" bestFit="1" customWidth="1"/>
    <col min="11" max="11" width="24.81640625" style="70" bestFit="1" customWidth="1"/>
    <col min="12" max="12" width="23.453125" style="70" bestFit="1" customWidth="1"/>
    <col min="13" max="13" width="18.1796875" style="70" bestFit="1" customWidth="1"/>
    <col min="14" max="14" width="24.7265625" style="70" bestFit="1" customWidth="1"/>
    <col min="15" max="15" width="24.81640625" style="70" bestFit="1" customWidth="1"/>
    <col min="16" max="16" width="6.54296875" style="68" customWidth="1"/>
    <col min="17" max="17" width="7.7265625" style="68" customWidth="1"/>
    <col min="18" max="19" width="9.26953125" style="68" customWidth="1"/>
    <col min="20" max="16384" width="9.26953125" style="68"/>
  </cols>
  <sheetData>
    <row r="1" spans="1:19" ht="18.5">
      <c r="A1" s="277" t="s">
        <v>137</v>
      </c>
      <c r="B1" s="278"/>
      <c r="C1" s="67"/>
    </row>
    <row r="2" spans="1:19" ht="18.5">
      <c r="A2" s="71"/>
      <c r="B2" s="72" t="s">
        <v>4088</v>
      </c>
      <c r="C2" s="72">
        <f>'Cover Page'!B3:D3</f>
        <v>0</v>
      </c>
    </row>
    <row r="3" spans="1:19" ht="29">
      <c r="A3" s="73" t="s">
        <v>26</v>
      </c>
      <c r="B3" s="74" t="s">
        <v>27</v>
      </c>
      <c r="C3" s="75" t="s">
        <v>71</v>
      </c>
      <c r="D3" s="77" t="s">
        <v>28</v>
      </c>
      <c r="E3" s="77" t="s">
        <v>29</v>
      </c>
      <c r="F3" s="76" t="s">
        <v>30</v>
      </c>
      <c r="G3" s="77" t="s">
        <v>48</v>
      </c>
      <c r="H3" s="77" t="s">
        <v>47</v>
      </c>
      <c r="I3" s="77" t="s">
        <v>46</v>
      </c>
      <c r="J3" s="78" t="s">
        <v>31</v>
      </c>
      <c r="K3" s="77" t="s">
        <v>32</v>
      </c>
      <c r="L3" s="77" t="s">
        <v>33</v>
      </c>
      <c r="M3" s="77" t="s">
        <v>34</v>
      </c>
      <c r="N3" s="79" t="s">
        <v>45</v>
      </c>
      <c r="O3" s="77" t="s">
        <v>35</v>
      </c>
    </row>
    <row r="4" spans="1:19" ht="87">
      <c r="A4" s="80" t="s">
        <v>103</v>
      </c>
      <c r="B4" s="81" t="s">
        <v>291</v>
      </c>
      <c r="C4" s="80" t="s">
        <v>104</v>
      </c>
      <c r="D4" s="83">
        <v>56.75</v>
      </c>
      <c r="E4" s="83">
        <v>59.39</v>
      </c>
      <c r="F4" s="82">
        <v>0.82</v>
      </c>
      <c r="G4" s="83">
        <f>SUM(D4+E4)*(1+F4)</f>
        <v>211.37479999999999</v>
      </c>
      <c r="H4" s="83">
        <f t="shared" ref="H4:H32" si="0">SUM(D4*1.5)</f>
        <v>85.125</v>
      </c>
      <c r="I4" s="83">
        <f>SUM((H4+E4)*(1+F4))</f>
        <v>263.01729999999998</v>
      </c>
      <c r="J4" s="83">
        <f t="shared" ref="J4:J38" si="1">SUM(D4*1.5)</f>
        <v>85.125</v>
      </c>
      <c r="K4" s="83">
        <f>SUM((J4+E4)*(1+F4))</f>
        <v>263.01729999999998</v>
      </c>
      <c r="L4" s="83">
        <f t="shared" ref="L4:L29" si="2">SUM(D4*1.5)</f>
        <v>85.125</v>
      </c>
      <c r="M4" s="83">
        <f>SUM(E4+L4)*(1+F4)</f>
        <v>263.01729999999998</v>
      </c>
      <c r="N4" s="83">
        <f t="shared" ref="N4:N29" si="3">SUM(D4*2)</f>
        <v>113.5</v>
      </c>
      <c r="O4" s="83">
        <f>SUM((N4+E4)*(1+F4))</f>
        <v>314.65979999999996</v>
      </c>
    </row>
    <row r="5" spans="1:19" ht="87">
      <c r="A5" s="84" t="s">
        <v>134</v>
      </c>
      <c r="B5" s="81" t="s">
        <v>291</v>
      </c>
      <c r="C5" s="85" t="s">
        <v>80</v>
      </c>
      <c r="D5" s="83">
        <f>R5+S5</f>
        <v>60</v>
      </c>
      <c r="E5" s="83">
        <f>SUM(P5+(D5*Q5))</f>
        <v>31.48</v>
      </c>
      <c r="F5" s="82">
        <v>1</v>
      </c>
      <c r="G5" s="83">
        <f t="shared" ref="G5:G46" si="4">SUM(D5+E5)*(1+F5)</f>
        <v>182.96</v>
      </c>
      <c r="H5" s="83">
        <f>SUM(R5*1.5)+S5</f>
        <v>85.25</v>
      </c>
      <c r="I5" s="83">
        <f>SUM(H5+(H5*Q5)+P5)*(1+F5)</f>
        <v>234.97500000000002</v>
      </c>
      <c r="J5" s="83">
        <f>SUM(R5*1.5)+S5</f>
        <v>85.25</v>
      </c>
      <c r="K5" s="83">
        <f>SUM(J5+(J5*Q5)+P5)*(1+F5)</f>
        <v>234.97500000000002</v>
      </c>
      <c r="L5" s="83">
        <f>SUM(R5*1.5)+S5</f>
        <v>85.25</v>
      </c>
      <c r="M5" s="83">
        <f>SUM(L5+(L5*Q5)+P5)*(1+F5)</f>
        <v>234.97500000000002</v>
      </c>
      <c r="N5" s="83">
        <f>SUM(R5*2)+S5</f>
        <v>110.5</v>
      </c>
      <c r="O5" s="83">
        <f>SUM(N5+(N5*Q5)+P5)*(1+F5)</f>
        <v>286.99</v>
      </c>
      <c r="P5" s="68">
        <v>29.68</v>
      </c>
      <c r="Q5" s="68">
        <v>0.03</v>
      </c>
      <c r="R5" s="68">
        <v>50.5</v>
      </c>
      <c r="S5" s="68">
        <v>9.5</v>
      </c>
    </row>
    <row r="6" spans="1:19" ht="188.5">
      <c r="A6" s="84" t="s">
        <v>135</v>
      </c>
      <c r="B6" s="81" t="s">
        <v>291</v>
      </c>
      <c r="C6" s="85" t="s">
        <v>79</v>
      </c>
      <c r="D6" s="83">
        <v>58.5</v>
      </c>
      <c r="E6" s="83">
        <f>SUM(P6+(D6*Q6))</f>
        <v>31.434999999999999</v>
      </c>
      <c r="F6" s="82">
        <v>1</v>
      </c>
      <c r="G6" s="83">
        <f t="shared" si="4"/>
        <v>179.87</v>
      </c>
      <c r="H6" s="83">
        <f>SUM(R6*1.5)+S6</f>
        <v>85.25</v>
      </c>
      <c r="I6" s="83">
        <f>SUM(H6+(H6*Q6)+P6)*(1+F6)</f>
        <v>234.97500000000002</v>
      </c>
      <c r="J6" s="83">
        <f>SUM(R6*1.5)+S6</f>
        <v>85.25</v>
      </c>
      <c r="K6" s="83">
        <f>SUM(J6+(J6*Q6)+P6)*(1+F6)</f>
        <v>234.97500000000002</v>
      </c>
      <c r="L6" s="83">
        <f>SUM(R6*1.5)+S6</f>
        <v>85.25</v>
      </c>
      <c r="M6" s="83">
        <f>SUM(L6+(L6*Q6)+P6)*(1+F6)</f>
        <v>234.97500000000002</v>
      </c>
      <c r="N6" s="83">
        <f>SUM(R6*2)+S6</f>
        <v>110.5</v>
      </c>
      <c r="O6" s="83">
        <f>SUM(N6+(N6*Q6)+P6)*(1+F6)</f>
        <v>286.99</v>
      </c>
      <c r="P6" s="68">
        <v>29.68</v>
      </c>
      <c r="Q6" s="68">
        <v>0.03</v>
      </c>
      <c r="R6" s="68">
        <v>50.5</v>
      </c>
      <c r="S6" s="68">
        <v>9.5</v>
      </c>
    </row>
    <row r="7" spans="1:19" ht="72.5">
      <c r="A7" s="86" t="s">
        <v>72</v>
      </c>
      <c r="B7" s="81" t="s">
        <v>245</v>
      </c>
      <c r="C7" s="80" t="s">
        <v>105</v>
      </c>
      <c r="D7" s="83">
        <v>61.91</v>
      </c>
      <c r="E7" s="83">
        <f>SUM(P7+(D7*Q7))</f>
        <v>35.233699999999999</v>
      </c>
      <c r="F7" s="82">
        <v>1</v>
      </c>
      <c r="G7" s="83">
        <f t="shared" si="4"/>
        <v>194.28739999999999</v>
      </c>
      <c r="H7" s="83">
        <f t="shared" si="0"/>
        <v>92.864999999999995</v>
      </c>
      <c r="I7" s="83">
        <f>SUM(((H7+(P7+(H7*Q7)))*(1+F7)))</f>
        <v>260.53109999999998</v>
      </c>
      <c r="J7" s="83">
        <f t="shared" si="1"/>
        <v>92.864999999999995</v>
      </c>
      <c r="K7" s="87">
        <f>SUM(((J7+(P7+(J7*Q7)))*(1+F7)))</f>
        <v>260.53109999999998</v>
      </c>
      <c r="L7" s="87">
        <f t="shared" si="2"/>
        <v>92.864999999999995</v>
      </c>
      <c r="M7" s="87">
        <f>SUM(((L7+(P7+(L7*Q7)))*(1+F7)))</f>
        <v>260.53109999999998</v>
      </c>
      <c r="N7" s="87">
        <f t="shared" si="3"/>
        <v>123.82</v>
      </c>
      <c r="O7" s="87">
        <f>SUM(((N7+(P7+(N7*Q7)))*(1+F7)))</f>
        <v>326.77479999999997</v>
      </c>
      <c r="P7" s="88">
        <v>30.9</v>
      </c>
      <c r="Q7" s="88">
        <v>7.0000000000000007E-2</v>
      </c>
    </row>
    <row r="8" spans="1:19" ht="145">
      <c r="A8" s="86" t="s">
        <v>73</v>
      </c>
      <c r="B8" s="81" t="s">
        <v>259</v>
      </c>
      <c r="C8" s="89" t="s">
        <v>81</v>
      </c>
      <c r="D8" s="83">
        <v>61.41</v>
      </c>
      <c r="E8" s="83">
        <f>SUM(P8+(D8*Q8))</f>
        <v>35.198700000000002</v>
      </c>
      <c r="F8" s="82">
        <v>1</v>
      </c>
      <c r="G8" s="83">
        <f t="shared" si="4"/>
        <v>193.2174</v>
      </c>
      <c r="H8" s="83">
        <f t="shared" si="0"/>
        <v>92.114999999999995</v>
      </c>
      <c r="I8" s="83">
        <f>SUM(((H8+(P8+(H8*Q8)))*(1+F8)))</f>
        <v>258.92610000000002</v>
      </c>
      <c r="J8" s="83">
        <f t="shared" si="1"/>
        <v>92.114999999999995</v>
      </c>
      <c r="K8" s="87">
        <f>SUM(((J8+(P8+(J8*Q8)))*(1+F8)))</f>
        <v>258.92610000000002</v>
      </c>
      <c r="L8" s="87">
        <f t="shared" si="2"/>
        <v>92.114999999999995</v>
      </c>
      <c r="M8" s="87">
        <f>SUM(((L8+(P8+(L8*Q8)))*(1+F8)))</f>
        <v>258.92610000000002</v>
      </c>
      <c r="N8" s="87">
        <f t="shared" si="3"/>
        <v>122.82</v>
      </c>
      <c r="O8" s="87">
        <f>SUM(((N8+(P8+(N8*Q8)))*(1+F8)))</f>
        <v>324.63479999999998</v>
      </c>
      <c r="P8" s="88">
        <v>30.9</v>
      </c>
      <c r="Q8" s="88">
        <v>7.0000000000000007E-2</v>
      </c>
    </row>
    <row r="9" spans="1:19" ht="72.5">
      <c r="A9" s="90" t="s">
        <v>226</v>
      </c>
      <c r="B9" s="81" t="s">
        <v>292</v>
      </c>
      <c r="C9" s="80" t="s">
        <v>104</v>
      </c>
      <c r="D9" s="83">
        <v>56.75</v>
      </c>
      <c r="E9" s="83">
        <v>59.39</v>
      </c>
      <c r="F9" s="82">
        <v>0.82</v>
      </c>
      <c r="G9" s="83">
        <f t="shared" si="4"/>
        <v>211.37479999999999</v>
      </c>
      <c r="H9" s="83">
        <f t="shared" si="0"/>
        <v>85.125</v>
      </c>
      <c r="I9" s="83">
        <f>SUM((H9+E9)*(1+F9))</f>
        <v>263.01729999999998</v>
      </c>
      <c r="J9" s="83">
        <f t="shared" si="1"/>
        <v>85.125</v>
      </c>
      <c r="K9" s="83">
        <f>SUM((J9+E9)*(1+F9))</f>
        <v>263.01729999999998</v>
      </c>
      <c r="L9" s="83">
        <f t="shared" si="2"/>
        <v>85.125</v>
      </c>
      <c r="M9" s="83">
        <f>SUM(E9+L9)*(1+F9)</f>
        <v>263.01729999999998</v>
      </c>
      <c r="N9" s="83">
        <f t="shared" si="3"/>
        <v>113.5</v>
      </c>
      <c r="O9" s="83">
        <f>SUM((N9+E9)*(1+F9))</f>
        <v>314.65979999999996</v>
      </c>
    </row>
    <row r="10" spans="1:19" ht="101.5">
      <c r="A10" s="90" t="s">
        <v>225</v>
      </c>
      <c r="B10" s="81" t="s">
        <v>252</v>
      </c>
      <c r="C10" s="85" t="s">
        <v>80</v>
      </c>
      <c r="D10" s="83">
        <f t="shared" ref="D10" si="5">R10+S10</f>
        <v>60</v>
      </c>
      <c r="E10" s="83">
        <f>SUM(P10+(D10*Q10))</f>
        <v>31.48</v>
      </c>
      <c r="F10" s="82">
        <v>1</v>
      </c>
      <c r="G10" s="83">
        <f t="shared" si="4"/>
        <v>182.96</v>
      </c>
      <c r="H10" s="83">
        <f t="shared" ref="H10:H11" si="6">SUM(R10*1.5)+S10</f>
        <v>85.25</v>
      </c>
      <c r="I10" s="83">
        <f t="shared" ref="I10:I11" si="7">SUM(H10+(H10*Q10)+P10)*(1+F10)</f>
        <v>234.97500000000002</v>
      </c>
      <c r="J10" s="83">
        <f t="shared" ref="J10:J11" si="8">SUM(R10*1.5)+S10</f>
        <v>85.25</v>
      </c>
      <c r="K10" s="83">
        <f t="shared" ref="K10:K11" si="9">SUM(J10+(J10*Q10)+P10)*(1+F10)</f>
        <v>234.97500000000002</v>
      </c>
      <c r="L10" s="83">
        <f t="shared" ref="L10:L11" si="10">SUM(R10*1.5)+S10</f>
        <v>85.25</v>
      </c>
      <c r="M10" s="83">
        <f t="shared" ref="M10:M11" si="11">SUM(L10+(L10*Q10)+P10)*(1+F10)</f>
        <v>234.97500000000002</v>
      </c>
      <c r="N10" s="83">
        <f t="shared" ref="N10:N11" si="12">SUM(R10*2)+S10</f>
        <v>110.5</v>
      </c>
      <c r="O10" s="83">
        <f t="shared" ref="O10:O11" si="13">SUM(N10+(N10*Q10)+P10)*(1+F10)</f>
        <v>286.99</v>
      </c>
      <c r="P10" s="68">
        <v>29.68</v>
      </c>
      <c r="Q10" s="68">
        <v>0.03</v>
      </c>
      <c r="R10" s="68">
        <v>50.5</v>
      </c>
      <c r="S10" s="68">
        <v>9.5</v>
      </c>
    </row>
    <row r="11" spans="1:19" ht="188.5">
      <c r="A11" s="90" t="s">
        <v>224</v>
      </c>
      <c r="B11" s="81" t="s">
        <v>293</v>
      </c>
      <c r="C11" s="85" t="s">
        <v>79</v>
      </c>
      <c r="D11" s="83">
        <v>58.5</v>
      </c>
      <c r="E11" s="83">
        <f>SUM(P11+(D11*Q11))</f>
        <v>31.434999999999999</v>
      </c>
      <c r="F11" s="82">
        <v>1</v>
      </c>
      <c r="G11" s="83">
        <f t="shared" si="4"/>
        <v>179.87</v>
      </c>
      <c r="H11" s="83">
        <f t="shared" si="6"/>
        <v>85.25</v>
      </c>
      <c r="I11" s="83">
        <f t="shared" si="7"/>
        <v>234.97500000000002</v>
      </c>
      <c r="J11" s="83">
        <f t="shared" si="8"/>
        <v>85.25</v>
      </c>
      <c r="K11" s="83">
        <f t="shared" si="9"/>
        <v>234.97500000000002</v>
      </c>
      <c r="L11" s="83">
        <f t="shared" si="10"/>
        <v>85.25</v>
      </c>
      <c r="M11" s="83">
        <f t="shared" si="11"/>
        <v>234.97500000000002</v>
      </c>
      <c r="N11" s="83">
        <f t="shared" si="12"/>
        <v>110.5</v>
      </c>
      <c r="O11" s="83">
        <f t="shared" si="13"/>
        <v>286.99</v>
      </c>
      <c r="P11" s="68">
        <v>29.68</v>
      </c>
      <c r="Q11" s="88">
        <v>0.03</v>
      </c>
      <c r="R11" s="68">
        <v>50.5</v>
      </c>
      <c r="S11" s="68">
        <v>9.5</v>
      </c>
    </row>
    <row r="12" spans="1:19" ht="72.5">
      <c r="A12" s="90" t="s">
        <v>222</v>
      </c>
      <c r="B12" s="81" t="s">
        <v>294</v>
      </c>
      <c r="C12" s="80" t="s">
        <v>104</v>
      </c>
      <c r="D12" s="83">
        <v>56.75</v>
      </c>
      <c r="E12" s="83">
        <v>59.39</v>
      </c>
      <c r="F12" s="82">
        <v>0.82</v>
      </c>
      <c r="G12" s="83">
        <f t="shared" si="4"/>
        <v>211.37479999999999</v>
      </c>
      <c r="H12" s="83">
        <f t="shared" si="0"/>
        <v>85.125</v>
      </c>
      <c r="I12" s="83">
        <f>SUM((H12+E12)*(1+F12))</f>
        <v>263.01729999999998</v>
      </c>
      <c r="J12" s="83">
        <f t="shared" si="1"/>
        <v>85.125</v>
      </c>
      <c r="K12" s="83">
        <f>SUM((J12+E12)*(1+F12))</f>
        <v>263.01729999999998</v>
      </c>
      <c r="L12" s="83">
        <f t="shared" si="2"/>
        <v>85.125</v>
      </c>
      <c r="M12" s="83">
        <f>SUM(E12+L12)*(1+F12)</f>
        <v>263.01729999999998</v>
      </c>
      <c r="N12" s="83">
        <f t="shared" si="3"/>
        <v>113.5</v>
      </c>
      <c r="O12" s="83">
        <f>SUM((N12+E12)*(1+F12))</f>
        <v>314.65979999999996</v>
      </c>
    </row>
    <row r="13" spans="1:19" ht="101.5">
      <c r="A13" s="90" t="s">
        <v>223</v>
      </c>
      <c r="B13" s="81" t="s">
        <v>294</v>
      </c>
      <c r="C13" s="85" t="s">
        <v>80</v>
      </c>
      <c r="D13" s="83">
        <f t="shared" ref="D13" si="14">R13+S13</f>
        <v>60</v>
      </c>
      <c r="E13" s="83">
        <f>SUM(P13+(D13*Q13))</f>
        <v>31.48</v>
      </c>
      <c r="F13" s="82">
        <v>1</v>
      </c>
      <c r="G13" s="83">
        <f t="shared" si="4"/>
        <v>182.96</v>
      </c>
      <c r="H13" s="83">
        <f t="shared" ref="H13:H14" si="15">SUM(R13*1.5)+S13</f>
        <v>85.25</v>
      </c>
      <c r="I13" s="83">
        <f t="shared" ref="I13:I14" si="16">SUM(H13+(H13*Q13)+P13)*(1+F13)</f>
        <v>234.97500000000002</v>
      </c>
      <c r="J13" s="83">
        <f t="shared" ref="J13:J14" si="17">SUM(R13*1.5)+S13</f>
        <v>85.25</v>
      </c>
      <c r="K13" s="83">
        <f t="shared" ref="K13:K14" si="18">SUM(J13+(J13*Q13)+P13)*(1+F13)</f>
        <v>234.97500000000002</v>
      </c>
      <c r="L13" s="83">
        <f t="shared" ref="L13:L14" si="19">SUM(R13*1.5)+S13</f>
        <v>85.25</v>
      </c>
      <c r="M13" s="83">
        <f t="shared" ref="M13:M14" si="20">SUM(L13+(L13*Q13)+P13)*(1+F13)</f>
        <v>234.97500000000002</v>
      </c>
      <c r="N13" s="83">
        <f t="shared" ref="N13:N14" si="21">SUM(R13*2)+S13</f>
        <v>110.5</v>
      </c>
      <c r="O13" s="83">
        <f t="shared" ref="O13:O14" si="22">SUM(N13+(N13*Q13)+P13)*(1+F13)</f>
        <v>286.99</v>
      </c>
      <c r="P13" s="68">
        <v>29.68</v>
      </c>
      <c r="Q13" s="68">
        <v>0.03</v>
      </c>
      <c r="R13" s="68">
        <v>50.5</v>
      </c>
      <c r="S13" s="68">
        <v>9.5</v>
      </c>
    </row>
    <row r="14" spans="1:19" ht="188.5">
      <c r="A14" s="91" t="s">
        <v>210</v>
      </c>
      <c r="B14" s="81" t="s">
        <v>294</v>
      </c>
      <c r="C14" s="85" t="s">
        <v>79</v>
      </c>
      <c r="D14" s="83">
        <v>58.5</v>
      </c>
      <c r="E14" s="83">
        <f>SUM(P14+(D14*Q14))</f>
        <v>31.434999999999999</v>
      </c>
      <c r="F14" s="82">
        <v>1</v>
      </c>
      <c r="G14" s="83">
        <f t="shared" si="4"/>
        <v>179.87</v>
      </c>
      <c r="H14" s="83">
        <f t="shared" si="15"/>
        <v>85.25</v>
      </c>
      <c r="I14" s="83">
        <f t="shared" si="16"/>
        <v>234.97500000000002</v>
      </c>
      <c r="J14" s="83">
        <f t="shared" si="17"/>
        <v>85.25</v>
      </c>
      <c r="K14" s="83">
        <f t="shared" si="18"/>
        <v>234.97500000000002</v>
      </c>
      <c r="L14" s="83">
        <f t="shared" si="19"/>
        <v>85.25</v>
      </c>
      <c r="M14" s="83">
        <f t="shared" si="20"/>
        <v>234.97500000000002</v>
      </c>
      <c r="N14" s="83">
        <f t="shared" si="21"/>
        <v>110.5</v>
      </c>
      <c r="O14" s="83">
        <f t="shared" si="22"/>
        <v>286.99</v>
      </c>
      <c r="P14" s="68">
        <v>29.68</v>
      </c>
      <c r="Q14" s="88">
        <v>0.03</v>
      </c>
      <c r="R14" s="68">
        <v>50.5</v>
      </c>
      <c r="S14" s="68">
        <v>9.5</v>
      </c>
    </row>
    <row r="15" spans="1:19" ht="72.5">
      <c r="A15" s="92" t="s">
        <v>75</v>
      </c>
      <c r="B15" s="81" t="s">
        <v>295</v>
      </c>
      <c r="C15" s="80" t="s">
        <v>104</v>
      </c>
      <c r="D15" s="83">
        <v>56.75</v>
      </c>
      <c r="E15" s="83">
        <v>59.39</v>
      </c>
      <c r="F15" s="82">
        <v>0.82</v>
      </c>
      <c r="G15" s="83">
        <f t="shared" si="4"/>
        <v>211.37479999999999</v>
      </c>
      <c r="H15" s="83">
        <f t="shared" si="0"/>
        <v>85.125</v>
      </c>
      <c r="I15" s="83">
        <f>SUM((H15+E15)*(1+F15))</f>
        <v>263.01729999999998</v>
      </c>
      <c r="J15" s="83">
        <f t="shared" si="1"/>
        <v>85.125</v>
      </c>
      <c r="K15" s="83">
        <f>SUM((J15+E15)*(1+F15))</f>
        <v>263.01729999999998</v>
      </c>
      <c r="L15" s="83">
        <f t="shared" si="2"/>
        <v>85.125</v>
      </c>
      <c r="M15" s="83">
        <f>SUM(E15+L15)*(1+F15)</f>
        <v>263.01729999999998</v>
      </c>
      <c r="N15" s="83">
        <f t="shared" si="3"/>
        <v>113.5</v>
      </c>
      <c r="O15" s="83">
        <f>SUM((N15+E15)*(1+F15))</f>
        <v>314.65979999999996</v>
      </c>
    </row>
    <row r="16" spans="1:19" ht="101.5">
      <c r="A16" s="84" t="s">
        <v>136</v>
      </c>
      <c r="B16" s="81" t="s">
        <v>296</v>
      </c>
      <c r="C16" s="85" t="s">
        <v>80</v>
      </c>
      <c r="D16" s="83">
        <f t="shared" ref="D16" si="23">R16+S16</f>
        <v>60</v>
      </c>
      <c r="E16" s="83">
        <f>SUM(P16+(D16*Q16))</f>
        <v>31.48</v>
      </c>
      <c r="F16" s="82">
        <v>1</v>
      </c>
      <c r="G16" s="83">
        <f t="shared" si="4"/>
        <v>182.96</v>
      </c>
      <c r="H16" s="83">
        <f t="shared" ref="H16:H17" si="24">SUM(R16*1.5)+S16</f>
        <v>85.25</v>
      </c>
      <c r="I16" s="83">
        <f t="shared" ref="I16:I17" si="25">SUM(H16+(H16*Q16)+P16)*(1+F16)</f>
        <v>234.97500000000002</v>
      </c>
      <c r="J16" s="83">
        <f t="shared" ref="J16:J17" si="26">SUM(R16*1.5)+S16</f>
        <v>85.25</v>
      </c>
      <c r="K16" s="83">
        <f t="shared" ref="K16:K17" si="27">SUM(J16+(J16*Q16)+P16)*(1+F16)</f>
        <v>234.97500000000002</v>
      </c>
      <c r="L16" s="83">
        <f t="shared" ref="L16:L17" si="28">SUM(R16*1.5)+S16</f>
        <v>85.25</v>
      </c>
      <c r="M16" s="83">
        <f t="shared" ref="M16:M17" si="29">SUM(L16+(L16*Q16)+P16)*(1+F16)</f>
        <v>234.97500000000002</v>
      </c>
      <c r="N16" s="83">
        <f t="shared" ref="N16:N17" si="30">SUM(R16*2)+S16</f>
        <v>110.5</v>
      </c>
      <c r="O16" s="83">
        <f t="shared" ref="O16:O17" si="31">SUM(N16+(N16*Q16)+P16)*(1+F16)</f>
        <v>286.99</v>
      </c>
      <c r="P16" s="68">
        <v>29.68</v>
      </c>
      <c r="Q16" s="68">
        <v>0.03</v>
      </c>
      <c r="R16" s="68">
        <v>50.5</v>
      </c>
      <c r="S16" s="68">
        <v>9.5</v>
      </c>
    </row>
    <row r="17" spans="1:19" ht="188.5">
      <c r="A17" s="92" t="s">
        <v>76</v>
      </c>
      <c r="B17" s="81" t="s">
        <v>297</v>
      </c>
      <c r="C17" s="85" t="s">
        <v>79</v>
      </c>
      <c r="D17" s="83">
        <v>58.5</v>
      </c>
      <c r="E17" s="83">
        <f>SUM(P17+(D17*Q17))</f>
        <v>31.434999999999999</v>
      </c>
      <c r="F17" s="82">
        <v>1</v>
      </c>
      <c r="G17" s="83">
        <f t="shared" si="4"/>
        <v>179.87</v>
      </c>
      <c r="H17" s="83">
        <f t="shared" si="24"/>
        <v>85.25</v>
      </c>
      <c r="I17" s="83">
        <f t="shared" si="25"/>
        <v>234.97500000000002</v>
      </c>
      <c r="J17" s="83">
        <f t="shared" si="26"/>
        <v>85.25</v>
      </c>
      <c r="K17" s="83">
        <f t="shared" si="27"/>
        <v>234.97500000000002</v>
      </c>
      <c r="L17" s="83">
        <f t="shared" si="28"/>
        <v>85.25</v>
      </c>
      <c r="M17" s="83">
        <f t="shared" si="29"/>
        <v>234.97500000000002</v>
      </c>
      <c r="N17" s="83">
        <f t="shared" si="30"/>
        <v>110.5</v>
      </c>
      <c r="O17" s="83">
        <f t="shared" si="31"/>
        <v>286.99</v>
      </c>
      <c r="P17" s="68">
        <v>29.68</v>
      </c>
      <c r="Q17" s="88">
        <v>0.03</v>
      </c>
      <c r="R17" s="68">
        <v>50.5</v>
      </c>
      <c r="S17" s="68">
        <v>9.5</v>
      </c>
    </row>
    <row r="18" spans="1:19" ht="72.5">
      <c r="A18" s="93" t="s">
        <v>256</v>
      </c>
      <c r="B18" s="81" t="s">
        <v>298</v>
      </c>
      <c r="C18" s="80" t="s">
        <v>104</v>
      </c>
      <c r="D18" s="83">
        <v>56.75</v>
      </c>
      <c r="E18" s="83">
        <v>59.39</v>
      </c>
      <c r="F18" s="82">
        <v>0.82</v>
      </c>
      <c r="G18" s="83">
        <f t="shared" si="4"/>
        <v>211.37479999999999</v>
      </c>
      <c r="H18" s="83">
        <f t="shared" si="0"/>
        <v>85.125</v>
      </c>
      <c r="I18" s="83">
        <f>SUM((H18+E18)*(1+F18))</f>
        <v>263.01729999999998</v>
      </c>
      <c r="J18" s="83">
        <f t="shared" si="1"/>
        <v>85.125</v>
      </c>
      <c r="K18" s="83">
        <f>SUM((J18+E18)*(1+F18))</f>
        <v>263.01729999999998</v>
      </c>
      <c r="L18" s="83">
        <f t="shared" si="2"/>
        <v>85.125</v>
      </c>
      <c r="M18" s="83">
        <f>SUM(E18+L18)*(1+F18)</f>
        <v>263.01729999999998</v>
      </c>
      <c r="N18" s="83">
        <f t="shared" si="3"/>
        <v>113.5</v>
      </c>
      <c r="O18" s="83">
        <f>SUM((N18+E18)*(1+F18))</f>
        <v>314.65979999999996</v>
      </c>
    </row>
    <row r="19" spans="1:19" ht="72.5">
      <c r="A19" s="90" t="s">
        <v>244</v>
      </c>
      <c r="B19" s="81" t="s">
        <v>299</v>
      </c>
      <c r="C19" s="89" t="s">
        <v>106</v>
      </c>
      <c r="D19" s="83">
        <v>37.4</v>
      </c>
      <c r="E19" s="83">
        <v>21.85</v>
      </c>
      <c r="F19" s="82">
        <v>1.5773999999999999</v>
      </c>
      <c r="G19" s="83">
        <f t="shared" si="4"/>
        <v>152.71095</v>
      </c>
      <c r="H19" s="83">
        <f t="shared" si="0"/>
        <v>56.099999999999994</v>
      </c>
      <c r="I19" s="83">
        <f>SUM((H19+E19)*(1+F19))</f>
        <v>200.90832999999998</v>
      </c>
      <c r="J19" s="83">
        <f t="shared" si="1"/>
        <v>56.099999999999994</v>
      </c>
      <c r="K19" s="83">
        <f>SUM((J19+E19)*(1+F19))</f>
        <v>200.90832999999998</v>
      </c>
      <c r="L19" s="83">
        <f t="shared" si="2"/>
        <v>56.099999999999994</v>
      </c>
      <c r="M19" s="83">
        <f>SUM(E19+L19)*(1+F19)</f>
        <v>200.90832999999998</v>
      </c>
      <c r="N19" s="83">
        <f t="shared" si="3"/>
        <v>74.8</v>
      </c>
      <c r="O19" s="83">
        <f>SUM((N19+E19)*(1+F19))</f>
        <v>249.10571000000002</v>
      </c>
    </row>
    <row r="20" spans="1:19" ht="101.5">
      <c r="A20" s="90" t="s">
        <v>243</v>
      </c>
      <c r="B20" s="81" t="s">
        <v>305</v>
      </c>
      <c r="C20" s="85" t="s">
        <v>80</v>
      </c>
      <c r="D20" s="83">
        <f t="shared" ref="D20" si="32">R20+S20</f>
        <v>60</v>
      </c>
      <c r="E20" s="83">
        <f>SUM(P20+(D20*Q20))</f>
        <v>31.48</v>
      </c>
      <c r="F20" s="82">
        <v>1</v>
      </c>
      <c r="G20" s="83">
        <f t="shared" si="4"/>
        <v>182.96</v>
      </c>
      <c r="H20" s="83">
        <f t="shared" ref="H20:H21" si="33">SUM(R20*1.5)+S20</f>
        <v>85.25</v>
      </c>
      <c r="I20" s="83">
        <f t="shared" ref="I20:I21" si="34">SUM(H20+(H20*Q20)+P20)*(1+F20)</f>
        <v>234.97500000000002</v>
      </c>
      <c r="J20" s="83">
        <f t="shared" ref="J20:J21" si="35">SUM(R20*1.5)+S20</f>
        <v>85.25</v>
      </c>
      <c r="K20" s="83">
        <f t="shared" ref="K20:K21" si="36">SUM(J20+(J20*Q20)+P20)*(1+F20)</f>
        <v>234.97500000000002</v>
      </c>
      <c r="L20" s="83">
        <f t="shared" ref="L20:L21" si="37">SUM(R20*1.5)+S20</f>
        <v>85.25</v>
      </c>
      <c r="M20" s="83">
        <f t="shared" ref="M20:M21" si="38">SUM(L20+(L20*Q20)+P20)*(1+F20)</f>
        <v>234.97500000000002</v>
      </c>
      <c r="N20" s="83">
        <f t="shared" ref="N20:N21" si="39">SUM(R20*2)+S20</f>
        <v>110.5</v>
      </c>
      <c r="O20" s="83">
        <f t="shared" ref="O20:O21" si="40">SUM(N20+(N20*Q20)+P20)*(1+F20)</f>
        <v>286.99</v>
      </c>
      <c r="P20" s="68">
        <v>29.68</v>
      </c>
      <c r="Q20" s="68">
        <v>0.03</v>
      </c>
      <c r="R20" s="68">
        <v>50.5</v>
      </c>
      <c r="S20" s="68">
        <v>9.5</v>
      </c>
    </row>
    <row r="21" spans="1:19" ht="188.5">
      <c r="A21" s="90" t="s">
        <v>242</v>
      </c>
      <c r="B21" s="81" t="s">
        <v>304</v>
      </c>
      <c r="C21" s="85" t="s">
        <v>79</v>
      </c>
      <c r="D21" s="83">
        <v>58.5</v>
      </c>
      <c r="E21" s="83">
        <f>SUM(P21+(D21*Q21))</f>
        <v>31.434999999999999</v>
      </c>
      <c r="F21" s="82">
        <v>1</v>
      </c>
      <c r="G21" s="83">
        <f t="shared" si="4"/>
        <v>179.87</v>
      </c>
      <c r="H21" s="83">
        <f t="shared" si="33"/>
        <v>85.25</v>
      </c>
      <c r="I21" s="83">
        <f t="shared" si="34"/>
        <v>234.97500000000002</v>
      </c>
      <c r="J21" s="83">
        <f t="shared" si="35"/>
        <v>85.25</v>
      </c>
      <c r="K21" s="83">
        <f t="shared" si="36"/>
        <v>234.97500000000002</v>
      </c>
      <c r="L21" s="83">
        <f t="shared" si="37"/>
        <v>85.25</v>
      </c>
      <c r="M21" s="83">
        <f t="shared" si="38"/>
        <v>234.97500000000002</v>
      </c>
      <c r="N21" s="83">
        <f t="shared" si="39"/>
        <v>110.5</v>
      </c>
      <c r="O21" s="83">
        <f t="shared" si="40"/>
        <v>286.99</v>
      </c>
      <c r="P21" s="68">
        <v>29.68</v>
      </c>
      <c r="Q21" s="88">
        <v>0.03</v>
      </c>
      <c r="R21" s="68">
        <v>50.5</v>
      </c>
      <c r="S21" s="68">
        <v>9.5</v>
      </c>
    </row>
    <row r="22" spans="1:19" ht="43.5">
      <c r="A22" s="90" t="s">
        <v>236</v>
      </c>
      <c r="B22" s="81" t="s">
        <v>286</v>
      </c>
      <c r="C22" s="80" t="s">
        <v>104</v>
      </c>
      <c r="D22" s="83">
        <v>56.75</v>
      </c>
      <c r="E22" s="83">
        <v>59.39</v>
      </c>
      <c r="F22" s="82">
        <v>0.82</v>
      </c>
      <c r="G22" s="83">
        <f t="shared" si="4"/>
        <v>211.37479999999999</v>
      </c>
      <c r="H22" s="83">
        <f t="shared" si="0"/>
        <v>85.125</v>
      </c>
      <c r="I22" s="83">
        <f>SUM((H22+E22)*(1+F22))</f>
        <v>263.01729999999998</v>
      </c>
      <c r="J22" s="83">
        <f t="shared" si="1"/>
        <v>85.125</v>
      </c>
      <c r="K22" s="83">
        <f>SUM((J22+E22)*(1+F22))</f>
        <v>263.01729999999998</v>
      </c>
      <c r="L22" s="83">
        <f t="shared" si="2"/>
        <v>85.125</v>
      </c>
      <c r="M22" s="83">
        <f>SUM(E22+L22)*(1+F22)</f>
        <v>263.01729999999998</v>
      </c>
      <c r="N22" s="83">
        <f t="shared" si="3"/>
        <v>113.5</v>
      </c>
      <c r="O22" s="83">
        <f>SUM((N22+E22)*(1+F22))</f>
        <v>314.65979999999996</v>
      </c>
    </row>
    <row r="23" spans="1:19" ht="43.5">
      <c r="A23" s="90" t="s">
        <v>237</v>
      </c>
      <c r="B23" s="81" t="s">
        <v>253</v>
      </c>
      <c r="C23" s="89" t="s">
        <v>106</v>
      </c>
      <c r="D23" s="83">
        <v>37.4</v>
      </c>
      <c r="E23" s="83">
        <v>21.85</v>
      </c>
      <c r="F23" s="82">
        <v>1.5773999999999999</v>
      </c>
      <c r="G23" s="83">
        <f t="shared" si="4"/>
        <v>152.71095</v>
      </c>
      <c r="H23" s="83">
        <f t="shared" si="0"/>
        <v>56.099999999999994</v>
      </c>
      <c r="I23" s="83">
        <f>SUM((H23+E23)*(1+F23))</f>
        <v>200.90832999999998</v>
      </c>
      <c r="J23" s="83">
        <f t="shared" si="1"/>
        <v>56.099999999999994</v>
      </c>
      <c r="K23" s="83">
        <f>SUM((J23+E23)*(1+F23))</f>
        <v>200.90832999999998</v>
      </c>
      <c r="L23" s="83">
        <f t="shared" si="2"/>
        <v>56.099999999999994</v>
      </c>
      <c r="M23" s="83">
        <f>SUM(E23+L23)*(1+F23)</f>
        <v>200.90832999999998</v>
      </c>
      <c r="N23" s="83">
        <f t="shared" si="3"/>
        <v>74.8</v>
      </c>
      <c r="O23" s="83">
        <f>SUM((N23+E23)*(1+F23))</f>
        <v>249.10571000000002</v>
      </c>
    </row>
    <row r="24" spans="1:19" ht="72.5">
      <c r="A24" s="90" t="s">
        <v>238</v>
      </c>
      <c r="B24" s="81" t="s">
        <v>247</v>
      </c>
      <c r="C24" s="85" t="s">
        <v>80</v>
      </c>
      <c r="D24" s="83">
        <f t="shared" ref="D24" si="41">R24+S24</f>
        <v>60</v>
      </c>
      <c r="E24" s="83">
        <f>SUM(P24+(D24*Q24))</f>
        <v>31.48</v>
      </c>
      <c r="F24" s="82">
        <v>1</v>
      </c>
      <c r="G24" s="83">
        <f t="shared" si="4"/>
        <v>182.96</v>
      </c>
      <c r="H24" s="83">
        <f t="shared" ref="H24:H25" si="42">SUM(R24*1.5)+S24</f>
        <v>85.25</v>
      </c>
      <c r="I24" s="83">
        <f t="shared" ref="I24:I25" si="43">SUM(H24+(H24*Q24)+P24)*(1+F24)</f>
        <v>234.97500000000002</v>
      </c>
      <c r="J24" s="83">
        <f t="shared" ref="J24:J25" si="44">SUM(R24*1.5)+S24</f>
        <v>85.25</v>
      </c>
      <c r="K24" s="83">
        <f t="shared" ref="K24:K25" si="45">SUM(J24+(J24*Q24)+P24)*(1+F24)</f>
        <v>234.97500000000002</v>
      </c>
      <c r="L24" s="83">
        <f t="shared" ref="L24:L25" si="46">SUM(R24*1.5)+S24</f>
        <v>85.25</v>
      </c>
      <c r="M24" s="83">
        <f t="shared" ref="M24:M25" si="47">SUM(L24+(L24*Q24)+P24)*(1+F24)</f>
        <v>234.97500000000002</v>
      </c>
      <c r="N24" s="83">
        <f t="shared" ref="N24:N25" si="48">SUM(R24*2)+S24</f>
        <v>110.5</v>
      </c>
      <c r="O24" s="83">
        <f t="shared" ref="O24:O25" si="49">SUM(N24+(N24*Q24)+P24)*(1+F24)</f>
        <v>286.99</v>
      </c>
      <c r="P24" s="68">
        <v>29.68</v>
      </c>
      <c r="Q24" s="68">
        <v>0.03</v>
      </c>
      <c r="R24" s="68">
        <v>50.5</v>
      </c>
      <c r="S24" s="68">
        <v>9.5</v>
      </c>
    </row>
    <row r="25" spans="1:19" ht="188.5">
      <c r="A25" s="90" t="s">
        <v>239</v>
      </c>
      <c r="B25" s="81" t="s">
        <v>247</v>
      </c>
      <c r="C25" s="85" t="s">
        <v>79</v>
      </c>
      <c r="D25" s="83">
        <v>58.5</v>
      </c>
      <c r="E25" s="83">
        <f>SUM(P25+(D25*Q25))</f>
        <v>31.434999999999999</v>
      </c>
      <c r="F25" s="82">
        <v>1</v>
      </c>
      <c r="G25" s="83">
        <f t="shared" si="4"/>
        <v>179.87</v>
      </c>
      <c r="H25" s="83">
        <f t="shared" si="42"/>
        <v>85.25</v>
      </c>
      <c r="I25" s="83">
        <f t="shared" si="43"/>
        <v>234.97500000000002</v>
      </c>
      <c r="J25" s="83">
        <f t="shared" si="44"/>
        <v>85.25</v>
      </c>
      <c r="K25" s="83">
        <f t="shared" si="45"/>
        <v>234.97500000000002</v>
      </c>
      <c r="L25" s="83">
        <f t="shared" si="46"/>
        <v>85.25</v>
      </c>
      <c r="M25" s="83">
        <f t="shared" si="47"/>
        <v>234.97500000000002</v>
      </c>
      <c r="N25" s="83">
        <f t="shared" si="48"/>
        <v>110.5</v>
      </c>
      <c r="O25" s="83">
        <f t="shared" si="49"/>
        <v>286.99</v>
      </c>
      <c r="P25" s="68">
        <v>29.68</v>
      </c>
      <c r="Q25" s="88">
        <v>0.03</v>
      </c>
      <c r="R25" s="68">
        <v>50.5</v>
      </c>
      <c r="S25" s="68">
        <v>9.5</v>
      </c>
    </row>
    <row r="26" spans="1:19" ht="72.5">
      <c r="A26" s="93" t="s">
        <v>257</v>
      </c>
      <c r="B26" s="81" t="s">
        <v>303</v>
      </c>
      <c r="C26" s="80" t="s">
        <v>104</v>
      </c>
      <c r="D26" s="83">
        <v>56.75</v>
      </c>
      <c r="E26" s="83">
        <v>59.39</v>
      </c>
      <c r="F26" s="82">
        <v>0.82</v>
      </c>
      <c r="G26" s="83">
        <f t="shared" si="4"/>
        <v>211.37479999999999</v>
      </c>
      <c r="H26" s="83">
        <f t="shared" si="0"/>
        <v>85.125</v>
      </c>
      <c r="I26" s="83">
        <f>SUM((H26+E26)*(1+F26))</f>
        <v>263.01729999999998</v>
      </c>
      <c r="J26" s="83">
        <f t="shared" si="1"/>
        <v>85.125</v>
      </c>
      <c r="K26" s="83">
        <f>SUM((J26+E26)*(1+F26))</f>
        <v>263.01729999999998</v>
      </c>
      <c r="L26" s="83">
        <f t="shared" si="2"/>
        <v>85.125</v>
      </c>
      <c r="M26" s="83">
        <f>SUM(E26+L26)*(1+F26)</f>
        <v>263.01729999999998</v>
      </c>
      <c r="N26" s="83">
        <f t="shared" si="3"/>
        <v>113.5</v>
      </c>
      <c r="O26" s="83">
        <f>SUM((N26+E26)*(1+F26))</f>
        <v>314.65979999999996</v>
      </c>
    </row>
    <row r="27" spans="1:19" ht="101.5">
      <c r="A27" s="90" t="s">
        <v>240</v>
      </c>
      <c r="B27" s="81" t="s">
        <v>302</v>
      </c>
      <c r="C27" s="85" t="s">
        <v>80</v>
      </c>
      <c r="D27" s="83">
        <f t="shared" ref="D27" si="50">R27+S27</f>
        <v>60</v>
      </c>
      <c r="E27" s="83">
        <f>SUM(P27+(D27*Q27))</f>
        <v>31.48</v>
      </c>
      <c r="F27" s="82">
        <v>1</v>
      </c>
      <c r="G27" s="83">
        <f t="shared" si="4"/>
        <v>182.96</v>
      </c>
      <c r="H27" s="83">
        <f t="shared" ref="H27:H28" si="51">SUM(R27*1.5)+S27</f>
        <v>85.25</v>
      </c>
      <c r="I27" s="83">
        <f t="shared" ref="I27:I28" si="52">SUM(H27+(H27*Q27)+P27)*(1+F27)</f>
        <v>234.97500000000002</v>
      </c>
      <c r="J27" s="83">
        <f t="shared" ref="J27:J28" si="53">SUM(R27*1.5)+S27</f>
        <v>85.25</v>
      </c>
      <c r="K27" s="83">
        <f t="shared" ref="K27:K28" si="54">SUM(J27+(J27*Q27)+P27)*(1+F27)</f>
        <v>234.97500000000002</v>
      </c>
      <c r="L27" s="83">
        <f t="shared" ref="L27:L28" si="55">SUM(R27*1.5)+S27</f>
        <v>85.25</v>
      </c>
      <c r="M27" s="83">
        <f t="shared" ref="M27:M28" si="56">SUM(L27+(L27*Q27)+P27)*(1+F27)</f>
        <v>234.97500000000002</v>
      </c>
      <c r="N27" s="83">
        <f t="shared" ref="N27:N28" si="57">SUM(R27*2)+S27</f>
        <v>110.5</v>
      </c>
      <c r="O27" s="83">
        <f t="shared" ref="O27:O28" si="58">SUM(N27+(N27*Q27)+P27)*(1+F27)</f>
        <v>286.99</v>
      </c>
      <c r="P27" s="68">
        <v>29.68</v>
      </c>
      <c r="Q27" s="68">
        <v>0.03</v>
      </c>
      <c r="R27" s="68">
        <v>50.5</v>
      </c>
      <c r="S27" s="68">
        <v>9.5</v>
      </c>
    </row>
    <row r="28" spans="1:19" ht="188.5">
      <c r="A28" s="90" t="s">
        <v>241</v>
      </c>
      <c r="B28" s="81" t="s">
        <v>302</v>
      </c>
      <c r="C28" s="85" t="s">
        <v>79</v>
      </c>
      <c r="D28" s="83">
        <v>58.5</v>
      </c>
      <c r="E28" s="83">
        <f>SUM(P28+(D28*Q28))</f>
        <v>31.434999999999999</v>
      </c>
      <c r="F28" s="82">
        <v>1</v>
      </c>
      <c r="G28" s="83">
        <f t="shared" si="4"/>
        <v>179.87</v>
      </c>
      <c r="H28" s="83">
        <f t="shared" si="51"/>
        <v>85.25</v>
      </c>
      <c r="I28" s="83">
        <f t="shared" si="52"/>
        <v>234.97500000000002</v>
      </c>
      <c r="J28" s="83">
        <f t="shared" si="53"/>
        <v>85.25</v>
      </c>
      <c r="K28" s="83">
        <f t="shared" si="54"/>
        <v>234.97500000000002</v>
      </c>
      <c r="L28" s="83">
        <f t="shared" si="55"/>
        <v>85.25</v>
      </c>
      <c r="M28" s="83">
        <f t="shared" si="56"/>
        <v>234.97500000000002</v>
      </c>
      <c r="N28" s="83">
        <f t="shared" si="57"/>
        <v>110.5</v>
      </c>
      <c r="O28" s="83">
        <f t="shared" si="58"/>
        <v>286.99</v>
      </c>
      <c r="P28" s="68">
        <v>29.68</v>
      </c>
      <c r="Q28" s="88">
        <v>0.03</v>
      </c>
      <c r="R28" s="68">
        <v>50.5</v>
      </c>
      <c r="S28" s="68">
        <v>9.5</v>
      </c>
    </row>
    <row r="29" spans="1:19" ht="58">
      <c r="A29" s="93" t="s">
        <v>258</v>
      </c>
      <c r="B29" s="81" t="s">
        <v>301</v>
      </c>
      <c r="C29" s="80" t="s">
        <v>104</v>
      </c>
      <c r="D29" s="83">
        <v>56.75</v>
      </c>
      <c r="E29" s="83">
        <v>59.39</v>
      </c>
      <c r="F29" s="82">
        <v>0.82</v>
      </c>
      <c r="G29" s="83">
        <f t="shared" si="4"/>
        <v>211.37479999999999</v>
      </c>
      <c r="H29" s="83">
        <f t="shared" si="0"/>
        <v>85.125</v>
      </c>
      <c r="I29" s="83">
        <f>SUM((H29+E29)*(1+F29))</f>
        <v>263.01729999999998</v>
      </c>
      <c r="J29" s="83">
        <f t="shared" si="1"/>
        <v>85.125</v>
      </c>
      <c r="K29" s="83">
        <f>SUM((J29+E29)*(1+F29))</f>
        <v>263.01729999999998</v>
      </c>
      <c r="L29" s="83">
        <f t="shared" si="2"/>
        <v>85.125</v>
      </c>
      <c r="M29" s="83">
        <f>SUM(E29+L29)*(1+F29)</f>
        <v>263.01729999999998</v>
      </c>
      <c r="N29" s="83">
        <f t="shared" si="3"/>
        <v>113.5</v>
      </c>
      <c r="O29" s="83">
        <f>SUM((N29+E29)*(1+F29))</f>
        <v>314.65979999999996</v>
      </c>
    </row>
    <row r="30" spans="1:19" ht="87">
      <c r="A30" s="90" t="s">
        <v>235</v>
      </c>
      <c r="B30" s="81" t="s">
        <v>266</v>
      </c>
      <c r="C30" s="85" t="s">
        <v>80</v>
      </c>
      <c r="D30" s="83">
        <f t="shared" ref="D30" si="59">R30+S30</f>
        <v>60</v>
      </c>
      <c r="E30" s="83">
        <f>SUM(P30+(D30*Q30))</f>
        <v>31.48</v>
      </c>
      <c r="F30" s="82">
        <v>1</v>
      </c>
      <c r="G30" s="83">
        <f t="shared" si="4"/>
        <v>182.96</v>
      </c>
      <c r="H30" s="83">
        <f t="shared" ref="H30:H31" si="60">SUM(R30*1.5)+S30</f>
        <v>85.25</v>
      </c>
      <c r="I30" s="83">
        <f t="shared" ref="I30:I31" si="61">SUM(H30+(H30*Q30)+P30)*(1+F30)</f>
        <v>234.97500000000002</v>
      </c>
      <c r="J30" s="83">
        <f t="shared" ref="J30:J31" si="62">SUM(R30*1.5)+S30</f>
        <v>85.25</v>
      </c>
      <c r="K30" s="83">
        <f t="shared" ref="K30:K31" si="63">SUM(J30+(J30*Q30)+P30)*(1+F30)</f>
        <v>234.97500000000002</v>
      </c>
      <c r="L30" s="83">
        <f t="shared" ref="L30:L31" si="64">SUM(R30*1.5)+S30</f>
        <v>85.25</v>
      </c>
      <c r="M30" s="83">
        <f t="shared" ref="M30:M31" si="65">SUM(L30+(L30*Q30)+P30)*(1+F30)</f>
        <v>234.97500000000002</v>
      </c>
      <c r="N30" s="83">
        <f t="shared" ref="N30:N31" si="66">SUM(R30*2)+S30</f>
        <v>110.5</v>
      </c>
      <c r="O30" s="83">
        <f t="shared" ref="O30:O31" si="67">SUM(N30+(N30*Q30)+P30)*(1+F30)</f>
        <v>286.99</v>
      </c>
      <c r="P30" s="68">
        <v>29.68</v>
      </c>
      <c r="Q30" s="68">
        <v>0.03</v>
      </c>
      <c r="R30" s="68">
        <v>50.5</v>
      </c>
      <c r="S30" s="68">
        <v>9.5</v>
      </c>
    </row>
    <row r="31" spans="1:19" ht="188.5">
      <c r="A31" s="90" t="s">
        <v>234</v>
      </c>
      <c r="B31" s="81" t="s">
        <v>266</v>
      </c>
      <c r="C31" s="85" t="s">
        <v>79</v>
      </c>
      <c r="D31" s="83">
        <v>58.5</v>
      </c>
      <c r="E31" s="83">
        <f>SUM(P31+(D31*Q31))</f>
        <v>31.434999999999999</v>
      </c>
      <c r="F31" s="82">
        <v>1</v>
      </c>
      <c r="G31" s="83">
        <f t="shared" si="4"/>
        <v>179.87</v>
      </c>
      <c r="H31" s="83">
        <f t="shared" si="60"/>
        <v>85.25</v>
      </c>
      <c r="I31" s="83">
        <f t="shared" si="61"/>
        <v>234.97500000000002</v>
      </c>
      <c r="J31" s="83">
        <f t="shared" si="62"/>
        <v>85.25</v>
      </c>
      <c r="K31" s="83">
        <f t="shared" si="63"/>
        <v>234.97500000000002</v>
      </c>
      <c r="L31" s="83">
        <f t="shared" si="64"/>
        <v>85.25</v>
      </c>
      <c r="M31" s="83">
        <f t="shared" si="65"/>
        <v>234.97500000000002</v>
      </c>
      <c r="N31" s="83">
        <f t="shared" si="66"/>
        <v>110.5</v>
      </c>
      <c r="O31" s="83">
        <f t="shared" si="67"/>
        <v>286.99</v>
      </c>
      <c r="P31" s="68">
        <v>29.68</v>
      </c>
      <c r="Q31" s="88">
        <v>0.03</v>
      </c>
      <c r="R31" s="68">
        <v>50.5</v>
      </c>
      <c r="S31" s="68">
        <v>9.5</v>
      </c>
    </row>
    <row r="32" spans="1:19" ht="72.5">
      <c r="A32" s="90" t="s">
        <v>233</v>
      </c>
      <c r="B32" s="81" t="s">
        <v>300</v>
      </c>
      <c r="C32" s="80" t="s">
        <v>104</v>
      </c>
      <c r="D32" s="83">
        <v>56.75</v>
      </c>
      <c r="E32" s="83">
        <v>59.39</v>
      </c>
      <c r="F32" s="82">
        <v>0.82</v>
      </c>
      <c r="G32" s="83">
        <f t="shared" si="4"/>
        <v>211.37479999999999</v>
      </c>
      <c r="H32" s="83">
        <f t="shared" si="0"/>
        <v>85.125</v>
      </c>
      <c r="I32" s="83">
        <f>SUM((H32+E32)*(1+F32))</f>
        <v>263.01729999999998</v>
      </c>
      <c r="J32" s="83">
        <f t="shared" si="1"/>
        <v>85.125</v>
      </c>
      <c r="K32" s="83">
        <f>SUM((J32+E32)*(1+F32))</f>
        <v>263.01729999999998</v>
      </c>
      <c r="L32" s="83">
        <f t="shared" ref="L32:L46" si="68">SUM(D32*1.5)</f>
        <v>85.125</v>
      </c>
      <c r="M32" s="83">
        <f>SUM(E32+L32)*(1+F32)</f>
        <v>263.01729999999998</v>
      </c>
      <c r="N32" s="83">
        <f t="shared" ref="N32:N46" si="69">SUM(D32*2)</f>
        <v>113.5</v>
      </c>
      <c r="O32" s="83">
        <f>SUM((N32+E32)*(1+F32))</f>
        <v>314.65979999999996</v>
      </c>
    </row>
    <row r="33" spans="1:19" ht="101.5">
      <c r="A33" s="90" t="s">
        <v>232</v>
      </c>
      <c r="B33" s="81" t="s">
        <v>300</v>
      </c>
      <c r="C33" s="85" t="s">
        <v>80</v>
      </c>
      <c r="D33" s="83">
        <f t="shared" ref="D33" si="70">R33+S33</f>
        <v>60</v>
      </c>
      <c r="E33" s="83">
        <f>SUM(P33+(D33*Q33))</f>
        <v>31.48</v>
      </c>
      <c r="F33" s="82">
        <v>1</v>
      </c>
      <c r="G33" s="83">
        <f t="shared" si="4"/>
        <v>182.96</v>
      </c>
      <c r="H33" s="83">
        <f t="shared" ref="H33:H34" si="71">SUM(R33*1.5)+S33</f>
        <v>85.25</v>
      </c>
      <c r="I33" s="83">
        <f t="shared" ref="I33:I34" si="72">SUM(H33+(H33*Q33)+P33)*(1+F33)</f>
        <v>234.97500000000002</v>
      </c>
      <c r="J33" s="83">
        <f t="shared" ref="J33:J34" si="73">SUM(R33*1.5)+S33</f>
        <v>85.25</v>
      </c>
      <c r="K33" s="83">
        <f t="shared" ref="K33:K34" si="74">SUM(J33+(J33*Q33)+P33)*(1+F33)</f>
        <v>234.97500000000002</v>
      </c>
      <c r="L33" s="83">
        <f t="shared" ref="L33:L34" si="75">SUM(R33*1.5)+S33</f>
        <v>85.25</v>
      </c>
      <c r="M33" s="83">
        <f t="shared" ref="M33:M34" si="76">SUM(L33+(L33*Q33)+P33)*(1+F33)</f>
        <v>234.97500000000002</v>
      </c>
      <c r="N33" s="83">
        <f t="shared" ref="N33:N34" si="77">SUM(R33*2)+S33</f>
        <v>110.5</v>
      </c>
      <c r="O33" s="83">
        <f t="shared" ref="O33:O34" si="78">SUM(N33+(N33*Q33)+P33)*(1+F33)</f>
        <v>286.99</v>
      </c>
      <c r="P33" s="68">
        <v>29.68</v>
      </c>
      <c r="Q33" s="68">
        <v>0.03</v>
      </c>
      <c r="R33" s="68">
        <v>50.5</v>
      </c>
      <c r="S33" s="68">
        <v>9.5</v>
      </c>
    </row>
    <row r="34" spans="1:19" ht="188.5">
      <c r="A34" s="90" t="s">
        <v>231</v>
      </c>
      <c r="B34" s="81" t="s">
        <v>300</v>
      </c>
      <c r="C34" s="85" t="s">
        <v>79</v>
      </c>
      <c r="D34" s="83">
        <v>58.5</v>
      </c>
      <c r="E34" s="83">
        <f>SUM(P34+(D34*Q34))</f>
        <v>31.434999999999999</v>
      </c>
      <c r="F34" s="82">
        <v>1</v>
      </c>
      <c r="G34" s="83">
        <f t="shared" si="4"/>
        <v>179.87</v>
      </c>
      <c r="H34" s="83">
        <f t="shared" si="71"/>
        <v>85.25</v>
      </c>
      <c r="I34" s="83">
        <f t="shared" si="72"/>
        <v>234.97500000000002</v>
      </c>
      <c r="J34" s="83">
        <f t="shared" si="73"/>
        <v>85.25</v>
      </c>
      <c r="K34" s="83">
        <f t="shared" si="74"/>
        <v>234.97500000000002</v>
      </c>
      <c r="L34" s="83">
        <f t="shared" si="75"/>
        <v>85.25</v>
      </c>
      <c r="M34" s="83">
        <f t="shared" si="76"/>
        <v>234.97500000000002</v>
      </c>
      <c r="N34" s="83">
        <f t="shared" si="77"/>
        <v>110.5</v>
      </c>
      <c r="O34" s="83">
        <f t="shared" si="78"/>
        <v>286.99</v>
      </c>
      <c r="P34" s="68">
        <v>29.68</v>
      </c>
      <c r="Q34" s="88">
        <v>0.03</v>
      </c>
      <c r="R34" s="68">
        <v>50.5</v>
      </c>
      <c r="S34" s="68">
        <v>9.5</v>
      </c>
    </row>
    <row r="35" spans="1:19" ht="43.5">
      <c r="A35" s="93" t="s">
        <v>255</v>
      </c>
      <c r="B35" s="81" t="s">
        <v>290</v>
      </c>
      <c r="C35" s="80" t="s">
        <v>104</v>
      </c>
      <c r="D35" s="83">
        <v>56.75</v>
      </c>
      <c r="E35" s="83">
        <v>59.39</v>
      </c>
      <c r="F35" s="82">
        <v>0.82</v>
      </c>
      <c r="G35" s="83">
        <f t="shared" si="4"/>
        <v>211.37479999999999</v>
      </c>
      <c r="H35" s="83">
        <f t="shared" ref="H35:H46" si="79">SUM(D35*1.5)</f>
        <v>85.125</v>
      </c>
      <c r="I35" s="83">
        <f>SUM((H35+E35)*(1+F35))</f>
        <v>263.01729999999998</v>
      </c>
      <c r="J35" s="83">
        <f t="shared" si="1"/>
        <v>85.125</v>
      </c>
      <c r="K35" s="83">
        <f>SUM((J35+E35)*(1+F35))</f>
        <v>263.01729999999998</v>
      </c>
      <c r="L35" s="83">
        <f t="shared" si="68"/>
        <v>85.125</v>
      </c>
      <c r="M35" s="83">
        <f>SUM(E35+L35)*(1+F35)</f>
        <v>263.01729999999998</v>
      </c>
      <c r="N35" s="83">
        <f t="shared" si="69"/>
        <v>113.5</v>
      </c>
      <c r="O35" s="83">
        <f>SUM((N35+E35)*(1+F35))</f>
        <v>314.65979999999996</v>
      </c>
    </row>
    <row r="36" spans="1:19" ht="72.5">
      <c r="A36" s="90" t="s">
        <v>230</v>
      </c>
      <c r="B36" s="81" t="s">
        <v>290</v>
      </c>
      <c r="C36" s="85" t="s">
        <v>80</v>
      </c>
      <c r="D36" s="83">
        <f t="shared" ref="D36" si="80">R36+S36</f>
        <v>60</v>
      </c>
      <c r="E36" s="83">
        <f>SUM(P36+(D36*Q36))</f>
        <v>31.48</v>
      </c>
      <c r="F36" s="82">
        <v>1</v>
      </c>
      <c r="G36" s="83">
        <f t="shared" si="4"/>
        <v>182.96</v>
      </c>
      <c r="H36" s="83">
        <f t="shared" ref="H36:H37" si="81">SUM(R36*1.5)+S36</f>
        <v>85.25</v>
      </c>
      <c r="I36" s="83">
        <f t="shared" ref="I36:I37" si="82">SUM(H36+(H36*Q36)+P36)*(1+F36)</f>
        <v>234.97500000000002</v>
      </c>
      <c r="J36" s="83">
        <f t="shared" ref="J36:J37" si="83">SUM(R36*1.5)+S36</f>
        <v>85.25</v>
      </c>
      <c r="K36" s="83">
        <f t="shared" ref="K36:K37" si="84">SUM(J36+(J36*Q36)+P36)*(1+F36)</f>
        <v>234.97500000000002</v>
      </c>
      <c r="L36" s="83">
        <f t="shared" ref="L36:L37" si="85">SUM(R36*1.5)+S36</f>
        <v>85.25</v>
      </c>
      <c r="M36" s="83">
        <f t="shared" ref="M36:M37" si="86">SUM(L36+(L36*Q36)+P36)*(1+F36)</f>
        <v>234.97500000000002</v>
      </c>
      <c r="N36" s="83">
        <f t="shared" ref="N36:N37" si="87">SUM(R36*2)+S36</f>
        <v>110.5</v>
      </c>
      <c r="O36" s="83">
        <f t="shared" ref="O36:O37" si="88">SUM(N36+(N36*Q36)+P36)*(1+F36)</f>
        <v>286.99</v>
      </c>
      <c r="P36" s="68">
        <v>29.68</v>
      </c>
      <c r="Q36" s="68">
        <v>0.03</v>
      </c>
      <c r="R36" s="68">
        <v>50.5</v>
      </c>
      <c r="S36" s="68">
        <v>9.5</v>
      </c>
    </row>
    <row r="37" spans="1:19" ht="188.5">
      <c r="A37" s="90" t="s">
        <v>229</v>
      </c>
      <c r="B37" s="81" t="s">
        <v>290</v>
      </c>
      <c r="C37" s="85" t="s">
        <v>79</v>
      </c>
      <c r="D37" s="83">
        <v>58.5</v>
      </c>
      <c r="E37" s="83">
        <f>SUM(P37+(D37*Q37))</f>
        <v>31.434999999999999</v>
      </c>
      <c r="F37" s="82">
        <v>1</v>
      </c>
      <c r="G37" s="83">
        <f t="shared" si="4"/>
        <v>179.87</v>
      </c>
      <c r="H37" s="83">
        <f t="shared" si="81"/>
        <v>85.25</v>
      </c>
      <c r="I37" s="83">
        <f t="shared" si="82"/>
        <v>234.97500000000002</v>
      </c>
      <c r="J37" s="83">
        <f t="shared" si="83"/>
        <v>85.25</v>
      </c>
      <c r="K37" s="83">
        <f t="shared" si="84"/>
        <v>234.97500000000002</v>
      </c>
      <c r="L37" s="83">
        <f t="shared" si="85"/>
        <v>85.25</v>
      </c>
      <c r="M37" s="83">
        <f t="shared" si="86"/>
        <v>234.97500000000002</v>
      </c>
      <c r="N37" s="83">
        <f t="shared" si="87"/>
        <v>110.5</v>
      </c>
      <c r="O37" s="83">
        <f t="shared" si="88"/>
        <v>286.99</v>
      </c>
      <c r="P37" s="68">
        <v>29.68</v>
      </c>
      <c r="Q37" s="88">
        <v>0.03</v>
      </c>
      <c r="R37" s="68">
        <v>50.5</v>
      </c>
      <c r="S37" s="68">
        <v>9.5</v>
      </c>
    </row>
    <row r="38" spans="1:19" ht="72.5">
      <c r="A38" s="93" t="s">
        <v>254</v>
      </c>
      <c r="B38" s="81" t="s">
        <v>268</v>
      </c>
      <c r="C38" s="94" t="s">
        <v>70</v>
      </c>
      <c r="D38" s="83">
        <v>56.75</v>
      </c>
      <c r="E38" s="83">
        <v>59.39</v>
      </c>
      <c r="F38" s="82">
        <v>0.82</v>
      </c>
      <c r="G38" s="83">
        <f t="shared" si="4"/>
        <v>211.37479999999999</v>
      </c>
      <c r="H38" s="83">
        <f t="shared" si="79"/>
        <v>85.125</v>
      </c>
      <c r="I38" s="83">
        <f>SUM((H38+E38)*(1+F38))</f>
        <v>263.01729999999998</v>
      </c>
      <c r="J38" s="83">
        <f t="shared" si="1"/>
        <v>85.125</v>
      </c>
      <c r="K38" s="83">
        <f>SUM((J38+E38)*(1+F38))</f>
        <v>263.01729999999998</v>
      </c>
      <c r="L38" s="83">
        <f t="shared" si="68"/>
        <v>85.125</v>
      </c>
      <c r="M38" s="83">
        <f>SUM(E38+L38)*(1+F38)</f>
        <v>263.01729999999998</v>
      </c>
      <c r="N38" s="83">
        <f t="shared" si="69"/>
        <v>113.5</v>
      </c>
      <c r="O38" s="83">
        <f>SUM((N38+E38)*(1+F38))</f>
        <v>314.65979999999996</v>
      </c>
    </row>
    <row r="39" spans="1:19" ht="101.5">
      <c r="A39" s="90" t="s">
        <v>228</v>
      </c>
      <c r="B39" s="81" t="s">
        <v>268</v>
      </c>
      <c r="C39" s="85" t="s">
        <v>80</v>
      </c>
      <c r="D39" s="83">
        <f t="shared" ref="D39" si="89">R39+S39</f>
        <v>60</v>
      </c>
      <c r="E39" s="83">
        <f>SUM(P39+(D39*Q39))</f>
        <v>31.48</v>
      </c>
      <c r="F39" s="82">
        <v>1</v>
      </c>
      <c r="G39" s="83">
        <f t="shared" si="4"/>
        <v>182.96</v>
      </c>
      <c r="H39" s="83">
        <f t="shared" ref="H39:H40" si="90">SUM(R39*1.5)+S39</f>
        <v>85.25</v>
      </c>
      <c r="I39" s="83">
        <f t="shared" ref="I39:I40" si="91">SUM(H39+(H39*Q39)+P39)*(1+F39)</f>
        <v>234.97500000000002</v>
      </c>
      <c r="J39" s="83">
        <f t="shared" ref="J39:J40" si="92">SUM(R39*1.5)+S39</f>
        <v>85.25</v>
      </c>
      <c r="K39" s="83">
        <f t="shared" ref="K39:K40" si="93">SUM(J39+(J39*Q39)+P39)*(1+F39)</f>
        <v>234.97500000000002</v>
      </c>
      <c r="L39" s="83">
        <f t="shared" ref="L39:L40" si="94">SUM(R39*1.5)+S39</f>
        <v>85.25</v>
      </c>
      <c r="M39" s="83">
        <f t="shared" ref="M39:M40" si="95">SUM(L39+(L39*Q39)+P39)*(1+F39)</f>
        <v>234.97500000000002</v>
      </c>
      <c r="N39" s="83">
        <f t="shared" ref="N39:N40" si="96">SUM(R39*2)+S39</f>
        <v>110.5</v>
      </c>
      <c r="O39" s="83">
        <f t="shared" ref="O39:O40" si="97">SUM(N39+(N39*Q39)+P39)*(1+F39)</f>
        <v>286.99</v>
      </c>
      <c r="P39" s="68">
        <v>29.68</v>
      </c>
      <c r="Q39" s="68">
        <v>0.03</v>
      </c>
      <c r="R39" s="68">
        <v>50.5</v>
      </c>
      <c r="S39" s="68">
        <v>9.5</v>
      </c>
    </row>
    <row r="40" spans="1:19" ht="188.5">
      <c r="A40" s="90" t="s">
        <v>227</v>
      </c>
      <c r="B40" s="81" t="s">
        <v>268</v>
      </c>
      <c r="C40" s="85" t="s">
        <v>79</v>
      </c>
      <c r="D40" s="83">
        <v>58.5</v>
      </c>
      <c r="E40" s="83">
        <f>SUM(P40+(D40*Q40))</f>
        <v>31.434999999999999</v>
      </c>
      <c r="F40" s="82">
        <v>1</v>
      </c>
      <c r="G40" s="83">
        <f t="shared" si="4"/>
        <v>179.87</v>
      </c>
      <c r="H40" s="83">
        <f t="shared" si="90"/>
        <v>85.25</v>
      </c>
      <c r="I40" s="83">
        <f t="shared" si="91"/>
        <v>234.97500000000002</v>
      </c>
      <c r="J40" s="83">
        <f t="shared" si="92"/>
        <v>85.25</v>
      </c>
      <c r="K40" s="83">
        <f t="shared" si="93"/>
        <v>234.97500000000002</v>
      </c>
      <c r="L40" s="83">
        <f t="shared" si="94"/>
        <v>85.25</v>
      </c>
      <c r="M40" s="83">
        <f t="shared" si="95"/>
        <v>234.97500000000002</v>
      </c>
      <c r="N40" s="83">
        <f t="shared" si="96"/>
        <v>110.5</v>
      </c>
      <c r="O40" s="83">
        <f t="shared" si="97"/>
        <v>286.99</v>
      </c>
      <c r="P40" s="68">
        <v>29.68</v>
      </c>
      <c r="Q40" s="88">
        <v>0.03</v>
      </c>
      <c r="R40" s="68">
        <v>50.5</v>
      </c>
      <c r="S40" s="68">
        <v>9.5</v>
      </c>
    </row>
    <row r="41" spans="1:19" s="98" customFormat="1" ht="43.5">
      <c r="A41" s="95" t="s">
        <v>4093</v>
      </c>
      <c r="B41" s="95" t="s">
        <v>321</v>
      </c>
      <c r="C41" s="95" t="s">
        <v>104</v>
      </c>
      <c r="D41" s="97">
        <v>56.75</v>
      </c>
      <c r="E41" s="97">
        <v>59.39</v>
      </c>
      <c r="F41" s="96">
        <v>0.82</v>
      </c>
      <c r="G41" s="97">
        <f t="shared" ref="G41" si="98">SUM(D41+E41)*(1+F41)</f>
        <v>211.37479999999999</v>
      </c>
      <c r="H41" s="97">
        <f t="shared" ref="H41" si="99">SUM(D41*1.5)</f>
        <v>85.125</v>
      </c>
      <c r="I41" s="97">
        <f>SUM((H41+E41)*(1+F41))</f>
        <v>263.01729999999998</v>
      </c>
      <c r="J41" s="97">
        <f t="shared" ref="J41" si="100">SUM(D41*1.5)</f>
        <v>85.125</v>
      </c>
      <c r="K41" s="97">
        <f>SUM((J41+E41)*(1+F41))</f>
        <v>263.01729999999998</v>
      </c>
      <c r="L41" s="97">
        <f t="shared" ref="L41" si="101">SUM(D41*1.5)</f>
        <v>85.125</v>
      </c>
      <c r="M41" s="97">
        <f>SUM(E41+L41)*(1+F41)</f>
        <v>263.01729999999998</v>
      </c>
      <c r="N41" s="97">
        <f t="shared" ref="N41" si="102">SUM(D41*2)</f>
        <v>113.5</v>
      </c>
      <c r="O41" s="97">
        <f>SUM((N41+E41)*(1+F41))</f>
        <v>314.65979999999996</v>
      </c>
    </row>
    <row r="42" spans="1:19" s="98" customFormat="1" ht="72.5">
      <c r="A42" s="95" t="s">
        <v>4094</v>
      </c>
      <c r="B42" s="95" t="s">
        <v>322</v>
      </c>
      <c r="C42" s="95" t="s">
        <v>80</v>
      </c>
      <c r="D42" s="83">
        <f t="shared" ref="D42" si="103">R42+S42</f>
        <v>60</v>
      </c>
      <c r="E42" s="97">
        <f>SUM(P42+(D42*Q42))</f>
        <v>31.48</v>
      </c>
      <c r="F42" s="96">
        <v>1</v>
      </c>
      <c r="G42" s="97">
        <f t="shared" ref="G42" si="104">SUM(D42+E42)*(1+F42)</f>
        <v>182.96</v>
      </c>
      <c r="H42" s="83">
        <f t="shared" ref="H42:H43" si="105">SUM(R42*1.5)+S42</f>
        <v>85.25</v>
      </c>
      <c r="I42" s="83">
        <f t="shared" ref="I42:I43" si="106">SUM(H42+(H42*Q42)+P42)*(1+F42)</f>
        <v>234.97500000000002</v>
      </c>
      <c r="J42" s="83">
        <f t="shared" ref="J42:J43" si="107">SUM(R42*1.5)+S42</f>
        <v>85.25</v>
      </c>
      <c r="K42" s="83">
        <f t="shared" ref="K42:K43" si="108">SUM(J42+(J42*Q42)+P42)*(1+F42)</f>
        <v>234.97500000000002</v>
      </c>
      <c r="L42" s="83">
        <f t="shared" ref="L42:L43" si="109">SUM(R42*1.5)+S42</f>
        <v>85.25</v>
      </c>
      <c r="M42" s="83">
        <f t="shared" ref="M42:M43" si="110">SUM(L42+(L42*Q42)+P42)*(1+F42)</f>
        <v>234.97500000000002</v>
      </c>
      <c r="N42" s="83">
        <f t="shared" ref="N42:N43" si="111">SUM(R42*2)+S42</f>
        <v>110.5</v>
      </c>
      <c r="O42" s="83">
        <f t="shared" ref="O42:O43" si="112">SUM(N42+(N42*Q42)+P42)*(1+F42)</f>
        <v>286.99</v>
      </c>
      <c r="P42" s="98">
        <v>29.68</v>
      </c>
      <c r="Q42" s="98">
        <v>0.03</v>
      </c>
      <c r="R42" s="68">
        <v>50.5</v>
      </c>
      <c r="S42" s="68">
        <v>9.5</v>
      </c>
    </row>
    <row r="43" spans="1:19" s="98" customFormat="1" ht="188.5">
      <c r="A43" s="95" t="s">
        <v>4095</v>
      </c>
      <c r="B43" s="95" t="s">
        <v>323</v>
      </c>
      <c r="C43" s="95" t="s">
        <v>79</v>
      </c>
      <c r="D43" s="83">
        <v>58.5</v>
      </c>
      <c r="E43" s="97">
        <f>SUM(P43+(D43*Q43))</f>
        <v>31.434999999999999</v>
      </c>
      <c r="F43" s="96">
        <v>1</v>
      </c>
      <c r="G43" s="97">
        <f t="shared" ref="G43" si="113">SUM(D43+E43)*(1+F43)</f>
        <v>179.87</v>
      </c>
      <c r="H43" s="83">
        <f t="shared" si="105"/>
        <v>85.25</v>
      </c>
      <c r="I43" s="83">
        <f t="shared" si="106"/>
        <v>234.97500000000002</v>
      </c>
      <c r="J43" s="83">
        <f t="shared" si="107"/>
        <v>85.25</v>
      </c>
      <c r="K43" s="83">
        <f t="shared" si="108"/>
        <v>234.97500000000002</v>
      </c>
      <c r="L43" s="83">
        <f t="shared" si="109"/>
        <v>85.25</v>
      </c>
      <c r="M43" s="83">
        <f t="shared" si="110"/>
        <v>234.97500000000002</v>
      </c>
      <c r="N43" s="83">
        <f t="shared" si="111"/>
        <v>110.5</v>
      </c>
      <c r="O43" s="83">
        <f t="shared" si="112"/>
        <v>286.99</v>
      </c>
      <c r="P43" s="98">
        <v>29.68</v>
      </c>
      <c r="Q43" s="99">
        <v>0.03</v>
      </c>
      <c r="R43" s="68">
        <v>50.5</v>
      </c>
      <c r="S43" s="68">
        <v>9.5</v>
      </c>
    </row>
    <row r="44" spans="1:19" ht="43.5">
      <c r="A44" s="100" t="s">
        <v>89</v>
      </c>
      <c r="B44" s="81" t="s">
        <v>306</v>
      </c>
      <c r="C44" s="80" t="s">
        <v>105</v>
      </c>
      <c r="D44" s="83">
        <v>61.91</v>
      </c>
      <c r="E44" s="83">
        <f>SUM(P44+(D44*Q44))</f>
        <v>35.233699999999999</v>
      </c>
      <c r="F44" s="82">
        <v>1</v>
      </c>
      <c r="G44" s="83">
        <f t="shared" si="4"/>
        <v>194.28739999999999</v>
      </c>
      <c r="H44" s="83">
        <f t="shared" si="79"/>
        <v>92.864999999999995</v>
      </c>
      <c r="I44" s="83">
        <f>SUM((H44+(P44+(H44*Q44)))*(1+F44))</f>
        <v>260.53109999999998</v>
      </c>
      <c r="J44" s="83">
        <f>SUM(D44*1.5)</f>
        <v>92.864999999999995</v>
      </c>
      <c r="K44" s="87">
        <f>SUM((J44+(P44+(J44*Q44)))*(1+F44))</f>
        <v>260.53109999999998</v>
      </c>
      <c r="L44" s="87">
        <f t="shared" si="68"/>
        <v>92.864999999999995</v>
      </c>
      <c r="M44" s="87">
        <f>SUM((L44+(P44+(L44*Q44)))*(1+F44))</f>
        <v>260.53109999999998</v>
      </c>
      <c r="N44" s="87">
        <f t="shared" si="69"/>
        <v>123.82</v>
      </c>
      <c r="O44" s="87">
        <f>SUM((N44+(P44+(N44*Q44)))*(1+F44))</f>
        <v>326.77479999999997</v>
      </c>
      <c r="P44" s="88">
        <v>30.9</v>
      </c>
      <c r="Q44" s="88">
        <v>7.0000000000000007E-2</v>
      </c>
    </row>
    <row r="45" spans="1:19" ht="145">
      <c r="A45" s="100" t="s">
        <v>90</v>
      </c>
      <c r="B45" s="81" t="s">
        <v>307</v>
      </c>
      <c r="C45" s="89" t="s">
        <v>81</v>
      </c>
      <c r="D45" s="83">
        <v>61.41</v>
      </c>
      <c r="E45" s="83">
        <f>SUM(P45+(D45*Q45))</f>
        <v>35.198700000000002</v>
      </c>
      <c r="F45" s="82">
        <v>1</v>
      </c>
      <c r="G45" s="83">
        <f t="shared" si="4"/>
        <v>193.2174</v>
      </c>
      <c r="H45" s="83">
        <f t="shared" si="79"/>
        <v>92.114999999999995</v>
      </c>
      <c r="I45" s="83">
        <f>SUM((H45+E45)*(1+F45))</f>
        <v>254.62739999999999</v>
      </c>
      <c r="J45" s="83">
        <f>SUM(D45*1.5)</f>
        <v>92.114999999999995</v>
      </c>
      <c r="K45" s="87">
        <f>SUM((J45+E45)*(1+F45))</f>
        <v>254.62739999999999</v>
      </c>
      <c r="L45" s="87">
        <f t="shared" si="68"/>
        <v>92.114999999999995</v>
      </c>
      <c r="M45" s="87">
        <f>SUM(E45+L45)*(1+F45)</f>
        <v>254.62739999999999</v>
      </c>
      <c r="N45" s="87">
        <f t="shared" si="69"/>
        <v>122.82</v>
      </c>
      <c r="O45" s="87">
        <f>SUM((N45+E45)*(1+F45))</f>
        <v>316.03739999999999</v>
      </c>
      <c r="P45" s="88">
        <v>30.9</v>
      </c>
      <c r="Q45" s="88">
        <v>7.0000000000000007E-2</v>
      </c>
    </row>
    <row r="46" spans="1:19" ht="116">
      <c r="A46" s="92" t="s">
        <v>77</v>
      </c>
      <c r="B46" s="81" t="s">
        <v>332</v>
      </c>
      <c r="C46" s="92" t="s">
        <v>78</v>
      </c>
      <c r="D46" s="83">
        <v>53.34</v>
      </c>
      <c r="E46" s="83">
        <v>30.77</v>
      </c>
      <c r="F46" s="82">
        <v>1</v>
      </c>
      <c r="G46" s="83">
        <f t="shared" si="4"/>
        <v>168.22</v>
      </c>
      <c r="H46" s="83">
        <f t="shared" si="79"/>
        <v>80.010000000000005</v>
      </c>
      <c r="I46" s="83">
        <f>SUM((H46+E46)*(1+F46))</f>
        <v>221.56</v>
      </c>
      <c r="J46" s="83">
        <f>SUM(D46*1.5)</f>
        <v>80.010000000000005</v>
      </c>
      <c r="K46" s="83">
        <f>SUM((J46+E46)*(1+F46))</f>
        <v>221.56</v>
      </c>
      <c r="L46" s="83">
        <f t="shared" si="68"/>
        <v>80.010000000000005</v>
      </c>
      <c r="M46" s="83">
        <f>SUM(E46+L46)*(1+F46)</f>
        <v>221.56</v>
      </c>
      <c r="N46" s="83">
        <f t="shared" si="69"/>
        <v>106.68</v>
      </c>
      <c r="O46" s="83">
        <f>SUM((N46+E46)*(1+F46))</f>
        <v>274.90000000000003</v>
      </c>
    </row>
    <row r="47" spans="1:19" ht="29">
      <c r="A47" s="101" t="s">
        <v>44</v>
      </c>
      <c r="B47" s="81" t="s">
        <v>277</v>
      </c>
      <c r="C47" s="102"/>
      <c r="D47" s="105"/>
      <c r="E47" s="105"/>
      <c r="F47" s="103"/>
      <c r="G47" s="104">
        <v>188</v>
      </c>
      <c r="H47" s="105"/>
      <c r="I47" s="83">
        <f>SUM(G47*1.5)</f>
        <v>282</v>
      </c>
      <c r="J47" s="105"/>
      <c r="K47" s="83">
        <f>SUM(G47*1.5)</f>
        <v>282</v>
      </c>
      <c r="L47" s="105"/>
      <c r="M47" s="83">
        <f>SUM(G47*1.5)</f>
        <v>282</v>
      </c>
      <c r="N47" s="105"/>
      <c r="O47" s="83">
        <f>SUM(G47*2)</f>
        <v>376</v>
      </c>
    </row>
    <row r="48" spans="1:19" ht="58">
      <c r="A48" s="106" t="s">
        <v>40</v>
      </c>
      <c r="B48" s="81" t="s">
        <v>275</v>
      </c>
      <c r="C48" s="102"/>
      <c r="D48" s="105"/>
      <c r="E48" s="105"/>
      <c r="F48" s="103"/>
      <c r="G48" s="104">
        <v>188</v>
      </c>
      <c r="H48" s="105"/>
      <c r="I48" s="83">
        <f t="shared" ref="I48:I55" si="114">SUM(G48*1.5)</f>
        <v>282</v>
      </c>
      <c r="J48" s="105"/>
      <c r="K48" s="83">
        <f t="shared" ref="K48:K55" si="115">SUM(G48*1.5)</f>
        <v>282</v>
      </c>
      <c r="L48" s="105"/>
      <c r="M48" s="83">
        <f t="shared" ref="M48:M55" si="116">SUM(G48*1.5)</f>
        <v>282</v>
      </c>
      <c r="N48" s="105"/>
      <c r="O48" s="83">
        <f t="shared" ref="O48:O55" si="117">SUM(G48*2)</f>
        <v>376</v>
      </c>
    </row>
    <row r="49" spans="1:15" ht="29">
      <c r="A49" s="101" t="s">
        <v>41</v>
      </c>
      <c r="B49" s="81" t="s">
        <v>274</v>
      </c>
      <c r="C49" s="102"/>
      <c r="D49" s="105"/>
      <c r="E49" s="105"/>
      <c r="F49" s="103"/>
      <c r="G49" s="104">
        <v>188</v>
      </c>
      <c r="H49" s="105"/>
      <c r="I49" s="83">
        <f t="shared" si="114"/>
        <v>282</v>
      </c>
      <c r="J49" s="105"/>
      <c r="K49" s="83">
        <f t="shared" si="115"/>
        <v>282</v>
      </c>
      <c r="L49" s="105"/>
      <c r="M49" s="83">
        <f t="shared" si="116"/>
        <v>282</v>
      </c>
      <c r="N49" s="105"/>
      <c r="O49" s="83">
        <f t="shared" si="117"/>
        <v>376</v>
      </c>
    </row>
    <row r="50" spans="1:15" ht="43.5">
      <c r="A50" s="107" t="s">
        <v>61</v>
      </c>
      <c r="B50" s="108" t="s">
        <v>273</v>
      </c>
      <c r="C50" s="102"/>
      <c r="D50" s="105"/>
      <c r="E50" s="105"/>
      <c r="F50" s="103"/>
      <c r="G50" s="104">
        <v>188</v>
      </c>
      <c r="H50" s="105"/>
      <c r="I50" s="83">
        <f t="shared" si="114"/>
        <v>282</v>
      </c>
      <c r="J50" s="105"/>
      <c r="K50" s="83">
        <f t="shared" si="115"/>
        <v>282</v>
      </c>
      <c r="L50" s="105"/>
      <c r="M50" s="83">
        <f t="shared" si="116"/>
        <v>282</v>
      </c>
      <c r="N50" s="105"/>
      <c r="O50" s="83">
        <f t="shared" si="117"/>
        <v>376</v>
      </c>
    </row>
    <row r="51" spans="1:15" ht="44" thickBot="1">
      <c r="A51" s="84" t="s">
        <v>132</v>
      </c>
      <c r="B51" s="109" t="s">
        <v>272</v>
      </c>
      <c r="C51" s="102"/>
      <c r="D51" s="105"/>
      <c r="E51" s="105"/>
      <c r="F51" s="103"/>
      <c r="G51" s="104">
        <v>188</v>
      </c>
      <c r="H51" s="105"/>
      <c r="I51" s="83">
        <f t="shared" si="114"/>
        <v>282</v>
      </c>
      <c r="J51" s="105"/>
      <c r="K51" s="83">
        <f t="shared" si="115"/>
        <v>282</v>
      </c>
      <c r="L51" s="105"/>
      <c r="M51" s="83">
        <f t="shared" si="116"/>
        <v>282</v>
      </c>
      <c r="N51" s="105"/>
      <c r="O51" s="83">
        <f t="shared" si="117"/>
        <v>376</v>
      </c>
    </row>
    <row r="52" spans="1:15" ht="29.5" thickTop="1">
      <c r="A52" s="107" t="s">
        <v>62</v>
      </c>
      <c r="B52" s="110" t="s">
        <v>271</v>
      </c>
      <c r="C52" s="102"/>
      <c r="D52" s="105"/>
      <c r="E52" s="105"/>
      <c r="F52" s="103"/>
      <c r="G52" s="104">
        <v>188</v>
      </c>
      <c r="H52" s="105"/>
      <c r="I52" s="83">
        <f t="shared" si="114"/>
        <v>282</v>
      </c>
      <c r="J52" s="105"/>
      <c r="K52" s="83">
        <f t="shared" si="115"/>
        <v>282</v>
      </c>
      <c r="L52" s="105"/>
      <c r="M52" s="83">
        <f t="shared" si="116"/>
        <v>282</v>
      </c>
      <c r="N52" s="105"/>
      <c r="O52" s="83">
        <f t="shared" si="117"/>
        <v>376</v>
      </c>
    </row>
    <row r="53" spans="1:15">
      <c r="A53" s="101" t="s">
        <v>43</v>
      </c>
      <c r="B53" s="81"/>
      <c r="C53" s="102"/>
      <c r="D53" s="105"/>
      <c r="E53" s="105"/>
      <c r="F53" s="103"/>
      <c r="G53" s="105"/>
      <c r="H53" s="105"/>
      <c r="I53" s="105"/>
      <c r="J53" s="105"/>
      <c r="K53" s="105"/>
      <c r="L53" s="105"/>
      <c r="M53" s="105"/>
      <c r="N53" s="105"/>
      <c r="O53" s="105"/>
    </row>
    <row r="54" spans="1:15" ht="15" thickBot="1">
      <c r="A54" s="101" t="s">
        <v>42</v>
      </c>
      <c r="B54" s="111"/>
      <c r="C54" s="102"/>
      <c r="D54" s="105"/>
      <c r="E54" s="105"/>
      <c r="F54" s="103"/>
      <c r="G54" s="105"/>
      <c r="H54" s="105"/>
      <c r="I54" s="105"/>
      <c r="J54" s="105"/>
      <c r="K54" s="105"/>
      <c r="L54" s="105"/>
      <c r="M54" s="105"/>
      <c r="N54" s="105"/>
      <c r="O54" s="105"/>
    </row>
    <row r="55" spans="1:15" ht="29">
      <c r="A55" s="107" t="s">
        <v>63</v>
      </c>
      <c r="B55" s="110" t="s">
        <v>270</v>
      </c>
      <c r="C55" s="102"/>
      <c r="D55" s="105"/>
      <c r="E55" s="105"/>
      <c r="F55" s="103"/>
      <c r="G55" s="104">
        <v>188</v>
      </c>
      <c r="H55" s="105"/>
      <c r="I55" s="83">
        <f t="shared" si="114"/>
        <v>282</v>
      </c>
      <c r="J55" s="105"/>
      <c r="K55" s="83">
        <f t="shared" si="115"/>
        <v>282</v>
      </c>
      <c r="L55" s="105"/>
      <c r="M55" s="83">
        <f t="shared" si="116"/>
        <v>282</v>
      </c>
      <c r="N55" s="105"/>
      <c r="O55" s="83">
        <f t="shared" si="117"/>
        <v>376</v>
      </c>
    </row>
    <row r="56" spans="1:15">
      <c r="A56" s="101" t="s">
        <v>43</v>
      </c>
      <c r="B56" s="112"/>
      <c r="C56" s="102"/>
      <c r="D56" s="105"/>
      <c r="E56" s="105"/>
      <c r="F56" s="103"/>
      <c r="G56" s="105"/>
      <c r="H56" s="105"/>
      <c r="I56" s="105"/>
      <c r="J56" s="105"/>
      <c r="K56" s="105"/>
      <c r="L56" s="105"/>
      <c r="M56" s="105"/>
      <c r="N56" s="105"/>
      <c r="O56" s="105"/>
    </row>
    <row r="57" spans="1:15">
      <c r="A57" s="101" t="s">
        <v>42</v>
      </c>
      <c r="B57" s="112"/>
      <c r="C57" s="102"/>
      <c r="D57" s="105"/>
      <c r="E57" s="105"/>
      <c r="F57" s="103"/>
      <c r="G57" s="105"/>
      <c r="H57" s="105"/>
      <c r="I57" s="105"/>
      <c r="J57" s="105"/>
      <c r="K57" s="105"/>
      <c r="L57" s="105"/>
      <c r="M57" s="105"/>
      <c r="N57" s="105"/>
      <c r="O57" s="105"/>
    </row>
  </sheetData>
  <sheetProtection algorithmName="SHA-512" hashValue="fJXEEopHtDw9zJr+ivthX4WGm32tLOXlQ/RJjJJRlQH+KDq1Qf4aVpBxFVI9JzdM+o6PvMDGJcAmXhJmoU+NCg==" saltValue="wzShvyk3hfGYloS38ToLmg==" spinCount="100000" sheet="1" objects="1" scenarios="1" sort="0" autoFilter="0"/>
  <autoFilter ref="A3:O57" xr:uid="{66914C56-3404-4B9A-A3E4-B1E7555DCF35}"/>
  <mergeCells count="1">
    <mergeCell ref="A1:B1"/>
  </mergeCells>
  <printOptions horizontalCentered="1"/>
  <pageMargins left="0.75" right="0.75" top="1" bottom="1" header="0.5" footer="0.5"/>
  <pageSetup paperSize="3" scale="84" fitToHeight="0" orientation="landscape" r:id="rId1"/>
  <headerFooter alignWithMargins="0">
    <oddHeader>&amp;LGROUP 77201, AWARD 23150 
INTELLIGENT FACILITY AND SECURITY SYSTEMS &amp;&amp; SOLUTIONS&amp;RSCARSDALE SECURITY SYSTEMS INC
CONTRACT NO.: PT68855
JULY 2024</oddHeader>
    <oddFooter>&amp;L7720123150PL_Scarsdale_2024-06-01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Cover Page</vt:lpstr>
      <vt:lpstr>Definitions</vt:lpstr>
      <vt:lpstr>Equipment Pricing Instructions</vt:lpstr>
      <vt:lpstr>Equipment Pricing</vt:lpstr>
      <vt:lpstr>Central Station Monitor Pricing</vt:lpstr>
      <vt:lpstr>Region 1 Labor Rates</vt:lpstr>
      <vt:lpstr>Region 2 Labor Rates</vt:lpstr>
      <vt:lpstr>Region 3 Labor Rates</vt:lpstr>
      <vt:lpstr>'Central Station Monitor Pricing'!Print_Titles</vt:lpstr>
      <vt:lpstr>'Equipment Pricing'!Print_Titles</vt:lpstr>
      <vt:lpstr>'Region 1 Labor Rates'!Print_Titles</vt:lpstr>
      <vt:lpstr>'Region 2 Labor Rates'!Print_Titles</vt:lpstr>
      <vt:lpstr>'Region 3 Labor Rates'!Print_Titles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betterj</dc:creator>
  <cp:lastModifiedBy>Robistow ,Edwin (OGS)</cp:lastModifiedBy>
  <cp:lastPrinted>2024-11-05T14:35:28Z</cp:lastPrinted>
  <dcterms:created xsi:type="dcterms:W3CDTF">2008-04-30T14:04:58Z</dcterms:created>
  <dcterms:modified xsi:type="dcterms:W3CDTF">2024-11-05T14:35:31Z</dcterms:modified>
</cp:coreProperties>
</file>