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703_Spectrotel\Contract Mods\Update #9\"/>
    </mc:Choice>
  </mc:AlternateContent>
  <xr:revisionPtr revIDLastSave="0" documentId="13_ncr:1_{2B55AE20-DABA-458B-AD1B-D19573517622}" xr6:coauthVersionLast="47" xr6:coauthVersionMax="47" xr10:uidLastSave="{00000000-0000-0000-0000-000000000000}"/>
  <bookViews>
    <workbookView xWindow="-110" yWindow="-110" windowWidth="19420" windowHeight="10300" tabRatio="796" firstSheet="1" activeTab="1"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4" r:id="rId8"/>
  </sheets>
  <definedNames>
    <definedName name="_xlnm.Print_Area" localSheetId="1">'Pricing - Lot 1 Voice'!$B$1:$P$51</definedName>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alcMode="manual"/>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7" i="47" l="1"/>
  <c r="L276" i="47"/>
  <c r="L275" i="47"/>
  <c r="L274" i="47"/>
  <c r="L273" i="47"/>
  <c r="L272" i="47"/>
  <c r="L271" i="47"/>
  <c r="L270" i="47"/>
  <c r="L269" i="47"/>
  <c r="L268" i="47"/>
  <c r="L267" i="47"/>
  <c r="L266" i="47"/>
  <c r="B272" i="47"/>
  <c r="B273" i="47" s="1"/>
  <c r="B274" i="47" s="1"/>
  <c r="B275" i="47" s="1"/>
  <c r="B276" i="47" s="1"/>
  <c r="B277" i="47" s="1"/>
  <c r="B270" i="47"/>
  <c r="L106" i="43" l="1"/>
  <c r="L105" i="43"/>
  <c r="L104" i="43"/>
  <c r="L103" i="43"/>
  <c r="L102" i="43"/>
  <c r="L101" i="43"/>
  <c r="L100" i="43"/>
  <c r="L99" i="43"/>
  <c r="L98" i="43"/>
  <c r="L265" i="47" l="1"/>
  <c r="B248" i="47"/>
  <c r="B249" i="47" s="1"/>
  <c r="B250" i="47" s="1"/>
  <c r="B251" i="47" s="1"/>
  <c r="B252" i="47" s="1"/>
  <c r="B253" i="47" s="1"/>
  <c r="B254" i="47" s="1"/>
  <c r="B255" i="47" s="1"/>
  <c r="B256" i="47" s="1"/>
  <c r="B257" i="47" s="1"/>
  <c r="B258" i="47" s="1"/>
  <c r="B259" i="47" s="1"/>
  <c r="B260" i="47" s="1"/>
  <c r="B261" i="47" s="1"/>
  <c r="B262" i="47" s="1"/>
  <c r="B263" i="47" s="1"/>
  <c r="B264" i="47" s="1"/>
  <c r="B265" i="47" s="1"/>
  <c r="B237" i="47"/>
  <c r="B238" i="47" s="1"/>
  <c r="B239" i="47" s="1"/>
  <c r="B240" i="47" s="1"/>
  <c r="B241" i="47" s="1"/>
  <c r="B242" i="47" s="1"/>
  <c r="B243" i="47" s="1"/>
  <c r="B244" i="47" s="1"/>
  <c r="B245" i="47" s="1"/>
  <c r="B246" i="47" s="1"/>
  <c r="L97" i="43"/>
  <c r="L96" i="43"/>
  <c r="L95" i="43"/>
  <c r="L94" i="43"/>
  <c r="L93" i="43"/>
  <c r="L92" i="43"/>
  <c r="L91" i="43"/>
  <c r="L233" i="47" l="1"/>
  <c r="L199" i="47"/>
  <c r="L59" i="43"/>
  <c r="L235" i="47" l="1"/>
  <c r="L234" i="47"/>
  <c r="L232" i="47"/>
  <c r="L231" i="47"/>
  <c r="L230" i="47"/>
  <c r="L229" i="47"/>
  <c r="L228" i="47"/>
  <c r="L227" i="47"/>
  <c r="L226" i="47"/>
  <c r="L225" i="47"/>
  <c r="L224" i="47"/>
  <c r="L223" i="47"/>
  <c r="L222" i="47"/>
  <c r="L221" i="47"/>
  <c r="L220" i="47"/>
  <c r="L219" i="47"/>
  <c r="L218" i="47"/>
  <c r="L217" i="47"/>
  <c r="L216" i="47"/>
  <c r="L215" i="47"/>
  <c r="L214" i="47"/>
  <c r="L213" i="47"/>
  <c r="L212" i="47"/>
  <c r="L211" i="47"/>
  <c r="L210" i="47"/>
  <c r="L209" i="47"/>
  <c r="L208" i="47"/>
  <c r="L207" i="47"/>
  <c r="L206" i="47"/>
  <c r="L205" i="47"/>
  <c r="L204" i="47"/>
  <c r="L203" i="47"/>
  <c r="L202" i="47"/>
  <c r="L201" i="47"/>
  <c r="L200" i="47"/>
  <c r="L198" i="47"/>
  <c r="L197" i="47"/>
  <c r="L196" i="47"/>
  <c r="L195" i="47"/>
  <c r="L194" i="47"/>
  <c r="L193" i="47"/>
  <c r="L192" i="47"/>
  <c r="L191" i="47"/>
  <c r="L190" i="47"/>
  <c r="L189" i="47"/>
  <c r="L188" i="47"/>
  <c r="L187" i="47"/>
  <c r="L186" i="47"/>
  <c r="L185" i="47"/>
  <c r="L184" i="47"/>
  <c r="L183" i="47"/>
  <c r="L182" i="47"/>
  <c r="L181" i="47"/>
  <c r="L180" i="47"/>
  <c r="L179" i="47"/>
  <c r="L178" i="47"/>
  <c r="L177" i="47"/>
  <c r="L176" i="47"/>
  <c r="L175" i="47"/>
  <c r="L174" i="47"/>
  <c r="L173" i="47"/>
  <c r="L172" i="47"/>
  <c r="L171" i="47"/>
  <c r="L170" i="47"/>
  <c r="L169" i="47"/>
  <c r="L168" i="47"/>
  <c r="L167" i="47"/>
  <c r="L166" i="47"/>
  <c r="L165" i="47"/>
  <c r="L164" i="47"/>
  <c r="L163" i="47"/>
  <c r="L162" i="47"/>
  <c r="L161" i="47"/>
  <c r="L160" i="47"/>
  <c r="L159" i="47"/>
  <c r="L158" i="47"/>
  <c r="L157" i="47"/>
  <c r="L156" i="47"/>
  <c r="L155" i="47"/>
  <c r="L154" i="47"/>
  <c r="L153" i="47"/>
  <c r="L152" i="47"/>
  <c r="L151" i="47"/>
  <c r="L150" i="47"/>
  <c r="L149" i="47"/>
  <c r="L148" i="47"/>
  <c r="L147" i="47"/>
  <c r="L146" i="47"/>
  <c r="L145" i="47"/>
  <c r="L144" i="47"/>
  <c r="L143" i="47"/>
  <c r="L142" i="47"/>
  <c r="L141" i="47"/>
  <c r="L140" i="47"/>
  <c r="L139" i="47"/>
  <c r="L138" i="47"/>
  <c r="L137" i="47"/>
  <c r="L136" i="47"/>
  <c r="L135" i="47"/>
  <c r="L134" i="47"/>
  <c r="L133" i="47"/>
  <c r="L132" i="47"/>
  <c r="L131" i="47"/>
  <c r="L130" i="47"/>
  <c r="L129" i="47"/>
  <c r="L128" i="47"/>
  <c r="L127" i="47"/>
  <c r="L126" i="47"/>
  <c r="L125" i="47"/>
  <c r="L124" i="47"/>
  <c r="L123" i="47"/>
  <c r="L122" i="47"/>
  <c r="L121" i="47"/>
  <c r="L120" i="47"/>
  <c r="L119" i="47"/>
  <c r="L118" i="47"/>
  <c r="L117" i="47"/>
  <c r="L116" i="47"/>
  <c r="L115" i="47"/>
  <c r="L114" i="47"/>
  <c r="L113" i="47"/>
  <c r="L112" i="47"/>
  <c r="L111" i="47"/>
  <c r="L110" i="47"/>
  <c r="L109" i="47"/>
  <c r="L108" i="47"/>
  <c r="L107" i="47"/>
  <c r="L106" i="47"/>
  <c r="L105" i="47"/>
  <c r="L104" i="47"/>
  <c r="L103" i="47"/>
  <c r="L102" i="47"/>
  <c r="L101" i="47"/>
  <c r="L100" i="47"/>
  <c r="L99" i="47"/>
  <c r="L98" i="47"/>
  <c r="L97" i="47"/>
  <c r="L96" i="47"/>
  <c r="L95" i="47"/>
  <c r="L94" i="47"/>
  <c r="L93" i="47"/>
  <c r="L92" i="47"/>
  <c r="L91" i="47"/>
  <c r="L90" i="47"/>
  <c r="L89" i="47"/>
  <c r="L88" i="47"/>
  <c r="L87" i="47"/>
  <c r="L86" i="47"/>
  <c r="L85" i="47"/>
  <c r="L84" i="47"/>
  <c r="L83" i="47"/>
  <c r="L82" i="47"/>
  <c r="L81" i="47"/>
  <c r="L80" i="47"/>
  <c r="L79" i="47"/>
  <c r="L78" i="47"/>
  <c r="L77" i="47"/>
  <c r="L76" i="47"/>
  <c r="L75" i="47"/>
  <c r="L74" i="47"/>
  <c r="L73" i="47"/>
  <c r="L72" i="47"/>
  <c r="L71" i="47"/>
  <c r="L70" i="47"/>
  <c r="L69" i="47"/>
  <c r="L68" i="47"/>
  <c r="L67" i="47"/>
  <c r="L66" i="47"/>
  <c r="L65" i="47"/>
  <c r="L64" i="47"/>
  <c r="L63" i="47"/>
  <c r="L62" i="47"/>
  <c r="L61" i="47"/>
  <c r="L60" i="47"/>
  <c r="L59" i="47"/>
  <c r="L58" i="47"/>
  <c r="L57" i="47"/>
  <c r="L56" i="47"/>
  <c r="L55" i="47"/>
  <c r="L54" i="47"/>
  <c r="L53" i="47"/>
  <c r="L52" i="47"/>
  <c r="L51" i="47"/>
  <c r="L50" i="47"/>
  <c r="L49" i="47"/>
  <c r="L48" i="47"/>
  <c r="L47" i="47"/>
  <c r="L46" i="47"/>
  <c r="L45" i="47"/>
  <c r="L44" i="47"/>
  <c r="L43" i="47"/>
  <c r="L42" i="47"/>
  <c r="L41" i="47"/>
  <c r="L40" i="47"/>
  <c r="L39" i="47"/>
  <c r="L38" i="47"/>
  <c r="L37" i="47"/>
  <c r="L36" i="47"/>
  <c r="L35" i="47"/>
  <c r="L34" i="47"/>
  <c r="L33" i="47"/>
  <c r="L32" i="47"/>
  <c r="L31" i="47"/>
  <c r="L30" i="47"/>
  <c r="L29" i="47"/>
  <c r="L28" i="47"/>
  <c r="L27" i="47"/>
  <c r="L90" i="43" l="1"/>
  <c r="L89" i="43"/>
  <c r="L88" i="43"/>
  <c r="L87" i="43"/>
  <c r="L86" i="43"/>
  <c r="L85" i="43"/>
  <c r="L84" i="43"/>
  <c r="L83" i="43"/>
  <c r="L82" i="43"/>
  <c r="L81" i="43"/>
  <c r="L80" i="43"/>
  <c r="L79" i="43"/>
  <c r="L78" i="43"/>
  <c r="L77" i="43"/>
  <c r="L76" i="43"/>
  <c r="L75" i="43"/>
  <c r="L74" i="43"/>
  <c r="L73" i="43"/>
  <c r="L72" i="43"/>
  <c r="L71" i="43"/>
  <c r="L70" i="43"/>
  <c r="L69" i="43"/>
  <c r="L68" i="43"/>
  <c r="L67" i="43"/>
  <c r="L66" i="43"/>
  <c r="L65" i="43"/>
  <c r="L64" i="43"/>
  <c r="L63" i="43"/>
  <c r="L62" i="43"/>
  <c r="L61" i="43"/>
  <c r="L60" i="43"/>
  <c r="L58" i="43"/>
  <c r="L57" i="43"/>
  <c r="L56" i="43"/>
  <c r="L55" i="43"/>
  <c r="L54" i="43"/>
  <c r="L53" i="43"/>
  <c r="L52" i="43"/>
  <c r="C3" i="64" l="1"/>
  <c r="C2" i="64"/>
  <c r="B2" i="62" l="1"/>
  <c r="B1" i="62"/>
  <c r="B2" i="60"/>
  <c r="B1" i="60"/>
  <c r="C2" i="47"/>
  <c r="C1" i="47"/>
  <c r="B2" i="61"/>
  <c r="B1" i="61"/>
  <c r="B2" i="30"/>
  <c r="B1" i="30"/>
  <c r="D5" i="60" l="1"/>
  <c r="D5" i="30" l="1"/>
  <c r="L6" i="47" l="1"/>
  <c r="L7" i="47"/>
  <c r="L8" i="47"/>
  <c r="L9" i="47"/>
  <c r="L10" i="47"/>
  <c r="L11" i="47"/>
  <c r="L12" i="47"/>
  <c r="L13" i="47"/>
  <c r="L14" i="47"/>
  <c r="L15" i="47"/>
  <c r="L16" i="47"/>
  <c r="L17" i="47"/>
  <c r="L18" i="47"/>
  <c r="L19" i="47"/>
  <c r="L20" i="47"/>
  <c r="L21" i="47"/>
  <c r="L22" i="47"/>
  <c r="L23" i="47"/>
  <c r="L24" i="47"/>
  <c r="L25" i="47"/>
  <c r="L26" i="47"/>
  <c r="L6" i="43" l="1"/>
  <c r="L7" i="43"/>
  <c r="L8" i="43"/>
  <c r="L9" i="43"/>
  <c r="L10" i="43"/>
  <c r="L11" i="43"/>
  <c r="L12" i="43"/>
  <c r="L13" i="43"/>
  <c r="L14" i="43"/>
  <c r="L15" i="43"/>
  <c r="L16" i="43"/>
  <c r="L17" i="43"/>
  <c r="L18" i="43"/>
  <c r="L19" i="43"/>
  <c r="L20" i="43"/>
  <c r="L21" i="43"/>
  <c r="L22" i="43"/>
  <c r="L23" i="43"/>
  <c r="L24" i="43"/>
  <c r="L25" i="43"/>
  <c r="L26" i="43"/>
  <c r="L27" i="43"/>
  <c r="L28" i="43"/>
  <c r="L29" i="43"/>
  <c r="L30" i="43"/>
  <c r="L31" i="43"/>
  <c r="L32" i="43"/>
  <c r="L33" i="43"/>
  <c r="L34" i="43"/>
  <c r="L35" i="43"/>
  <c r="L36" i="43"/>
  <c r="L37" i="43"/>
  <c r="L38" i="43"/>
  <c r="L39" i="43"/>
  <c r="L40" i="43"/>
  <c r="L41" i="43"/>
  <c r="L42" i="43"/>
  <c r="L43" i="43"/>
  <c r="L44" i="43"/>
  <c r="L45" i="43"/>
  <c r="L46" i="43"/>
  <c r="L47" i="43"/>
  <c r="L48" i="43"/>
  <c r="L49" i="43"/>
  <c r="L50" i="43"/>
  <c r="L51" i="43"/>
  <c r="A1" i="27"/>
</calcChain>
</file>

<file path=xl/sharedStrings.xml><?xml version="1.0" encoding="utf-8"?>
<sst xmlns="http://schemas.openxmlformats.org/spreadsheetml/2006/main" count="4200" uniqueCount="1024">
  <si>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</si>
  <si>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</si>
  <si>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</si>
  <si>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</si>
  <si>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</si>
  <si>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</si>
  <si>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</si>
  <si>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</si>
  <si>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</si>
  <si>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</si>
  <si>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</si>
  <si>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</si>
  <si>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</si>
  <si>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</si>
  <si>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</si>
  <si>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</si>
  <si>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</si>
  <si>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</si>
  <si>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</si>
  <si>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</si>
  <si>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</si>
  <si>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</si>
  <si>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</si>
  <si>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</si>
  <si>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</si>
  <si>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</si>
  <si>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</si>
  <si>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</si>
  <si>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</si>
  <si>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</si>
  <si>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</si>
  <si>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</si>
  <si>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</si>
  <si>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</si>
  <si>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</si>
  <si>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</si>
  <si>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</si>
  <si>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</si>
  <si>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</si>
  <si>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</si>
  <si>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</si>
  <si>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</si>
  <si>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</si>
  <si>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</si>
  <si>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</si>
  <si>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</si>
  <si>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</si>
  <si>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</si>
  <si>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</si>
  <si>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</si>
  <si>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</si>
  <si>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</si>
  <si>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</si>
  <si>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</si>
  <si>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</si>
  <si>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</si>
  <si>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</si>
  <si>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</si>
  <si>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</si>
  <si>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</si>
  <si>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</si>
  <si>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</si>
  <si>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</si>
  <si>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</si>
  <si>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</si>
  <si>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</si>
  <si>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</si>
  <si>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</si>
  <si>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</si>
  <si>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Router</t>
  </si>
  <si>
    <t>Unit of Measure - Numerical</t>
  </si>
  <si>
    <t>Unit of Measure - Description</t>
  </si>
  <si>
    <t>Lines</t>
  </si>
  <si>
    <t>N/A</t>
  </si>
  <si>
    <t>SKU Number</t>
  </si>
  <si>
    <t>St. Lawrence</t>
  </si>
  <si>
    <t>Recurring</t>
  </si>
  <si>
    <t>Non-recurring</t>
  </si>
  <si>
    <t>NYS Discount %</t>
  </si>
  <si>
    <t>Service Specifications</t>
  </si>
  <si>
    <t>Yes</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</si>
  <si>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</si>
  <si>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</si>
  <si>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</si>
  <si>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</si>
  <si>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</si>
  <si>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</si>
  <si>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</si>
  <si>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</si>
  <si>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</si>
  <si>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</si>
  <si>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Internet access is unlimited with the exception of the speed of the line.</t>
  </si>
  <si>
    <t>Bidirectional communication, pulse dialing signal included.</t>
  </si>
  <si>
    <t>Voice signal only.</t>
  </si>
  <si>
    <t>Traditional phone equipment.</t>
  </si>
  <si>
    <t>Spectrotel Inc.</t>
  </si>
  <si>
    <t>No</t>
  </si>
  <si>
    <t>Business Lines</t>
  </si>
  <si>
    <t>Plain Old Telephone Service is a standard connection over Public Switched Telephone Network. Local, long distance, international calling service and features included at additional charge. Unlimited local, long distance, and feature packages are available at additional charge.</t>
  </si>
  <si>
    <t>Local, long distance, international calling service and features included at additional charge.</t>
  </si>
  <si>
    <t>Please see Pricing tab for charges related to installation services required.</t>
  </si>
  <si>
    <t>Centrex Lines</t>
  </si>
  <si>
    <t>Centrex Service provides Private Branch Exchange switching at the central office rather than at the customer premises over Public Switched Telephone Network. Local, long distance, international calling service and features included at additional charge. Unlimited local, long distance, and feature packages are available at additional charge.</t>
  </si>
  <si>
    <t>Remote Call Forwarding</t>
  </si>
  <si>
    <t>Remote Call Forwarding is a service feature that allows calls coming to a remote call forwarding number to be automatically forwarded to any answering location designated by the call receiver.</t>
  </si>
  <si>
    <t>Toll Free Service</t>
  </si>
  <si>
    <t>Toll Free Service with 8XX telephone numbers provide a free service to callers with the receiving party paying all of the charges. Toll Free Service can terminate on any telephone, and is compatible with all call management features.</t>
  </si>
  <si>
    <t>Voice T1</t>
  </si>
  <si>
    <t>Voice T-1 is a dedicated voice circuit that connects a Private Branch Exchange phone system directly to the Public Switched Telephone Network via digital T-1, with up to 24 channels for simultaneous voice communication. Each channel can be configured for inward, outward, or two-way service with access to local and long distance calling. Local, long distance, international calling service and features included at additional charge.</t>
  </si>
  <si>
    <t>Voice T1 with twenty-four 64-kbit/s channels (1.536 Mbit/s T1).</t>
  </si>
  <si>
    <t>Traditional Private Branch Exchange or Key phone system</t>
  </si>
  <si>
    <t>ISDN PRI</t>
  </si>
  <si>
    <t>Primary Rate Interface service is a dedicated, digital T-1 trunk with Integrated Services Digital Network signaling that connects a Private Branch Exchange phone system directly to the Public Switched Telephone Network via digital T-1. The trunk is configured as 23 bearer channels with each channel providing up to 64 Kbps of bandwidth and a signal channel, also referred to as a “D” channel. The D channel controls call connections to reduce the overall trunk requirements. Local, long distance, international calling service and features included at additional charge.</t>
  </si>
  <si>
    <t>Primary Rate Interface (PRI) with one 64-kbit/s D channel and 23 (1.536 Mbit/s T1, a.k.a. "23B + D").</t>
  </si>
  <si>
    <t>SIP Lines/Trunks (Analog)</t>
  </si>
  <si>
    <t>A SIP line/trunk is a virtual phone line that utilizes a broadband connection for access. SIP utilizes a VoIP connection to provide Internet telephony over the Public Switched Telephone Network. Appropriate Analog Telephone Adapter or Integrated Access Device is required and may be purchased separately. Calling plans are offered: Measured, Local Unlimited and Nationwide Unlimited.</t>
  </si>
  <si>
    <t>There is no limitation of Data usage with a SIP, SIP T1 and SIP analog service. Only bandwidth and usable channel allocation restrict traffic.</t>
  </si>
  <si>
    <t>Analog Telephone Adapter or Integrated Access Device</t>
  </si>
  <si>
    <t>SIP Lines/Trunks (Native)</t>
  </si>
  <si>
    <t>A SIP line/trunk is a virtual phone line that utilizes a broadband connection for access. SIP utilizes a VoIP connection to provide Internet telephony over the Public Switched Telephone Network. Calling plans are offered: Measured, Local Unlimited and Nationwide Unlimited.</t>
  </si>
  <si>
    <t>Internet Protocol Private Branch Exchange (IP PBX) phone system.</t>
  </si>
  <si>
    <t>SIP PRI</t>
  </si>
  <si>
    <t>A SIP PRI is a virtual PRI trunk that utilizes a broadband connection for access. SIP utilizes a VoIP connection to provide Internet telephony over the Public Switched Telephone Network. Appropriate Integrated Access Device is required and may be purchased separately. Calling plans are offered: Measured, Local Unlimited and Nationwide Unlimited.</t>
  </si>
  <si>
    <t>Integrated Access Device</t>
  </si>
  <si>
    <t>Internet Over Cable (IOC)</t>
  </si>
  <si>
    <t>Internet Over Cable (IOC) provides internet access using the cable industry standard DOCSIS 1.0 over cable infrastructure, which includes fiber from the head end to the hub and coax from the hub to the customer premises, with download speeds up to 1 Gbps in select markets. A broadband connection including access to the internet which is available 24 hours a day.</t>
  </si>
  <si>
    <t>Location of service may limit line availability.</t>
  </si>
  <si>
    <t>Basic service is 10 Mbps with the ability to upgrade to 20 Mbps, 25 Mbps, 50 Mbps, 75 Mbps, 100 Mbps, 150 Mbps, 200 Mbps and higher in select markets.</t>
  </si>
  <si>
    <t>Appropriate router/modem is required and may be purchased separately.</t>
  </si>
  <si>
    <t>Internet Over Fiber (IOF)</t>
  </si>
  <si>
    <t>Internet Over Fiber (IOF) provides internet access using passive optical network (PON) technology and an optical network terminal (ONT) at the customer premises, with speeds up to 500 Mbps in select markets. A broadband connection including access to the internet which is available 24 hours a day.</t>
  </si>
  <si>
    <t>Basic service is 25 Mbps with the ability to upgrade to 50 Mbps, 75 Mbps, 150 Mbps, 300 Mbps and higher in select markets.</t>
  </si>
  <si>
    <t>Appropriate modem/router is required and may be purchased separately.</t>
  </si>
  <si>
    <t>Ethernet Over Copper (EOC)</t>
  </si>
  <si>
    <t>Ethernet Over Copper (EOC) provides internet access via Ethernet in the First Mile (EFM) technology, using multiple twisted copper pair loops, and offered with speeds up to 45 Mbps in select markets. A broadband connection including access to the internet which is available 24 hours a day.</t>
  </si>
  <si>
    <t>Ethernet Over Fiber (EOF)</t>
  </si>
  <si>
    <t>Ethernet Over Fiber (EOF) provides dedicated internet access using carrier Ethernet technology via fiber optic cables with symmetrical speeds up to 10 Gbps in select markets. A broadband connection including access to the internet which is available 24 hours a day.</t>
  </si>
  <si>
    <t>Digital Subscriber Line (DSL)</t>
  </si>
  <si>
    <t>Digital Subscriber Line (DSL) provides internet access using over existing telephone lines, can be used simultaneously with voice services, and is offered at speeds up to 15 Mbps in select markets. A broadband connection including access to the internet which is available 24 hours a day.</t>
  </si>
  <si>
    <t>Internet Over Fixed Wireless (IOFW)</t>
  </si>
  <si>
    <t>Internet Over Fixed Wireless (IOFW) provides dedicated internet access using roof-mounted antennas to transmit data via highly focused radio waves, and is offered at speeds up to 1 Gbps in select markets. A broadband connection including access to the internet which is available 24 hours a day.</t>
  </si>
  <si>
    <t>Basic service is 10 Mbps with the ability to upgrade to 20 Mbps, 50 Mbps, 100 Mbps, 200 Mbps and higher in select markets.</t>
  </si>
  <si>
    <t>Appropriate antenna is required and may be purchased separately.</t>
  </si>
  <si>
    <t>Telephone, PBX, Centrex</t>
  </si>
  <si>
    <t>UNLL</t>
  </si>
  <si>
    <t>Unlimited Local Calling Plan</t>
  </si>
  <si>
    <t>UNLN</t>
  </si>
  <si>
    <t>Unlimited Nationwide Calling Plan</t>
  </si>
  <si>
    <t>UNLLFP</t>
  </si>
  <si>
    <t>UNLNFP</t>
  </si>
  <si>
    <t>RCF</t>
  </si>
  <si>
    <t>RCA</t>
  </si>
  <si>
    <t>Remote Call Forwarding Additional Path</t>
  </si>
  <si>
    <t>NYLOC</t>
  </si>
  <si>
    <t>Rate Per Minute, Local</t>
  </si>
  <si>
    <t>Measured Local Usage</t>
  </si>
  <si>
    <t>Minutes</t>
  </si>
  <si>
    <t>NYREG</t>
  </si>
  <si>
    <t>Rate Per Minute, Regional</t>
  </si>
  <si>
    <t>Measured Regional Usage</t>
  </si>
  <si>
    <t>NYTRA</t>
  </si>
  <si>
    <t>Rate Per Minute, Intrastate</t>
  </si>
  <si>
    <t>Measured Intrastate Usage</t>
  </si>
  <si>
    <t>NYTER</t>
  </si>
  <si>
    <t>Rate Per Minute, Interstate</t>
  </si>
  <si>
    <t>Measured Interstate Usage</t>
  </si>
  <si>
    <t>NYLDA</t>
  </si>
  <si>
    <t>Local DA</t>
  </si>
  <si>
    <t>Local Directory Assistance</t>
  </si>
  <si>
    <t>Call</t>
  </si>
  <si>
    <t>NYNDA</t>
  </si>
  <si>
    <t>National DA</t>
  </si>
  <si>
    <t>National Directory Assistance</t>
  </si>
  <si>
    <t>GCZ</t>
  </si>
  <si>
    <t>Call Forward Busy</t>
  </si>
  <si>
    <t>Feature, Call Forward Busy</t>
  </si>
  <si>
    <t>ESM</t>
  </si>
  <si>
    <t>Call Forward Variable</t>
  </si>
  <si>
    <t>Feature, Call Forward Variable</t>
  </si>
  <si>
    <t>NSS</t>
  </si>
  <si>
    <t>Call Return</t>
  </si>
  <si>
    <t>Feature, Call Return</t>
  </si>
  <si>
    <t>ESX</t>
  </si>
  <si>
    <t>Call Waiting</t>
  </si>
  <si>
    <t>Feature, Call Waiting</t>
  </si>
  <si>
    <t>N7PXA</t>
  </si>
  <si>
    <t>Call Waiting ID w/Name</t>
  </si>
  <si>
    <t>Feature, Call Waiting ID w/Name</t>
  </si>
  <si>
    <t>NNK</t>
  </si>
  <si>
    <t>Caller ID w/Name</t>
  </si>
  <si>
    <t>Feature, Caller ID w/Name</t>
  </si>
  <si>
    <t>ESC</t>
  </si>
  <si>
    <t>Three Way Calling</t>
  </si>
  <si>
    <t>Feature, Three Way Calling</t>
  </si>
  <si>
    <t>FRC</t>
  </si>
  <si>
    <t>Ultra Call Forward</t>
  </si>
  <si>
    <t>Feature, Ultra Call Forward</t>
  </si>
  <si>
    <t>CLT</t>
  </si>
  <si>
    <t>Additional Listing</t>
  </si>
  <si>
    <t>Directory Listing, Additional</t>
  </si>
  <si>
    <t>NPU</t>
  </si>
  <si>
    <t>Non-Published Service</t>
  </si>
  <si>
    <t>Directory Listing, Non-Published</t>
  </si>
  <si>
    <t>NLT</t>
  </si>
  <si>
    <t>Non-Listed Service</t>
  </si>
  <si>
    <t>Directory Listing, Non-Listed</t>
  </si>
  <si>
    <t>FAL</t>
  </si>
  <si>
    <t>Foreign Listing</t>
  </si>
  <si>
    <t>Directory Listing, Foreign</t>
  </si>
  <si>
    <t>NYLCC</t>
  </si>
  <si>
    <t>Line Connection Charge</t>
  </si>
  <si>
    <t>Line Connection Charge, per line</t>
  </si>
  <si>
    <t>NYTFN</t>
  </si>
  <si>
    <t>NYTFTER</t>
  </si>
  <si>
    <t>Rate Per Minute, Toll Free Interstate</t>
  </si>
  <si>
    <t>Usage Plan, Toll Free Interstate</t>
  </si>
  <si>
    <t>PBX</t>
  </si>
  <si>
    <t>PRIT1DTO</t>
  </si>
  <si>
    <t>Direct Trunk Overflow</t>
  </si>
  <si>
    <t>PRITT1DID</t>
  </si>
  <si>
    <t>DID Block of 20</t>
  </si>
  <si>
    <t>Feature, DID Block of 20</t>
  </si>
  <si>
    <t>NYT1LOC</t>
  </si>
  <si>
    <t>Dedicated Rate Per Minute, Local</t>
  </si>
  <si>
    <t>Dedicated Usage Plan, Local</t>
  </si>
  <si>
    <t>NYT1REG</t>
  </si>
  <si>
    <t>Dedicated Rate Per Minute, Regional</t>
  </si>
  <si>
    <t>Dedicated Usage Plan, Regional</t>
  </si>
  <si>
    <t>NYT1TRA</t>
  </si>
  <si>
    <t>Dedicated Rate Per Minute, Intrastate</t>
  </si>
  <si>
    <t>Dedicated Usage Plan, Intrastate</t>
  </si>
  <si>
    <t>NYT1TER</t>
  </si>
  <si>
    <t>Dedicated Rate Per Minute, Interstate</t>
  </si>
  <si>
    <t>Dedicated Usage Plan, Interstate</t>
  </si>
  <si>
    <t>SIP Line (Analog) - Measured</t>
  </si>
  <si>
    <t>Session Initiation Protocol (SIP) service provided over Voice Over Internet Protocol (VOIP) requires Internet Access, Integrated Access Device (IAD), Analog Telephone Adaptor (ATA).</t>
  </si>
  <si>
    <t>Integrated Access Device (IAD), Analog Telephone Adaptor (ATA)</t>
  </si>
  <si>
    <t>SIP Line (Analog) - Unlimited Local</t>
  </si>
  <si>
    <t>SIP Line (Analog) - Unlimited Nationwide</t>
  </si>
  <si>
    <t>SIP Trunk (Native) - Measured</t>
  </si>
  <si>
    <t>Integrated Access Device (IAD)</t>
  </si>
  <si>
    <t>SIP Trunk (Native) - Unlimited Local</t>
  </si>
  <si>
    <t>SIP Trunk (Native) - Unlimited Nationwide</t>
  </si>
  <si>
    <t>SIP E911</t>
  </si>
  <si>
    <t>SIP Caller ID with Name Lookup (per PRI)</t>
  </si>
  <si>
    <t>SIP Caller ID with Name Lookup (per Line/Trunk)</t>
  </si>
  <si>
    <t>SIP Service VoIP Auto Failover</t>
  </si>
  <si>
    <t>SIP-REG</t>
  </si>
  <si>
    <t>SIP IntraLATA Regional Usage</t>
  </si>
  <si>
    <t>SIP-INTRA</t>
  </si>
  <si>
    <t>SIP Instate Long Distance Usage</t>
  </si>
  <si>
    <t>SIP LNP</t>
  </si>
  <si>
    <t>Highspeed Cable Broadband without SLA (best effort). Service includes modem. Pricing is not to exceed and actual pricing will be determined at time of sale.</t>
  </si>
  <si>
    <t>Modem/Router</t>
  </si>
  <si>
    <t>IOC-20MB-2MB</t>
  </si>
  <si>
    <t>IOC 20 Mbps/2 Mbps Highspeed Cable Broadband</t>
  </si>
  <si>
    <t>IOC-25MB-2MB</t>
  </si>
  <si>
    <t>IOC 25 Mbps/2 Mbps Highspeed Cable Broadband</t>
  </si>
  <si>
    <t>IOC-25MB-5MB</t>
  </si>
  <si>
    <t>IOC 25 Mbps/5 Mbps Highspeed Cable Broadband</t>
  </si>
  <si>
    <t>IOC-50MB-5MB</t>
  </si>
  <si>
    <t>IOC 50 Mbps/5 Mbps Highspeed Cable Broadband</t>
  </si>
  <si>
    <t>IOC-60MB-25MB</t>
  </si>
  <si>
    <t>IOC 60 Mbps/25 Mbps Highspeed Cable Broadband</t>
  </si>
  <si>
    <t>IOC-75MB-15MB</t>
  </si>
  <si>
    <t>IOC 75 Mbps/15 Mbps Highspeed Cable Broadband</t>
  </si>
  <si>
    <t>IOC-100MB-20MB</t>
  </si>
  <si>
    <t>IOC 100 Mbps/20 Mbps Highspeed Cable Broadband</t>
  </si>
  <si>
    <t>Dedicated Internet delivered over fiber with an SLA. Pricing is not to exceed and actual pricing will be determined at time of sale.</t>
  </si>
  <si>
    <t>EOF-1GB</t>
  </si>
  <si>
    <t>EOF 1 Gbps Dedicated Internet Ethernet Over Fiber</t>
  </si>
  <si>
    <t>Gateway</t>
  </si>
  <si>
    <t>Asymmetrical Digital Subscriber Line Dry Loop without SLA (best effort). Includes equipment and DSL modem if necessary. Can be delivered up to 10K ft from the nearest Central Office.</t>
  </si>
  <si>
    <t>ADSL 3 Mbps/768 Kbps Dry Loop</t>
  </si>
  <si>
    <t>ADSL 10/1 Mbps Dry Loop</t>
  </si>
  <si>
    <t>Symmetrical Ethernet over Copper without SLA (best effort). Can be delivered up to 9K ft from Central Office.</t>
  </si>
  <si>
    <t>EOC Symmetrical 10 Mbps</t>
  </si>
  <si>
    <t>IOF-FTTI-25M-ST</t>
  </si>
  <si>
    <t>IOF 25M/25M - Static with 1 usable (4 total) IP address included</t>
  </si>
  <si>
    <t>Internet over Fiber, Fiber to the Interface. Router included. Service location needs to be qualified and may require site survey.</t>
  </si>
  <si>
    <t>IOF-FTTI-50M-ST</t>
  </si>
  <si>
    <t>IOF 50M/50M - Static with 1 usable (4 total) IP address included</t>
  </si>
  <si>
    <t>IOF-FTTI-75M-ST</t>
  </si>
  <si>
    <t>IOF 75M/75M - Static with 1 usable (4 total) IP address included</t>
  </si>
  <si>
    <t>IOF-FTTI-150M-ST</t>
  </si>
  <si>
    <t>IOF 150M/150M - Static with 1 usable (4 total) IP address included</t>
  </si>
  <si>
    <t>IOF-FTTI-500M-ST</t>
  </si>
  <si>
    <t>IOF 500M/500M - Static with 1 usable (4 total) IP address included</t>
  </si>
  <si>
    <t>IOF-FTTI-50M-DY</t>
  </si>
  <si>
    <t xml:space="preserve">IOF 50M/50M - Dynamic </t>
  </si>
  <si>
    <t>IOF-FTTI-75M-DY</t>
  </si>
  <si>
    <t xml:space="preserve">IOF 75M/75M - Dynamic </t>
  </si>
  <si>
    <t>IOF-FTTI-150M-DY</t>
  </si>
  <si>
    <t xml:space="preserve">IOF 150M/150M - Dynamic </t>
  </si>
  <si>
    <t>IOF-FTTI-STATIC-8</t>
  </si>
  <si>
    <t>IOF Static IP Addresses – 5 usable (8 total)</t>
  </si>
  <si>
    <t>IOF-FTTI-STATIC-32</t>
  </si>
  <si>
    <t>IOF Static IP Addresses – 29 usable (32 total)</t>
  </si>
  <si>
    <t>Nature of Charge (Tax, Surcharge, Fee, or Other)</t>
  </si>
  <si>
    <t>Pertinent Section(s) of Statute, Regulation or Other Authority to Pass Through</t>
  </si>
  <si>
    <t>Formula Used to Calculate Charge</t>
  </si>
  <si>
    <t>One-Time or Monthly Recurring Charge (MRC)?</t>
  </si>
  <si>
    <t>Conditions on Pass-Through</t>
  </si>
  <si>
    <t>Fee</t>
  </si>
  <si>
    <t>MRC</t>
  </si>
  <si>
    <t>Surcharge</t>
  </si>
  <si>
    <t>Regulatory Administration Fee</t>
  </si>
  <si>
    <t>FCC No. 4 § 5.2</t>
  </si>
  <si>
    <t>Not to exceed: $3.43 per Business line or trunk, $3.43 per Centrex station line, $3.43 per SIP line, $3.43 per PRI circuit</t>
  </si>
  <si>
    <t>Business Lines
Centrex Lines
Remote Call Forwarding
Voice T1
ISDN PRI
SIP Lines/Trunks (Analog)
SIP Lines/Trunks (Native)
SIP PRI</t>
  </si>
  <si>
    <t>Carrier Cost Recovery Surcharge</t>
  </si>
  <si>
    <t>FCC No. 4 § 5.3</t>
  </si>
  <si>
    <t>Not to exceed: $3.50 per Business line or trunk, $3.50 per Centrex station line, $3.50 per SIP line, $3.50 per PRI circuit</t>
  </si>
  <si>
    <t>End User Common Line Charge</t>
  </si>
  <si>
    <t>FCC No. 4 § 5.4</t>
  </si>
  <si>
    <t>Not to exceed: $12.00 per Business line or trunk, $12.00 per Centrex station line, $12.00 per SIP line, $50.00 per PRI circuit</t>
  </si>
  <si>
    <t>Local Connectivity Fee</t>
  </si>
  <si>
    <t>FCC No. 4 § 5.5.1</t>
  </si>
  <si>
    <t>Not to exceed: $0.49 per Business line, $1.15 per Business trunk, $1.15 per Centrex station line, $1.15 per SIP line, $2.07 per PRI circuit</t>
  </si>
  <si>
    <t>Federal Universal Service Fee</t>
  </si>
  <si>
    <t>FCC No. 4 § 5.6</t>
  </si>
  <si>
    <t>Universal Service Fee factor will match the relevant quarterly Universal Service Contribution Factor approved by the FCC rounded up to the nearest tenth of a percent. Proposed First Quarter 2019 USF Contribution Factor is 20 percent of interstate and international charges, including usage and non-usage charges</t>
  </si>
  <si>
    <t>Primary Interexchange Carrier Charge</t>
  </si>
  <si>
    <t>PSC No. 1 Addendum 2.7.1</t>
  </si>
  <si>
    <t>Not to exceed: $4.31 per Business line</t>
  </si>
  <si>
    <t>Surcharge for State Gross Income and Gross Earnings Taxes</t>
  </si>
  <si>
    <t>PSC No. 1 Addendum 2.7.2</t>
  </si>
  <si>
    <t>Village or Municipal Surcharge on Local Utility Gross Revenue Taxes</t>
  </si>
  <si>
    <t>PSC No. 1 Addendum 2.7.3</t>
  </si>
  <si>
    <t>Public Pay Telephone Surcharge</t>
  </si>
  <si>
    <t>PSC No. 1 Addendum 2.7.4</t>
  </si>
  <si>
    <t>Not to exceed: $0.54 per call</t>
  </si>
  <si>
    <t xml:space="preserve">Business Lines
Centrex Lines
Remote Call Forwarding
Toll Free Service
Voice T1
ISDN PRI
SIP Lines/Trunks (Analog)
SIP Lines/Trunks (Native)
SIP PRI
</t>
  </si>
  <si>
    <t>National Access Fee</t>
  </si>
  <si>
    <t>FCC No. 4 § 5.12</t>
  </si>
  <si>
    <t>Not to exceed: $3.50 per Business line or trunk, $3.50 per Centrex station line, $75.00 per PRI circuit</t>
  </si>
  <si>
    <t>Tax</t>
  </si>
  <si>
    <t>FEDERAL COST RECOVERY CHARGE</t>
  </si>
  <si>
    <t>8 FCC Rcd1802 ¶22</t>
  </si>
  <si>
    <t>TRS
2.801%</t>
  </si>
  <si>
    <t>FEDERAL EXCISE TAX</t>
  </si>
  <si>
    <t>26 USCS § 4251(a)(2)</t>
  </si>
  <si>
    <t>May not be passed through to Authorized Users. Authorized Users are presumed exempt unless Contractor proves to OGS and the Authorized User that the Authorized User is not exempt.</t>
  </si>
  <si>
    <t>FEDERAL UNIVERSAL SERVICE FUND</t>
  </si>
  <si>
    <t>47 CFR §54.712(a)</t>
  </si>
  <si>
    <t>LOCAL NUMBER PORTABILITY FUND</t>
  </si>
  <si>
    <t>47 CFR §52.33(b)</t>
  </si>
  <si>
    <t xml:space="preserve">The total LNP fee requirement is determined monthly by iconective (the LNP administer) for six regions of the US (Mid-Atlantic, Midwest, Northeast, Southeast, Southwest and Western).  Spectrotel’s portion of the regional fee requirements are determined based on Spectrotel’s percentage of reported gross retail telecommunications revenues in each of those regions (as reported on the Form 499A) relative to the total gross retail revenues reported by all 499A filers in the respective regions. The regional percentages are multiplied by the monthly fee requirement for each region to determine Spectrotel’s monthly fee. </t>
  </si>
  <si>
    <t>NASSAU CO. 911 SURCHARGE</t>
  </si>
  <si>
    <t>NY CLS County § 305(3)</t>
  </si>
  <si>
    <t>May not be passed through to State Agency Authorized Users. Non-State Agency Authorized Users must offer their own proof of exemption upon request.</t>
  </si>
  <si>
    <t>NY UNIVERSAL SERVICE FUND</t>
  </si>
  <si>
    <t>Case 15-M-0742, Order Adopting Joint Proposal ¶9 (Sept. 16, 2016)</t>
  </si>
  <si>
    <t>NYC E-911 SURCHARGE</t>
  </si>
  <si>
    <t>ROCKLAND CO. 911 SURCHARGE</t>
  </si>
  <si>
    <t>TOMPKINS CO. 911 SURCHARGE</t>
  </si>
  <si>
    <t>ALBANY SCHOOL DISTRICT</t>
  </si>
  <si>
    <t>TSB-M-90 (6) S</t>
  </si>
  <si>
    <t>CITY SALES TAX</t>
  </si>
  <si>
    <t>N.Y. Cons. Tax Law § 1210(1),(4)</t>
  </si>
  <si>
    <t>COUNTY SALES TAX</t>
  </si>
  <si>
    <t>LOCAL GROSS RECEIPTS TAX</t>
  </si>
  <si>
    <t>City of Yonkers Code § 15-16</t>
  </si>
  <si>
    <t>METRO COMMUTER TRANS. DISTRICT</t>
  </si>
  <si>
    <t>N.Y. Tax Law 183A 5., 184A 2.(a)</t>
  </si>
  <si>
    <t>NY MTA SURCHG ON EXCISE TAX</t>
  </si>
  <si>
    <t>N.Y. Tax Law 186-E(2)</t>
  </si>
  <si>
    <t>NY STATE EXCISE TAX</t>
  </si>
  <si>
    <t>N.Y. Tax Law § 186e(h)2.</t>
  </si>
  <si>
    <t>STATE SALES TAX</t>
  </si>
  <si>
    <t>N.Y. Tax Law § 1105(a)</t>
  </si>
  <si>
    <t>Tomkins Cty Code § 110-2</t>
  </si>
  <si>
    <t>$1/line</t>
  </si>
  <si>
    <t>NYC Admin. Code § 11-2323</t>
  </si>
  <si>
    <t>NY STATE FRANCHISE TAX</t>
  </si>
  <si>
    <t>N.Y. Tax Law §183(b), 184(3)</t>
  </si>
  <si>
    <t>NY MTA SURCHG ON FRANCHISE TAX</t>
  </si>
  <si>
    <t>N.Y. Tax Law §183A5, 184A2(a)</t>
  </si>
  <si>
    <t>Contractor:</t>
  </si>
  <si>
    <t>Contract #:</t>
  </si>
  <si>
    <t>PS68703</t>
  </si>
  <si>
    <t>Required On Premises Equipment</t>
  </si>
  <si>
    <t xml:space="preserve">Overage Charges </t>
  </si>
  <si>
    <t>Additional Discount %</t>
  </si>
  <si>
    <t>Terms of Additional Discount</t>
  </si>
  <si>
    <t>Unlimited Local Calling Plan &amp; Features</t>
  </si>
  <si>
    <t>Unlimited Nationwide Calling Plan &amp; Features</t>
  </si>
  <si>
    <t>Feature, Direct Trunk Overflow</t>
  </si>
  <si>
    <t>Basic service is 2 Mbps with the ability to upgrade to 5 Mbps, 10 Mbps, 20 Mbps, 30 Mbps and higher in select markets.</t>
  </si>
  <si>
    <t>Basic service is 1 Mbps with the ability to upgrade to 5 Mbps, 10 Mbps, 20 Mbps, 30 Mbps and higher in select markets.</t>
  </si>
  <si>
    <t>Basic service is 1.5 Mbps with the ability to upgrade to 3 Mbps, 8 Mbps, 8 Mbps, 10 Mbps and higher in select markets.</t>
  </si>
  <si>
    <t>Pass Through Item</t>
  </si>
  <si>
    <t>Applicability of Charge</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</si>
  <si>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</si>
  <si>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</si>
  <si>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Total Number of Items:</t>
  </si>
  <si>
    <t>NYOFF</t>
  </si>
  <si>
    <t>Rate Per Minute, Offshore</t>
  </si>
  <si>
    <t>Measured Offshore Usage</t>
  </si>
  <si>
    <t>NYCOL</t>
  </si>
  <si>
    <t>Collect Call</t>
  </si>
  <si>
    <t>DRS1X</t>
  </si>
  <si>
    <t>Distinctive Ring - 1st Ring</t>
  </si>
  <si>
    <t>Feature, Distinctive Ring - 1st Ring</t>
  </si>
  <si>
    <t>DRS2X</t>
  </si>
  <si>
    <t>Distinctive Ring - 2nd Ring</t>
  </si>
  <si>
    <t>Feature, Distinctive Ring - 2nd Ring</t>
  </si>
  <si>
    <t>NSQ</t>
  </si>
  <si>
    <t>Repeat Dialing</t>
  </si>
  <si>
    <t>Feature, Repeat Dialing</t>
  </si>
  <si>
    <t>ESF</t>
  </si>
  <si>
    <t>Speed Dial 30</t>
  </si>
  <si>
    <t>Feature, Speed Dial 30</t>
  </si>
  <si>
    <t>ESL</t>
  </si>
  <si>
    <t>Speed Dial 8</t>
  </si>
  <si>
    <t>Feature, Speed Dial 8</t>
  </si>
  <si>
    <t>LTG1X</t>
  </si>
  <si>
    <t>ISDN SW Voice &amp; Data</t>
  </si>
  <si>
    <t>Feature, ISDN Switched Voice &amp; Data</t>
  </si>
  <si>
    <t>NYTFSOC</t>
  </si>
  <si>
    <t>Toll Free Number Order Charge</t>
  </si>
  <si>
    <t>NYTFLDL</t>
  </si>
  <si>
    <t>Toll Free Directory Listing</t>
  </si>
  <si>
    <t>NYTFTRA</t>
  </si>
  <si>
    <t>Rate Per Minute, Toll Free Intrastate</t>
  </si>
  <si>
    <t>Usage Plan, Toll Free Intrastate</t>
  </si>
  <si>
    <t>NYT1OFF</t>
  </si>
  <si>
    <t>Dedicated Rate Per Minute, Offshore</t>
  </si>
  <si>
    <t>Dedicated Usage Plan, AK HI USVI PR</t>
  </si>
  <si>
    <t>NYT1INST</t>
  </si>
  <si>
    <t>T1 Installation Charge</t>
  </si>
  <si>
    <t>3743051-VM</t>
  </si>
  <si>
    <t>SIP Line (Analog) - Measured with Voicemail</t>
  </si>
  <si>
    <t>3737650-VM</t>
  </si>
  <si>
    <t>SIP Line (Analog) - Unlimited Local with Voicemail</t>
  </si>
  <si>
    <t>3737651-VM</t>
  </si>
  <si>
    <t>SIP Line (Analog) - Unlimited Nationwide with Voicemail</t>
  </si>
  <si>
    <t>3744268-VM</t>
  </si>
  <si>
    <t>SIP Trunk (Native) - Measured with Voicemail</t>
  </si>
  <si>
    <t>3737254-VM</t>
  </si>
  <si>
    <t>SIP Trunk (Native) - Unlimited Local with Voicemail</t>
  </si>
  <si>
    <t>3739008-VM</t>
  </si>
  <si>
    <t>SIP Trunk (Native) - Unlimited Nationwide with Voicemail</t>
  </si>
  <si>
    <t>SIP PRI - Unlimited Local</t>
  </si>
  <si>
    <t>Integrated Access Device (IAD), IP PBX</t>
  </si>
  <si>
    <t>SIP Toll Free Number</t>
  </si>
  <si>
    <t>SIP Remote Call Forwarding</t>
  </si>
  <si>
    <t>SIP Additional DIDs</t>
  </si>
  <si>
    <t>SIP Directory Listing - New or Additional</t>
  </si>
  <si>
    <t>SIP Gold Number (per TN)</t>
  </si>
  <si>
    <t>SIP National Toll free Directory Listing</t>
  </si>
  <si>
    <t>SIP Service Enhanced Call Redirect</t>
  </si>
  <si>
    <t>SIP Automated Message Extension</t>
  </si>
  <si>
    <t>SIP-OFF</t>
  </si>
  <si>
    <t>SIP Offshore Domestic Usage</t>
  </si>
  <si>
    <t>SIP-TF-INTRA</t>
  </si>
  <si>
    <t>SIP Toll Free Usage (Intrastate)</t>
  </si>
  <si>
    <t>SIP-TF-INTER</t>
  </si>
  <si>
    <t>SIP Toll Free Usage (Interstate)</t>
  </si>
  <si>
    <t>SIP RESPORG Change</t>
  </si>
  <si>
    <t>SIP Service Expedite (per Request)</t>
  </si>
  <si>
    <t>SIP LNP Expedite (per Request)</t>
  </si>
  <si>
    <t>SIP DID Sequential Number Set-up Fee (per order)</t>
  </si>
  <si>
    <t>SIP DID Vanity Number Set-up Fee (per number)</t>
  </si>
  <si>
    <t>SIP Toll Free Vanity Number Set-up Fee (per number)</t>
  </si>
  <si>
    <t>SIP Service VoIP Auto Failover Installation</t>
  </si>
  <si>
    <t>ADSL Dynamic 10M/768k Line Share</t>
  </si>
  <si>
    <t>Asymmetrical Digital Subscriber Line Line Share without SLA (best effort). Includes equipment and DSL modem if necessary. Can be delivered up to 10K ft from the nearest Central Office.</t>
  </si>
  <si>
    <t>ADSL Dynamic 15M/768k Line Share</t>
  </si>
  <si>
    <t>ADSL Static 3.0M/768k Line Share</t>
  </si>
  <si>
    <t>ADSL Static 5M/768k Line Share</t>
  </si>
  <si>
    <t>ADSL Static 7.1M/768k Line Share</t>
  </si>
  <si>
    <t>ADSL Static 10M/768k Line Share</t>
  </si>
  <si>
    <t>ADSL Static 15M/768k Line Share</t>
  </si>
  <si>
    <t>ADSL 1.5 Mbps/384 Kbps Dry Loop</t>
  </si>
  <si>
    <t>ADSL 1.5 Mbps/768 Kbps Dry Loop</t>
  </si>
  <si>
    <t>ADSL 3 Mbps/384 Kbps Dry Loop</t>
  </si>
  <si>
    <t>ADSL 6 Mbps/768 Kbps Dry Loop</t>
  </si>
  <si>
    <t>ADSL 8/1 Mbps Dry Loop</t>
  </si>
  <si>
    <t>ADSL 15/1 Mbps Dry Loop</t>
  </si>
  <si>
    <t>ADSL Block of 4 IPs</t>
  </si>
  <si>
    <t>ADSL Block of 8 IPs</t>
  </si>
  <si>
    <t>ADSL Block of 16 IPs</t>
  </si>
  <si>
    <t>ADSL Block of 32 IPs</t>
  </si>
  <si>
    <t>ADSL Block of 64 IPs</t>
  </si>
  <si>
    <t>ADSL Block of 128 IPs</t>
  </si>
  <si>
    <t>ADSL Block of 256 IPs</t>
  </si>
  <si>
    <t>ADSL Expedite</t>
  </si>
  <si>
    <t>ADSL Installation Charge</t>
  </si>
  <si>
    <t>EOC Asymmetrical 8/1 Mbps</t>
  </si>
  <si>
    <t>Asymmetrical Ethernet over Copper without SLA (best effort). Can be delivered up to 10K ft from Central Office.</t>
  </si>
  <si>
    <t>EOC Asymmetrical 10/1 Mbps</t>
  </si>
  <si>
    <t>EOC Asymmetrical 10/2 Mbps</t>
  </si>
  <si>
    <t>EOC Asymmetrical 10/5 Mbps</t>
  </si>
  <si>
    <t>EOC Asymmetrical 15/1 Mbps</t>
  </si>
  <si>
    <t>EOC Asymmetrical 20/1 Mbps</t>
  </si>
  <si>
    <t>EOC Asymmetrical 20/2 Mbps</t>
  </si>
  <si>
    <t>EOC Asymmetrical 20/5 Mbps</t>
  </si>
  <si>
    <t>EOC Asymmetrical 30/2 Mbps</t>
  </si>
  <si>
    <t>EOC Asymmetrical 30/5 Mbps</t>
  </si>
  <si>
    <t>EOC Asymmetrical 30/10 Mbps</t>
  </si>
  <si>
    <t>EOC Asymmetrical 50/5 Mbps</t>
  </si>
  <si>
    <t>EOC Asymmetrical 50/10 Mbps</t>
  </si>
  <si>
    <t>EOC Symmetrical 2 Mbps</t>
  </si>
  <si>
    <t>Symmetrical Ethernet over Copper without SLA (best effort). Can be delivered up to 10K ft from Central Office.</t>
  </si>
  <si>
    <t>EOC Symmetrical 3 Mbps</t>
  </si>
  <si>
    <t>EOC Symmetrical 5 Mbps</t>
  </si>
  <si>
    <t>EOC Symmetrical 20 Mbps</t>
  </si>
  <si>
    <t>Symmetrical Ethernet over Copper without SLA (best effort). Can be delivered up to 6K ft from Central Office.</t>
  </si>
  <si>
    <t>EOC Symmetrical 45 Mbps</t>
  </si>
  <si>
    <t>Symmetrical Ethernet over Copper without SLA (best effort). Can be delivered up to 3K ft from Central Office.</t>
  </si>
  <si>
    <t>EOC Block of 4 IPs</t>
  </si>
  <si>
    <t>Ethernet over Copper without SLA (best effort).</t>
  </si>
  <si>
    <t>EOC Block of 8 IPs</t>
  </si>
  <si>
    <t>EOC Block of 16 IPs</t>
  </si>
  <si>
    <t>EOC Block of 32 IPs</t>
  </si>
  <si>
    <t>EOC Block of 64 IPs</t>
  </si>
  <si>
    <t>EOC Block of 128 IPs</t>
  </si>
  <si>
    <t>EOC Block of 256 IPs</t>
  </si>
  <si>
    <t>EOC Installation Charge</t>
  </si>
  <si>
    <t>IOF-FTTI-300M-ST</t>
  </si>
  <si>
    <t>IOF 300M/300M - Static with 1 usable (4 total) IP address included</t>
  </si>
  <si>
    <t>IOF-FTTI-25M-DY</t>
  </si>
  <si>
    <t xml:space="preserve">IOF 25M/25M - Dynamic </t>
  </si>
  <si>
    <t>IOF-FTTI-300M-DY</t>
  </si>
  <si>
    <t xml:space="preserve">IOF 300M/300M - Dynamic </t>
  </si>
  <si>
    <t>IOF-FTTI-500M-DY</t>
  </si>
  <si>
    <t xml:space="preserve">IOF 500M/500M - Dynamic </t>
  </si>
  <si>
    <t>IOF-FTTI-STATIC-16</t>
  </si>
  <si>
    <t>IOF Static IP Addresses – 13 usable (16 total)</t>
  </si>
  <si>
    <t>IOF-FTTI-STATIC-64</t>
  </si>
  <si>
    <t>IOF Static IP Addresses – 61 usable (64 total)</t>
  </si>
  <si>
    <t>IOF-FTTI-STATIC-128</t>
  </si>
  <si>
    <t>IOF Static IP Addresses – 128 usable (128 total)</t>
  </si>
  <si>
    <t>IOF-FTTI-CAT5</t>
  </si>
  <si>
    <t>IOF Cat 5 Cable in 50 foot increments (After initial install up to 100 feet included with service.)</t>
  </si>
  <si>
    <t>50</t>
  </si>
  <si>
    <t>Foot</t>
  </si>
  <si>
    <t>IOF-FTTI-CAT6</t>
  </si>
  <si>
    <t>IOF Cat 6 Cable in 50 foot increments (After initial install up to 100 feet included with service.)</t>
  </si>
  <si>
    <t>IOC-10MB-1MB</t>
  </si>
  <si>
    <t>IOC 10 Mbps/1 Mbps Highspeed Cable Broadband</t>
  </si>
  <si>
    <t>IOC-50MB-1.5MB</t>
  </si>
  <si>
    <t>IOC 50 Mbps/1.5 Mbps Highspeed Cable Broadband</t>
  </si>
  <si>
    <t>IOC-50MB-10MB</t>
  </si>
  <si>
    <t>IOC 50 Mbps/10 Mbps Highspeed Cable Broadband</t>
  </si>
  <si>
    <t>IOC-50MB-4MB</t>
  </si>
  <si>
    <t>IOC 50 Mbps/4 Mbps Highspeed Cable Broadband</t>
  </si>
  <si>
    <t>IOC-60MB-5MB</t>
  </si>
  <si>
    <t>IOC 60 Mbps/5 Mbps Highspeed Cable Broadband</t>
  </si>
  <si>
    <t>IOC-75MB-5MB</t>
  </si>
  <si>
    <t>IOC 75 Mbps/5 Mbps Highspeed Cable Broadband</t>
  </si>
  <si>
    <t>IOC-75MB-6MB</t>
  </si>
  <si>
    <t>IOC 75 Mbps/6 Mbps Highspeed Cable Broadband</t>
  </si>
  <si>
    <t>IOC-100MB-10MB</t>
  </si>
  <si>
    <t>IOC 100 Mbps/10 Mbps Highspeed Cable Broadband</t>
  </si>
  <si>
    <t>IOC-100MB-5MB</t>
  </si>
  <si>
    <t>IOC 100 Mbps/5 Mbps Highspeed Cable Broadband</t>
  </si>
  <si>
    <t>IOC-100MB-8MB</t>
  </si>
  <si>
    <t>IOC 100 Mbps/8 Mbps Highspeed Cable Broadband</t>
  </si>
  <si>
    <t>IOC-110MB-15MB</t>
  </si>
  <si>
    <t>IOC 110 Mbps/15 Mbps Highspeed Cable Broadband</t>
  </si>
  <si>
    <t>IOC-120MB-10MB</t>
  </si>
  <si>
    <t>IOC 120 Mbps/10 Mbps Highspeed Cable Broadband</t>
  </si>
  <si>
    <t>IOC-125MB-10MB</t>
  </si>
  <si>
    <t>IOC 125 Mbps/10 Mbps Highspeed Cable Broadband</t>
  </si>
  <si>
    <t>IOC-150MB-10MB</t>
  </si>
  <si>
    <t>IOC 150 Mbps/10 Mbps Highspeed Cable Broadband</t>
  </si>
  <si>
    <t>IOC-150MB-20MB</t>
  </si>
  <si>
    <t>IOC 150 Mbps/20 Mbps Highspeed Cable Broadband</t>
  </si>
  <si>
    <t>IOC-150MB-35MB</t>
  </si>
  <si>
    <t>IOC 150 Mbps/35 Mbps Highspeed Cable Broadband</t>
  </si>
  <si>
    <t>IOC-200MB-10MB</t>
  </si>
  <si>
    <t>IOC 200 Mbps/10 Mbps Highspeed Cable Broadband</t>
  </si>
  <si>
    <t>IOC-200MB-15MB</t>
  </si>
  <si>
    <t>IOC 200 Mbps/15 Mbps Highspeed Cable Broadband</t>
  </si>
  <si>
    <t>IOC-200MB-5MB</t>
  </si>
  <si>
    <t>IOC 200 Mbps/5 Mbps Highspeed Cable Broadband</t>
  </si>
  <si>
    <t>IOC-250MB-15MB</t>
  </si>
  <si>
    <t>IOC 250 Mbps/15 Mbps Highspeed Cable Broadband</t>
  </si>
  <si>
    <t>IOC-250MB-50MB</t>
  </si>
  <si>
    <t>IOC 250 Mbps/50 Mbps Highspeed Cable Broadband</t>
  </si>
  <si>
    <t>IOC-300MB-20MB</t>
  </si>
  <si>
    <t>IOC 300 Mbps/20 Mbps Highspeed Cable Broadband</t>
  </si>
  <si>
    <t>IOC-300MB-25MB</t>
  </si>
  <si>
    <t>IOC 300 Mbps/25 Mbps Highspeed Cable Broadband</t>
  </si>
  <si>
    <t>IOC-300MB-30MB</t>
  </si>
  <si>
    <t>IOC 300 Mbps/30 Mbps Highspeed Cable Broadband</t>
  </si>
  <si>
    <t>IOC-330MB-20MB</t>
  </si>
  <si>
    <t>IOC 330 Mbps/20 Mbps Highspeed Cable Broadband</t>
  </si>
  <si>
    <t>IOC-400MB-20MB</t>
  </si>
  <si>
    <t>IOC 400 Mbps/20 Mbps Highspeed Cable Broadband</t>
  </si>
  <si>
    <t>IOC-400MB-25MB</t>
  </si>
  <si>
    <t>IOC 400 Mbps/25 Mbps Highspeed Cable Broadband</t>
  </si>
  <si>
    <t>IOC-450MB-50MB</t>
  </si>
  <si>
    <t>IOC 450 Mbps/50 Mbps Highspeed Cable Broadband</t>
  </si>
  <si>
    <t>IOC-500MB-20MB</t>
  </si>
  <si>
    <t>IOC 500 Mbps/20 Mbps Highspeed Cable Broadband</t>
  </si>
  <si>
    <t>IOC-500MB-25MB</t>
  </si>
  <si>
    <t>IOC 500 Mbps/25 Mbps Highspeed Cable Broadband</t>
  </si>
  <si>
    <t>IOC-500MB-35MB</t>
  </si>
  <si>
    <t>IOC 500 Mbps/35 Mbps Highspeed Cable Broadband</t>
  </si>
  <si>
    <t>IOC-600MB-30MB</t>
  </si>
  <si>
    <t>IOC 600 Mbps/30 Mbps Highspeed Cable Broadband</t>
  </si>
  <si>
    <t>IOC-1GB-30MB</t>
  </si>
  <si>
    <t>IOC 1 Gbps/30 Mbps Highspeed Cable Broadband</t>
  </si>
  <si>
    <t>IOC-1GB-35MB</t>
  </si>
  <si>
    <t>IOC 1 Gbps/35 Mbps Highspeed Cable Broadband</t>
  </si>
  <si>
    <t>IOC-STATIC-1</t>
  </si>
  <si>
    <t>IOC (1) Static IP</t>
  </si>
  <si>
    <t>IOC-STATIC-5</t>
  </si>
  <si>
    <t>IOC (5) Static IP</t>
  </si>
  <si>
    <t>IOC-INST</t>
  </si>
  <si>
    <t>IOC Installation Charge Highspeed Cable Broadband</t>
  </si>
  <si>
    <t>IOFW-10MB</t>
  </si>
  <si>
    <t>IOFW 10 Mbps /10 Mbps  Dedicated Internet Over Fixed Wireless</t>
  </si>
  <si>
    <t>Dedicated Internet delivered over fixed wireless with SLA. Service location needs to be qualified for line of site and requires site survey. Includes installation of a physical dish at the customer's location. Pricing is not to exceed and actual pricing will be determined at time of sale.</t>
  </si>
  <si>
    <t>Antenna/Router</t>
  </si>
  <si>
    <t>IOFW-20MB</t>
  </si>
  <si>
    <t>IOFW 20 Mbps/20 Mbps Dedicated Internet Over Fixed Wireless</t>
  </si>
  <si>
    <t>IOFW-50MB</t>
  </si>
  <si>
    <t>IOFW 50 Mbps/50 Mbps Dedicated Internet Over Fixed Wireless</t>
  </si>
  <si>
    <t>IOFW-100MB</t>
  </si>
  <si>
    <t>IOFW 100 Mbps/100 Mbps Dedicated Internet Over Fixed Wireless</t>
  </si>
  <si>
    <t>IOFW-140MB</t>
  </si>
  <si>
    <t>IOFW 140 Mbps/140 Mbps Dedicated Internet Over Fixed Wireless</t>
  </si>
  <si>
    <t>IOFW-200MB</t>
  </si>
  <si>
    <t>IOFW 200 Mbps/200 Mbps Dedicated Internet Over Fixed Wireless</t>
  </si>
  <si>
    <t>IOFW-300MB</t>
  </si>
  <si>
    <t>IOFW 300 Mbps/300 Mbps Dedicated Internet Over Fixed Wireless</t>
  </si>
  <si>
    <t>IOFW-500MB</t>
  </si>
  <si>
    <t>IOFW 500 Mbps/500 Mbps Dedicated Internet Over Fixed Wireless</t>
  </si>
  <si>
    <t>IOFW-1GB</t>
  </si>
  <si>
    <t>IOFW 1 Gbps/1 Gbps Dedicated Internet Over Fixed Wireless</t>
  </si>
  <si>
    <t>IOFW-STATIC-1</t>
  </si>
  <si>
    <t>IOFW (1) Static IP</t>
  </si>
  <si>
    <t>IOFW-STATIC-5</t>
  </si>
  <si>
    <t>IOFW (5) Static IP</t>
  </si>
  <si>
    <t>IOFW-INST</t>
  </si>
  <si>
    <t>IOFW Installation Charge</t>
  </si>
  <si>
    <t>EOF-1MB</t>
  </si>
  <si>
    <t>EOF 1 Mbps Dedicated Internet Ethernet Over Fiber</t>
  </si>
  <si>
    <t>EOF-2MB</t>
  </si>
  <si>
    <t>EOF 2 Mbps Dedicated Internet Ethernet Over Fiber</t>
  </si>
  <si>
    <t>EOF-3MB</t>
  </si>
  <si>
    <t>EOF 3 Mbps Dedicated Internet Ethernet Over Fiber</t>
  </si>
  <si>
    <t>EOF-4MB</t>
  </si>
  <si>
    <t>EOF 4 Mbps Dedicated Internet Ethernet Over Fiber</t>
  </si>
  <si>
    <t>EOF-5MB</t>
  </si>
  <si>
    <t>EOF 5 Mbps Dedicated Internet Ethernet Over Fiber</t>
  </si>
  <si>
    <t>EOF-6MB</t>
  </si>
  <si>
    <t>EOF 6 Mbps Dedicated Internet Ethernet Over Fiber</t>
  </si>
  <si>
    <t>EOF-7MB</t>
  </si>
  <si>
    <t>EOF 7 Mbps Dedicated Internet Ethernet Over Fiber</t>
  </si>
  <si>
    <t>EOF-8MB</t>
  </si>
  <si>
    <t>EOF 8 Mbps Dedicated Internet Ethernet Over Fiber</t>
  </si>
  <si>
    <t>EOF-9MB</t>
  </si>
  <si>
    <t>EOF 9 Mbps Dedicated Internet Ethernet Over Fiber</t>
  </si>
  <si>
    <t>EOF-10MB</t>
  </si>
  <si>
    <t>EOF 10 Mbps Dedicated Internet Ethernet Over Fiber</t>
  </si>
  <si>
    <t>EOF-15MB</t>
  </si>
  <si>
    <t>EOF 15 Mbps Dedicated Internet Ethernet Over Fiber</t>
  </si>
  <si>
    <t>EOF-20MB</t>
  </si>
  <si>
    <t>EOF 20 Mbps Dedicated Internet Ethernet Over Fiber</t>
  </si>
  <si>
    <t>EOF-25MB</t>
  </si>
  <si>
    <t>EOF 25 Mbps Dedicated Internet Ethernet Over Fiber</t>
  </si>
  <si>
    <t>EOF-30MB</t>
  </si>
  <si>
    <t>EOF 30 Mbps Dedicated Internet Ethernet Over Fiber</t>
  </si>
  <si>
    <t>EOF-40MB</t>
  </si>
  <si>
    <t>EOF 40 Mbps Dedicated Internet Ethernet Over Fiber</t>
  </si>
  <si>
    <t>EOF-45MB</t>
  </si>
  <si>
    <t>EOF 45 Mbps Dedicated Internet Ethernet Over Fiber</t>
  </si>
  <si>
    <t>EOF-50MB</t>
  </si>
  <si>
    <t>EOF 50 Mbps Dedicated Internet Ethernet Over Fiber</t>
  </si>
  <si>
    <t>EOF-60MB</t>
  </si>
  <si>
    <t>EOF 60 Mbps Dedicated Internet Ethernet Over Fiber</t>
  </si>
  <si>
    <t>EOF-70MB</t>
  </si>
  <si>
    <t>EOF 70 Mbps Dedicated Internet Ethernet Over Fiber</t>
  </si>
  <si>
    <t>EOF-80MB</t>
  </si>
  <si>
    <t>EOF 80 Mbps Dedicated Internet Ethernet Over Fiber</t>
  </si>
  <si>
    <t>EOF-90MB</t>
  </si>
  <si>
    <t>EOF 90 Mbps Dedicated Internet Ethernet Over Fiber</t>
  </si>
  <si>
    <t>EOF-100MB</t>
  </si>
  <si>
    <t>EOF 100 Mbps Dedicated Internet Ethernet Over Fiber</t>
  </si>
  <si>
    <t>EOF-150MB</t>
  </si>
  <si>
    <t>EOF 150 Mbps Dedicated Internet Ethernet Over Fiber</t>
  </si>
  <si>
    <t>EOF-200MB</t>
  </si>
  <si>
    <t>EOF 200 Mbps Dedicated Internet Ethernet Over Fiber</t>
  </si>
  <si>
    <t>EOF-250MB</t>
  </si>
  <si>
    <t>EOF 250 Mbps Dedicated Internet Ethernet Over Fiber</t>
  </si>
  <si>
    <t>EOF-300MB</t>
  </si>
  <si>
    <t>EOF 300 Mbps Dedicated Internet Ethernet Over Fiber</t>
  </si>
  <si>
    <t>EOF-350MB</t>
  </si>
  <si>
    <t>EOF 350 Mbps Dedicated Internet Ethernet Over Fiber</t>
  </si>
  <si>
    <t>EOF-400MB</t>
  </si>
  <si>
    <t>EOF 400 Mbps Dedicated Internet Ethernet Over Fiber</t>
  </si>
  <si>
    <t>EOF-450MB</t>
  </si>
  <si>
    <t>EOF 450 Mbps Dedicated Internet Ethernet Over Fiber</t>
  </si>
  <si>
    <t>EOF-500MB</t>
  </si>
  <si>
    <t>EOF 500 Mbps Dedicated Internet Ethernet Over Fiber</t>
  </si>
  <si>
    <t>EOF-550MB</t>
  </si>
  <si>
    <t>EOF 550 Mbps Dedicated Internet Ethernet Over Fiber</t>
  </si>
  <si>
    <t>EOF-600MB</t>
  </si>
  <si>
    <t>EOF 600 Mbps Dedicated Internet Ethernet Over Fiber</t>
  </si>
  <si>
    <t>EOF-650MB</t>
  </si>
  <si>
    <t>EOF 650 Mbps Dedicated Internet Ethernet Over Fiber</t>
  </si>
  <si>
    <t>EOF-700MB</t>
  </si>
  <si>
    <t>EOF 700 Mbps Dedicated Internet Ethernet Over Fiber</t>
  </si>
  <si>
    <t>EOF-750MB</t>
  </si>
  <si>
    <t>EOF 750 Mbps Dedicated Internet Ethernet Over Fiber</t>
  </si>
  <si>
    <t>EOF-800MB</t>
  </si>
  <si>
    <t>EOF 800 Mbps Dedicated Internet Ethernet Over Fiber</t>
  </si>
  <si>
    <t>EOF-850MB</t>
  </si>
  <si>
    <t>EOF 850 Mbps Dedicated Internet Ethernet Over Fiber</t>
  </si>
  <si>
    <t>EOF-900MB</t>
  </si>
  <si>
    <t>EOF 900 Mbps Dedicated Internet Ethernet Over Fiber</t>
  </si>
  <si>
    <t>EOF-950MB</t>
  </si>
  <si>
    <t>EOF 950 Mbps Dedicated Internet Ethernet Over Fiber</t>
  </si>
  <si>
    <t>EOF-2GB</t>
  </si>
  <si>
    <t>EOF 2 Gbps Dedicated Internet Ethernet Over Fiber</t>
  </si>
  <si>
    <t>EOF-3GB</t>
  </si>
  <si>
    <t>EOF 3 Gbps Dedicated Internet Ethernet Over Fiber</t>
  </si>
  <si>
    <t>EOF-4GB</t>
  </si>
  <si>
    <t>EOF 4 Gbps Dedicated Internet Ethernet Over Fiber</t>
  </si>
  <si>
    <t>EOF-5GB</t>
  </si>
  <si>
    <t>EOF 5 Gbps Dedicated Internet Ethernet Over Fiber</t>
  </si>
  <si>
    <t>EOF-6GB</t>
  </si>
  <si>
    <t>EOF 6 Gbps Dedicated Internet Ethernet Over Fiber</t>
  </si>
  <si>
    <t>EOF-7GB</t>
  </si>
  <si>
    <t>EOF 7 Gbps Dedicated Internet Ethernet Over Fiber</t>
  </si>
  <si>
    <t>EOF-8GB</t>
  </si>
  <si>
    <t>EOF 8 Gbps Dedicated Internet Ethernet Over Fiber</t>
  </si>
  <si>
    <t>EOF-9GB</t>
  </si>
  <si>
    <t>EOF 9 Gbps Dedicated Internet Ethernet Over Fiber</t>
  </si>
  <si>
    <t>EOF-10GB</t>
  </si>
  <si>
    <t>EOF 10 Gbps Dedicated Internet Ethernet Over Fiber</t>
  </si>
  <si>
    <t>EOF-1MB-INST</t>
  </si>
  <si>
    <t>EOF 1 Mbps Installation Charge</t>
  </si>
  <si>
    <t>EOF-2MB-INST</t>
  </si>
  <si>
    <t>EOF 2 Mbps Installation Charge</t>
  </si>
  <si>
    <t>EOF-3MB-INST</t>
  </si>
  <si>
    <t>EOF 3 Mbps Installation Charge</t>
  </si>
  <si>
    <t>EOF-4MB-INST</t>
  </si>
  <si>
    <t>EOF 4 Mbps Installation Charge</t>
  </si>
  <si>
    <t>EOF-5MB-INST</t>
  </si>
  <si>
    <t>EOF 5 Mbps Installation Charge</t>
  </si>
  <si>
    <t>EOF-6MB-INST</t>
  </si>
  <si>
    <t>EOF 6 Mbps Installation Charge</t>
  </si>
  <si>
    <t>EOF-7MB-INST</t>
  </si>
  <si>
    <t>EOF 7 Mbps Installation Charge</t>
  </si>
  <si>
    <t>EOF-8MB-INST</t>
  </si>
  <si>
    <t>EOF 8 Mbps Installation Charge</t>
  </si>
  <si>
    <t>EOF-9MB-INST</t>
  </si>
  <si>
    <t>EOF 9 Mbps Installation Charge</t>
  </si>
  <si>
    <t>EOF-10MB-INST</t>
  </si>
  <si>
    <t>EOF 10 Mbps Installation Charge</t>
  </si>
  <si>
    <t>EOF-15MB-INST</t>
  </si>
  <si>
    <t>EOF 15 Mbps Installation Charge</t>
  </si>
  <si>
    <t>EOF-20MB-INST</t>
  </si>
  <si>
    <t>EOF 20 Mbps Installation Charge</t>
  </si>
  <si>
    <t>EOF-25MB-INST</t>
  </si>
  <si>
    <t>EOF 25 Mbps Installation Charge</t>
  </si>
  <si>
    <t>EOF-30MB-INST</t>
  </si>
  <si>
    <t>EOF 30 Mbps Installation Charge</t>
  </si>
  <si>
    <t>EOF-40MB-INST</t>
  </si>
  <si>
    <t>EOF 40 Mbps Installation Charge</t>
  </si>
  <si>
    <t>EOF-45MB-INST</t>
  </si>
  <si>
    <t>EOF 45 Mbps Installation Charge</t>
  </si>
  <si>
    <t>EOF-50MB-INST</t>
  </si>
  <si>
    <t>EOF 50 Mbps Installation Charge</t>
  </si>
  <si>
    <t>EOF-60MB-INST</t>
  </si>
  <si>
    <t>EOF 60 Mbps Installation Charge</t>
  </si>
  <si>
    <t>EOF-70MB-INST</t>
  </si>
  <si>
    <t>EOF 70 Mbps Installation Charge</t>
  </si>
  <si>
    <t>EOF-80MB-INST</t>
  </si>
  <si>
    <t>EOF 80 Mbps Installation Charge</t>
  </si>
  <si>
    <t>EOF-90MB-INST</t>
  </si>
  <si>
    <t>EOF 90 Mbps Installation Charge</t>
  </si>
  <si>
    <t>EOF-100MB-INST</t>
  </si>
  <si>
    <t>EOF 100 Mbps Installation Charge</t>
  </si>
  <si>
    <t>EOF-150MB-INST</t>
  </si>
  <si>
    <t>EOF 150 Mbps Installation Charge</t>
  </si>
  <si>
    <t>EOF-200MB-INST</t>
  </si>
  <si>
    <t>EOF 200 Mbps Installation Charge</t>
  </si>
  <si>
    <t>EOF-250MB-INST</t>
  </si>
  <si>
    <t>EOF 250 Mbps Installation Charge</t>
  </si>
  <si>
    <t>EOF-300MB-INST</t>
  </si>
  <si>
    <t>EOF 300 Mbps Installation Charge</t>
  </si>
  <si>
    <t>EOF-350MB-INST</t>
  </si>
  <si>
    <t>EOF 350 Mbps Installation Charge</t>
  </si>
  <si>
    <t>EOF-400MB-INST</t>
  </si>
  <si>
    <t>EOF 400 Mbps Installation Charge</t>
  </si>
  <si>
    <t>EOF-450MB-INST</t>
  </si>
  <si>
    <t>EOF 450 Mbps Installation Charge</t>
  </si>
  <si>
    <t>EOF-500MB-INST</t>
  </si>
  <si>
    <t>EOF 500 Mbps Installation Charge</t>
  </si>
  <si>
    <t>EOF-550MB-INST</t>
  </si>
  <si>
    <t>EOF 550 Mbps Installation Charge</t>
  </si>
  <si>
    <t>EOF-600MB-INST</t>
  </si>
  <si>
    <t>EOF 600 Mbps Installation Charge</t>
  </si>
  <si>
    <t>EOF-650MB-INST</t>
  </si>
  <si>
    <t>EOF 650 Mbps Installation Charge</t>
  </si>
  <si>
    <t>EOF-700MB-INST</t>
  </si>
  <si>
    <t>EOF 700 Mbps Installation Charge</t>
  </si>
  <si>
    <t>EOF-750MB-INST</t>
  </si>
  <si>
    <t>EOF 750 Mbps Installation Charge</t>
  </si>
  <si>
    <t>EOF-800MB-INST</t>
  </si>
  <si>
    <t>EOF 800 Mbps Installation Charge</t>
  </si>
  <si>
    <t>EOF-850MB-INST</t>
  </si>
  <si>
    <t>EOF 850 Mbps Installation Charge</t>
  </si>
  <si>
    <t>EOF-900MB-INST</t>
  </si>
  <si>
    <t>EOF 900 Mbps Installation Charge</t>
  </si>
  <si>
    <t>EOF-950MB-INST</t>
  </si>
  <si>
    <t>EOF 950 Mbps Installation Charge</t>
  </si>
  <si>
    <t>EOF-1GB-INST</t>
  </si>
  <si>
    <t>EOF 1 Gbps Installation Charge</t>
  </si>
  <si>
    <t>EOF-2GB-INST</t>
  </si>
  <si>
    <t>EOF 2 Gbps Installation Charge</t>
  </si>
  <si>
    <t>EOF-3GB-INST</t>
  </si>
  <si>
    <t>EOF 3 Gbps Installation Charge</t>
  </si>
  <si>
    <t>EOF-4GB-INST</t>
  </si>
  <si>
    <t>EOF 4 Gbps Installation Charge</t>
  </si>
  <si>
    <t>EOF-5GB-INST</t>
  </si>
  <si>
    <t>EOF 5 Gbps Installation Charge</t>
  </si>
  <si>
    <t>EOF-6GB-INST</t>
  </si>
  <si>
    <t>EOF 6 Gbps Installation Charge</t>
  </si>
  <si>
    <t>EOF-7GB-INST</t>
  </si>
  <si>
    <t>EOF 7 Gbps Installation Charge</t>
  </si>
  <si>
    <t>EOF-8GB-INST</t>
  </si>
  <si>
    <t>EOF 8 Gbps Installation Charge</t>
  </si>
  <si>
    <t>EOF-9GB-INST</t>
  </si>
  <si>
    <t>EOF 9 Gbps Installation Charge</t>
  </si>
  <si>
    <t>EOF-10GB-INST</t>
  </si>
  <si>
    <t>EOF 10 Gbps Installation Charge</t>
  </si>
  <si>
    <t>ADSL Dynamic 1.0M/768k Line Share</t>
  </si>
  <si>
    <t>ADSL Dynamic 3.0M/768k Line Share</t>
  </si>
  <si>
    <t>ADSL Dynamic 5M/768k Line Share</t>
  </si>
  <si>
    <t>ADSL Dynamic 7.1M/768k Line Share</t>
  </si>
  <si>
    <t>NYSP</t>
  </si>
  <si>
    <t>Suspension Fee</t>
  </si>
  <si>
    <t>Suspension Fee, per line</t>
  </si>
  <si>
    <t>ADSL Dispatch</t>
  </si>
  <si>
    <t>IOF-FTTI-INST</t>
  </si>
  <si>
    <t>IOF Installation Charge</t>
  </si>
  <si>
    <t>MB</t>
  </si>
  <si>
    <t>Measured Business Line</t>
  </si>
  <si>
    <t>Telephone, PBX</t>
  </si>
  <si>
    <t>MBVM</t>
  </si>
  <si>
    <t>Measured Business Line with Voicemail</t>
  </si>
  <si>
    <t>TMB</t>
  </si>
  <si>
    <t>Measured Business Trunk</t>
  </si>
  <si>
    <t>TMBVM</t>
  </si>
  <si>
    <t>Measured Business Trunk with Voicemail</t>
  </si>
  <si>
    <t>CMB</t>
  </si>
  <si>
    <t>Measured Business Centrex</t>
  </si>
  <si>
    <t>CMBVM</t>
  </si>
  <si>
    <t>Measured Business Centrex with Voicemail</t>
  </si>
  <si>
    <t>PRIT1</t>
  </si>
  <si>
    <t>Voice T1 ISDN PRI</t>
  </si>
  <si>
    <t>Voice T1 ISDN PRI. Pricing is not to exceed and actual pricing will be determined at time of sale.</t>
  </si>
  <si>
    <t>IOF-PLUS-50M</t>
  </si>
  <si>
    <t>IOF 50M/50M</t>
  </si>
  <si>
    <t>IOF-PLUS-100M</t>
  </si>
  <si>
    <t>IOF 100M/100M</t>
  </si>
  <si>
    <t>IOF-PLUS-500M</t>
  </si>
  <si>
    <t>IOF 500M/500M</t>
  </si>
  <si>
    <t>IOF-PLUS-1G</t>
  </si>
  <si>
    <t>IOF 1G/1G</t>
  </si>
  <si>
    <t>IOF-PLUS-STATIC-1</t>
  </si>
  <si>
    <t>IOF Static IP Addresses – 1 usable (4 total)</t>
  </si>
  <si>
    <t>IOF-PLUS-STATIC-15</t>
  </si>
  <si>
    <t>IOF-PLUS-STATIC-16</t>
  </si>
  <si>
    <t>IOC-ALT-100MB-50MB</t>
  </si>
  <si>
    <t>IOC 300 Mbps/50 Mbps Highspeed Cable Broadband</t>
  </si>
  <si>
    <t>IOC-ALT-500MB-50MB</t>
  </si>
  <si>
    <t>IOC 500 Mbps/50 Mbps Highspeed Cable Broadband</t>
  </si>
  <si>
    <t>IOC-ALT-700MB-50MB</t>
  </si>
  <si>
    <t>IOC 700 Mbps/50 Mbps Highspeed Cable Broadband</t>
  </si>
  <si>
    <t>IOC-ALT-940MB-50MB</t>
  </si>
  <si>
    <t>IOC 940 Mbps/50 Mbps Highspeed Cable Broadband</t>
  </si>
  <si>
    <t>IOF-PLUS-STATIC-5</t>
  </si>
  <si>
    <t>IOF-FTTI-1G-ST</t>
  </si>
  <si>
    <t>IOF 1G/1G - Static with 1 usable (4 total) IP address included</t>
  </si>
  <si>
    <t>IOF-FTTI-1G-DY</t>
  </si>
  <si>
    <t xml:space="preserve">IOF 1G/1G - Dynamic </t>
  </si>
  <si>
    <t>IOF-FRT-75M-DY</t>
  </si>
  <si>
    <t>IOF 75M/75M - Dynamic</t>
  </si>
  <si>
    <t>IOF-FRT-100M-DY</t>
  </si>
  <si>
    <t>IOF 100M/100M - Dynamic</t>
  </si>
  <si>
    <t>IOF-FRT-200M-DY</t>
  </si>
  <si>
    <t>IOF 200M/200M - Dynamic</t>
  </si>
  <si>
    <t>IOF-FRT-300M-DY</t>
  </si>
  <si>
    <t>IOF 300M/300M - Dynamic</t>
  </si>
  <si>
    <t>IOF-FRT-500M-DY</t>
  </si>
  <si>
    <t>IOF 500M/500M - Dynamic</t>
  </si>
  <si>
    <t>IOF-FRT-700M-DY</t>
  </si>
  <si>
    <t>IOF 700M/700M - Dynamic</t>
  </si>
  <si>
    <t>IOF-FRT-1G-DY</t>
  </si>
  <si>
    <t>IOF 1G/1G - Dynamic</t>
  </si>
  <si>
    <t>IOF-FRT-75M-ST</t>
  </si>
  <si>
    <t>IOF-FRT-100M-ST</t>
  </si>
  <si>
    <t>IOF 100M/100M - Static with 1 usable (4 total) IP address included</t>
  </si>
  <si>
    <t>IOF-FRT-200M-ST</t>
  </si>
  <si>
    <t>IOF 200M/200M - Static with 1 usable (4 total) IP address included</t>
  </si>
  <si>
    <t>IOF-FRT-300M-ST</t>
  </si>
  <si>
    <t>IOF-FRT-500M-ST</t>
  </si>
  <si>
    <t>IOF-FRT-700M-ST</t>
  </si>
  <si>
    <t>IOF 700M/700M - Static with 1 usable (4 total) IP address included</t>
  </si>
  <si>
    <t>IOF-FRT-1G-ST</t>
  </si>
  <si>
    <t>EOF-FEPL-50MB</t>
  </si>
  <si>
    <t>EOF-FEPL 50 Mbps Dedicated Internet Ethernet Over Fiber/Optical</t>
  </si>
  <si>
    <t>IOF-3xxMb-ST</t>
  </si>
  <si>
    <t>IOF 3xx Mb/xxx Mb - Static with 1 usable (4 total) IP address included</t>
  </si>
  <si>
    <t>Internet over Fiber, Fiber to the Interface. Router included. Service location needs to be qualified and may require site survey. 300-399 Mbps download with 1-300 Mbps upload depending on available carrier offerings.</t>
  </si>
  <si>
    <t>ICB</t>
  </si>
  <si>
    <t>Market/carrier dependent</t>
  </si>
  <si>
    <t>PTAAS-PIAB-S</t>
  </si>
  <si>
    <t>POTS Replacement</t>
  </si>
  <si>
    <t>POTS Replacement (aka PIAB) Specialty Line</t>
  </si>
  <si>
    <t>PTAAS-PIAB-V</t>
  </si>
  <si>
    <t>POTS Replacement (aka PIAB) Voice Line</t>
  </si>
  <si>
    <t>PTAAS-PIAB-9010</t>
  </si>
  <si>
    <t>POTS Replacement (aka PIAB) CDS-9010</t>
  </si>
  <si>
    <t>PTAAS-PIAB-9090</t>
  </si>
  <si>
    <t>POTS Replacement (aka PIAB) CDS-9090</t>
  </si>
  <si>
    <t>PTAAS-PIAB-INST</t>
  </si>
  <si>
    <t>POTS Replacement (aka PIAB) Installation</t>
  </si>
  <si>
    <t>PTAAS-AIRDIAL-S</t>
  </si>
  <si>
    <t>POTS Replacement (aka AirDial) Specialty Line</t>
  </si>
  <si>
    <t>PTAAS-AIRDIAL-V</t>
  </si>
  <si>
    <t>POTS Replacement (aka AirDial) Voice Line</t>
  </si>
  <si>
    <t>PTAAS-AIRDIAL</t>
  </si>
  <si>
    <t>POTS Replacement (aka AirDial)</t>
  </si>
  <si>
    <t>PTAAS-AIRDIAL-INST</t>
  </si>
  <si>
    <t>POTS Replacement (aka AirDial) Installation</t>
  </si>
  <si>
    <t>MV-SILVER-1</t>
  </si>
  <si>
    <t>Managed Voice</t>
  </si>
  <si>
    <t>Enterprise Concurrent Call Silver 1 - Managed</t>
  </si>
  <si>
    <t>IP Phone</t>
  </si>
  <si>
    <t>User</t>
  </si>
  <si>
    <t>MV-SILVER-2</t>
  </si>
  <si>
    <t>Enterprise Concurrent Call Silver 2 - Managed</t>
  </si>
  <si>
    <t>MV-GOLD-3</t>
  </si>
  <si>
    <t>Enterprise Concurrent Call Gold 3 - Managed</t>
  </si>
  <si>
    <t>MV-GOLD-4</t>
  </si>
  <si>
    <t>Enterprise Concurrent Call Gold 4 - Managed</t>
  </si>
  <si>
    <t>MV-PLATINUM-6</t>
  </si>
  <si>
    <t>Enterprise Concurrent Call Platinum 6 - Managed</t>
  </si>
  <si>
    <t>MV-PLATINUM-7</t>
  </si>
  <si>
    <t>Enterprise Concurrent Call Platinum 7 - Managed</t>
  </si>
  <si>
    <t>MV-PLATINUM-8</t>
  </si>
  <si>
    <t>Enterprise Concurrent Call Platinum 8 - Managed</t>
  </si>
  <si>
    <t>MV-CONFERENCE</t>
  </si>
  <si>
    <t xml:space="preserve">Enterprise Concurrent Call Conference - Managed </t>
  </si>
  <si>
    <t>MV-MST</t>
  </si>
  <si>
    <t xml:space="preserve">Enterprise Concurrent Call MST - Managed </t>
  </si>
  <si>
    <t>MV-MST-ACT</t>
  </si>
  <si>
    <t>Enterprise Concurrent Call MST - Managed Activation</t>
  </si>
  <si>
    <t>Non-Recurring</t>
  </si>
  <si>
    <t>Internet Over Satellite (IOS) Service - 1TB Priority Data</t>
  </si>
  <si>
    <t>Includes 1TB of priority data over other network traffic and unlimited standard data after that.</t>
  </si>
  <si>
    <t>Antenna with unobstructed view of the sky as part of installation</t>
  </si>
  <si>
    <t>Internet Over Satellite (IOS) Service - 1TB Service Admin</t>
  </si>
  <si>
    <t>Includes Spectrotel services management and administration for 1TB of priority data Internet over Satellite Service</t>
  </si>
  <si>
    <t>Internet Over Satellite (IOS) Service - 2TB Priority Data</t>
  </si>
  <si>
    <t>Includes 2TB of priority data over other network traffic and unlimited standard data after that.</t>
  </si>
  <si>
    <t>Internet Over Satellite (IOS) Service - 2TB Service Admin</t>
  </si>
  <si>
    <t>Includes Spectrotel services management and administration for 2TB of priority data Internet over Satellite Service</t>
  </si>
  <si>
    <t>IOS-SURVEY</t>
  </si>
  <si>
    <t>Internet Over Satellite Site Survey</t>
  </si>
  <si>
    <t>Site survey is required to determine high-performance antenna placement and to ensure an unobstructed view of the sky.</t>
  </si>
  <si>
    <t>Internet Over Satellite Installation</t>
  </si>
  <si>
    <t>Includes installation of the antenna and up to 175 feet of CAT6e cabling.</t>
  </si>
  <si>
    <t>Spectrotel's Managed Voice is a cloud-based private branch exchange (PBX) service, also referred to as Cloud PBX. This solution allows businesses and government agencies to save on operational and maintenance costs by eliminating the need to manage traditional on-premises PBX systems. Spectrotel delivers all PBX services through its Cloud PBX platform, offering users the flexibility to choose between an IP Phone or a Soft Phone, which can be installed on PCs, Macs, as well as iOS and Android mobile devices.</t>
  </si>
  <si>
    <t>Standard G.711 calls require 64kbit/s per call, while the G.729 codec compresses the data to 8kbit/s, allowing for up to eight times the capacity over the same connection.</t>
  </si>
  <si>
    <t>Full-Service Solution: Reduce hardware needs with no separate phone system required. Integrate mobile services for seamless calling.
Zero Capital Expense: No upfront hardware costs; end-to-end management and procurement included.
Standard Features: Call Waiting, Forwarding &amp; Transfer, Three-Way Conference, Do Not Disturb, Call Park/Pickup, Hunt Groups, Last Number Redial, Call Return, Speed Dial
Premium Features: Busy Lamp Field, Instant Group Call, Call Notify, Hoteling, Music on Hold, Anonymous Call Rejection, Simultaneous &amp; Sequential Ring, Selective Call Forwarding, Shared Call Appearance, Video Calling
Unified Communications (UC) Features: Web Collaboration, Instant Messaging, Presence, File Transfer, Outlook Integration, Video Calling, Content Sharing</t>
  </si>
  <si>
    <t>Integrated Access Device, Internet Protocol (IP) Phone, Desktop, Cordless, Conference, Soft Client (PC/Mobile)</t>
  </si>
  <si>
    <t>Internet Over Satellite (IOS)</t>
  </si>
  <si>
    <t xml:space="preserve">Internet Over Satellite (IOS) provides dedicated internet access via Low Earth Orbit (LEO) Satellite using a high-performance satellite antenna, typically mounted on the roof, that connects with a series of low orbit satellites as they pass overhead. The connection seamlessly transfers between satellites to maintain the strongest signal. </t>
  </si>
  <si>
    <t xml:space="preserve">This service requires unobstructed visibility across the sky to maintain connectivity to the satellites.. </t>
  </si>
  <si>
    <t>Service speed is not guaranteed. It may range from 40 to 220 Mbps download and from 8 to 25 Mbps upload. Typically download speeds are 100 Mbps</t>
  </si>
  <si>
    <t>Service options are 1TB or 2TB of priority data.  . Priority data receives network preference over standard data, resulting in faster and more consistent speeds during times of congestion. Unlimited standard data is provided after priority data limit is reached.</t>
  </si>
  <si>
    <t>Service is provided with 1 Public dynamic IP address.</t>
  </si>
  <si>
    <t xml:space="preserve">Please see Pricing tab for service charges related installation charges, which are required for this service. </t>
  </si>
  <si>
    <t>Service speed is not guaranteed, but may range from 40 to 220 Mbps download and from 8 to 25 Mbps upload. Typically download speeds are 100 Mbps</t>
  </si>
  <si>
    <t>Internet access is unlimited; however, the service speed may be slower after the priority data limit is reached.</t>
  </si>
  <si>
    <t xml:space="preserve">Business Lines
Centrex Lines
Remote Call Forwarding
Toll Free Service
Voice T1
ISDN PRI
SIP Lines/Trunks (Analog)
SIP Lines/Trunks (Native)
SIP PRI
Internet Over Cable (IOC)
Internet Over Fiber (IOF)
Ethernet Over Copper (EOC)
Ethernet Over Fiber (EOF)
Digital Subscriber Line (DSL)
Internet Over Fixed Wireless (IOFW) </t>
  </si>
  <si>
    <t>Business Lines
Centrex Lines
Remote Call Forwarding
Toll Free Service
Voice T1
ISDN PRI
SIP Lines/Trunks (Analog)
SIP Lines/Trunks (Native)
SIP PRI
Managed Voice
Internet Over Cable (IOC)
Internet Over Fiber (IOF)
Ethernet Over Copper (EOC)
Ethernet Over Fiber (EOF)
Digital Subscriber Line (DSL)
Internet Over Fixed Wireless (IOFW) 
Internet over Satellite (IOS)</t>
  </si>
  <si>
    <t>MV-DBS-1</t>
  </si>
  <si>
    <t>Enterprise 1-Door Intercom with Striker (for Door Entry)</t>
  </si>
  <si>
    <t>ATA</t>
  </si>
  <si>
    <t>MV-DBS-2</t>
  </si>
  <si>
    <t>Enterprise 2-Door Intercom with Striker (for Door Entry)</t>
  </si>
  <si>
    <t>MV-OHP</t>
  </si>
  <si>
    <t>Enterprise Overhead Paging</t>
  </si>
  <si>
    <t>ATA + UTI</t>
  </si>
  <si>
    <t>MV-OHP-LR</t>
  </si>
  <si>
    <t>Enterprise Overhead Paging with Loud Ringer</t>
  </si>
  <si>
    <t>ATA + UTI + LR</t>
  </si>
  <si>
    <t>IOS-1TB-SL (Legacy)</t>
  </si>
  <si>
    <t>IOS-INSTALL (Legacy)</t>
  </si>
  <si>
    <t>IOS-TAC</t>
  </si>
  <si>
    <t>Internet Over Satellite (IOS) Service - Terminal Access Charge</t>
  </si>
  <si>
    <t>Monthly service fee to access the Starlink network. One required per antenna.</t>
  </si>
  <si>
    <t>IOS-50GB-LPD</t>
  </si>
  <si>
    <t xml:space="preserve">Internet over Satellite 50 GB Data Block of Local Priority Data. </t>
  </si>
  <si>
    <t xml:space="preserve">Select as many data blocks as required. At least one data block is required (50 or 500 GB) per antenna. </t>
  </si>
  <si>
    <t>Data Blocks</t>
  </si>
  <si>
    <t>IOS-500GB-LPD</t>
  </si>
  <si>
    <t xml:space="preserve">Internet over Satellite 500 GB Data Block of Local Priority Data. </t>
  </si>
  <si>
    <t>IOS-INSTALL-FHP</t>
  </si>
  <si>
    <t>Includes installation of the Flat High-Performance antenna and up to 175 feet of CAT6e cabling.</t>
  </si>
  <si>
    <t>IOS-INSTALL-ENT</t>
  </si>
  <si>
    <t>Includes installation of the Enterprise antenna and up to 175 feet of CAT6e cabling.</t>
  </si>
  <si>
    <t xml:space="preserve">Internet over Satellite 50 GB Top-up Data Block of Local Priority Data. </t>
  </si>
  <si>
    <t>Subscription to automatic top-up data.  Customer may opt-in or opt-out.  Spectrotel default is opt-in. When Opt-in, service will continue to add Priority Data in 50GB increments to cover the usage above the subscribed data blocks. Top-up data is billed in arrears.</t>
  </si>
  <si>
    <t xml:space="preserve">Service options are based on subscription to a number of Local Priority Data Blocks, which may be 50GB or 500GB, i.e. 2x500GB data blocks = 1TB per month. A minimum of 1 data block is required.   If the customer opts-out of automatic top-up data service is throttled to 1 Mbps download, and 0.5 Mbps upload after the Priority Data allotment has been exceeded. </t>
  </si>
  <si>
    <t xml:space="preserve">Service is provided with 1 Public dynamic IP address, which Starlink reserves to the antenna even when the Starlink is turned off or rebooted. </t>
  </si>
  <si>
    <t>Internet access is unlimited; however, the service speed is throttled after the priority data limit is reached unless subscribed to automatic top-up data.</t>
  </si>
  <si>
    <t>IOS-1TB-SA (Legacy)</t>
  </si>
  <si>
    <t>IOS-2TB-SL (Legacy)</t>
  </si>
  <si>
    <t>IOS-2TB-SA (Legacy)</t>
  </si>
  <si>
    <t>LEGACY -  Internet Over Satellite (IOS)</t>
  </si>
  <si>
    <t>This service requires unobstructed visibility across the sky to maintain connectivity to the satellites.  Location site survey will be conducted upon award and receipt of signed agreement/order placement.  The survey will assess visibility, mounting options based on building construction and roof type, cabling distances, etc.  Serviceability/pricing will be budgetary until site survey completion due to the highly individual nature of each building and location landscape.  Any construction or land alternation at site must be completed to ensure an accurate site survey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</si>
</sst>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 numFmtId="169" formatCode="0.000%"/>
    <numFmt numFmtId="170" formatCode="0.00000%"/>
    <numFmt numFmtId="171" formatCode="_(&quot;$&quot;* #,##0.0000_);_(&quot;$&quot;* \(#,##0.0000\);_(&quot;$&quot;* &quot;-&quot;??_);_(@_)"/>
  </numFmts>
  <fonts count="22"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9"/>
      <color theme="1"/>
      <name val="Arial"/>
      <family val="2"/>
    </font>
    <font>
      <b/>
      <sz val="12"/>
      <color theme="0"/>
      <name val="Arial"/>
      <family val="2"/>
    </font>
    <font>
      <b/>
      <sz val="11"/>
      <color theme="0"/>
      <name val="Arial"/>
      <family val="2"/>
    </font>
    <font>
      <sz val="9"/>
      <name val="Arial"/>
      <family val="2"/>
    </font>
    <font>
      <b/>
      <sz val="10"/>
      <name val="Arial"/>
      <family val="2"/>
    </font>
    <font>
      <sz val="12"/>
      <color theme="1"/>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5" tint="0.79998168889431442"/>
        <bgColor indexed="64"/>
      </patternFill>
    </fill>
    <fill>
      <patternFill patternType="solid">
        <fgColor theme="3"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28">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cellStyleXfs>
  <cellXfs count="203">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0" fontId="1" fillId="0" borderId="0" xfId="0" applyFont="1" applyFill="1" applyAlignment="1" applyProtection="1">
      <alignment vertical="center" wrapText="1"/>
      <protection hidden="1"/>
    </xf>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7" fillId="2" borderId="0" xfId="0" applyFont="1" applyFill="1" applyBorder="1" applyAlignment="1" applyProtection="1"/>
    <xf numFmtId="0" fontId="14" fillId="2" borderId="0" xfId="0" applyFont="1" applyFill="1" applyBorder="1" applyAlignment="1" applyProtection="1"/>
    <xf numFmtId="0" fontId="18"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0" fontId="5" fillId="7" borderId="1" xfId="0" applyFont="1" applyFill="1" applyBorder="1" applyAlignment="1" applyProtection="1">
      <alignment horizontal="center" vertical="center"/>
    </xf>
    <xf numFmtId="10" fontId="8" fillId="0" borderId="0" xfId="0" applyNumberFormat="1"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xf>
    <xf numFmtId="164" fontId="7" fillId="0" borderId="0" xfId="0" applyNumberFormat="1" applyFont="1" applyFill="1" applyBorder="1" applyAlignment="1" applyProtection="1">
      <alignment horizontal="left" vertical="center" wrapText="1"/>
    </xf>
    <xf numFmtId="10" fontId="7" fillId="0" borderId="0" xfId="0" applyNumberFormat="1" applyFont="1" applyFill="1" applyBorder="1" applyAlignment="1" applyProtection="1">
      <alignment horizontal="left" vertical="center" wrapText="1"/>
    </xf>
    <xf numFmtId="44" fontId="7" fillId="0" borderId="0" xfId="0" applyNumberFormat="1" applyFont="1" applyFill="1" applyBorder="1" applyAlignment="1" applyProtection="1">
      <alignment horizontal="left" vertical="center" wrapText="1"/>
    </xf>
    <xf numFmtId="0" fontId="1" fillId="0" borderId="0" xfId="0" applyFont="1" applyFill="1" applyAlignment="1" applyProtection="1">
      <alignment horizontal="left" vertical="center" wrapText="1"/>
      <protection hidden="1"/>
    </xf>
    <xf numFmtId="49" fontId="7" fillId="5" borderId="1" xfId="0" applyNumberFormat="1" applyFont="1" applyFill="1" applyBorder="1" applyAlignment="1" applyProtection="1">
      <alignment horizontal="left" vertical="center" wrapText="1"/>
    </xf>
    <xf numFmtId="0" fontId="10" fillId="0" borderId="0" xfId="0" applyFont="1" applyAlignment="1" applyProtection="1">
      <alignment horizontal="left" vertical="center" wrapText="1"/>
    </xf>
    <xf numFmtId="0" fontId="1" fillId="0" borderId="0" xfId="0" applyFont="1" applyFill="1" applyAlignment="1" applyProtection="1">
      <alignment horizontal="left" vertical="center" wrapText="1"/>
    </xf>
    <xf numFmtId="0" fontId="7" fillId="0" borderId="0" xfId="0" applyFont="1" applyFill="1" applyAlignment="1" applyProtection="1">
      <alignment horizontal="left" vertical="center" wrapText="1"/>
    </xf>
    <xf numFmtId="0" fontId="7" fillId="0" borderId="0" xfId="0" applyNumberFormat="1" applyFont="1" applyFill="1" applyAlignment="1" applyProtection="1">
      <alignment horizontal="left" vertical="center" wrapText="1"/>
    </xf>
    <xf numFmtId="164" fontId="7" fillId="0" borderId="0" xfId="9" applyNumberFormat="1" applyFont="1" applyFill="1" applyAlignment="1" applyProtection="1">
      <alignment horizontal="left" vertical="center" wrapText="1"/>
    </xf>
    <xf numFmtId="10" fontId="7" fillId="0" borderId="0" xfId="4" applyNumberFormat="1" applyFont="1" applyFill="1" applyAlignment="1" applyProtection="1">
      <alignment horizontal="left" vertical="center" wrapText="1"/>
    </xf>
    <xf numFmtId="44" fontId="7" fillId="0" borderId="0" xfId="9" applyNumberFormat="1" applyFont="1" applyFill="1" applyAlignment="1" applyProtection="1">
      <alignment horizontal="left" vertical="center" wrapText="1"/>
    </xf>
    <xf numFmtId="0" fontId="7" fillId="3" borderId="1" xfId="0" applyFont="1" applyFill="1" applyBorder="1" applyAlignment="1" applyProtection="1">
      <alignment horizontal="center" vertic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20"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0" fontId="19" fillId="5" borderId="1" xfId="4" applyNumberFormat="1" applyFont="1" applyFill="1" applyBorder="1" applyAlignment="1" applyProtection="1">
      <alignment horizontal="center" vertical="center"/>
    </xf>
    <xf numFmtId="0" fontId="19" fillId="5" borderId="1" xfId="4" applyNumberFormat="1" applyFont="1" applyFill="1" applyBorder="1" applyAlignment="1" applyProtection="1">
      <alignment horizontal="center" vertical="center" wrapText="1"/>
    </xf>
    <xf numFmtId="169" fontId="19" fillId="5" borderId="1" xfId="4" applyNumberFormat="1" applyFont="1" applyFill="1" applyBorder="1" applyAlignment="1" applyProtection="1">
      <alignment horizontal="center" vertical="center"/>
    </xf>
    <xf numFmtId="164" fontId="5" fillId="5" borderId="1" xfId="0" applyNumberFormat="1" applyFont="1" applyFill="1" applyBorder="1" applyAlignment="1" applyProtection="1">
      <alignment horizontal="center" vertical="center" wrapText="1"/>
    </xf>
    <xf numFmtId="10" fontId="19" fillId="5" borderId="1" xfId="4" applyNumberFormat="1" applyFont="1" applyFill="1" applyBorder="1" applyAlignment="1" applyProtection="1">
      <alignment horizontal="center" vertical="center"/>
    </xf>
    <xf numFmtId="49" fontId="5" fillId="5" borderId="1" xfId="0" applyNumberFormat="1" applyFont="1" applyFill="1" applyBorder="1" applyAlignment="1" applyProtection="1">
      <alignment horizontal="center" vertical="center" wrapText="1"/>
    </xf>
    <xf numFmtId="10" fontId="19" fillId="5" borderId="1" xfId="4" applyNumberFormat="1" applyFont="1" applyFill="1" applyBorder="1" applyAlignment="1" applyProtection="1">
      <alignment horizontal="center" vertical="center" wrapText="1"/>
    </xf>
    <xf numFmtId="170" fontId="19" fillId="5" borderId="1" xfId="4" applyNumberFormat="1" applyFont="1" applyFill="1" applyBorder="1" applyAlignment="1" applyProtection="1">
      <alignment horizontal="center" vertical="center"/>
    </xf>
    <xf numFmtId="168" fontId="14" fillId="2" borderId="1" xfId="9" applyNumberFormat="1" applyFont="1" applyFill="1" applyBorder="1" applyAlignment="1" applyProtection="1">
      <alignment horizontal="center" vertical="center" wrapText="1"/>
      <protection hidden="1"/>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49"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167" fontId="20" fillId="6" borderId="16" xfId="9" applyNumberFormat="1" applyFont="1" applyFill="1" applyBorder="1" applyAlignment="1" applyProtection="1">
      <alignment horizontal="right" vertical="center"/>
    </xf>
    <xf numFmtId="49" fontId="16" fillId="5" borderId="1" xfId="0" applyNumberFormat="1" applyFont="1" applyFill="1" applyBorder="1" applyAlignment="1" applyProtection="1">
      <alignment vertical="center" wrapText="1"/>
    </xf>
    <xf numFmtId="0" fontId="14" fillId="2" borderId="17"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14" fillId="2" borderId="17" xfId="4" applyNumberFormat="1" applyFont="1" applyFill="1" applyBorder="1" applyAlignment="1" applyProtection="1">
      <alignment horizontal="center" vertical="center" wrapText="1"/>
      <protection hidden="1"/>
    </xf>
    <xf numFmtId="10" fontId="14" fillId="2" borderId="17" xfId="4" applyNumberFormat="1" applyFont="1" applyFill="1" applyBorder="1" applyAlignment="1" applyProtection="1">
      <alignment horizontal="center" vertical="center" wrapText="1"/>
      <protection hidden="1"/>
    </xf>
    <xf numFmtId="0" fontId="19" fillId="0" borderId="0" xfId="0" applyFont="1" applyFill="1" applyAlignment="1" applyProtection="1">
      <alignment vertical="center" wrapText="1"/>
    </xf>
    <xf numFmtId="0" fontId="8" fillId="9" borderId="19" xfId="0" applyNumberFormat="1" applyFont="1" applyFill="1" applyBorder="1" applyAlignment="1" applyProtection="1">
      <alignment horizontal="center" vertical="center" wrapText="1"/>
      <protection hidden="1"/>
    </xf>
    <xf numFmtId="0" fontId="7" fillId="0" borderId="0" xfId="0" applyNumberFormat="1" applyFont="1" applyAlignment="1" applyProtection="1">
      <alignment horizontal="center" vertical="center" wrapText="1"/>
    </xf>
    <xf numFmtId="0" fontId="14" fillId="4" borderId="0"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wrapText="1"/>
    </xf>
    <xf numFmtId="167" fontId="7" fillId="5" borderId="1" xfId="9" applyNumberFormat="1" applyFont="1" applyFill="1" applyBorder="1" applyAlignment="1" applyProtection="1">
      <alignment horizontal="center" vertical="center" wrapText="1"/>
    </xf>
    <xf numFmtId="0" fontId="14" fillId="2" borderId="1"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164" fontId="5" fillId="0" borderId="0" xfId="0" applyNumberFormat="1" applyFont="1" applyFill="1" applyAlignment="1" applyProtection="1">
      <alignment horizontal="center" vertical="center"/>
    </xf>
    <xf numFmtId="10" fontId="5" fillId="0" borderId="0" xfId="4" applyNumberFormat="1" applyFont="1" applyFill="1" applyAlignment="1" applyProtection="1">
      <alignment horizontal="center" vertical="center"/>
    </xf>
    <xf numFmtId="166" fontId="5" fillId="0" borderId="0" xfId="0" applyNumberFormat="1" applyFont="1" applyFill="1" applyAlignment="1" applyProtection="1">
      <alignment horizontal="center" vertical="center"/>
    </xf>
    <xf numFmtId="0" fontId="14" fillId="2" borderId="1" xfId="0" applyFont="1" applyFill="1" applyBorder="1" applyAlignment="1" applyProtection="1">
      <alignment vertical="center"/>
    </xf>
    <xf numFmtId="0" fontId="7" fillId="5" borderId="1" xfId="0"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wrapText="1"/>
    </xf>
    <xf numFmtId="0" fontId="7" fillId="0" borderId="0" xfId="0" applyNumberFormat="1" applyFont="1" applyAlignment="1" applyProtection="1">
      <alignment wrapText="1"/>
    </xf>
    <xf numFmtId="0" fontId="0" fillId="0" borderId="0" xfId="0" applyAlignment="1" applyProtection="1">
      <alignment horizontal="center"/>
    </xf>
    <xf numFmtId="166" fontId="7" fillId="5" borderId="1" xfId="9"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left" vertical="center" wrapText="1"/>
    </xf>
    <xf numFmtId="166" fontId="7" fillId="5" borderId="1" xfId="9" applyNumberFormat="1" applyFont="1" applyFill="1" applyBorder="1" applyAlignment="1" applyProtection="1">
      <alignment horizontal="left" vertical="center" wrapText="1"/>
      <protection locked="0"/>
    </xf>
    <xf numFmtId="164" fontId="7" fillId="5" borderId="1" xfId="9" applyNumberFormat="1" applyFont="1" applyFill="1" applyBorder="1" applyAlignment="1" applyProtection="1">
      <alignment horizontal="left" vertical="center" wrapText="1"/>
      <protection locked="0"/>
    </xf>
    <xf numFmtId="10" fontId="7" fillId="5" borderId="11" xfId="4" applyNumberFormat="1" applyFont="1" applyFill="1" applyBorder="1" applyAlignment="1" applyProtection="1">
      <alignment horizontal="center" vertical="center" wrapText="1"/>
      <protection hidden="1"/>
    </xf>
    <xf numFmtId="10" fontId="7" fillId="5" borderId="11" xfId="4" applyNumberFormat="1" applyFont="1" applyFill="1" applyBorder="1" applyAlignment="1" applyProtection="1">
      <alignment horizontal="left" vertical="center" wrapText="1"/>
      <protection locked="0" hidden="1"/>
    </xf>
    <xf numFmtId="168" fontId="14" fillId="2" borderId="17" xfId="9" applyNumberFormat="1" applyFont="1" applyFill="1" applyBorder="1" applyAlignment="1" applyProtection="1">
      <alignment horizontal="center" vertical="center" wrapText="1"/>
      <protection hidden="1"/>
    </xf>
    <xf numFmtId="167" fontId="20" fillId="6" borderId="20" xfId="9" applyNumberFormat="1" applyFont="1" applyFill="1" applyBorder="1" applyAlignment="1" applyProtection="1">
      <alignment horizontal="right" vertical="center"/>
    </xf>
    <xf numFmtId="164" fontId="7" fillId="5" borderId="1" xfId="9" applyNumberFormat="1" applyFont="1" applyFill="1" applyBorder="1" applyAlignment="1" applyProtection="1">
      <alignment horizontal="center" vertical="center"/>
      <protection locked="0"/>
    </xf>
    <xf numFmtId="10" fontId="7" fillId="5" borderId="11" xfId="4" applyNumberFormat="1" applyFont="1" applyFill="1" applyBorder="1" applyAlignment="1" applyProtection="1">
      <alignment horizontal="center" vertical="center"/>
      <protection hidden="1"/>
    </xf>
    <xf numFmtId="10" fontId="7" fillId="5" borderId="11" xfId="4" applyNumberFormat="1" applyFont="1" applyFill="1" applyBorder="1" applyAlignment="1" applyProtection="1">
      <alignment horizontal="center" vertical="center"/>
      <protection locked="0" hidden="1"/>
    </xf>
    <xf numFmtId="171" fontId="20" fillId="6" borderId="16" xfId="9" applyNumberFormat="1" applyFont="1" applyFill="1" applyBorder="1" applyAlignment="1" applyProtection="1">
      <alignment horizontal="center" vertical="center"/>
    </xf>
    <xf numFmtId="0" fontId="1" fillId="0" borderId="0" xfId="0" applyFont="1" applyAlignment="1">
      <alignment vertical="center"/>
    </xf>
    <xf numFmtId="0" fontId="1" fillId="6" borderId="1" xfId="0" applyFont="1" applyFill="1" applyBorder="1" applyAlignment="1">
      <alignment horizontal="center" vertical="center"/>
    </xf>
    <xf numFmtId="49" fontId="1" fillId="5" borderId="1" xfId="0" applyNumberFormat="1" applyFont="1" applyFill="1" applyBorder="1" applyAlignment="1">
      <alignment vertical="center" wrapText="1"/>
    </xf>
    <xf numFmtId="49" fontId="1" fillId="5" borderId="1" xfId="0" applyNumberFormat="1" applyFont="1" applyFill="1" applyBorder="1" applyAlignment="1">
      <alignment horizontal="center" vertical="center"/>
    </xf>
    <xf numFmtId="0" fontId="1" fillId="5" borderId="1" xfId="9" applyNumberFormat="1" applyFont="1" applyFill="1" applyBorder="1" applyAlignment="1" applyProtection="1">
      <alignment horizontal="center" vertical="center"/>
    </xf>
    <xf numFmtId="164" fontId="1" fillId="5" borderId="1" xfId="9" applyNumberFormat="1" applyFont="1" applyFill="1" applyBorder="1" applyAlignment="1" applyProtection="1">
      <alignment horizontal="center" vertical="center"/>
    </xf>
    <xf numFmtId="10" fontId="1" fillId="5" borderId="11" xfId="4" applyNumberFormat="1" applyFont="1" applyFill="1" applyBorder="1" applyAlignment="1" applyProtection="1">
      <alignment horizontal="center" vertical="center"/>
      <protection hidden="1"/>
    </xf>
    <xf numFmtId="164" fontId="1" fillId="5" borderId="1" xfId="9" applyNumberFormat="1" applyFont="1" applyFill="1" applyBorder="1" applyAlignment="1" applyProtection="1">
      <alignment horizontal="center" vertical="center"/>
      <protection locked="0"/>
    </xf>
    <xf numFmtId="10" fontId="1" fillId="5" borderId="11" xfId="4" applyNumberFormat="1" applyFont="1" applyFill="1" applyBorder="1" applyAlignment="1" applyProtection="1">
      <alignment horizontal="center" vertical="center"/>
      <protection locked="0" hidden="1"/>
    </xf>
    <xf numFmtId="0" fontId="5" fillId="7" borderId="1" xfId="0" applyFont="1" applyFill="1" applyBorder="1" applyAlignment="1">
      <alignment horizontal="center" vertical="center"/>
    </xf>
    <xf numFmtId="171" fontId="20" fillId="6" borderId="16" xfId="27" applyNumberFormat="1" applyFont="1" applyFill="1" applyBorder="1" applyAlignment="1" applyProtection="1">
      <alignment horizontal="right" vertical="center"/>
    </xf>
    <xf numFmtId="171" fontId="20" fillId="6" borderId="21" xfId="27" applyNumberFormat="1" applyFont="1" applyFill="1" applyBorder="1" applyAlignment="1" applyProtection="1">
      <alignment horizontal="right" vertical="center"/>
    </xf>
    <xf numFmtId="171" fontId="20" fillId="6" borderId="22" xfId="27" applyNumberFormat="1" applyFont="1" applyFill="1" applyBorder="1" applyAlignment="1" applyProtection="1">
      <alignment horizontal="right" vertical="center"/>
    </xf>
    <xf numFmtId="0" fontId="7" fillId="3" borderId="1" xfId="0" applyFont="1" applyFill="1" applyBorder="1" applyAlignment="1" applyProtection="1">
      <alignment horizontal="center" vertical="center" wrapText="1"/>
    </xf>
    <xf numFmtId="0" fontId="0" fillId="0" borderId="0" xfId="0" applyFill="1"/>
    <xf numFmtId="49" fontId="7" fillId="5" borderId="1" xfId="0" applyNumberFormat="1" applyFont="1" applyFill="1" applyBorder="1" applyAlignment="1">
      <alignment horizontal="left" vertical="center" wrapText="1"/>
    </xf>
    <xf numFmtId="0" fontId="7" fillId="5" borderId="1" xfId="0"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67" fontId="20" fillId="0" borderId="16" xfId="9" applyNumberFormat="1" applyFont="1" applyFill="1" applyBorder="1" applyAlignment="1" applyProtection="1">
      <alignment horizontal="right" vertical="center"/>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49" fontId="7" fillId="5" borderId="1" xfId="0" applyNumberFormat="1" applyFont="1" applyFill="1" applyBorder="1" applyAlignment="1">
      <alignment vertical="center" wrapText="1"/>
    </xf>
    <xf numFmtId="0" fontId="7"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171" fontId="20" fillId="6" borderId="23" xfId="27" applyNumberFormat="1" applyFont="1" applyFill="1" applyBorder="1" applyAlignment="1" applyProtection="1">
      <alignment horizontal="right" vertical="center"/>
    </xf>
    <xf numFmtId="171" fontId="20" fillId="6" borderId="19" xfId="27" applyNumberFormat="1" applyFont="1" applyFill="1" applyBorder="1" applyAlignment="1" applyProtection="1">
      <alignment horizontal="right" vertical="center"/>
    </xf>
    <xf numFmtId="0" fontId="20" fillId="9" borderId="19" xfId="0" applyNumberFormat="1" applyFont="1" applyFill="1" applyBorder="1" applyAlignment="1" applyProtection="1">
      <alignment horizontal="center" vertical="center" wrapText="1"/>
      <protection hidden="1"/>
    </xf>
    <xf numFmtId="49" fontId="19" fillId="5" borderId="1" xfId="0" applyNumberFormat="1" applyFont="1" applyFill="1" applyBorder="1" applyAlignment="1" applyProtection="1">
      <alignment horizontal="center" vertical="center" wrapText="1"/>
    </xf>
    <xf numFmtId="49" fontId="19" fillId="5" borderId="1" xfId="1" applyNumberFormat="1" applyFont="1" applyFill="1" applyBorder="1" applyAlignment="1">
      <alignment horizontal="center" vertical="center" wrapText="1"/>
    </xf>
    <xf numFmtId="10" fontId="7" fillId="5" borderId="1" xfId="0" applyNumberFormat="1" applyFont="1" applyFill="1" applyBorder="1" applyAlignment="1">
      <alignment horizontal="left" vertical="center" wrapText="1"/>
    </xf>
    <xf numFmtId="164" fontId="7" fillId="5" borderId="1" xfId="0" applyNumberFormat="1" applyFont="1" applyFill="1" applyBorder="1" applyAlignment="1">
      <alignment horizontal="left" vertical="center" wrapText="1"/>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wrapText="1"/>
      <protection hidden="1"/>
    </xf>
    <xf numFmtId="14" fontId="8" fillId="3" borderId="1" xfId="0" applyNumberFormat="1" applyFont="1" applyFill="1" applyBorder="1" applyAlignment="1" applyProtection="1">
      <alignment horizontal="left" vertical="center" wrapText="1"/>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1" fillId="8" borderId="7" xfId="0" applyFont="1" applyFill="1" applyBorder="1" applyAlignment="1" applyProtection="1">
      <alignment horizontal="center" vertical="center" wrapText="1"/>
    </xf>
    <xf numFmtId="0" fontId="21" fillId="8" borderId="8" xfId="0"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21" fillId="8" borderId="6" xfId="0" applyFont="1" applyFill="1" applyBorder="1" applyAlignment="1" applyProtection="1">
      <alignment horizontal="center" vertical="center" wrapText="1"/>
    </xf>
    <xf numFmtId="0" fontId="21" fillId="8" borderId="18" xfId="0" applyFont="1" applyFill="1" applyBorder="1" applyAlignment="1" applyProtection="1">
      <alignment horizontal="center" vertical="center" wrapText="1"/>
    </xf>
    <xf numFmtId="167" fontId="20" fillId="6" borderId="19" xfId="27" applyNumberFormat="1" applyFont="1" applyFill="1" applyBorder="1" applyAlignment="1" applyProtection="1">
      <alignment horizontal="right" vertical="center"/>
    </xf>
  </cellXfs>
  <cellStyles count="28">
    <cellStyle name="Comma" xfId="9" builtinId="3"/>
    <cellStyle name="Currency" xfId="27"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72">
    <dxf>
      <fill>
        <patternFill patternType="darkGray">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FFFF99"/>
      <color rgb="FFDDDDDD"/>
      <color rgb="FFFFCC66"/>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78" t="str">
        <f ca="1">MID(CELL("filename",A1),FIND("]",CELL("filename",A1))+1,30)</f>
        <v>Instructions (2)</v>
      </c>
      <c r="B1" s="179"/>
      <c r="C1" s="179"/>
      <c r="D1" s="179"/>
      <c r="E1" s="179"/>
      <c r="F1" s="179"/>
      <c r="G1" s="179"/>
      <c r="H1" s="179"/>
      <c r="I1" s="179"/>
      <c r="J1" s="179"/>
      <c r="K1" s="179"/>
    </row>
    <row r="2" spans="1:11" x14ac:dyDescent="0.35">
      <c r="A2" s="172"/>
      <c r="B2" s="173"/>
      <c r="C2" s="173"/>
      <c r="D2" s="173"/>
      <c r="E2" s="173"/>
      <c r="F2" s="173"/>
      <c r="G2" s="173"/>
      <c r="H2" s="173"/>
      <c r="I2" s="173"/>
      <c r="J2" s="173"/>
      <c r="K2" s="174"/>
    </row>
    <row r="3" spans="1:11" x14ac:dyDescent="0.35">
      <c r="A3" s="175"/>
      <c r="B3" s="176"/>
      <c r="C3" s="176"/>
      <c r="D3" s="176"/>
      <c r="E3" s="176"/>
      <c r="F3" s="176"/>
      <c r="G3" s="176"/>
      <c r="H3" s="176"/>
      <c r="I3" s="176"/>
      <c r="J3" s="176"/>
      <c r="K3" s="177"/>
    </row>
    <row r="4" spans="1:11" x14ac:dyDescent="0.35">
      <c r="A4" s="175"/>
      <c r="B4" s="176"/>
      <c r="C4" s="176"/>
      <c r="D4" s="176"/>
      <c r="E4" s="176"/>
      <c r="F4" s="176"/>
      <c r="G4" s="176"/>
      <c r="H4" s="176"/>
      <c r="I4" s="176"/>
      <c r="J4" s="176"/>
      <c r="K4" s="177"/>
    </row>
    <row r="5" spans="1:11" x14ac:dyDescent="0.35">
      <c r="A5" s="175"/>
      <c r="B5" s="176"/>
      <c r="C5" s="176"/>
      <c r="D5" s="176"/>
      <c r="E5" s="176"/>
      <c r="F5" s="176"/>
      <c r="G5" s="176"/>
      <c r="H5" s="176"/>
      <c r="I5" s="176"/>
      <c r="J5" s="176"/>
      <c r="K5" s="177"/>
    </row>
    <row r="6" spans="1:11" x14ac:dyDescent="0.35">
      <c r="A6" s="175"/>
      <c r="B6" s="176"/>
      <c r="C6" s="176"/>
      <c r="D6" s="176"/>
      <c r="E6" s="176"/>
      <c r="F6" s="176"/>
      <c r="G6" s="176"/>
      <c r="H6" s="176"/>
      <c r="I6" s="176"/>
      <c r="J6" s="176"/>
      <c r="K6" s="177"/>
    </row>
    <row r="7" spans="1:11" x14ac:dyDescent="0.35">
      <c r="A7" s="175"/>
      <c r="B7" s="176"/>
      <c r="C7" s="176"/>
      <c r="D7" s="176"/>
      <c r="E7" s="176"/>
      <c r="F7" s="176"/>
      <c r="G7" s="176"/>
      <c r="H7" s="176"/>
      <c r="I7" s="176"/>
      <c r="J7" s="176"/>
      <c r="K7" s="177"/>
    </row>
    <row r="8" spans="1:11" x14ac:dyDescent="0.35">
      <c r="A8" s="175"/>
      <c r="B8" s="176"/>
      <c r="C8" s="176"/>
      <c r="D8" s="176"/>
      <c r="E8" s="176"/>
      <c r="F8" s="176"/>
      <c r="G8" s="176"/>
      <c r="H8" s="176"/>
      <c r="I8" s="176"/>
      <c r="J8" s="176"/>
      <c r="K8" s="177"/>
    </row>
    <row r="9" spans="1:11" x14ac:dyDescent="0.35">
      <c r="A9" s="175"/>
      <c r="B9" s="176"/>
      <c r="C9" s="176"/>
      <c r="D9" s="176"/>
      <c r="E9" s="176"/>
      <c r="F9" s="176"/>
      <c r="G9" s="176"/>
      <c r="H9" s="176"/>
      <c r="I9" s="176"/>
      <c r="J9" s="176"/>
      <c r="K9" s="177"/>
    </row>
    <row r="10" spans="1:11" x14ac:dyDescent="0.35">
      <c r="A10" s="175"/>
      <c r="B10" s="176"/>
      <c r="C10" s="176"/>
      <c r="D10" s="176"/>
      <c r="E10" s="176"/>
      <c r="F10" s="176"/>
      <c r="G10" s="176"/>
      <c r="H10" s="176"/>
      <c r="I10" s="176"/>
      <c r="J10" s="176"/>
      <c r="K10" s="177"/>
    </row>
    <row r="11" spans="1:11" x14ac:dyDescent="0.35">
      <c r="A11" s="175"/>
      <c r="B11" s="176"/>
      <c r="C11" s="176"/>
      <c r="D11" s="176"/>
      <c r="E11" s="176"/>
      <c r="F11" s="176"/>
      <c r="G11" s="176"/>
      <c r="H11" s="176"/>
      <c r="I11" s="176"/>
      <c r="J11" s="176"/>
      <c r="K11" s="177"/>
    </row>
    <row r="12" spans="1:11" x14ac:dyDescent="0.35">
      <c r="A12" s="175"/>
      <c r="B12" s="176"/>
      <c r="C12" s="176"/>
      <c r="D12" s="176"/>
      <c r="E12" s="176"/>
      <c r="F12" s="176"/>
      <c r="G12" s="176"/>
      <c r="H12" s="176"/>
      <c r="I12" s="176"/>
      <c r="J12" s="176"/>
      <c r="K12" s="177"/>
    </row>
    <row r="13" spans="1:11" x14ac:dyDescent="0.35">
      <c r="A13" s="175"/>
      <c r="B13" s="176"/>
      <c r="C13" s="176"/>
      <c r="D13" s="176"/>
      <c r="E13" s="176"/>
      <c r="F13" s="176"/>
      <c r="G13" s="176"/>
      <c r="H13" s="176"/>
      <c r="I13" s="176"/>
      <c r="J13" s="176"/>
      <c r="K13" s="177"/>
    </row>
    <row r="14" spans="1:11" x14ac:dyDescent="0.35">
      <c r="A14" s="175"/>
      <c r="B14" s="176"/>
      <c r="C14" s="176"/>
      <c r="D14" s="176"/>
      <c r="E14" s="176"/>
      <c r="F14" s="176"/>
      <c r="G14" s="176"/>
      <c r="H14" s="176"/>
      <c r="I14" s="176"/>
      <c r="J14" s="176"/>
      <c r="K14" s="177"/>
    </row>
    <row r="15" spans="1:11" x14ac:dyDescent="0.35">
      <c r="A15" s="175"/>
      <c r="B15" s="176"/>
      <c r="C15" s="176"/>
      <c r="D15" s="176"/>
      <c r="E15" s="176"/>
      <c r="F15" s="176"/>
      <c r="G15" s="176"/>
      <c r="H15" s="176"/>
      <c r="I15" s="176"/>
      <c r="J15" s="176"/>
      <c r="K15" s="177"/>
    </row>
    <row r="16" spans="1:11" x14ac:dyDescent="0.35">
      <c r="A16" s="175"/>
      <c r="B16" s="176"/>
      <c r="C16" s="176"/>
      <c r="D16" s="176"/>
      <c r="E16" s="176"/>
      <c r="F16" s="176"/>
      <c r="G16" s="176"/>
      <c r="H16" s="176"/>
      <c r="I16" s="176"/>
      <c r="J16" s="176"/>
      <c r="K16" s="177"/>
    </row>
    <row r="17" spans="1:11" x14ac:dyDescent="0.35">
      <c r="A17" s="175"/>
      <c r="B17" s="176"/>
      <c r="C17" s="176"/>
      <c r="D17" s="176"/>
      <c r="E17" s="176"/>
      <c r="F17" s="176"/>
      <c r="G17" s="176"/>
      <c r="H17" s="176"/>
      <c r="I17" s="176"/>
      <c r="J17" s="176"/>
      <c r="K17" s="177"/>
    </row>
    <row r="18" spans="1:11" x14ac:dyDescent="0.35">
      <c r="A18" s="175"/>
      <c r="B18" s="176"/>
      <c r="C18" s="176"/>
      <c r="D18" s="176"/>
      <c r="E18" s="176"/>
      <c r="F18" s="176"/>
      <c r="G18" s="176"/>
      <c r="H18" s="176"/>
      <c r="I18" s="176"/>
      <c r="J18" s="176"/>
      <c r="K18" s="177"/>
    </row>
    <row r="19" spans="1:11" x14ac:dyDescent="0.35">
      <c r="A19" s="175"/>
      <c r="B19" s="176"/>
      <c r="C19" s="176"/>
      <c r="D19" s="176"/>
      <c r="E19" s="176"/>
      <c r="F19" s="176"/>
      <c r="G19" s="176"/>
      <c r="H19" s="176"/>
      <c r="I19" s="176"/>
      <c r="J19" s="176"/>
      <c r="K19" s="177"/>
    </row>
    <row r="20" spans="1:11" x14ac:dyDescent="0.35">
      <c r="A20" s="175"/>
      <c r="B20" s="176"/>
      <c r="C20" s="176"/>
      <c r="D20" s="176"/>
      <c r="E20" s="176"/>
      <c r="F20" s="176"/>
      <c r="G20" s="176"/>
      <c r="H20" s="176"/>
      <c r="I20" s="176"/>
      <c r="J20" s="176"/>
      <c r="K20" s="177"/>
    </row>
    <row r="21" spans="1:11" x14ac:dyDescent="0.35">
      <c r="A21" s="175"/>
      <c r="B21" s="176"/>
      <c r="C21" s="176"/>
      <c r="D21" s="176"/>
      <c r="E21" s="176"/>
      <c r="F21" s="176"/>
      <c r="G21" s="176"/>
      <c r="H21" s="176"/>
      <c r="I21" s="176"/>
      <c r="J21" s="176"/>
      <c r="K21" s="177"/>
    </row>
    <row r="22" spans="1:11" x14ac:dyDescent="0.35">
      <c r="A22" s="175"/>
      <c r="B22" s="176"/>
      <c r="C22" s="176"/>
      <c r="D22" s="176"/>
      <c r="E22" s="176"/>
      <c r="F22" s="176"/>
      <c r="G22" s="176"/>
      <c r="H22" s="176"/>
      <c r="I22" s="176"/>
      <c r="J22" s="176"/>
      <c r="K22" s="177"/>
    </row>
    <row r="23" spans="1:11" x14ac:dyDescent="0.35">
      <c r="A23" s="175"/>
      <c r="B23" s="176"/>
      <c r="C23" s="176"/>
      <c r="D23" s="176"/>
      <c r="E23" s="176"/>
      <c r="F23" s="176"/>
      <c r="G23" s="176"/>
      <c r="H23" s="176"/>
      <c r="I23" s="176"/>
      <c r="J23" s="176"/>
      <c r="K23" s="177"/>
    </row>
    <row r="24" spans="1:11" x14ac:dyDescent="0.35">
      <c r="A24" s="175"/>
      <c r="B24" s="176"/>
      <c r="C24" s="176"/>
      <c r="D24" s="176"/>
      <c r="E24" s="176"/>
      <c r="F24" s="176"/>
      <c r="G24" s="176"/>
      <c r="H24" s="176"/>
      <c r="I24" s="176"/>
      <c r="J24" s="176"/>
      <c r="K24" s="177"/>
    </row>
    <row r="25" spans="1:11" x14ac:dyDescent="0.35">
      <c r="A25" s="175"/>
      <c r="B25" s="176"/>
      <c r="C25" s="176"/>
      <c r="D25" s="176"/>
      <c r="E25" s="176"/>
      <c r="F25" s="176"/>
      <c r="G25" s="176"/>
      <c r="H25" s="176"/>
      <c r="I25" s="176"/>
      <c r="J25" s="176"/>
      <c r="K25" s="177"/>
    </row>
    <row r="26" spans="1:11" x14ac:dyDescent="0.35">
      <c r="A26" s="175"/>
      <c r="B26" s="176"/>
      <c r="C26" s="176"/>
      <c r="D26" s="176"/>
      <c r="E26" s="176"/>
      <c r="F26" s="176"/>
      <c r="G26" s="176"/>
      <c r="H26" s="176"/>
      <c r="I26" s="176"/>
      <c r="J26" s="176"/>
      <c r="K26" s="177"/>
    </row>
    <row r="27" spans="1:11" x14ac:dyDescent="0.35">
      <c r="A27" s="175"/>
      <c r="B27" s="176"/>
      <c r="C27" s="176"/>
      <c r="D27" s="176"/>
      <c r="E27" s="176"/>
      <c r="F27" s="176"/>
      <c r="G27" s="176"/>
      <c r="H27" s="176"/>
      <c r="I27" s="176"/>
      <c r="J27" s="176"/>
      <c r="K27" s="177"/>
    </row>
    <row r="28" spans="1:11" x14ac:dyDescent="0.35">
      <c r="A28" s="175"/>
      <c r="B28" s="176"/>
      <c r="C28" s="176"/>
      <c r="D28" s="176"/>
      <c r="E28" s="176"/>
      <c r="F28" s="176"/>
      <c r="G28" s="176"/>
      <c r="H28" s="176"/>
      <c r="I28" s="176"/>
      <c r="J28" s="176"/>
      <c r="K28" s="177"/>
    </row>
    <row r="29" spans="1:11" x14ac:dyDescent="0.35">
      <c r="A29" s="175"/>
      <c r="B29" s="176"/>
      <c r="C29" s="176"/>
      <c r="D29" s="176"/>
      <c r="E29" s="176"/>
      <c r="F29" s="176"/>
      <c r="G29" s="176"/>
      <c r="H29" s="176"/>
      <c r="I29" s="176"/>
      <c r="J29" s="176"/>
      <c r="K29" s="177"/>
    </row>
    <row r="30" spans="1:11" x14ac:dyDescent="0.35">
      <c r="A30" s="175"/>
      <c r="B30" s="176"/>
      <c r="C30" s="176"/>
      <c r="D30" s="176"/>
      <c r="E30" s="176"/>
      <c r="F30" s="176"/>
      <c r="G30" s="176"/>
      <c r="H30" s="176"/>
      <c r="I30" s="176"/>
      <c r="J30" s="176"/>
      <c r="K30" s="177"/>
    </row>
    <row r="31" spans="1:11" x14ac:dyDescent="0.35">
      <c r="A31" s="175"/>
      <c r="B31" s="176"/>
      <c r="C31" s="176"/>
      <c r="D31" s="176"/>
      <c r="E31" s="176"/>
      <c r="F31" s="176"/>
      <c r="G31" s="176"/>
      <c r="H31" s="176"/>
      <c r="I31" s="176"/>
      <c r="J31" s="176"/>
      <c r="K31" s="177"/>
    </row>
    <row r="32" spans="1:11" x14ac:dyDescent="0.35">
      <c r="A32" s="175"/>
      <c r="B32" s="176"/>
      <c r="C32" s="176"/>
      <c r="D32" s="176"/>
      <c r="E32" s="176"/>
      <c r="F32" s="176"/>
      <c r="G32" s="176"/>
      <c r="H32" s="176"/>
      <c r="I32" s="176"/>
      <c r="J32" s="176"/>
      <c r="K32" s="177"/>
    </row>
    <row r="33" spans="1:11" x14ac:dyDescent="0.35">
      <c r="A33" s="175"/>
      <c r="B33" s="176"/>
      <c r="C33" s="176"/>
      <c r="D33" s="176"/>
      <c r="E33" s="176"/>
      <c r="F33" s="176"/>
      <c r="G33" s="176"/>
      <c r="H33" s="176"/>
      <c r="I33" s="176"/>
      <c r="J33" s="176"/>
      <c r="K33" s="177"/>
    </row>
    <row r="34" spans="1:11" x14ac:dyDescent="0.35">
      <c r="A34" s="175"/>
      <c r="B34" s="176"/>
      <c r="C34" s="176"/>
      <c r="D34" s="176"/>
      <c r="E34" s="176"/>
      <c r="F34" s="176"/>
      <c r="G34" s="176"/>
      <c r="H34" s="176"/>
      <c r="I34" s="176"/>
      <c r="J34" s="176"/>
      <c r="K34" s="177"/>
    </row>
    <row r="35" spans="1:11" x14ac:dyDescent="0.35">
      <c r="A35" s="175"/>
      <c r="B35" s="176"/>
      <c r="C35" s="176"/>
      <c r="D35" s="176"/>
      <c r="E35" s="176"/>
      <c r="F35" s="176"/>
      <c r="G35" s="176"/>
      <c r="H35" s="176"/>
      <c r="I35" s="176"/>
      <c r="J35" s="176"/>
      <c r="K35" s="177"/>
    </row>
    <row r="36" spans="1:11" x14ac:dyDescent="0.35">
      <c r="A36" s="175"/>
      <c r="B36" s="176"/>
      <c r="C36" s="176"/>
      <c r="D36" s="176"/>
      <c r="E36" s="176"/>
      <c r="F36" s="176"/>
      <c r="G36" s="176"/>
      <c r="H36" s="176"/>
      <c r="I36" s="176"/>
      <c r="J36" s="176"/>
      <c r="K36" s="177"/>
    </row>
    <row r="37" spans="1:11" x14ac:dyDescent="0.35">
      <c r="A37" s="175"/>
      <c r="B37" s="176"/>
      <c r="C37" s="176"/>
      <c r="D37" s="176"/>
      <c r="E37" s="176"/>
      <c r="F37" s="176"/>
      <c r="G37" s="176"/>
      <c r="H37" s="176"/>
      <c r="I37" s="176"/>
      <c r="J37" s="176"/>
      <c r="K37" s="177"/>
    </row>
    <row r="38" spans="1:11" x14ac:dyDescent="0.35">
      <c r="A38" s="175"/>
      <c r="B38" s="176"/>
      <c r="C38" s="176"/>
      <c r="D38" s="176"/>
      <c r="E38" s="176"/>
      <c r="F38" s="176"/>
      <c r="G38" s="176"/>
      <c r="H38" s="176"/>
      <c r="I38" s="176"/>
      <c r="J38" s="176"/>
      <c r="K38" s="177"/>
    </row>
    <row r="39" spans="1:11" x14ac:dyDescent="0.35">
      <c r="A39" s="175"/>
      <c r="B39" s="176"/>
      <c r="C39" s="176"/>
      <c r="D39" s="176"/>
      <c r="E39" s="176"/>
      <c r="F39" s="176"/>
      <c r="G39" s="176"/>
      <c r="H39" s="176"/>
      <c r="I39" s="176"/>
      <c r="J39" s="176"/>
      <c r="K39" s="177"/>
    </row>
    <row r="40" spans="1:11" x14ac:dyDescent="0.35">
      <c r="A40" s="175"/>
      <c r="B40" s="176"/>
      <c r="C40" s="176"/>
      <c r="D40" s="176"/>
      <c r="E40" s="176"/>
      <c r="F40" s="176"/>
      <c r="G40" s="176"/>
      <c r="H40" s="176"/>
      <c r="I40" s="176"/>
      <c r="J40" s="176"/>
      <c r="K40" s="177"/>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autoPageBreaks="0"/>
  </sheetPr>
  <dimension ref="B1:P120"/>
  <sheetViews>
    <sheetView showGridLines="0" tabSelected="1" zoomScaleNormal="100" workbookViewId="0">
      <pane xSplit="4" ySplit="5" topLeftCell="E6" activePane="bottomRight" state="frozen"/>
      <selection activeCell="E47" sqref="E47"/>
      <selection pane="topRight" activeCell="E47" sqref="E47"/>
      <selection pane="bottomLeft" activeCell="E47" sqref="E47"/>
      <selection pane="bottomRight" activeCell="B6" sqref="B6"/>
    </sheetView>
  </sheetViews>
  <sheetFormatPr defaultColWidth="9.1796875" defaultRowHeight="14.5" x14ac:dyDescent="0.35"/>
  <cols>
    <col min="1" max="1" width="1.81640625" style="66" customWidth="1"/>
    <col min="2" max="2" width="14.26953125" style="67" customWidth="1"/>
    <col min="3" max="3" width="17" style="67" customWidth="1"/>
    <col min="4" max="4" width="24.1796875" style="67" customWidth="1"/>
    <col min="5" max="5" width="35.1796875" style="67" customWidth="1"/>
    <col min="6" max="6" width="25.1796875" style="67" customWidth="1"/>
    <col min="7" max="7" width="15.26953125" style="67" customWidth="1"/>
    <col min="8" max="8" width="11.7265625" style="67" customWidth="1"/>
    <col min="9" max="9" width="10.54296875" style="68" customWidth="1"/>
    <col min="10" max="10" width="16.1796875" style="69" customWidth="1"/>
    <col min="11" max="11" width="16.1796875" style="70" customWidth="1"/>
    <col min="12" max="12" width="16.1796875" style="71" customWidth="1"/>
    <col min="13" max="13" width="3.54296875" style="99" customWidth="1"/>
    <col min="14" max="14" width="19.26953125" style="70" customWidth="1"/>
    <col min="15" max="15" width="17" style="70" customWidth="1"/>
    <col min="16" max="16" width="28" style="37" customWidth="1"/>
    <col min="17" max="16384" width="9.1796875" style="66"/>
  </cols>
  <sheetData>
    <row r="1" spans="2:16" s="65" customFormat="1" ht="30" customHeight="1" x14ac:dyDescent="0.35">
      <c r="B1" s="22" t="s">
        <v>378</v>
      </c>
      <c r="C1" s="180" t="s">
        <v>95</v>
      </c>
      <c r="D1" s="180"/>
      <c r="E1" s="180"/>
      <c r="F1" s="75"/>
      <c r="G1" s="182" t="s">
        <v>65</v>
      </c>
      <c r="H1" s="182"/>
      <c r="I1" s="182"/>
      <c r="J1" s="182"/>
      <c r="K1" s="182"/>
      <c r="L1" s="182"/>
      <c r="M1" s="99"/>
      <c r="N1" s="58"/>
      <c r="O1" s="58"/>
      <c r="P1" s="20"/>
    </row>
    <row r="2" spans="2:16" s="65" customFormat="1" ht="30" customHeight="1" thickBot="1" x14ac:dyDescent="0.4">
      <c r="B2" s="23" t="s">
        <v>379</v>
      </c>
      <c r="C2" s="180" t="s">
        <v>380</v>
      </c>
      <c r="D2" s="180"/>
      <c r="E2" s="180"/>
      <c r="F2" s="75"/>
      <c r="G2" s="182"/>
      <c r="H2" s="182"/>
      <c r="I2" s="182"/>
      <c r="J2" s="182"/>
      <c r="K2" s="182"/>
      <c r="L2" s="182"/>
      <c r="M2" s="99"/>
      <c r="N2" s="58"/>
      <c r="O2" s="58"/>
      <c r="P2" s="111" t="s">
        <v>395</v>
      </c>
    </row>
    <row r="3" spans="2:16" s="65" customFormat="1" ht="30" customHeight="1" thickBot="1" x14ac:dyDescent="0.4">
      <c r="B3" s="23" t="s">
        <v>66</v>
      </c>
      <c r="C3" s="181">
        <v>45936</v>
      </c>
      <c r="D3" s="180"/>
      <c r="E3" s="180"/>
      <c r="F3" s="75"/>
      <c r="G3" s="182"/>
      <c r="H3" s="182"/>
      <c r="I3" s="182"/>
      <c r="J3" s="182"/>
      <c r="K3" s="182"/>
      <c r="L3" s="182"/>
      <c r="M3" s="99"/>
      <c r="N3" s="58"/>
      <c r="O3" s="58"/>
      <c r="P3" s="110">
        <v>115</v>
      </c>
    </row>
    <row r="4" spans="2:16" s="59" customFormat="1" x14ac:dyDescent="0.35">
      <c r="I4" s="32"/>
      <c r="J4" s="60"/>
      <c r="K4" s="61"/>
      <c r="L4" s="62"/>
      <c r="M4" s="99"/>
      <c r="N4" s="61"/>
      <c r="O4" s="61"/>
      <c r="P4" s="32"/>
    </row>
    <row r="5" spans="2:16" s="63" customFormat="1" ht="39.5" thickBot="1" x14ac:dyDescent="0.4">
      <c r="B5" s="8" t="s">
        <v>67</v>
      </c>
      <c r="C5" s="8" t="s">
        <v>74</v>
      </c>
      <c r="D5" s="8" t="s">
        <v>0</v>
      </c>
      <c r="E5" s="8" t="s">
        <v>79</v>
      </c>
      <c r="F5" s="8" t="s">
        <v>381</v>
      </c>
      <c r="G5" s="9" t="s">
        <v>70</v>
      </c>
      <c r="H5" s="9" t="s">
        <v>71</v>
      </c>
      <c r="I5" s="21" t="s">
        <v>82</v>
      </c>
      <c r="J5" s="97" t="s">
        <v>64</v>
      </c>
      <c r="K5" s="98" t="s">
        <v>78</v>
      </c>
      <c r="L5" s="134" t="s">
        <v>63</v>
      </c>
      <c r="M5" s="99"/>
      <c r="N5" s="10" t="s">
        <v>382</v>
      </c>
      <c r="O5" s="10" t="s">
        <v>383</v>
      </c>
      <c r="P5" s="19" t="s">
        <v>384</v>
      </c>
    </row>
    <row r="6" spans="2:16" x14ac:dyDescent="0.35">
      <c r="B6" s="153">
        <v>1</v>
      </c>
      <c r="C6" s="64" t="s">
        <v>144</v>
      </c>
      <c r="D6" s="64" t="s">
        <v>145</v>
      </c>
      <c r="E6" s="64" t="s">
        <v>145</v>
      </c>
      <c r="F6" s="100" t="s">
        <v>143</v>
      </c>
      <c r="G6" s="100" t="s">
        <v>81</v>
      </c>
      <c r="H6" s="100" t="s">
        <v>72</v>
      </c>
      <c r="I6" s="101" t="s">
        <v>76</v>
      </c>
      <c r="J6" s="115">
        <v>5</v>
      </c>
      <c r="K6" s="132">
        <v>0.2</v>
      </c>
      <c r="L6" s="135">
        <f t="shared" ref="L6:L32" si="0">IF(J6="","",(J6-(J6*K6)))</f>
        <v>4</v>
      </c>
      <c r="M6" s="127"/>
      <c r="N6" s="102" t="s">
        <v>73</v>
      </c>
      <c r="O6" s="102" t="s">
        <v>73</v>
      </c>
      <c r="P6" s="102" t="s">
        <v>73</v>
      </c>
    </row>
    <row r="7" spans="2:16" ht="25" x14ac:dyDescent="0.35">
      <c r="B7" s="153">
        <v>2</v>
      </c>
      <c r="C7" s="64" t="s">
        <v>146</v>
      </c>
      <c r="D7" s="64" t="s">
        <v>147</v>
      </c>
      <c r="E7" s="64" t="s">
        <v>147</v>
      </c>
      <c r="F7" s="100" t="s">
        <v>143</v>
      </c>
      <c r="G7" s="100" t="s">
        <v>81</v>
      </c>
      <c r="H7" s="100" t="s">
        <v>72</v>
      </c>
      <c r="I7" s="101" t="s">
        <v>76</v>
      </c>
      <c r="J7" s="115">
        <v>10</v>
      </c>
      <c r="K7" s="132">
        <v>0.2</v>
      </c>
      <c r="L7" s="103">
        <f t="shared" si="0"/>
        <v>8</v>
      </c>
      <c r="M7" s="127"/>
      <c r="N7" s="102" t="s">
        <v>73</v>
      </c>
      <c r="O7" s="102" t="s">
        <v>73</v>
      </c>
      <c r="P7" s="102" t="s">
        <v>73</v>
      </c>
    </row>
    <row r="8" spans="2:16" ht="25" x14ac:dyDescent="0.35">
      <c r="B8" s="153">
        <v>3</v>
      </c>
      <c r="C8" s="64" t="s">
        <v>148</v>
      </c>
      <c r="D8" s="64" t="s">
        <v>385</v>
      </c>
      <c r="E8" s="64" t="s">
        <v>385</v>
      </c>
      <c r="F8" s="100" t="s">
        <v>143</v>
      </c>
      <c r="G8" s="100" t="s">
        <v>81</v>
      </c>
      <c r="H8" s="100" t="s">
        <v>72</v>
      </c>
      <c r="I8" s="101" t="s">
        <v>76</v>
      </c>
      <c r="J8" s="115">
        <v>15</v>
      </c>
      <c r="K8" s="132">
        <v>0.2</v>
      </c>
      <c r="L8" s="103">
        <f t="shared" si="0"/>
        <v>12</v>
      </c>
      <c r="M8" s="127"/>
      <c r="N8" s="102" t="s">
        <v>73</v>
      </c>
      <c r="O8" s="102" t="s">
        <v>73</v>
      </c>
      <c r="P8" s="102" t="s">
        <v>73</v>
      </c>
    </row>
    <row r="9" spans="2:16" ht="25" x14ac:dyDescent="0.35">
      <c r="B9" s="153">
        <v>4</v>
      </c>
      <c r="C9" s="64" t="s">
        <v>149</v>
      </c>
      <c r="D9" s="64" t="s">
        <v>386</v>
      </c>
      <c r="E9" s="64" t="s">
        <v>386</v>
      </c>
      <c r="F9" s="100" t="s">
        <v>143</v>
      </c>
      <c r="G9" s="100" t="s">
        <v>81</v>
      </c>
      <c r="H9" s="100" t="s">
        <v>72</v>
      </c>
      <c r="I9" s="101" t="s">
        <v>76</v>
      </c>
      <c r="J9" s="115">
        <v>25</v>
      </c>
      <c r="K9" s="132">
        <v>0.2</v>
      </c>
      <c r="L9" s="103">
        <f t="shared" si="0"/>
        <v>20</v>
      </c>
      <c r="M9" s="127"/>
      <c r="N9" s="102" t="s">
        <v>73</v>
      </c>
      <c r="O9" s="102" t="s">
        <v>73</v>
      </c>
      <c r="P9" s="102" t="s">
        <v>73</v>
      </c>
    </row>
    <row r="10" spans="2:16" x14ac:dyDescent="0.35">
      <c r="B10" s="153">
        <v>5</v>
      </c>
      <c r="C10" s="64" t="s">
        <v>150</v>
      </c>
      <c r="D10" s="64" t="s">
        <v>103</v>
      </c>
      <c r="E10" s="64" t="s">
        <v>103</v>
      </c>
      <c r="F10" s="100" t="s">
        <v>143</v>
      </c>
      <c r="G10" s="100" t="s">
        <v>81</v>
      </c>
      <c r="H10" s="100" t="s">
        <v>72</v>
      </c>
      <c r="I10" s="101" t="s">
        <v>76</v>
      </c>
      <c r="J10" s="115">
        <v>18.899999999999999</v>
      </c>
      <c r="K10" s="132">
        <v>0.2</v>
      </c>
      <c r="L10" s="103">
        <f t="shared" si="0"/>
        <v>15.12</v>
      </c>
      <c r="M10" s="127"/>
      <c r="N10" s="102" t="s">
        <v>73</v>
      </c>
      <c r="O10" s="102" t="s">
        <v>73</v>
      </c>
      <c r="P10" s="102" t="s">
        <v>73</v>
      </c>
    </row>
    <row r="11" spans="2:16" ht="25" x14ac:dyDescent="0.35">
      <c r="B11" s="153">
        <v>6</v>
      </c>
      <c r="C11" s="64" t="s">
        <v>151</v>
      </c>
      <c r="D11" s="64" t="s">
        <v>152</v>
      </c>
      <c r="E11" s="64" t="s">
        <v>152</v>
      </c>
      <c r="F11" s="100" t="s">
        <v>143</v>
      </c>
      <c r="G11" s="100" t="s">
        <v>81</v>
      </c>
      <c r="H11" s="100" t="s">
        <v>72</v>
      </c>
      <c r="I11" s="101" t="s">
        <v>76</v>
      </c>
      <c r="J11" s="115">
        <v>18.899999999999999</v>
      </c>
      <c r="K11" s="132">
        <v>0.2</v>
      </c>
      <c r="L11" s="103">
        <f t="shared" si="0"/>
        <v>15.12</v>
      </c>
      <c r="M11" s="127"/>
      <c r="N11" s="102" t="s">
        <v>73</v>
      </c>
      <c r="O11" s="102" t="s">
        <v>73</v>
      </c>
      <c r="P11" s="102" t="s">
        <v>73</v>
      </c>
    </row>
    <row r="12" spans="2:16" x14ac:dyDescent="0.35">
      <c r="B12" s="153">
        <v>7</v>
      </c>
      <c r="C12" s="64" t="s">
        <v>153</v>
      </c>
      <c r="D12" s="64" t="s">
        <v>154</v>
      </c>
      <c r="E12" s="64" t="s">
        <v>155</v>
      </c>
      <c r="F12" s="100" t="s">
        <v>143</v>
      </c>
      <c r="G12" s="100" t="s">
        <v>81</v>
      </c>
      <c r="H12" s="100" t="s">
        <v>156</v>
      </c>
      <c r="I12" s="101" t="s">
        <v>76</v>
      </c>
      <c r="J12" s="128">
        <v>1.7999999999999999E-2</v>
      </c>
      <c r="K12" s="132">
        <v>0.2</v>
      </c>
      <c r="L12" s="103">
        <f t="shared" si="0"/>
        <v>1.44E-2</v>
      </c>
      <c r="M12" s="127"/>
      <c r="N12" s="102" t="s">
        <v>73</v>
      </c>
      <c r="O12" s="102" t="s">
        <v>73</v>
      </c>
      <c r="P12" s="102" t="s">
        <v>73</v>
      </c>
    </row>
    <row r="13" spans="2:16" x14ac:dyDescent="0.35">
      <c r="B13" s="153">
        <v>8</v>
      </c>
      <c r="C13" s="64" t="s">
        <v>157</v>
      </c>
      <c r="D13" s="64" t="s">
        <v>158</v>
      </c>
      <c r="E13" s="64" t="s">
        <v>159</v>
      </c>
      <c r="F13" s="100" t="s">
        <v>143</v>
      </c>
      <c r="G13" s="100" t="s">
        <v>81</v>
      </c>
      <c r="H13" s="100" t="s">
        <v>156</v>
      </c>
      <c r="I13" s="101" t="s">
        <v>76</v>
      </c>
      <c r="J13" s="128">
        <v>4.9000000000000002E-2</v>
      </c>
      <c r="K13" s="132">
        <v>0.2</v>
      </c>
      <c r="L13" s="103">
        <f t="shared" si="0"/>
        <v>3.9199999999999999E-2</v>
      </c>
      <c r="M13" s="127"/>
      <c r="N13" s="102" t="s">
        <v>73</v>
      </c>
      <c r="O13" s="102" t="s">
        <v>73</v>
      </c>
      <c r="P13" s="102" t="s">
        <v>73</v>
      </c>
    </row>
    <row r="14" spans="2:16" x14ac:dyDescent="0.35">
      <c r="B14" s="153">
        <v>9</v>
      </c>
      <c r="C14" s="64" t="s">
        <v>160</v>
      </c>
      <c r="D14" s="64" t="s">
        <v>161</v>
      </c>
      <c r="E14" s="64" t="s">
        <v>162</v>
      </c>
      <c r="F14" s="100" t="s">
        <v>143</v>
      </c>
      <c r="G14" s="100" t="s">
        <v>81</v>
      </c>
      <c r="H14" s="100" t="s">
        <v>156</v>
      </c>
      <c r="I14" s="101" t="s">
        <v>76</v>
      </c>
      <c r="J14" s="128">
        <v>7.9000000000000001E-2</v>
      </c>
      <c r="K14" s="132">
        <v>0.2</v>
      </c>
      <c r="L14" s="103">
        <f t="shared" si="0"/>
        <v>6.3200000000000006E-2</v>
      </c>
      <c r="M14" s="127"/>
      <c r="N14" s="102" t="s">
        <v>73</v>
      </c>
      <c r="O14" s="102" t="s">
        <v>73</v>
      </c>
      <c r="P14" s="102" t="s">
        <v>73</v>
      </c>
    </row>
    <row r="15" spans="2:16" x14ac:dyDescent="0.35">
      <c r="B15" s="153">
        <v>10</v>
      </c>
      <c r="C15" s="64" t="s">
        <v>163</v>
      </c>
      <c r="D15" s="64" t="s">
        <v>164</v>
      </c>
      <c r="E15" s="64" t="s">
        <v>165</v>
      </c>
      <c r="F15" s="100" t="s">
        <v>143</v>
      </c>
      <c r="G15" s="100" t="s">
        <v>81</v>
      </c>
      <c r="H15" s="100" t="s">
        <v>156</v>
      </c>
      <c r="I15" s="101" t="s">
        <v>76</v>
      </c>
      <c r="J15" s="128">
        <v>2.9000000000000001E-2</v>
      </c>
      <c r="K15" s="132">
        <v>0.2</v>
      </c>
      <c r="L15" s="103">
        <f t="shared" si="0"/>
        <v>2.3200000000000002E-2</v>
      </c>
      <c r="M15" s="127"/>
      <c r="N15" s="102" t="s">
        <v>73</v>
      </c>
      <c r="O15" s="102" t="s">
        <v>73</v>
      </c>
      <c r="P15" s="102" t="s">
        <v>73</v>
      </c>
    </row>
    <row r="16" spans="2:16" x14ac:dyDescent="0.35">
      <c r="B16" s="153">
        <v>11</v>
      </c>
      <c r="C16" s="64" t="s">
        <v>166</v>
      </c>
      <c r="D16" s="64" t="s">
        <v>167</v>
      </c>
      <c r="E16" s="64" t="s">
        <v>168</v>
      </c>
      <c r="F16" s="100" t="s">
        <v>143</v>
      </c>
      <c r="G16" s="100" t="s">
        <v>81</v>
      </c>
      <c r="H16" s="100" t="s">
        <v>169</v>
      </c>
      <c r="I16" s="101" t="s">
        <v>76</v>
      </c>
      <c r="J16" s="115">
        <v>2.99</v>
      </c>
      <c r="K16" s="132">
        <v>0.2</v>
      </c>
      <c r="L16" s="103">
        <f t="shared" si="0"/>
        <v>2.3920000000000003</v>
      </c>
      <c r="M16" s="127"/>
      <c r="N16" s="102" t="s">
        <v>73</v>
      </c>
      <c r="O16" s="102" t="s">
        <v>73</v>
      </c>
      <c r="P16" s="102" t="s">
        <v>73</v>
      </c>
    </row>
    <row r="17" spans="2:16" x14ac:dyDescent="0.35">
      <c r="B17" s="153">
        <v>12</v>
      </c>
      <c r="C17" s="64" t="s">
        <v>170</v>
      </c>
      <c r="D17" s="64" t="s">
        <v>171</v>
      </c>
      <c r="E17" s="64" t="s">
        <v>172</v>
      </c>
      <c r="F17" s="100" t="s">
        <v>143</v>
      </c>
      <c r="G17" s="100" t="s">
        <v>81</v>
      </c>
      <c r="H17" s="100" t="s">
        <v>169</v>
      </c>
      <c r="I17" s="101" t="s">
        <v>76</v>
      </c>
      <c r="J17" s="115">
        <v>1.99</v>
      </c>
      <c r="K17" s="132">
        <v>0.2</v>
      </c>
      <c r="L17" s="103">
        <f t="shared" si="0"/>
        <v>1.5920000000000001</v>
      </c>
      <c r="M17" s="127"/>
      <c r="N17" s="102" t="s">
        <v>73</v>
      </c>
      <c r="O17" s="102" t="s">
        <v>73</v>
      </c>
      <c r="P17" s="102" t="s">
        <v>73</v>
      </c>
    </row>
    <row r="18" spans="2:16" x14ac:dyDescent="0.35">
      <c r="B18" s="153">
        <v>13</v>
      </c>
      <c r="C18" s="64" t="s">
        <v>173</v>
      </c>
      <c r="D18" s="64" t="s">
        <v>174</v>
      </c>
      <c r="E18" s="64" t="s">
        <v>175</v>
      </c>
      <c r="F18" s="100" t="s">
        <v>143</v>
      </c>
      <c r="G18" s="100" t="s">
        <v>81</v>
      </c>
      <c r="H18" s="100" t="s">
        <v>72</v>
      </c>
      <c r="I18" s="101" t="s">
        <v>76</v>
      </c>
      <c r="J18" s="115">
        <v>4.5</v>
      </c>
      <c r="K18" s="132">
        <v>0.2</v>
      </c>
      <c r="L18" s="103">
        <f t="shared" si="0"/>
        <v>3.6</v>
      </c>
      <c r="M18" s="127"/>
      <c r="N18" s="102" t="s">
        <v>73</v>
      </c>
      <c r="O18" s="102" t="s">
        <v>73</v>
      </c>
      <c r="P18" s="102" t="s">
        <v>73</v>
      </c>
    </row>
    <row r="19" spans="2:16" x14ac:dyDescent="0.35">
      <c r="B19" s="153">
        <v>14</v>
      </c>
      <c r="C19" s="64" t="s">
        <v>176</v>
      </c>
      <c r="D19" s="64" t="s">
        <v>177</v>
      </c>
      <c r="E19" s="64" t="s">
        <v>178</v>
      </c>
      <c r="F19" s="100" t="s">
        <v>143</v>
      </c>
      <c r="G19" s="100" t="s">
        <v>81</v>
      </c>
      <c r="H19" s="100" t="s">
        <v>72</v>
      </c>
      <c r="I19" s="101" t="s">
        <v>76</v>
      </c>
      <c r="J19" s="115">
        <v>5.44</v>
      </c>
      <c r="K19" s="132">
        <v>0.2</v>
      </c>
      <c r="L19" s="103">
        <f t="shared" si="0"/>
        <v>4.3520000000000003</v>
      </c>
      <c r="M19" s="127"/>
      <c r="N19" s="102" t="s">
        <v>73</v>
      </c>
      <c r="O19" s="102" t="s">
        <v>73</v>
      </c>
      <c r="P19" s="102" t="s">
        <v>73</v>
      </c>
    </row>
    <row r="20" spans="2:16" x14ac:dyDescent="0.35">
      <c r="B20" s="153">
        <v>15</v>
      </c>
      <c r="C20" s="64" t="s">
        <v>179</v>
      </c>
      <c r="D20" s="64" t="s">
        <v>180</v>
      </c>
      <c r="E20" s="64" t="s">
        <v>181</v>
      </c>
      <c r="F20" s="100" t="s">
        <v>143</v>
      </c>
      <c r="G20" s="100" t="s">
        <v>81</v>
      </c>
      <c r="H20" s="100" t="s">
        <v>72</v>
      </c>
      <c r="I20" s="101" t="s">
        <v>76</v>
      </c>
      <c r="J20" s="115">
        <v>4.13</v>
      </c>
      <c r="K20" s="132">
        <v>0.2</v>
      </c>
      <c r="L20" s="103">
        <f t="shared" si="0"/>
        <v>3.3039999999999998</v>
      </c>
      <c r="M20" s="127"/>
      <c r="N20" s="102" t="s">
        <v>73</v>
      </c>
      <c r="O20" s="102" t="s">
        <v>73</v>
      </c>
      <c r="P20" s="102" t="s">
        <v>73</v>
      </c>
    </row>
    <row r="21" spans="2:16" x14ac:dyDescent="0.35">
      <c r="B21" s="153">
        <v>16</v>
      </c>
      <c r="C21" s="64" t="s">
        <v>182</v>
      </c>
      <c r="D21" s="64" t="s">
        <v>183</v>
      </c>
      <c r="E21" s="64" t="s">
        <v>184</v>
      </c>
      <c r="F21" s="100" t="s">
        <v>143</v>
      </c>
      <c r="G21" s="100" t="s">
        <v>81</v>
      </c>
      <c r="H21" s="100" t="s">
        <v>72</v>
      </c>
      <c r="I21" s="101" t="s">
        <v>76</v>
      </c>
      <c r="J21" s="115">
        <v>9.34</v>
      </c>
      <c r="K21" s="132">
        <v>0.2</v>
      </c>
      <c r="L21" s="103">
        <f t="shared" si="0"/>
        <v>7.4719999999999995</v>
      </c>
      <c r="M21" s="127"/>
      <c r="N21" s="102" t="s">
        <v>73</v>
      </c>
      <c r="O21" s="102" t="s">
        <v>73</v>
      </c>
      <c r="P21" s="102" t="s">
        <v>73</v>
      </c>
    </row>
    <row r="22" spans="2:16" x14ac:dyDescent="0.35">
      <c r="B22" s="153">
        <v>17</v>
      </c>
      <c r="C22" s="64" t="s">
        <v>185</v>
      </c>
      <c r="D22" s="64" t="s">
        <v>186</v>
      </c>
      <c r="E22" s="64" t="s">
        <v>187</v>
      </c>
      <c r="F22" s="100" t="s">
        <v>143</v>
      </c>
      <c r="G22" s="100" t="s">
        <v>81</v>
      </c>
      <c r="H22" s="100" t="s">
        <v>72</v>
      </c>
      <c r="I22" s="101" t="s">
        <v>76</v>
      </c>
      <c r="J22" s="115">
        <v>7.88</v>
      </c>
      <c r="K22" s="132">
        <v>0.2</v>
      </c>
      <c r="L22" s="103">
        <f t="shared" si="0"/>
        <v>6.3040000000000003</v>
      </c>
      <c r="M22" s="127"/>
      <c r="N22" s="102" t="s">
        <v>73</v>
      </c>
      <c r="O22" s="102" t="s">
        <v>73</v>
      </c>
      <c r="P22" s="102" t="s">
        <v>73</v>
      </c>
    </row>
    <row r="23" spans="2:16" x14ac:dyDescent="0.35">
      <c r="B23" s="153">
        <v>18</v>
      </c>
      <c r="C23" s="64" t="s">
        <v>188</v>
      </c>
      <c r="D23" s="64" t="s">
        <v>189</v>
      </c>
      <c r="E23" s="64" t="s">
        <v>190</v>
      </c>
      <c r="F23" s="100" t="s">
        <v>143</v>
      </c>
      <c r="G23" s="100" t="s">
        <v>81</v>
      </c>
      <c r="H23" s="100" t="s">
        <v>72</v>
      </c>
      <c r="I23" s="101" t="s">
        <v>76</v>
      </c>
      <c r="J23" s="115">
        <v>8.06</v>
      </c>
      <c r="K23" s="132">
        <v>0.2</v>
      </c>
      <c r="L23" s="103">
        <f t="shared" si="0"/>
        <v>6.4480000000000004</v>
      </c>
      <c r="M23" s="127"/>
      <c r="N23" s="102" t="s">
        <v>73</v>
      </c>
      <c r="O23" s="102" t="s">
        <v>73</v>
      </c>
      <c r="P23" s="102" t="s">
        <v>73</v>
      </c>
    </row>
    <row r="24" spans="2:16" x14ac:dyDescent="0.35">
      <c r="B24" s="153">
        <v>19</v>
      </c>
      <c r="C24" s="64" t="s">
        <v>191</v>
      </c>
      <c r="D24" s="64" t="s">
        <v>192</v>
      </c>
      <c r="E24" s="64" t="s">
        <v>193</v>
      </c>
      <c r="F24" s="100" t="s">
        <v>143</v>
      </c>
      <c r="G24" s="100" t="s">
        <v>81</v>
      </c>
      <c r="H24" s="100" t="s">
        <v>72</v>
      </c>
      <c r="I24" s="101" t="s">
        <v>76</v>
      </c>
      <c r="J24" s="115">
        <v>5.25</v>
      </c>
      <c r="K24" s="132">
        <v>0.2</v>
      </c>
      <c r="L24" s="103">
        <f t="shared" si="0"/>
        <v>4.2</v>
      </c>
      <c r="M24" s="127"/>
      <c r="N24" s="102" t="s">
        <v>73</v>
      </c>
      <c r="O24" s="102" t="s">
        <v>73</v>
      </c>
      <c r="P24" s="102" t="s">
        <v>73</v>
      </c>
    </row>
    <row r="25" spans="2:16" x14ac:dyDescent="0.35">
      <c r="B25" s="153">
        <v>20</v>
      </c>
      <c r="C25" s="64" t="s">
        <v>194</v>
      </c>
      <c r="D25" s="64" t="s">
        <v>195</v>
      </c>
      <c r="E25" s="64" t="s">
        <v>196</v>
      </c>
      <c r="F25" s="100" t="s">
        <v>143</v>
      </c>
      <c r="G25" s="100" t="s">
        <v>81</v>
      </c>
      <c r="H25" s="100" t="s">
        <v>72</v>
      </c>
      <c r="I25" s="101" t="s">
        <v>76</v>
      </c>
      <c r="J25" s="115">
        <v>2.5</v>
      </c>
      <c r="K25" s="132">
        <v>0.2</v>
      </c>
      <c r="L25" s="103">
        <f t="shared" si="0"/>
        <v>2</v>
      </c>
      <c r="M25" s="127"/>
      <c r="N25" s="102" t="s">
        <v>73</v>
      </c>
      <c r="O25" s="102" t="s">
        <v>73</v>
      </c>
      <c r="P25" s="102" t="s">
        <v>73</v>
      </c>
    </row>
    <row r="26" spans="2:16" x14ac:dyDescent="0.35">
      <c r="B26" s="153">
        <v>21</v>
      </c>
      <c r="C26" s="64" t="s">
        <v>197</v>
      </c>
      <c r="D26" s="64" t="s">
        <v>198</v>
      </c>
      <c r="E26" s="64" t="s">
        <v>199</v>
      </c>
      <c r="F26" s="100" t="s">
        <v>143</v>
      </c>
      <c r="G26" s="100" t="s">
        <v>81</v>
      </c>
      <c r="H26" s="100" t="s">
        <v>72</v>
      </c>
      <c r="I26" s="101" t="s">
        <v>76</v>
      </c>
      <c r="J26" s="115">
        <v>5</v>
      </c>
      <c r="K26" s="132">
        <v>0.2</v>
      </c>
      <c r="L26" s="103">
        <f t="shared" si="0"/>
        <v>4</v>
      </c>
      <c r="M26" s="127"/>
      <c r="N26" s="102" t="s">
        <v>73</v>
      </c>
      <c r="O26" s="102" t="s">
        <v>73</v>
      </c>
      <c r="P26" s="102" t="s">
        <v>73</v>
      </c>
    </row>
    <row r="27" spans="2:16" x14ac:dyDescent="0.35">
      <c r="B27" s="153">
        <v>22</v>
      </c>
      <c r="C27" s="64" t="s">
        <v>200</v>
      </c>
      <c r="D27" s="64" t="s">
        <v>201</v>
      </c>
      <c r="E27" s="64" t="s">
        <v>202</v>
      </c>
      <c r="F27" s="100" t="s">
        <v>143</v>
      </c>
      <c r="G27" s="100" t="s">
        <v>81</v>
      </c>
      <c r="H27" s="100" t="s">
        <v>72</v>
      </c>
      <c r="I27" s="101" t="s">
        <v>76</v>
      </c>
      <c r="J27" s="115">
        <v>3.5</v>
      </c>
      <c r="K27" s="132">
        <v>0.2</v>
      </c>
      <c r="L27" s="103">
        <f t="shared" si="0"/>
        <v>2.8</v>
      </c>
      <c r="M27" s="127"/>
      <c r="N27" s="102" t="s">
        <v>73</v>
      </c>
      <c r="O27" s="102" t="s">
        <v>73</v>
      </c>
      <c r="P27" s="102" t="s">
        <v>73</v>
      </c>
    </row>
    <row r="28" spans="2:16" x14ac:dyDescent="0.35">
      <c r="B28" s="153">
        <v>23</v>
      </c>
      <c r="C28" s="64" t="s">
        <v>203</v>
      </c>
      <c r="D28" s="64" t="s">
        <v>204</v>
      </c>
      <c r="E28" s="64" t="s">
        <v>205</v>
      </c>
      <c r="F28" s="100" t="s">
        <v>143</v>
      </c>
      <c r="G28" s="100" t="s">
        <v>81</v>
      </c>
      <c r="H28" s="100" t="s">
        <v>72</v>
      </c>
      <c r="I28" s="101" t="s">
        <v>76</v>
      </c>
      <c r="J28" s="115">
        <v>4.4000000000000004</v>
      </c>
      <c r="K28" s="132">
        <v>0.2</v>
      </c>
      <c r="L28" s="103">
        <f t="shared" si="0"/>
        <v>3.5200000000000005</v>
      </c>
      <c r="M28" s="127"/>
      <c r="N28" s="102" t="s">
        <v>73</v>
      </c>
      <c r="O28" s="102" t="s">
        <v>73</v>
      </c>
      <c r="P28" s="102" t="s">
        <v>73</v>
      </c>
    </row>
    <row r="29" spans="2:16" x14ac:dyDescent="0.35">
      <c r="B29" s="153">
        <v>24</v>
      </c>
      <c r="C29" s="64" t="s">
        <v>206</v>
      </c>
      <c r="D29" s="64" t="s">
        <v>207</v>
      </c>
      <c r="E29" s="64" t="s">
        <v>208</v>
      </c>
      <c r="F29" s="100" t="s">
        <v>143</v>
      </c>
      <c r="G29" s="100" t="s">
        <v>81</v>
      </c>
      <c r="H29" s="100" t="s">
        <v>72</v>
      </c>
      <c r="I29" s="101" t="s">
        <v>76</v>
      </c>
      <c r="J29" s="115">
        <v>5</v>
      </c>
      <c r="K29" s="132">
        <v>0.2</v>
      </c>
      <c r="L29" s="103">
        <f t="shared" si="0"/>
        <v>4</v>
      </c>
      <c r="M29" s="127"/>
      <c r="N29" s="102" t="s">
        <v>73</v>
      </c>
      <c r="O29" s="102" t="s">
        <v>73</v>
      </c>
      <c r="P29" s="102" t="s">
        <v>73</v>
      </c>
    </row>
    <row r="30" spans="2:16" ht="25" x14ac:dyDescent="0.35">
      <c r="B30" s="153">
        <v>25</v>
      </c>
      <c r="C30" s="64" t="s">
        <v>209</v>
      </c>
      <c r="D30" s="64" t="s">
        <v>210</v>
      </c>
      <c r="E30" s="64" t="s">
        <v>211</v>
      </c>
      <c r="F30" s="100" t="s">
        <v>143</v>
      </c>
      <c r="G30" s="100" t="s">
        <v>81</v>
      </c>
      <c r="H30" s="100" t="s">
        <v>72</v>
      </c>
      <c r="I30" s="101" t="s">
        <v>77</v>
      </c>
      <c r="J30" s="115">
        <v>65</v>
      </c>
      <c r="K30" s="132">
        <v>0.2</v>
      </c>
      <c r="L30" s="103">
        <f t="shared" si="0"/>
        <v>52</v>
      </c>
      <c r="M30" s="127"/>
      <c r="N30" s="102" t="s">
        <v>73</v>
      </c>
      <c r="O30" s="102" t="s">
        <v>73</v>
      </c>
      <c r="P30" s="102" t="s">
        <v>73</v>
      </c>
    </row>
    <row r="31" spans="2:16" x14ac:dyDescent="0.35">
      <c r="B31" s="153">
        <v>26</v>
      </c>
      <c r="C31" s="64" t="s">
        <v>212</v>
      </c>
      <c r="D31" s="64" t="s">
        <v>105</v>
      </c>
      <c r="E31" s="64" t="s">
        <v>105</v>
      </c>
      <c r="F31" s="100" t="s">
        <v>143</v>
      </c>
      <c r="G31" s="100" t="s">
        <v>81</v>
      </c>
      <c r="H31" s="100" t="s">
        <v>72</v>
      </c>
      <c r="I31" s="101" t="s">
        <v>76</v>
      </c>
      <c r="J31" s="115">
        <v>2</v>
      </c>
      <c r="K31" s="132">
        <v>0.2</v>
      </c>
      <c r="L31" s="103">
        <f t="shared" si="0"/>
        <v>1.6</v>
      </c>
      <c r="M31" s="127"/>
      <c r="N31" s="102" t="s">
        <v>73</v>
      </c>
      <c r="O31" s="102" t="s">
        <v>73</v>
      </c>
      <c r="P31" s="102" t="s">
        <v>73</v>
      </c>
    </row>
    <row r="32" spans="2:16" ht="25" x14ac:dyDescent="0.35">
      <c r="B32" s="153">
        <v>27</v>
      </c>
      <c r="C32" s="64" t="s">
        <v>213</v>
      </c>
      <c r="D32" s="64" t="s">
        <v>214</v>
      </c>
      <c r="E32" s="64" t="s">
        <v>215</v>
      </c>
      <c r="F32" s="100" t="s">
        <v>143</v>
      </c>
      <c r="G32" s="100" t="s">
        <v>81</v>
      </c>
      <c r="H32" s="100" t="s">
        <v>156</v>
      </c>
      <c r="I32" s="101" t="s">
        <v>76</v>
      </c>
      <c r="J32" s="128">
        <v>2.9000000000000001E-2</v>
      </c>
      <c r="K32" s="132">
        <v>0.2</v>
      </c>
      <c r="L32" s="103">
        <f t="shared" si="0"/>
        <v>2.3200000000000002E-2</v>
      </c>
      <c r="M32" s="127"/>
      <c r="N32" s="102" t="s">
        <v>73</v>
      </c>
      <c r="O32" s="102" t="s">
        <v>73</v>
      </c>
      <c r="P32" s="102" t="s">
        <v>73</v>
      </c>
    </row>
    <row r="33" spans="2:16" x14ac:dyDescent="0.35">
      <c r="B33" s="153">
        <v>28</v>
      </c>
      <c r="C33" s="64" t="s">
        <v>217</v>
      </c>
      <c r="D33" s="64" t="s">
        <v>218</v>
      </c>
      <c r="E33" s="64" t="s">
        <v>387</v>
      </c>
      <c r="F33" s="100" t="s">
        <v>216</v>
      </c>
      <c r="G33" s="100" t="s">
        <v>81</v>
      </c>
      <c r="H33" s="100" t="s">
        <v>72</v>
      </c>
      <c r="I33" s="101" t="s">
        <v>76</v>
      </c>
      <c r="J33" s="115">
        <v>24.95</v>
      </c>
      <c r="K33" s="132">
        <v>0.2</v>
      </c>
      <c r="L33" s="103">
        <f t="shared" ref="L33:L96" si="1">IF(J33="","",(J33-(J33*K33)))</f>
        <v>19.96</v>
      </c>
      <c r="M33" s="127"/>
      <c r="N33" s="102" t="s">
        <v>73</v>
      </c>
      <c r="O33" s="102" t="s">
        <v>73</v>
      </c>
      <c r="P33" s="102" t="s">
        <v>73</v>
      </c>
    </row>
    <row r="34" spans="2:16" x14ac:dyDescent="0.35">
      <c r="B34" s="153">
        <v>29</v>
      </c>
      <c r="C34" s="64" t="s">
        <v>219</v>
      </c>
      <c r="D34" s="64" t="s">
        <v>220</v>
      </c>
      <c r="E34" s="64" t="s">
        <v>221</v>
      </c>
      <c r="F34" s="100" t="s">
        <v>216</v>
      </c>
      <c r="G34" s="100" t="s">
        <v>81</v>
      </c>
      <c r="H34" s="100" t="s">
        <v>72</v>
      </c>
      <c r="I34" s="101" t="s">
        <v>76</v>
      </c>
      <c r="J34" s="115">
        <v>20</v>
      </c>
      <c r="K34" s="132">
        <v>0.2</v>
      </c>
      <c r="L34" s="103">
        <f t="shared" si="1"/>
        <v>16</v>
      </c>
      <c r="M34" s="127"/>
      <c r="N34" s="102" t="s">
        <v>73</v>
      </c>
      <c r="O34" s="102" t="s">
        <v>73</v>
      </c>
      <c r="P34" s="102" t="s">
        <v>73</v>
      </c>
    </row>
    <row r="35" spans="2:16" ht="25" x14ac:dyDescent="0.35">
      <c r="B35" s="153">
        <v>30</v>
      </c>
      <c r="C35" s="64" t="s">
        <v>222</v>
      </c>
      <c r="D35" s="64" t="s">
        <v>223</v>
      </c>
      <c r="E35" s="64" t="s">
        <v>224</v>
      </c>
      <c r="F35" s="100" t="s">
        <v>216</v>
      </c>
      <c r="G35" s="100" t="s">
        <v>81</v>
      </c>
      <c r="H35" s="100" t="s">
        <v>156</v>
      </c>
      <c r="I35" s="101" t="s">
        <v>76</v>
      </c>
      <c r="J35" s="128">
        <v>1.4999999999999999E-2</v>
      </c>
      <c r="K35" s="132">
        <v>0.2</v>
      </c>
      <c r="L35" s="103">
        <f t="shared" si="1"/>
        <v>1.2E-2</v>
      </c>
      <c r="M35" s="127"/>
      <c r="N35" s="102" t="s">
        <v>73</v>
      </c>
      <c r="O35" s="102" t="s">
        <v>73</v>
      </c>
      <c r="P35" s="102" t="s">
        <v>73</v>
      </c>
    </row>
    <row r="36" spans="2:16" ht="25" x14ac:dyDescent="0.35">
      <c r="B36" s="153">
        <v>31</v>
      </c>
      <c r="C36" s="64" t="s">
        <v>225</v>
      </c>
      <c r="D36" s="64" t="s">
        <v>226</v>
      </c>
      <c r="E36" s="64" t="s">
        <v>227</v>
      </c>
      <c r="F36" s="100" t="s">
        <v>216</v>
      </c>
      <c r="G36" s="100" t="s">
        <v>81</v>
      </c>
      <c r="H36" s="100" t="s">
        <v>156</v>
      </c>
      <c r="I36" s="101" t="s">
        <v>76</v>
      </c>
      <c r="J36" s="128">
        <v>3.9E-2</v>
      </c>
      <c r="K36" s="132">
        <v>0.2</v>
      </c>
      <c r="L36" s="103">
        <f t="shared" si="1"/>
        <v>3.1199999999999999E-2</v>
      </c>
      <c r="M36" s="127"/>
      <c r="N36" s="102" t="s">
        <v>73</v>
      </c>
      <c r="O36" s="102" t="s">
        <v>73</v>
      </c>
      <c r="P36" s="102" t="s">
        <v>73</v>
      </c>
    </row>
    <row r="37" spans="2:16" ht="25" x14ac:dyDescent="0.35">
      <c r="B37" s="153">
        <v>32</v>
      </c>
      <c r="C37" s="64" t="s">
        <v>228</v>
      </c>
      <c r="D37" s="64" t="s">
        <v>229</v>
      </c>
      <c r="E37" s="64" t="s">
        <v>230</v>
      </c>
      <c r="F37" s="100" t="s">
        <v>216</v>
      </c>
      <c r="G37" s="100" t="s">
        <v>81</v>
      </c>
      <c r="H37" s="100" t="s">
        <v>156</v>
      </c>
      <c r="I37" s="101" t="s">
        <v>76</v>
      </c>
      <c r="J37" s="128">
        <v>3.9E-2</v>
      </c>
      <c r="K37" s="132">
        <v>0.2</v>
      </c>
      <c r="L37" s="103">
        <f t="shared" si="1"/>
        <v>3.1199999999999999E-2</v>
      </c>
      <c r="M37" s="127"/>
      <c r="N37" s="102" t="s">
        <v>73</v>
      </c>
      <c r="O37" s="102" t="s">
        <v>73</v>
      </c>
      <c r="P37" s="102" t="s">
        <v>73</v>
      </c>
    </row>
    <row r="38" spans="2:16" ht="25" x14ac:dyDescent="0.35">
      <c r="B38" s="153">
        <v>33</v>
      </c>
      <c r="C38" s="64" t="s">
        <v>231</v>
      </c>
      <c r="D38" s="64" t="s">
        <v>232</v>
      </c>
      <c r="E38" s="64" t="s">
        <v>233</v>
      </c>
      <c r="F38" s="100" t="s">
        <v>216</v>
      </c>
      <c r="G38" s="100" t="s">
        <v>81</v>
      </c>
      <c r="H38" s="100" t="s">
        <v>156</v>
      </c>
      <c r="I38" s="101" t="s">
        <v>76</v>
      </c>
      <c r="J38" s="128">
        <v>2.9000000000000001E-2</v>
      </c>
      <c r="K38" s="132">
        <v>0.2</v>
      </c>
      <c r="L38" s="103">
        <f t="shared" si="1"/>
        <v>2.3200000000000002E-2</v>
      </c>
      <c r="M38" s="127"/>
      <c r="N38" s="102" t="s">
        <v>73</v>
      </c>
      <c r="O38" s="102" t="s">
        <v>73</v>
      </c>
      <c r="P38" s="102" t="s">
        <v>73</v>
      </c>
    </row>
    <row r="39" spans="2:16" ht="62.5" x14ac:dyDescent="0.35">
      <c r="B39" s="153">
        <v>34</v>
      </c>
      <c r="C39" s="64">
        <v>3743051</v>
      </c>
      <c r="D39" s="64" t="s">
        <v>234</v>
      </c>
      <c r="E39" s="64" t="s">
        <v>235</v>
      </c>
      <c r="F39" s="100" t="s">
        <v>236</v>
      </c>
      <c r="G39" s="100">
        <v>1</v>
      </c>
      <c r="H39" s="100" t="s">
        <v>72</v>
      </c>
      <c r="I39" s="101" t="s">
        <v>76</v>
      </c>
      <c r="J39" s="115">
        <v>13.95</v>
      </c>
      <c r="K39" s="132">
        <v>0.2</v>
      </c>
      <c r="L39" s="103">
        <f t="shared" si="1"/>
        <v>11.16</v>
      </c>
      <c r="M39" s="127"/>
      <c r="N39" s="102" t="s">
        <v>73</v>
      </c>
      <c r="O39" s="102" t="s">
        <v>73</v>
      </c>
      <c r="P39" s="102" t="s">
        <v>73</v>
      </c>
    </row>
    <row r="40" spans="2:16" ht="62.5" x14ac:dyDescent="0.35">
      <c r="B40" s="153">
        <v>35</v>
      </c>
      <c r="C40" s="64">
        <v>3737650</v>
      </c>
      <c r="D40" s="64" t="s">
        <v>237</v>
      </c>
      <c r="E40" s="64" t="s">
        <v>235</v>
      </c>
      <c r="F40" s="100" t="s">
        <v>236</v>
      </c>
      <c r="G40" s="100">
        <v>1</v>
      </c>
      <c r="H40" s="100" t="s">
        <v>72</v>
      </c>
      <c r="I40" s="101" t="s">
        <v>76</v>
      </c>
      <c r="J40" s="115">
        <v>14.95</v>
      </c>
      <c r="K40" s="132">
        <v>0.2</v>
      </c>
      <c r="L40" s="103">
        <f t="shared" si="1"/>
        <v>11.959999999999999</v>
      </c>
      <c r="M40" s="127"/>
      <c r="N40" s="102" t="s">
        <v>73</v>
      </c>
      <c r="O40" s="102" t="s">
        <v>73</v>
      </c>
      <c r="P40" s="102" t="s">
        <v>73</v>
      </c>
    </row>
    <row r="41" spans="2:16" ht="62.5" x14ac:dyDescent="0.35">
      <c r="B41" s="153">
        <v>36</v>
      </c>
      <c r="C41" s="64">
        <v>3737651</v>
      </c>
      <c r="D41" s="64" t="s">
        <v>238</v>
      </c>
      <c r="E41" s="64" t="s">
        <v>235</v>
      </c>
      <c r="F41" s="100" t="s">
        <v>236</v>
      </c>
      <c r="G41" s="100">
        <v>1</v>
      </c>
      <c r="H41" s="100" t="s">
        <v>72</v>
      </c>
      <c r="I41" s="101" t="s">
        <v>76</v>
      </c>
      <c r="J41" s="115">
        <v>21.95</v>
      </c>
      <c r="K41" s="132">
        <v>0.2</v>
      </c>
      <c r="L41" s="103">
        <f t="shared" si="1"/>
        <v>17.559999999999999</v>
      </c>
      <c r="M41" s="127"/>
      <c r="N41" s="102" t="s">
        <v>73</v>
      </c>
      <c r="O41" s="102" t="s">
        <v>73</v>
      </c>
      <c r="P41" s="102" t="s">
        <v>73</v>
      </c>
    </row>
    <row r="42" spans="2:16" ht="62.5" x14ac:dyDescent="0.35">
      <c r="B42" s="153">
        <v>37</v>
      </c>
      <c r="C42" s="64">
        <v>3744268</v>
      </c>
      <c r="D42" s="64" t="s">
        <v>239</v>
      </c>
      <c r="E42" s="64" t="s">
        <v>235</v>
      </c>
      <c r="F42" s="100" t="s">
        <v>240</v>
      </c>
      <c r="G42" s="100">
        <v>1</v>
      </c>
      <c r="H42" s="100" t="s">
        <v>72</v>
      </c>
      <c r="I42" s="101" t="s">
        <v>76</v>
      </c>
      <c r="J42" s="115">
        <v>13.95</v>
      </c>
      <c r="K42" s="132">
        <v>0.2</v>
      </c>
      <c r="L42" s="103">
        <f t="shared" si="1"/>
        <v>11.16</v>
      </c>
      <c r="M42" s="127"/>
      <c r="N42" s="102" t="s">
        <v>73</v>
      </c>
      <c r="O42" s="102" t="s">
        <v>73</v>
      </c>
      <c r="P42" s="102" t="s">
        <v>73</v>
      </c>
    </row>
    <row r="43" spans="2:16" ht="62.5" x14ac:dyDescent="0.35">
      <c r="B43" s="153">
        <v>38</v>
      </c>
      <c r="C43" s="64">
        <v>3737254</v>
      </c>
      <c r="D43" s="64" t="s">
        <v>241</v>
      </c>
      <c r="E43" s="64" t="s">
        <v>235</v>
      </c>
      <c r="F43" s="100" t="s">
        <v>240</v>
      </c>
      <c r="G43" s="100">
        <v>1</v>
      </c>
      <c r="H43" s="100" t="s">
        <v>72</v>
      </c>
      <c r="I43" s="101" t="s">
        <v>76</v>
      </c>
      <c r="J43" s="115">
        <v>14.95</v>
      </c>
      <c r="K43" s="132">
        <v>0.2</v>
      </c>
      <c r="L43" s="103">
        <f t="shared" si="1"/>
        <v>11.959999999999999</v>
      </c>
      <c r="M43" s="127"/>
      <c r="N43" s="102" t="s">
        <v>73</v>
      </c>
      <c r="O43" s="102" t="s">
        <v>73</v>
      </c>
      <c r="P43" s="102" t="s">
        <v>73</v>
      </c>
    </row>
    <row r="44" spans="2:16" ht="62.5" x14ac:dyDescent="0.35">
      <c r="B44" s="153">
        <v>39</v>
      </c>
      <c r="C44" s="64">
        <v>3739008</v>
      </c>
      <c r="D44" s="64" t="s">
        <v>242</v>
      </c>
      <c r="E44" s="64" t="s">
        <v>235</v>
      </c>
      <c r="F44" s="100" t="s">
        <v>240</v>
      </c>
      <c r="G44" s="100">
        <v>1</v>
      </c>
      <c r="H44" s="100" t="s">
        <v>72</v>
      </c>
      <c r="I44" s="101" t="s">
        <v>76</v>
      </c>
      <c r="J44" s="115">
        <v>21.95</v>
      </c>
      <c r="K44" s="132">
        <v>0.2</v>
      </c>
      <c r="L44" s="103">
        <f t="shared" si="1"/>
        <v>17.559999999999999</v>
      </c>
      <c r="M44" s="127"/>
      <c r="N44" s="102" t="s">
        <v>73</v>
      </c>
      <c r="O44" s="102" t="s">
        <v>73</v>
      </c>
      <c r="P44" s="102" t="s">
        <v>73</v>
      </c>
    </row>
    <row r="45" spans="2:16" ht="62.5" x14ac:dyDescent="0.35">
      <c r="B45" s="153">
        <v>40</v>
      </c>
      <c r="C45" s="64">
        <v>3738101</v>
      </c>
      <c r="D45" s="64" t="s">
        <v>243</v>
      </c>
      <c r="E45" s="64" t="s">
        <v>235</v>
      </c>
      <c r="F45" s="100" t="s">
        <v>240</v>
      </c>
      <c r="G45" s="100">
        <v>1</v>
      </c>
      <c r="H45" s="100" t="s">
        <v>72</v>
      </c>
      <c r="I45" s="101" t="s">
        <v>76</v>
      </c>
      <c r="J45" s="115">
        <v>2.25</v>
      </c>
      <c r="K45" s="132">
        <v>0.2</v>
      </c>
      <c r="L45" s="103">
        <f t="shared" si="1"/>
        <v>1.8</v>
      </c>
      <c r="M45" s="127"/>
      <c r="N45" s="102" t="s">
        <v>73</v>
      </c>
      <c r="O45" s="102" t="s">
        <v>73</v>
      </c>
      <c r="P45" s="102" t="s">
        <v>73</v>
      </c>
    </row>
    <row r="46" spans="2:16" ht="62.5" x14ac:dyDescent="0.35">
      <c r="B46" s="153">
        <v>41</v>
      </c>
      <c r="C46" s="64">
        <v>3765253</v>
      </c>
      <c r="D46" s="64" t="s">
        <v>244</v>
      </c>
      <c r="E46" s="64" t="s">
        <v>235</v>
      </c>
      <c r="F46" s="100" t="s">
        <v>240</v>
      </c>
      <c r="G46" s="100">
        <v>1</v>
      </c>
      <c r="H46" s="100" t="s">
        <v>72</v>
      </c>
      <c r="I46" s="101" t="s">
        <v>76</v>
      </c>
      <c r="J46" s="115">
        <v>0</v>
      </c>
      <c r="K46" s="132">
        <v>0.2</v>
      </c>
      <c r="L46" s="103">
        <f t="shared" si="1"/>
        <v>0</v>
      </c>
      <c r="M46" s="127"/>
      <c r="N46" s="102" t="s">
        <v>73</v>
      </c>
      <c r="O46" s="102" t="s">
        <v>73</v>
      </c>
      <c r="P46" s="102" t="s">
        <v>73</v>
      </c>
    </row>
    <row r="47" spans="2:16" ht="62.5" x14ac:dyDescent="0.35">
      <c r="B47" s="153">
        <v>42</v>
      </c>
      <c r="C47" s="64">
        <v>3765252</v>
      </c>
      <c r="D47" s="64" t="s">
        <v>245</v>
      </c>
      <c r="E47" s="64" t="s">
        <v>235</v>
      </c>
      <c r="F47" s="100" t="s">
        <v>240</v>
      </c>
      <c r="G47" s="100">
        <v>1</v>
      </c>
      <c r="H47" s="100" t="s">
        <v>72</v>
      </c>
      <c r="I47" s="101" t="s">
        <v>76</v>
      </c>
      <c r="J47" s="115">
        <v>0</v>
      </c>
      <c r="K47" s="132">
        <v>0.2</v>
      </c>
      <c r="L47" s="103">
        <f t="shared" si="1"/>
        <v>0</v>
      </c>
      <c r="M47" s="127"/>
      <c r="N47" s="102" t="s">
        <v>73</v>
      </c>
      <c r="O47" s="102" t="s">
        <v>73</v>
      </c>
      <c r="P47" s="102" t="s">
        <v>73</v>
      </c>
    </row>
    <row r="48" spans="2:16" ht="62.5" x14ac:dyDescent="0.35">
      <c r="B48" s="153">
        <v>43</v>
      </c>
      <c r="C48" s="64">
        <v>3763578</v>
      </c>
      <c r="D48" s="64" t="s">
        <v>246</v>
      </c>
      <c r="E48" s="64" t="s">
        <v>235</v>
      </c>
      <c r="F48" s="100" t="s">
        <v>240</v>
      </c>
      <c r="G48" s="100">
        <v>1</v>
      </c>
      <c r="H48" s="100" t="s">
        <v>72</v>
      </c>
      <c r="I48" s="101" t="s">
        <v>76</v>
      </c>
      <c r="J48" s="115">
        <v>11</v>
      </c>
      <c r="K48" s="132">
        <v>0.2</v>
      </c>
      <c r="L48" s="103">
        <f t="shared" si="1"/>
        <v>8.8000000000000007</v>
      </c>
      <c r="M48" s="127"/>
      <c r="N48" s="102" t="s">
        <v>73</v>
      </c>
      <c r="O48" s="102" t="s">
        <v>73</v>
      </c>
      <c r="P48" s="102" t="s">
        <v>73</v>
      </c>
    </row>
    <row r="49" spans="2:16" ht="62.5" x14ac:dyDescent="0.35">
      <c r="B49" s="153">
        <v>44</v>
      </c>
      <c r="C49" s="64" t="s">
        <v>247</v>
      </c>
      <c r="D49" s="64" t="s">
        <v>248</v>
      </c>
      <c r="E49" s="64" t="s">
        <v>235</v>
      </c>
      <c r="F49" s="100" t="s">
        <v>240</v>
      </c>
      <c r="G49" s="100">
        <v>1</v>
      </c>
      <c r="H49" s="100" t="s">
        <v>156</v>
      </c>
      <c r="I49" s="101" t="s">
        <v>76</v>
      </c>
      <c r="J49" s="128">
        <v>2.9000000000000001E-2</v>
      </c>
      <c r="K49" s="132">
        <v>0.2</v>
      </c>
      <c r="L49" s="103">
        <f t="shared" si="1"/>
        <v>2.3200000000000002E-2</v>
      </c>
      <c r="M49" s="127"/>
      <c r="N49" s="102" t="s">
        <v>73</v>
      </c>
      <c r="O49" s="102" t="s">
        <v>73</v>
      </c>
      <c r="P49" s="102" t="s">
        <v>73</v>
      </c>
    </row>
    <row r="50" spans="2:16" ht="62.5" x14ac:dyDescent="0.35">
      <c r="B50" s="153">
        <v>45</v>
      </c>
      <c r="C50" s="64" t="s">
        <v>249</v>
      </c>
      <c r="D50" s="64" t="s">
        <v>250</v>
      </c>
      <c r="E50" s="64" t="s">
        <v>235</v>
      </c>
      <c r="F50" s="100" t="s">
        <v>240</v>
      </c>
      <c r="G50" s="100">
        <v>1</v>
      </c>
      <c r="H50" s="100" t="s">
        <v>156</v>
      </c>
      <c r="I50" s="101" t="s">
        <v>76</v>
      </c>
      <c r="J50" s="128">
        <v>2.9000000000000001E-2</v>
      </c>
      <c r="K50" s="132">
        <v>0.2</v>
      </c>
      <c r="L50" s="103">
        <f t="shared" si="1"/>
        <v>2.3200000000000002E-2</v>
      </c>
      <c r="M50" s="127"/>
      <c r="N50" s="102" t="s">
        <v>73</v>
      </c>
      <c r="O50" s="102" t="s">
        <v>73</v>
      </c>
      <c r="P50" s="102" t="s">
        <v>73</v>
      </c>
    </row>
    <row r="51" spans="2:16" ht="62.5" x14ac:dyDescent="0.35">
      <c r="B51" s="153">
        <v>46</v>
      </c>
      <c r="C51" s="64">
        <v>3739006</v>
      </c>
      <c r="D51" s="64" t="s">
        <v>251</v>
      </c>
      <c r="E51" s="64" t="s">
        <v>235</v>
      </c>
      <c r="F51" s="100" t="s">
        <v>240</v>
      </c>
      <c r="G51" s="100">
        <v>1</v>
      </c>
      <c r="H51" s="100" t="s">
        <v>72</v>
      </c>
      <c r="I51" s="101" t="s">
        <v>77</v>
      </c>
      <c r="J51" s="115">
        <v>0</v>
      </c>
      <c r="K51" s="132">
        <v>0.2</v>
      </c>
      <c r="L51" s="103">
        <f t="shared" si="1"/>
        <v>0</v>
      </c>
      <c r="M51" s="127"/>
      <c r="N51" s="102" t="s">
        <v>73</v>
      </c>
      <c r="O51" s="102" t="s">
        <v>73</v>
      </c>
      <c r="P51" s="102" t="s">
        <v>73</v>
      </c>
    </row>
    <row r="52" spans="2:16" x14ac:dyDescent="0.35">
      <c r="B52" s="153">
        <v>47</v>
      </c>
      <c r="C52" s="64" t="s">
        <v>396</v>
      </c>
      <c r="D52" s="64" t="s">
        <v>397</v>
      </c>
      <c r="E52" s="64" t="s">
        <v>398</v>
      </c>
      <c r="F52" s="64" t="s">
        <v>143</v>
      </c>
      <c r="G52" s="64" t="s">
        <v>81</v>
      </c>
      <c r="H52" s="64" t="s">
        <v>156</v>
      </c>
      <c r="I52" s="129" t="s">
        <v>76</v>
      </c>
      <c r="J52" s="130">
        <v>0.185</v>
      </c>
      <c r="K52" s="133">
        <v>0.2</v>
      </c>
      <c r="L52" s="103">
        <f t="shared" si="1"/>
        <v>0.14799999999999999</v>
      </c>
      <c r="N52" s="102" t="s">
        <v>73</v>
      </c>
      <c r="O52" s="102" t="s">
        <v>73</v>
      </c>
      <c r="P52" s="102" t="s">
        <v>73</v>
      </c>
    </row>
    <row r="53" spans="2:16" x14ac:dyDescent="0.35">
      <c r="B53" s="153">
        <v>48</v>
      </c>
      <c r="C53" s="64" t="s">
        <v>399</v>
      </c>
      <c r="D53" s="64" t="s">
        <v>400</v>
      </c>
      <c r="E53" s="64" t="s">
        <v>400</v>
      </c>
      <c r="F53" s="64" t="s">
        <v>143</v>
      </c>
      <c r="G53" s="64" t="s">
        <v>81</v>
      </c>
      <c r="H53" s="64" t="s">
        <v>169</v>
      </c>
      <c r="I53" s="129" t="s">
        <v>76</v>
      </c>
      <c r="J53" s="131">
        <v>2.5</v>
      </c>
      <c r="K53" s="133">
        <v>0.2</v>
      </c>
      <c r="L53" s="103">
        <f t="shared" si="1"/>
        <v>2</v>
      </c>
      <c r="N53" s="102" t="s">
        <v>73</v>
      </c>
      <c r="O53" s="102" t="s">
        <v>73</v>
      </c>
      <c r="P53" s="102" t="s">
        <v>73</v>
      </c>
    </row>
    <row r="54" spans="2:16" x14ac:dyDescent="0.35">
      <c r="B54" s="153">
        <v>49</v>
      </c>
      <c r="C54" s="64" t="s">
        <v>401</v>
      </c>
      <c r="D54" s="64" t="s">
        <v>402</v>
      </c>
      <c r="E54" s="64" t="s">
        <v>403</v>
      </c>
      <c r="F54" s="64" t="s">
        <v>143</v>
      </c>
      <c r="G54" s="64" t="s">
        <v>81</v>
      </c>
      <c r="H54" s="64" t="s">
        <v>72</v>
      </c>
      <c r="I54" s="129" t="s">
        <v>76</v>
      </c>
      <c r="J54" s="131">
        <v>6.78</v>
      </c>
      <c r="K54" s="133">
        <v>0.2</v>
      </c>
      <c r="L54" s="103">
        <f t="shared" si="1"/>
        <v>5.4240000000000004</v>
      </c>
      <c r="N54" s="102" t="s">
        <v>73</v>
      </c>
      <c r="O54" s="102" t="s">
        <v>73</v>
      </c>
      <c r="P54" s="102" t="s">
        <v>73</v>
      </c>
    </row>
    <row r="55" spans="2:16" x14ac:dyDescent="0.35">
      <c r="B55" s="153">
        <v>50</v>
      </c>
      <c r="C55" s="64" t="s">
        <v>404</v>
      </c>
      <c r="D55" s="64" t="s">
        <v>405</v>
      </c>
      <c r="E55" s="64" t="s">
        <v>406</v>
      </c>
      <c r="F55" s="64" t="s">
        <v>143</v>
      </c>
      <c r="G55" s="64" t="s">
        <v>81</v>
      </c>
      <c r="H55" s="64" t="s">
        <v>72</v>
      </c>
      <c r="I55" s="129" t="s">
        <v>76</v>
      </c>
      <c r="J55" s="131">
        <v>8.18</v>
      </c>
      <c r="K55" s="133">
        <v>0.2</v>
      </c>
      <c r="L55" s="103">
        <f t="shared" si="1"/>
        <v>6.5439999999999996</v>
      </c>
      <c r="N55" s="102" t="s">
        <v>73</v>
      </c>
      <c r="O55" s="102" t="s">
        <v>73</v>
      </c>
      <c r="P55" s="102" t="s">
        <v>73</v>
      </c>
    </row>
    <row r="56" spans="2:16" x14ac:dyDescent="0.35">
      <c r="B56" s="153">
        <v>51</v>
      </c>
      <c r="C56" s="64" t="s">
        <v>407</v>
      </c>
      <c r="D56" s="64" t="s">
        <v>408</v>
      </c>
      <c r="E56" s="64" t="s">
        <v>409</v>
      </c>
      <c r="F56" s="64" t="s">
        <v>143</v>
      </c>
      <c r="G56" s="64" t="s">
        <v>81</v>
      </c>
      <c r="H56" s="64" t="s">
        <v>72</v>
      </c>
      <c r="I56" s="129" t="s">
        <v>76</v>
      </c>
      <c r="J56" s="131">
        <v>3.38</v>
      </c>
      <c r="K56" s="133">
        <v>0.2</v>
      </c>
      <c r="L56" s="103">
        <f t="shared" si="1"/>
        <v>2.7039999999999997</v>
      </c>
      <c r="N56" s="102" t="s">
        <v>73</v>
      </c>
      <c r="O56" s="102" t="s">
        <v>73</v>
      </c>
      <c r="P56" s="102" t="s">
        <v>73</v>
      </c>
    </row>
    <row r="57" spans="2:16" x14ac:dyDescent="0.35">
      <c r="B57" s="153">
        <v>52</v>
      </c>
      <c r="C57" s="64" t="s">
        <v>410</v>
      </c>
      <c r="D57" s="64" t="s">
        <v>411</v>
      </c>
      <c r="E57" s="64" t="s">
        <v>412</v>
      </c>
      <c r="F57" s="64" t="s">
        <v>143</v>
      </c>
      <c r="G57" s="64" t="s">
        <v>81</v>
      </c>
      <c r="H57" s="64" t="s">
        <v>72</v>
      </c>
      <c r="I57" s="129" t="s">
        <v>76</v>
      </c>
      <c r="J57" s="131">
        <v>7.79</v>
      </c>
      <c r="K57" s="133">
        <v>0.2</v>
      </c>
      <c r="L57" s="103">
        <f t="shared" si="1"/>
        <v>6.2320000000000002</v>
      </c>
      <c r="N57" s="102" t="s">
        <v>73</v>
      </c>
      <c r="O57" s="102" t="s">
        <v>73</v>
      </c>
      <c r="P57" s="102" t="s">
        <v>73</v>
      </c>
    </row>
    <row r="58" spans="2:16" x14ac:dyDescent="0.35">
      <c r="B58" s="153">
        <v>53</v>
      </c>
      <c r="C58" s="64" t="s">
        <v>413</v>
      </c>
      <c r="D58" s="64" t="s">
        <v>414</v>
      </c>
      <c r="E58" s="64" t="s">
        <v>415</v>
      </c>
      <c r="F58" s="64" t="s">
        <v>143</v>
      </c>
      <c r="G58" s="64" t="s">
        <v>81</v>
      </c>
      <c r="H58" s="64" t="s">
        <v>72</v>
      </c>
      <c r="I58" s="129" t="s">
        <v>76</v>
      </c>
      <c r="J58" s="131">
        <v>5.25</v>
      </c>
      <c r="K58" s="133">
        <v>0.2</v>
      </c>
      <c r="L58" s="103">
        <f t="shared" si="1"/>
        <v>4.2</v>
      </c>
      <c r="N58" s="102" t="s">
        <v>73</v>
      </c>
      <c r="O58" s="102" t="s">
        <v>73</v>
      </c>
      <c r="P58" s="102" t="s">
        <v>73</v>
      </c>
    </row>
    <row r="59" spans="2:16" ht="25" x14ac:dyDescent="0.35">
      <c r="B59" s="153">
        <v>54</v>
      </c>
      <c r="C59" s="64" t="s">
        <v>838</v>
      </c>
      <c r="D59" s="64" t="s">
        <v>839</v>
      </c>
      <c r="E59" s="64" t="s">
        <v>840</v>
      </c>
      <c r="F59" s="64" t="s">
        <v>143</v>
      </c>
      <c r="G59" s="64" t="s">
        <v>81</v>
      </c>
      <c r="H59" s="64" t="s">
        <v>72</v>
      </c>
      <c r="I59" s="129" t="s">
        <v>77</v>
      </c>
      <c r="J59" s="131">
        <v>40</v>
      </c>
      <c r="K59" s="133">
        <v>0.2</v>
      </c>
      <c r="L59" s="103">
        <f t="shared" si="1"/>
        <v>32</v>
      </c>
      <c r="N59" s="102" t="s">
        <v>73</v>
      </c>
      <c r="O59" s="102" t="s">
        <v>73</v>
      </c>
      <c r="P59" s="102" t="s">
        <v>73</v>
      </c>
    </row>
    <row r="60" spans="2:16" x14ac:dyDescent="0.35">
      <c r="B60" s="153">
        <v>55</v>
      </c>
      <c r="C60" s="64" t="s">
        <v>416</v>
      </c>
      <c r="D60" s="64" t="s">
        <v>417</v>
      </c>
      <c r="E60" s="64" t="s">
        <v>418</v>
      </c>
      <c r="F60" s="64" t="s">
        <v>143</v>
      </c>
      <c r="G60" s="64" t="s">
        <v>81</v>
      </c>
      <c r="H60" s="64" t="s">
        <v>72</v>
      </c>
      <c r="I60" s="129" t="s">
        <v>76</v>
      </c>
      <c r="J60" s="131">
        <v>6.57</v>
      </c>
      <c r="K60" s="133">
        <v>0.2</v>
      </c>
      <c r="L60" s="103">
        <f t="shared" si="1"/>
        <v>5.2560000000000002</v>
      </c>
      <c r="N60" s="102" t="s">
        <v>73</v>
      </c>
      <c r="O60" s="102" t="s">
        <v>73</v>
      </c>
      <c r="P60" s="102" t="s">
        <v>73</v>
      </c>
    </row>
    <row r="61" spans="2:16" ht="25" x14ac:dyDescent="0.35">
      <c r="B61" s="153">
        <v>56</v>
      </c>
      <c r="C61" s="64" t="s">
        <v>419</v>
      </c>
      <c r="D61" s="64" t="s">
        <v>420</v>
      </c>
      <c r="E61" s="64" t="s">
        <v>420</v>
      </c>
      <c r="F61" s="64" t="s">
        <v>143</v>
      </c>
      <c r="G61" s="64" t="s">
        <v>81</v>
      </c>
      <c r="H61" s="64" t="s">
        <v>72</v>
      </c>
      <c r="I61" s="129" t="s">
        <v>77</v>
      </c>
      <c r="J61" s="131">
        <v>35</v>
      </c>
      <c r="K61" s="133">
        <v>0.2</v>
      </c>
      <c r="L61" s="103">
        <f t="shared" si="1"/>
        <v>28</v>
      </c>
      <c r="N61" s="102" t="s">
        <v>73</v>
      </c>
      <c r="O61" s="102" t="s">
        <v>73</v>
      </c>
      <c r="P61" s="102" t="s">
        <v>73</v>
      </c>
    </row>
    <row r="62" spans="2:16" x14ac:dyDescent="0.35">
      <c r="B62" s="153">
        <v>57</v>
      </c>
      <c r="C62" s="64" t="s">
        <v>421</v>
      </c>
      <c r="D62" s="64" t="s">
        <v>422</v>
      </c>
      <c r="E62" s="64" t="s">
        <v>422</v>
      </c>
      <c r="F62" s="64" t="s">
        <v>143</v>
      </c>
      <c r="G62" s="64" t="s">
        <v>81</v>
      </c>
      <c r="H62" s="64" t="s">
        <v>72</v>
      </c>
      <c r="I62" s="129" t="s">
        <v>76</v>
      </c>
      <c r="J62" s="131">
        <v>8</v>
      </c>
      <c r="K62" s="133">
        <v>0.2</v>
      </c>
      <c r="L62" s="103">
        <f t="shared" si="1"/>
        <v>6.4</v>
      </c>
      <c r="N62" s="102" t="s">
        <v>73</v>
      </c>
      <c r="O62" s="102" t="s">
        <v>73</v>
      </c>
      <c r="P62" s="102" t="s">
        <v>73</v>
      </c>
    </row>
    <row r="63" spans="2:16" ht="25" x14ac:dyDescent="0.35">
      <c r="B63" s="153">
        <v>58</v>
      </c>
      <c r="C63" s="64" t="s">
        <v>423</v>
      </c>
      <c r="D63" s="64" t="s">
        <v>424</v>
      </c>
      <c r="E63" s="64" t="s">
        <v>425</v>
      </c>
      <c r="F63" s="64" t="s">
        <v>143</v>
      </c>
      <c r="G63" s="64" t="s">
        <v>81</v>
      </c>
      <c r="H63" s="64" t="s">
        <v>156</v>
      </c>
      <c r="I63" s="129" t="s">
        <v>76</v>
      </c>
      <c r="J63" s="130">
        <v>7.9000000000000001E-2</v>
      </c>
      <c r="K63" s="133">
        <v>0.2</v>
      </c>
      <c r="L63" s="103">
        <f t="shared" si="1"/>
        <v>6.3200000000000006E-2</v>
      </c>
      <c r="N63" s="102" t="s">
        <v>73</v>
      </c>
      <c r="O63" s="102" t="s">
        <v>73</v>
      </c>
      <c r="P63" s="102" t="s">
        <v>73</v>
      </c>
    </row>
    <row r="64" spans="2:16" ht="25" x14ac:dyDescent="0.35">
      <c r="B64" s="153">
        <v>59</v>
      </c>
      <c r="C64" s="64" t="s">
        <v>426</v>
      </c>
      <c r="D64" s="64" t="s">
        <v>427</v>
      </c>
      <c r="E64" s="64" t="s">
        <v>428</v>
      </c>
      <c r="F64" s="64" t="s">
        <v>216</v>
      </c>
      <c r="G64" s="64" t="s">
        <v>81</v>
      </c>
      <c r="H64" s="64" t="s">
        <v>156</v>
      </c>
      <c r="I64" s="129" t="s">
        <v>76</v>
      </c>
      <c r="J64" s="130">
        <v>0.185</v>
      </c>
      <c r="K64" s="133">
        <v>0.2</v>
      </c>
      <c r="L64" s="103">
        <f t="shared" si="1"/>
        <v>0.14799999999999999</v>
      </c>
      <c r="N64" s="102" t="s">
        <v>73</v>
      </c>
      <c r="O64" s="102" t="s">
        <v>73</v>
      </c>
      <c r="P64" s="102" t="s">
        <v>73</v>
      </c>
    </row>
    <row r="65" spans="2:16" ht="25" x14ac:dyDescent="0.35">
      <c r="B65" s="153">
        <v>60</v>
      </c>
      <c r="C65" s="64" t="s">
        <v>429</v>
      </c>
      <c r="D65" s="64" t="s">
        <v>430</v>
      </c>
      <c r="E65" s="64" t="s">
        <v>430</v>
      </c>
      <c r="F65" s="64" t="s">
        <v>216</v>
      </c>
      <c r="G65" s="64" t="s">
        <v>81</v>
      </c>
      <c r="H65" s="64" t="s">
        <v>72</v>
      </c>
      <c r="I65" s="129" t="s">
        <v>77</v>
      </c>
      <c r="J65" s="131">
        <v>550</v>
      </c>
      <c r="K65" s="133">
        <v>0.2</v>
      </c>
      <c r="L65" s="103">
        <f t="shared" si="1"/>
        <v>440</v>
      </c>
      <c r="N65" s="102" t="s">
        <v>73</v>
      </c>
      <c r="O65" s="102" t="s">
        <v>73</v>
      </c>
      <c r="P65" s="102" t="s">
        <v>73</v>
      </c>
    </row>
    <row r="66" spans="2:16" ht="62.5" x14ac:dyDescent="0.35">
      <c r="B66" s="153">
        <v>61</v>
      </c>
      <c r="C66" s="64" t="s">
        <v>431</v>
      </c>
      <c r="D66" s="64" t="s">
        <v>432</v>
      </c>
      <c r="E66" s="64" t="s">
        <v>235</v>
      </c>
      <c r="F66" s="64" t="s">
        <v>236</v>
      </c>
      <c r="G66" s="64">
        <v>1</v>
      </c>
      <c r="H66" s="64" t="s">
        <v>72</v>
      </c>
      <c r="I66" s="129" t="s">
        <v>76</v>
      </c>
      <c r="J66" s="131">
        <v>23.95</v>
      </c>
      <c r="K66" s="133">
        <v>0.2</v>
      </c>
      <c r="L66" s="103">
        <f t="shared" si="1"/>
        <v>19.16</v>
      </c>
      <c r="N66" s="102" t="s">
        <v>73</v>
      </c>
      <c r="O66" s="102" t="s">
        <v>73</v>
      </c>
      <c r="P66" s="102" t="s">
        <v>73</v>
      </c>
    </row>
    <row r="67" spans="2:16" ht="62.5" x14ac:dyDescent="0.35">
      <c r="B67" s="153">
        <v>62</v>
      </c>
      <c r="C67" s="64" t="s">
        <v>433</v>
      </c>
      <c r="D67" s="64" t="s">
        <v>434</v>
      </c>
      <c r="E67" s="64" t="s">
        <v>235</v>
      </c>
      <c r="F67" s="64" t="s">
        <v>236</v>
      </c>
      <c r="G67" s="64">
        <v>1</v>
      </c>
      <c r="H67" s="64" t="s">
        <v>72</v>
      </c>
      <c r="I67" s="129" t="s">
        <v>76</v>
      </c>
      <c r="J67" s="131">
        <v>24.95</v>
      </c>
      <c r="K67" s="133">
        <v>0.2</v>
      </c>
      <c r="L67" s="103">
        <f t="shared" si="1"/>
        <v>19.96</v>
      </c>
      <c r="N67" s="102" t="s">
        <v>73</v>
      </c>
      <c r="O67" s="102" t="s">
        <v>73</v>
      </c>
      <c r="P67" s="102" t="s">
        <v>73</v>
      </c>
    </row>
    <row r="68" spans="2:16" ht="62.5" x14ac:dyDescent="0.35">
      <c r="B68" s="153">
        <v>63</v>
      </c>
      <c r="C68" s="64" t="s">
        <v>435</v>
      </c>
      <c r="D68" s="64" t="s">
        <v>436</v>
      </c>
      <c r="E68" s="64" t="s">
        <v>235</v>
      </c>
      <c r="F68" s="64" t="s">
        <v>236</v>
      </c>
      <c r="G68" s="64">
        <v>1</v>
      </c>
      <c r="H68" s="64" t="s">
        <v>72</v>
      </c>
      <c r="I68" s="129" t="s">
        <v>76</v>
      </c>
      <c r="J68" s="131">
        <v>31.95</v>
      </c>
      <c r="K68" s="133">
        <v>0.2</v>
      </c>
      <c r="L68" s="103">
        <f t="shared" si="1"/>
        <v>25.56</v>
      </c>
      <c r="N68" s="102" t="s">
        <v>73</v>
      </c>
      <c r="O68" s="102" t="s">
        <v>73</v>
      </c>
      <c r="P68" s="102" t="s">
        <v>73</v>
      </c>
    </row>
    <row r="69" spans="2:16" ht="62.5" x14ac:dyDescent="0.35">
      <c r="B69" s="153">
        <v>64</v>
      </c>
      <c r="C69" s="64" t="s">
        <v>437</v>
      </c>
      <c r="D69" s="64" t="s">
        <v>438</v>
      </c>
      <c r="E69" s="64" t="s">
        <v>235</v>
      </c>
      <c r="F69" s="64" t="s">
        <v>240</v>
      </c>
      <c r="G69" s="64">
        <v>1</v>
      </c>
      <c r="H69" s="64" t="s">
        <v>72</v>
      </c>
      <c r="I69" s="129" t="s">
        <v>76</v>
      </c>
      <c r="J69" s="131">
        <v>23.95</v>
      </c>
      <c r="K69" s="133">
        <v>0.2</v>
      </c>
      <c r="L69" s="103">
        <f t="shared" si="1"/>
        <v>19.16</v>
      </c>
      <c r="N69" s="102" t="s">
        <v>73</v>
      </c>
      <c r="O69" s="102" t="s">
        <v>73</v>
      </c>
      <c r="P69" s="102" t="s">
        <v>73</v>
      </c>
    </row>
    <row r="70" spans="2:16" ht="62.5" x14ac:dyDescent="0.35">
      <c r="B70" s="153">
        <v>65</v>
      </c>
      <c r="C70" s="64" t="s">
        <v>439</v>
      </c>
      <c r="D70" s="64" t="s">
        <v>440</v>
      </c>
      <c r="E70" s="64" t="s">
        <v>235</v>
      </c>
      <c r="F70" s="64" t="s">
        <v>240</v>
      </c>
      <c r="G70" s="64">
        <v>1</v>
      </c>
      <c r="H70" s="64" t="s">
        <v>72</v>
      </c>
      <c r="I70" s="129" t="s">
        <v>76</v>
      </c>
      <c r="J70" s="131">
        <v>24.95</v>
      </c>
      <c r="K70" s="133">
        <v>0.2</v>
      </c>
      <c r="L70" s="103">
        <f t="shared" si="1"/>
        <v>19.96</v>
      </c>
      <c r="N70" s="102" t="s">
        <v>73</v>
      </c>
      <c r="O70" s="102" t="s">
        <v>73</v>
      </c>
      <c r="P70" s="102" t="s">
        <v>73</v>
      </c>
    </row>
    <row r="71" spans="2:16" ht="62.5" x14ac:dyDescent="0.35">
      <c r="B71" s="153">
        <v>66</v>
      </c>
      <c r="C71" s="64" t="s">
        <v>441</v>
      </c>
      <c r="D71" s="64" t="s">
        <v>442</v>
      </c>
      <c r="E71" s="64" t="s">
        <v>235</v>
      </c>
      <c r="F71" s="64" t="s">
        <v>240</v>
      </c>
      <c r="G71" s="64">
        <v>1</v>
      </c>
      <c r="H71" s="64" t="s">
        <v>72</v>
      </c>
      <c r="I71" s="129" t="s">
        <v>76</v>
      </c>
      <c r="J71" s="131">
        <v>31.95</v>
      </c>
      <c r="K71" s="133">
        <v>0.2</v>
      </c>
      <c r="L71" s="103">
        <f t="shared" si="1"/>
        <v>25.56</v>
      </c>
      <c r="N71" s="102" t="s">
        <v>73</v>
      </c>
      <c r="O71" s="102" t="s">
        <v>73</v>
      </c>
      <c r="P71" s="102" t="s">
        <v>73</v>
      </c>
    </row>
    <row r="72" spans="2:16" ht="62.5" x14ac:dyDescent="0.35">
      <c r="B72" s="153">
        <v>67</v>
      </c>
      <c r="C72" s="64">
        <v>3737572</v>
      </c>
      <c r="D72" s="64" t="s">
        <v>443</v>
      </c>
      <c r="E72" s="64" t="s">
        <v>235</v>
      </c>
      <c r="F72" s="64" t="s">
        <v>444</v>
      </c>
      <c r="G72" s="64">
        <v>1</v>
      </c>
      <c r="H72" s="64" t="s">
        <v>72</v>
      </c>
      <c r="I72" s="129" t="s">
        <v>76</v>
      </c>
      <c r="J72" s="131">
        <v>199</v>
      </c>
      <c r="K72" s="133">
        <v>0.2</v>
      </c>
      <c r="L72" s="103">
        <f t="shared" si="1"/>
        <v>159.19999999999999</v>
      </c>
      <c r="N72" s="102" t="s">
        <v>73</v>
      </c>
      <c r="O72" s="102" t="s">
        <v>73</v>
      </c>
      <c r="P72" s="102" t="s">
        <v>73</v>
      </c>
    </row>
    <row r="73" spans="2:16" ht="62.5" x14ac:dyDescent="0.35">
      <c r="B73" s="153">
        <v>68</v>
      </c>
      <c r="C73" s="64">
        <v>3737656</v>
      </c>
      <c r="D73" s="64" t="s">
        <v>445</v>
      </c>
      <c r="E73" s="64" t="s">
        <v>235</v>
      </c>
      <c r="F73" s="64" t="s">
        <v>240</v>
      </c>
      <c r="G73" s="64">
        <v>1</v>
      </c>
      <c r="H73" s="64" t="s">
        <v>72</v>
      </c>
      <c r="I73" s="129" t="s">
        <v>76</v>
      </c>
      <c r="J73" s="131">
        <v>2</v>
      </c>
      <c r="K73" s="133">
        <v>0.2</v>
      </c>
      <c r="L73" s="103">
        <f t="shared" si="1"/>
        <v>1.6</v>
      </c>
      <c r="N73" s="102" t="s">
        <v>73</v>
      </c>
      <c r="O73" s="102" t="s">
        <v>73</v>
      </c>
      <c r="P73" s="102" t="s">
        <v>73</v>
      </c>
    </row>
    <row r="74" spans="2:16" ht="62.5" x14ac:dyDescent="0.35">
      <c r="B74" s="153">
        <v>69</v>
      </c>
      <c r="C74" s="64">
        <v>3737571</v>
      </c>
      <c r="D74" s="64" t="s">
        <v>446</v>
      </c>
      <c r="E74" s="64" t="s">
        <v>235</v>
      </c>
      <c r="F74" s="64" t="s">
        <v>240</v>
      </c>
      <c r="G74" s="64">
        <v>1</v>
      </c>
      <c r="H74" s="64" t="s">
        <v>72</v>
      </c>
      <c r="I74" s="129" t="s">
        <v>76</v>
      </c>
      <c r="J74" s="131">
        <v>20</v>
      </c>
      <c r="K74" s="133">
        <v>0.2</v>
      </c>
      <c r="L74" s="103">
        <f t="shared" si="1"/>
        <v>16</v>
      </c>
      <c r="N74" s="102" t="s">
        <v>73</v>
      </c>
      <c r="O74" s="102" t="s">
        <v>73</v>
      </c>
      <c r="P74" s="102" t="s">
        <v>73</v>
      </c>
    </row>
    <row r="75" spans="2:16" ht="62.5" x14ac:dyDescent="0.35">
      <c r="B75" s="153">
        <v>70</v>
      </c>
      <c r="C75" s="64">
        <v>3763561</v>
      </c>
      <c r="D75" s="64" t="s">
        <v>447</v>
      </c>
      <c r="E75" s="64" t="s">
        <v>235</v>
      </c>
      <c r="F75" s="64" t="s">
        <v>240</v>
      </c>
      <c r="G75" s="64">
        <v>1</v>
      </c>
      <c r="H75" s="64" t="s">
        <v>72</v>
      </c>
      <c r="I75" s="129" t="s">
        <v>76</v>
      </c>
      <c r="J75" s="131">
        <v>2</v>
      </c>
      <c r="K75" s="133">
        <v>0.2</v>
      </c>
      <c r="L75" s="103">
        <f t="shared" si="1"/>
        <v>1.6</v>
      </c>
      <c r="N75" s="102" t="s">
        <v>73</v>
      </c>
      <c r="O75" s="102" t="s">
        <v>73</v>
      </c>
      <c r="P75" s="102" t="s">
        <v>73</v>
      </c>
    </row>
    <row r="76" spans="2:16" ht="62.5" x14ac:dyDescent="0.35">
      <c r="B76" s="153">
        <v>71</v>
      </c>
      <c r="C76" s="64">
        <v>3744352</v>
      </c>
      <c r="D76" s="64" t="s">
        <v>448</v>
      </c>
      <c r="E76" s="64" t="s">
        <v>235</v>
      </c>
      <c r="F76" s="64" t="s">
        <v>240</v>
      </c>
      <c r="G76" s="64">
        <v>1</v>
      </c>
      <c r="H76" s="64" t="s">
        <v>72</v>
      </c>
      <c r="I76" s="129" t="s">
        <v>76</v>
      </c>
      <c r="J76" s="131">
        <v>3</v>
      </c>
      <c r="K76" s="133">
        <v>0.2</v>
      </c>
      <c r="L76" s="103">
        <f t="shared" si="1"/>
        <v>2.4</v>
      </c>
      <c r="N76" s="102" t="s">
        <v>73</v>
      </c>
      <c r="O76" s="102" t="s">
        <v>73</v>
      </c>
      <c r="P76" s="102" t="s">
        <v>73</v>
      </c>
    </row>
    <row r="77" spans="2:16" ht="62.5" x14ac:dyDescent="0.35">
      <c r="B77" s="153">
        <v>72</v>
      </c>
      <c r="C77" s="64">
        <v>3765185</v>
      </c>
      <c r="D77" s="64" t="s">
        <v>449</v>
      </c>
      <c r="E77" s="64" t="s">
        <v>235</v>
      </c>
      <c r="F77" s="64" t="s">
        <v>240</v>
      </c>
      <c r="G77" s="64">
        <v>1</v>
      </c>
      <c r="H77" s="64" t="s">
        <v>72</v>
      </c>
      <c r="I77" s="129" t="s">
        <v>76</v>
      </c>
      <c r="J77" s="131">
        <v>10</v>
      </c>
      <c r="K77" s="133">
        <v>0.2</v>
      </c>
      <c r="L77" s="103">
        <f t="shared" si="1"/>
        <v>8</v>
      </c>
      <c r="N77" s="102" t="s">
        <v>73</v>
      </c>
      <c r="O77" s="102" t="s">
        <v>73</v>
      </c>
      <c r="P77" s="102" t="s">
        <v>73</v>
      </c>
    </row>
    <row r="78" spans="2:16" ht="62.5" x14ac:dyDescent="0.35">
      <c r="B78" s="153">
        <v>73</v>
      </c>
      <c r="C78" s="64">
        <v>3741083</v>
      </c>
      <c r="D78" s="64" t="s">
        <v>450</v>
      </c>
      <c r="E78" s="64" t="s">
        <v>235</v>
      </c>
      <c r="F78" s="64" t="s">
        <v>240</v>
      </c>
      <c r="G78" s="64">
        <v>1</v>
      </c>
      <c r="H78" s="64" t="s">
        <v>72</v>
      </c>
      <c r="I78" s="129" t="s">
        <v>76</v>
      </c>
      <c r="J78" s="131">
        <v>20</v>
      </c>
      <c r="K78" s="133">
        <v>0.2</v>
      </c>
      <c r="L78" s="103">
        <f t="shared" si="1"/>
        <v>16</v>
      </c>
      <c r="N78" s="102" t="s">
        <v>73</v>
      </c>
      <c r="O78" s="102" t="s">
        <v>73</v>
      </c>
      <c r="P78" s="102" t="s">
        <v>73</v>
      </c>
    </row>
    <row r="79" spans="2:16" ht="62.5" x14ac:dyDescent="0.35">
      <c r="B79" s="153">
        <v>74</v>
      </c>
      <c r="C79" s="64">
        <v>3742806</v>
      </c>
      <c r="D79" s="64" t="s">
        <v>451</v>
      </c>
      <c r="E79" s="64" t="s">
        <v>235</v>
      </c>
      <c r="F79" s="64" t="s">
        <v>240</v>
      </c>
      <c r="G79" s="64">
        <v>1</v>
      </c>
      <c r="H79" s="64" t="s">
        <v>72</v>
      </c>
      <c r="I79" s="129" t="s">
        <v>76</v>
      </c>
      <c r="J79" s="131">
        <v>31</v>
      </c>
      <c r="K79" s="133">
        <v>0.2</v>
      </c>
      <c r="L79" s="103">
        <f t="shared" si="1"/>
        <v>24.8</v>
      </c>
      <c r="N79" s="102" t="s">
        <v>73</v>
      </c>
      <c r="O79" s="102" t="s">
        <v>73</v>
      </c>
      <c r="P79" s="102" t="s">
        <v>73</v>
      </c>
    </row>
    <row r="80" spans="2:16" ht="62.5" x14ac:dyDescent="0.35">
      <c r="B80" s="153">
        <v>75</v>
      </c>
      <c r="C80" s="64">
        <v>3739277</v>
      </c>
      <c r="D80" s="64" t="s">
        <v>452</v>
      </c>
      <c r="E80" s="64" t="s">
        <v>235</v>
      </c>
      <c r="F80" s="64" t="s">
        <v>240</v>
      </c>
      <c r="G80" s="64">
        <v>1</v>
      </c>
      <c r="H80" s="64" t="s">
        <v>72</v>
      </c>
      <c r="I80" s="129" t="s">
        <v>76</v>
      </c>
      <c r="J80" s="131">
        <v>14.95</v>
      </c>
      <c r="K80" s="133">
        <v>0.2</v>
      </c>
      <c r="L80" s="103">
        <f t="shared" si="1"/>
        <v>11.959999999999999</v>
      </c>
      <c r="N80" s="102" t="s">
        <v>73</v>
      </c>
      <c r="O80" s="102" t="s">
        <v>73</v>
      </c>
      <c r="P80" s="102" t="s">
        <v>73</v>
      </c>
    </row>
    <row r="81" spans="2:16" ht="62.5" x14ac:dyDescent="0.35">
      <c r="B81" s="153">
        <v>76</v>
      </c>
      <c r="C81" s="64" t="s">
        <v>453</v>
      </c>
      <c r="D81" s="64" t="s">
        <v>454</v>
      </c>
      <c r="E81" s="64" t="s">
        <v>235</v>
      </c>
      <c r="F81" s="64" t="s">
        <v>240</v>
      </c>
      <c r="G81" s="64">
        <v>1</v>
      </c>
      <c r="H81" s="64" t="s">
        <v>156</v>
      </c>
      <c r="I81" s="129" t="s">
        <v>76</v>
      </c>
      <c r="J81" s="130">
        <v>0.185</v>
      </c>
      <c r="K81" s="133">
        <v>0.2</v>
      </c>
      <c r="L81" s="103">
        <f t="shared" si="1"/>
        <v>0.14799999999999999</v>
      </c>
      <c r="N81" s="102" t="s">
        <v>73</v>
      </c>
      <c r="O81" s="102" t="s">
        <v>73</v>
      </c>
      <c r="P81" s="102" t="s">
        <v>73</v>
      </c>
    </row>
    <row r="82" spans="2:16" ht="62.5" x14ac:dyDescent="0.35">
      <c r="B82" s="153">
        <v>77</v>
      </c>
      <c r="C82" s="64" t="s">
        <v>455</v>
      </c>
      <c r="D82" s="64" t="s">
        <v>456</v>
      </c>
      <c r="E82" s="64" t="s">
        <v>235</v>
      </c>
      <c r="F82" s="64" t="s">
        <v>240</v>
      </c>
      <c r="G82" s="64">
        <v>1</v>
      </c>
      <c r="H82" s="64" t="s">
        <v>156</v>
      </c>
      <c r="I82" s="129" t="s">
        <v>76</v>
      </c>
      <c r="J82" s="130">
        <v>3.9E-2</v>
      </c>
      <c r="K82" s="133">
        <v>0.2</v>
      </c>
      <c r="L82" s="103">
        <f t="shared" si="1"/>
        <v>3.1199999999999999E-2</v>
      </c>
      <c r="N82" s="102" t="s">
        <v>73</v>
      </c>
      <c r="O82" s="102" t="s">
        <v>73</v>
      </c>
      <c r="P82" s="102" t="s">
        <v>73</v>
      </c>
    </row>
    <row r="83" spans="2:16" ht="62.5" x14ac:dyDescent="0.35">
      <c r="B83" s="153">
        <v>78</v>
      </c>
      <c r="C83" s="64" t="s">
        <v>457</v>
      </c>
      <c r="D83" s="64" t="s">
        <v>458</v>
      </c>
      <c r="E83" s="64" t="s">
        <v>235</v>
      </c>
      <c r="F83" s="64" t="s">
        <v>240</v>
      </c>
      <c r="G83" s="64">
        <v>1</v>
      </c>
      <c r="H83" s="64" t="s">
        <v>156</v>
      </c>
      <c r="I83" s="129" t="s">
        <v>76</v>
      </c>
      <c r="J83" s="130">
        <v>2.9000000000000001E-2</v>
      </c>
      <c r="K83" s="133">
        <v>0.2</v>
      </c>
      <c r="L83" s="103">
        <f t="shared" si="1"/>
        <v>2.3200000000000002E-2</v>
      </c>
      <c r="N83" s="102" t="s">
        <v>73</v>
      </c>
      <c r="O83" s="102" t="s">
        <v>73</v>
      </c>
      <c r="P83" s="102" t="s">
        <v>73</v>
      </c>
    </row>
    <row r="84" spans="2:16" ht="62.5" x14ac:dyDescent="0.35">
      <c r="B84" s="153">
        <v>79</v>
      </c>
      <c r="C84" s="64">
        <v>3738221</v>
      </c>
      <c r="D84" s="64" t="s">
        <v>459</v>
      </c>
      <c r="E84" s="64" t="s">
        <v>235</v>
      </c>
      <c r="F84" s="64" t="s">
        <v>240</v>
      </c>
      <c r="G84" s="64">
        <v>1</v>
      </c>
      <c r="H84" s="64" t="s">
        <v>72</v>
      </c>
      <c r="I84" s="129" t="s">
        <v>77</v>
      </c>
      <c r="J84" s="131">
        <v>0</v>
      </c>
      <c r="K84" s="133">
        <v>0.2</v>
      </c>
      <c r="L84" s="103">
        <f t="shared" si="1"/>
        <v>0</v>
      </c>
      <c r="N84" s="102" t="s">
        <v>73</v>
      </c>
      <c r="O84" s="102" t="s">
        <v>73</v>
      </c>
      <c r="P84" s="102" t="s">
        <v>73</v>
      </c>
    </row>
    <row r="85" spans="2:16" ht="62.5" x14ac:dyDescent="0.35">
      <c r="B85" s="153">
        <v>80</v>
      </c>
      <c r="C85" s="64">
        <v>3765156</v>
      </c>
      <c r="D85" s="64" t="s">
        <v>460</v>
      </c>
      <c r="E85" s="64" t="s">
        <v>235</v>
      </c>
      <c r="F85" s="64" t="s">
        <v>240</v>
      </c>
      <c r="G85" s="64">
        <v>1</v>
      </c>
      <c r="H85" s="64" t="s">
        <v>72</v>
      </c>
      <c r="I85" s="129" t="s">
        <v>77</v>
      </c>
      <c r="J85" s="131">
        <v>800</v>
      </c>
      <c r="K85" s="133">
        <v>0.2</v>
      </c>
      <c r="L85" s="103">
        <f t="shared" si="1"/>
        <v>640</v>
      </c>
      <c r="N85" s="102" t="s">
        <v>73</v>
      </c>
      <c r="O85" s="102" t="s">
        <v>73</v>
      </c>
      <c r="P85" s="102" t="s">
        <v>73</v>
      </c>
    </row>
    <row r="86" spans="2:16" ht="62.5" x14ac:dyDescent="0.35">
      <c r="B86" s="153">
        <v>81</v>
      </c>
      <c r="C86" s="64">
        <v>3765157</v>
      </c>
      <c r="D86" s="64" t="s">
        <v>461</v>
      </c>
      <c r="E86" s="64" t="s">
        <v>235</v>
      </c>
      <c r="F86" s="64" t="s">
        <v>240</v>
      </c>
      <c r="G86" s="64">
        <v>1</v>
      </c>
      <c r="H86" s="64" t="s">
        <v>72</v>
      </c>
      <c r="I86" s="129" t="s">
        <v>77</v>
      </c>
      <c r="J86" s="131">
        <v>200</v>
      </c>
      <c r="K86" s="133">
        <v>0.2</v>
      </c>
      <c r="L86" s="103">
        <f t="shared" si="1"/>
        <v>160</v>
      </c>
      <c r="N86" s="102" t="s">
        <v>73</v>
      </c>
      <c r="O86" s="102" t="s">
        <v>73</v>
      </c>
      <c r="P86" s="102" t="s">
        <v>73</v>
      </c>
    </row>
    <row r="87" spans="2:16" ht="62.5" x14ac:dyDescent="0.35">
      <c r="B87" s="153">
        <v>82</v>
      </c>
      <c r="C87" s="64">
        <v>3741086</v>
      </c>
      <c r="D87" s="64" t="s">
        <v>462</v>
      </c>
      <c r="E87" s="64" t="s">
        <v>235</v>
      </c>
      <c r="F87" s="64" t="s">
        <v>240</v>
      </c>
      <c r="G87" s="64">
        <v>1</v>
      </c>
      <c r="H87" s="64" t="s">
        <v>72</v>
      </c>
      <c r="I87" s="129" t="s">
        <v>77</v>
      </c>
      <c r="J87" s="131">
        <v>50</v>
      </c>
      <c r="K87" s="133">
        <v>0.2</v>
      </c>
      <c r="L87" s="103">
        <f t="shared" si="1"/>
        <v>40</v>
      </c>
      <c r="N87" s="102" t="s">
        <v>73</v>
      </c>
      <c r="O87" s="102" t="s">
        <v>73</v>
      </c>
      <c r="P87" s="102" t="s">
        <v>73</v>
      </c>
    </row>
    <row r="88" spans="2:16" ht="62.5" x14ac:dyDescent="0.35">
      <c r="B88" s="153">
        <v>83</v>
      </c>
      <c r="C88" s="64">
        <v>3741087</v>
      </c>
      <c r="D88" s="64" t="s">
        <v>463</v>
      </c>
      <c r="E88" s="64" t="s">
        <v>235</v>
      </c>
      <c r="F88" s="64" t="s">
        <v>240</v>
      </c>
      <c r="G88" s="64">
        <v>1</v>
      </c>
      <c r="H88" s="64" t="s">
        <v>72</v>
      </c>
      <c r="I88" s="129" t="s">
        <v>77</v>
      </c>
      <c r="J88" s="131">
        <v>50</v>
      </c>
      <c r="K88" s="133">
        <v>0.2</v>
      </c>
      <c r="L88" s="103">
        <f t="shared" si="1"/>
        <v>40</v>
      </c>
      <c r="M88" s="158"/>
      <c r="N88" s="102" t="s">
        <v>73</v>
      </c>
      <c r="O88" s="102" t="s">
        <v>73</v>
      </c>
      <c r="P88" s="102" t="s">
        <v>73</v>
      </c>
    </row>
    <row r="89" spans="2:16" ht="62.5" x14ac:dyDescent="0.35">
      <c r="B89" s="153">
        <v>84</v>
      </c>
      <c r="C89" s="64">
        <v>3741088</v>
      </c>
      <c r="D89" s="64" t="s">
        <v>464</v>
      </c>
      <c r="E89" s="64" t="s">
        <v>235</v>
      </c>
      <c r="F89" s="64" t="s">
        <v>240</v>
      </c>
      <c r="G89" s="64">
        <v>1</v>
      </c>
      <c r="H89" s="64" t="s">
        <v>72</v>
      </c>
      <c r="I89" s="129" t="s">
        <v>77</v>
      </c>
      <c r="J89" s="131">
        <v>2</v>
      </c>
      <c r="K89" s="133">
        <v>0.2</v>
      </c>
      <c r="L89" s="103">
        <f t="shared" si="1"/>
        <v>1.6</v>
      </c>
      <c r="N89" s="102" t="s">
        <v>73</v>
      </c>
      <c r="O89" s="102" t="s">
        <v>73</v>
      </c>
      <c r="P89" s="102" t="s">
        <v>73</v>
      </c>
    </row>
    <row r="90" spans="2:16" ht="62.5" x14ac:dyDescent="0.35">
      <c r="B90" s="153">
        <v>85</v>
      </c>
      <c r="C90" s="64">
        <v>3765610</v>
      </c>
      <c r="D90" s="64" t="s">
        <v>465</v>
      </c>
      <c r="E90" s="64" t="s">
        <v>235</v>
      </c>
      <c r="F90" s="64" t="s">
        <v>240</v>
      </c>
      <c r="G90" s="64">
        <v>1</v>
      </c>
      <c r="H90" s="64" t="s">
        <v>72</v>
      </c>
      <c r="I90" s="129" t="s">
        <v>77</v>
      </c>
      <c r="J90" s="131">
        <v>100</v>
      </c>
      <c r="K90" s="133">
        <v>0.2</v>
      </c>
      <c r="L90" s="103">
        <f t="shared" si="1"/>
        <v>80</v>
      </c>
      <c r="N90" s="102" t="s">
        <v>73</v>
      </c>
      <c r="O90" s="102" t="s">
        <v>73</v>
      </c>
      <c r="P90" s="102" t="s">
        <v>73</v>
      </c>
    </row>
    <row r="91" spans="2:16" x14ac:dyDescent="0.35">
      <c r="B91" s="153">
        <v>86</v>
      </c>
      <c r="C91" s="64" t="s">
        <v>844</v>
      </c>
      <c r="D91" s="64" t="s">
        <v>845</v>
      </c>
      <c r="E91" s="64" t="s">
        <v>845</v>
      </c>
      <c r="F91" s="64" t="s">
        <v>846</v>
      </c>
      <c r="G91" s="64" t="s">
        <v>81</v>
      </c>
      <c r="H91" s="64" t="s">
        <v>72</v>
      </c>
      <c r="I91" s="129" t="s">
        <v>76</v>
      </c>
      <c r="J91" s="131">
        <v>17.95</v>
      </c>
      <c r="K91" s="133">
        <v>0.2</v>
      </c>
      <c r="L91" s="103">
        <f t="shared" si="1"/>
        <v>14.36</v>
      </c>
      <c r="N91" s="102" t="s">
        <v>73</v>
      </c>
      <c r="O91" s="102" t="s">
        <v>73</v>
      </c>
      <c r="P91" s="102" t="s">
        <v>73</v>
      </c>
    </row>
    <row r="92" spans="2:16" ht="25" x14ac:dyDescent="0.35">
      <c r="B92" s="153">
        <v>87</v>
      </c>
      <c r="C92" s="64" t="s">
        <v>847</v>
      </c>
      <c r="D92" s="64" t="s">
        <v>848</v>
      </c>
      <c r="E92" s="64" t="s">
        <v>845</v>
      </c>
      <c r="F92" s="64" t="s">
        <v>846</v>
      </c>
      <c r="G92" s="64" t="s">
        <v>81</v>
      </c>
      <c r="H92" s="64" t="s">
        <v>72</v>
      </c>
      <c r="I92" s="129" t="s">
        <v>76</v>
      </c>
      <c r="J92" s="131">
        <v>27.95</v>
      </c>
      <c r="K92" s="133">
        <v>0.2</v>
      </c>
      <c r="L92" s="103">
        <f t="shared" si="1"/>
        <v>22.36</v>
      </c>
      <c r="N92" s="102" t="s">
        <v>73</v>
      </c>
      <c r="O92" s="102" t="s">
        <v>73</v>
      </c>
      <c r="P92" s="102" t="s">
        <v>73</v>
      </c>
    </row>
    <row r="93" spans="2:16" x14ac:dyDescent="0.35">
      <c r="B93" s="153">
        <v>88</v>
      </c>
      <c r="C93" s="64" t="s">
        <v>849</v>
      </c>
      <c r="D93" s="64" t="s">
        <v>850</v>
      </c>
      <c r="E93" s="64" t="s">
        <v>850</v>
      </c>
      <c r="F93" s="64" t="s">
        <v>846</v>
      </c>
      <c r="G93" s="64" t="s">
        <v>81</v>
      </c>
      <c r="H93" s="64" t="s">
        <v>72</v>
      </c>
      <c r="I93" s="129" t="s">
        <v>76</v>
      </c>
      <c r="J93" s="131">
        <v>17.95</v>
      </c>
      <c r="K93" s="133">
        <v>0.2</v>
      </c>
      <c r="L93" s="103">
        <f t="shared" si="1"/>
        <v>14.36</v>
      </c>
      <c r="N93" s="102" t="s">
        <v>73</v>
      </c>
      <c r="O93" s="102" t="s">
        <v>73</v>
      </c>
      <c r="P93" s="102" t="s">
        <v>73</v>
      </c>
    </row>
    <row r="94" spans="2:16" ht="25" x14ac:dyDescent="0.35">
      <c r="B94" s="153">
        <v>89</v>
      </c>
      <c r="C94" s="64" t="s">
        <v>851</v>
      </c>
      <c r="D94" s="64" t="s">
        <v>852</v>
      </c>
      <c r="E94" s="64" t="s">
        <v>850</v>
      </c>
      <c r="F94" s="64" t="s">
        <v>846</v>
      </c>
      <c r="G94" s="64" t="s">
        <v>81</v>
      </c>
      <c r="H94" s="64" t="s">
        <v>72</v>
      </c>
      <c r="I94" s="129" t="s">
        <v>76</v>
      </c>
      <c r="J94" s="131">
        <v>27.95</v>
      </c>
      <c r="K94" s="133">
        <v>0.2</v>
      </c>
      <c r="L94" s="103">
        <f t="shared" si="1"/>
        <v>22.36</v>
      </c>
      <c r="N94" s="102" t="s">
        <v>73</v>
      </c>
      <c r="O94" s="102" t="s">
        <v>73</v>
      </c>
      <c r="P94" s="102" t="s">
        <v>73</v>
      </c>
    </row>
    <row r="95" spans="2:16" x14ac:dyDescent="0.35">
      <c r="B95" s="153">
        <v>90</v>
      </c>
      <c r="C95" s="64" t="s">
        <v>853</v>
      </c>
      <c r="D95" s="64" t="s">
        <v>854</v>
      </c>
      <c r="E95" s="64" t="s">
        <v>854</v>
      </c>
      <c r="F95" s="64" t="s">
        <v>143</v>
      </c>
      <c r="G95" s="64" t="s">
        <v>81</v>
      </c>
      <c r="H95" s="64" t="s">
        <v>72</v>
      </c>
      <c r="I95" s="129" t="s">
        <v>76</v>
      </c>
      <c r="J95" s="131">
        <v>17.95</v>
      </c>
      <c r="K95" s="133">
        <v>0.2</v>
      </c>
      <c r="L95" s="103">
        <f t="shared" si="1"/>
        <v>14.36</v>
      </c>
      <c r="N95" s="102" t="s">
        <v>73</v>
      </c>
      <c r="O95" s="102" t="s">
        <v>73</v>
      </c>
      <c r="P95" s="102" t="s">
        <v>73</v>
      </c>
    </row>
    <row r="96" spans="2:16" ht="25" x14ac:dyDescent="0.35">
      <c r="B96" s="153">
        <v>91</v>
      </c>
      <c r="C96" s="64" t="s">
        <v>855</v>
      </c>
      <c r="D96" s="64" t="s">
        <v>856</v>
      </c>
      <c r="E96" s="64" t="s">
        <v>854</v>
      </c>
      <c r="F96" s="64" t="s">
        <v>143</v>
      </c>
      <c r="G96" s="64" t="s">
        <v>81</v>
      </c>
      <c r="H96" s="64" t="s">
        <v>72</v>
      </c>
      <c r="I96" s="129" t="s">
        <v>76</v>
      </c>
      <c r="J96" s="131">
        <v>27.95</v>
      </c>
      <c r="K96" s="133">
        <v>0.2</v>
      </c>
      <c r="L96" s="103">
        <f t="shared" si="1"/>
        <v>22.36</v>
      </c>
      <c r="N96" s="102" t="s">
        <v>73</v>
      </c>
      <c r="O96" s="102" t="s">
        <v>73</v>
      </c>
      <c r="P96" s="102" t="s">
        <v>73</v>
      </c>
    </row>
    <row r="97" spans="2:16" ht="37.5" x14ac:dyDescent="0.35">
      <c r="B97" s="153">
        <v>92</v>
      </c>
      <c r="C97" s="64" t="s">
        <v>857</v>
      </c>
      <c r="D97" s="64" t="s">
        <v>858</v>
      </c>
      <c r="E97" s="64" t="s">
        <v>859</v>
      </c>
      <c r="F97" s="64" t="s">
        <v>216</v>
      </c>
      <c r="G97" s="64" t="s">
        <v>81</v>
      </c>
      <c r="H97" s="64" t="s">
        <v>72</v>
      </c>
      <c r="I97" s="129" t="s">
        <v>76</v>
      </c>
      <c r="J97" s="131">
        <v>525</v>
      </c>
      <c r="K97" s="133">
        <v>0.2</v>
      </c>
      <c r="L97" s="103">
        <f t="shared" ref="L97:L106" si="2">IF(J97="","",(J97-(J97*K97)))</f>
        <v>420</v>
      </c>
      <c r="N97" s="102" t="s">
        <v>73</v>
      </c>
      <c r="O97" s="102" t="s">
        <v>73</v>
      </c>
      <c r="P97" s="102" t="s">
        <v>73</v>
      </c>
    </row>
    <row r="98" spans="2:16" ht="25" x14ac:dyDescent="0.35">
      <c r="B98" s="153">
        <v>93</v>
      </c>
      <c r="C98" s="155" t="s">
        <v>916</v>
      </c>
      <c r="D98" s="155" t="s">
        <v>917</v>
      </c>
      <c r="E98" s="155" t="s">
        <v>918</v>
      </c>
      <c r="F98" s="155" t="s">
        <v>80</v>
      </c>
      <c r="G98" s="156">
        <v>1</v>
      </c>
      <c r="H98" s="155" t="s">
        <v>72</v>
      </c>
      <c r="I98" s="129" t="s">
        <v>76</v>
      </c>
      <c r="J98" s="131">
        <v>35</v>
      </c>
      <c r="K98" s="133">
        <v>0.28571428571428498</v>
      </c>
      <c r="L98" s="103">
        <f t="shared" si="2"/>
        <v>25.000000000000028</v>
      </c>
      <c r="M98" s="154"/>
      <c r="N98" s="159" t="s">
        <v>73</v>
      </c>
      <c r="O98" s="159" t="s">
        <v>73</v>
      </c>
      <c r="P98" s="159" t="s">
        <v>73</v>
      </c>
    </row>
    <row r="99" spans="2:16" ht="25" x14ac:dyDescent="0.35">
      <c r="B99" s="153">
        <v>94</v>
      </c>
      <c r="C99" s="157" t="s">
        <v>919</v>
      </c>
      <c r="D99" s="155" t="s">
        <v>917</v>
      </c>
      <c r="E99" s="155" t="s">
        <v>920</v>
      </c>
      <c r="F99" s="155" t="s">
        <v>80</v>
      </c>
      <c r="G99" s="156">
        <v>1</v>
      </c>
      <c r="H99" s="155" t="s">
        <v>72</v>
      </c>
      <c r="I99" s="129" t="s">
        <v>76</v>
      </c>
      <c r="J99" s="131">
        <v>25</v>
      </c>
      <c r="K99" s="133">
        <v>0.2</v>
      </c>
      <c r="L99" s="103">
        <f t="shared" si="2"/>
        <v>20</v>
      </c>
      <c r="M99" s="154"/>
      <c r="N99" s="159" t="s">
        <v>73</v>
      </c>
      <c r="O99" s="159" t="s">
        <v>73</v>
      </c>
      <c r="P99" s="159" t="s">
        <v>73</v>
      </c>
    </row>
    <row r="100" spans="2:16" ht="25" x14ac:dyDescent="0.35">
      <c r="B100" s="153">
        <v>95</v>
      </c>
      <c r="C100" s="155" t="s">
        <v>921</v>
      </c>
      <c r="D100" s="155" t="s">
        <v>917</v>
      </c>
      <c r="E100" s="155" t="s">
        <v>922</v>
      </c>
      <c r="F100" s="155" t="s">
        <v>80</v>
      </c>
      <c r="G100" s="156">
        <v>1</v>
      </c>
      <c r="H100" s="155" t="s">
        <v>72</v>
      </c>
      <c r="I100" s="129" t="s">
        <v>76</v>
      </c>
      <c r="J100" s="131">
        <v>40</v>
      </c>
      <c r="K100" s="133">
        <v>0.125</v>
      </c>
      <c r="L100" s="103">
        <f t="shared" si="2"/>
        <v>35</v>
      </c>
      <c r="M100" s="154"/>
      <c r="N100" s="159" t="s">
        <v>73</v>
      </c>
      <c r="O100" s="159" t="s">
        <v>73</v>
      </c>
      <c r="P100" s="159" t="s">
        <v>73</v>
      </c>
    </row>
    <row r="101" spans="2:16" ht="25" x14ac:dyDescent="0.35">
      <c r="B101" s="153">
        <v>96</v>
      </c>
      <c r="C101" s="155" t="s">
        <v>923</v>
      </c>
      <c r="D101" s="155" t="s">
        <v>917</v>
      </c>
      <c r="E101" s="155" t="s">
        <v>924</v>
      </c>
      <c r="F101" s="155" t="s">
        <v>80</v>
      </c>
      <c r="G101" s="156">
        <v>1</v>
      </c>
      <c r="H101" s="155" t="s">
        <v>72</v>
      </c>
      <c r="I101" s="129" t="s">
        <v>76</v>
      </c>
      <c r="J101" s="131">
        <v>78</v>
      </c>
      <c r="K101" s="133">
        <v>0.16666666666666599</v>
      </c>
      <c r="L101" s="103">
        <f t="shared" si="2"/>
        <v>65.000000000000057</v>
      </c>
      <c r="M101" s="154"/>
      <c r="N101" s="159" t="s">
        <v>73</v>
      </c>
      <c r="O101" s="159" t="s">
        <v>73</v>
      </c>
      <c r="P101" s="159" t="s">
        <v>73</v>
      </c>
    </row>
    <row r="102" spans="2:16" ht="25" x14ac:dyDescent="0.35">
      <c r="B102" s="153">
        <v>97</v>
      </c>
      <c r="C102" s="155" t="s">
        <v>925</v>
      </c>
      <c r="D102" s="155" t="s">
        <v>917</v>
      </c>
      <c r="E102" s="155" t="s">
        <v>926</v>
      </c>
      <c r="F102" s="155" t="s">
        <v>80</v>
      </c>
      <c r="G102" s="156">
        <v>1</v>
      </c>
      <c r="H102" s="155" t="s">
        <v>72</v>
      </c>
      <c r="I102" s="129" t="s">
        <v>77</v>
      </c>
      <c r="J102" s="131">
        <v>1000</v>
      </c>
      <c r="K102" s="133">
        <v>0.2</v>
      </c>
      <c r="L102" s="103">
        <f t="shared" si="2"/>
        <v>800</v>
      </c>
      <c r="M102" s="154"/>
      <c r="N102" s="159" t="s">
        <v>73</v>
      </c>
      <c r="O102" s="159" t="s">
        <v>73</v>
      </c>
      <c r="P102" s="159" t="s">
        <v>73</v>
      </c>
    </row>
    <row r="103" spans="2:16" ht="25" x14ac:dyDescent="0.35">
      <c r="B103" s="153">
        <v>98</v>
      </c>
      <c r="C103" s="155" t="s">
        <v>927</v>
      </c>
      <c r="D103" s="155" t="s">
        <v>917</v>
      </c>
      <c r="E103" s="155" t="s">
        <v>928</v>
      </c>
      <c r="F103" s="155" t="s">
        <v>80</v>
      </c>
      <c r="G103" s="156">
        <v>1</v>
      </c>
      <c r="H103" s="155" t="s">
        <v>72</v>
      </c>
      <c r="I103" s="129" t="s">
        <v>76</v>
      </c>
      <c r="J103" s="131">
        <v>39.450000000000003</v>
      </c>
      <c r="K103" s="133">
        <v>0.49302915082382698</v>
      </c>
      <c r="L103" s="103">
        <f t="shared" si="2"/>
        <v>20.000000000000028</v>
      </c>
      <c r="M103" s="154"/>
      <c r="N103" s="159" t="s">
        <v>73</v>
      </c>
      <c r="O103" s="159" t="s">
        <v>73</v>
      </c>
      <c r="P103" s="159" t="s">
        <v>73</v>
      </c>
    </row>
    <row r="104" spans="2:16" ht="25" x14ac:dyDescent="0.35">
      <c r="B104" s="153">
        <v>99</v>
      </c>
      <c r="C104" s="155" t="s">
        <v>929</v>
      </c>
      <c r="D104" s="155" t="s">
        <v>917</v>
      </c>
      <c r="E104" s="155" t="s">
        <v>930</v>
      </c>
      <c r="F104" s="155" t="s">
        <v>80</v>
      </c>
      <c r="G104" s="156">
        <v>1</v>
      </c>
      <c r="H104" s="155" t="s">
        <v>72</v>
      </c>
      <c r="I104" s="129" t="s">
        <v>76</v>
      </c>
      <c r="J104" s="131">
        <v>39.450000000000003</v>
      </c>
      <c r="K104" s="133">
        <v>0.49302915082382698</v>
      </c>
      <c r="L104" s="103">
        <f t="shared" si="2"/>
        <v>20.000000000000028</v>
      </c>
      <c r="M104" s="154"/>
      <c r="N104" s="159" t="s">
        <v>73</v>
      </c>
      <c r="O104" s="159" t="s">
        <v>73</v>
      </c>
      <c r="P104" s="159" t="s">
        <v>73</v>
      </c>
    </row>
    <row r="105" spans="2:16" x14ac:dyDescent="0.35">
      <c r="B105" s="153">
        <v>100</v>
      </c>
      <c r="C105" s="155" t="s">
        <v>931</v>
      </c>
      <c r="D105" s="155" t="s">
        <v>917</v>
      </c>
      <c r="E105" s="155" t="s">
        <v>932</v>
      </c>
      <c r="F105" s="155" t="s">
        <v>80</v>
      </c>
      <c r="G105" s="156">
        <v>1</v>
      </c>
      <c r="H105" s="155" t="s">
        <v>72</v>
      </c>
      <c r="I105" s="129" t="s">
        <v>76</v>
      </c>
      <c r="J105" s="131">
        <v>45</v>
      </c>
      <c r="K105" s="133">
        <v>0.33333333333333298</v>
      </c>
      <c r="L105" s="103">
        <f t="shared" si="2"/>
        <v>30.000000000000014</v>
      </c>
      <c r="M105" s="154"/>
      <c r="N105" s="159" t="s">
        <v>73</v>
      </c>
      <c r="O105" s="159" t="s">
        <v>73</v>
      </c>
      <c r="P105" s="159" t="s">
        <v>73</v>
      </c>
    </row>
    <row r="106" spans="2:16" ht="25" x14ac:dyDescent="0.35">
      <c r="B106" s="153">
        <v>101</v>
      </c>
      <c r="C106" s="155" t="s">
        <v>933</v>
      </c>
      <c r="D106" s="155" t="s">
        <v>917</v>
      </c>
      <c r="E106" s="155" t="s">
        <v>934</v>
      </c>
      <c r="F106" s="155" t="s">
        <v>80</v>
      </c>
      <c r="G106" s="156">
        <v>1</v>
      </c>
      <c r="H106" s="155" t="s">
        <v>72</v>
      </c>
      <c r="I106" s="129" t="s">
        <v>77</v>
      </c>
      <c r="J106" s="131">
        <v>1000</v>
      </c>
      <c r="K106" s="133">
        <v>0.2</v>
      </c>
      <c r="L106" s="103">
        <f t="shared" si="2"/>
        <v>800</v>
      </c>
      <c r="M106" s="154"/>
      <c r="N106" s="159" t="s">
        <v>73</v>
      </c>
      <c r="O106" s="159" t="s">
        <v>73</v>
      </c>
      <c r="P106" s="159" t="s">
        <v>73</v>
      </c>
    </row>
    <row r="107" spans="2:16" ht="25" x14ac:dyDescent="0.35">
      <c r="B107" s="153">
        <v>102</v>
      </c>
      <c r="C107" s="155" t="s">
        <v>935</v>
      </c>
      <c r="D107" s="155" t="s">
        <v>936</v>
      </c>
      <c r="E107" s="155" t="s">
        <v>937</v>
      </c>
      <c r="F107" s="155" t="s">
        <v>938</v>
      </c>
      <c r="G107" s="156">
        <v>1</v>
      </c>
      <c r="H107" s="155" t="s">
        <v>939</v>
      </c>
      <c r="I107" s="129" t="s">
        <v>76</v>
      </c>
      <c r="J107" s="131">
        <v>29.99</v>
      </c>
      <c r="K107" s="133">
        <v>0.1</v>
      </c>
      <c r="L107" s="103">
        <v>26.99</v>
      </c>
      <c r="M107"/>
      <c r="N107" s="159" t="s">
        <v>73</v>
      </c>
      <c r="O107" s="159" t="s">
        <v>73</v>
      </c>
      <c r="P107" s="159" t="s">
        <v>73</v>
      </c>
    </row>
    <row r="108" spans="2:16" ht="25" x14ac:dyDescent="0.35">
      <c r="B108" s="153">
        <v>103</v>
      </c>
      <c r="C108" s="155" t="s">
        <v>940</v>
      </c>
      <c r="D108" s="155" t="s">
        <v>936</v>
      </c>
      <c r="E108" s="155" t="s">
        <v>941</v>
      </c>
      <c r="F108" s="155" t="s">
        <v>938</v>
      </c>
      <c r="G108" s="156">
        <v>1</v>
      </c>
      <c r="H108" s="155" t="s">
        <v>939</v>
      </c>
      <c r="I108" s="129" t="s">
        <v>76</v>
      </c>
      <c r="J108" s="131">
        <v>39.989999999999995</v>
      </c>
      <c r="K108" s="133">
        <v>0.1</v>
      </c>
      <c r="L108" s="103">
        <v>35.99</v>
      </c>
      <c r="M108"/>
      <c r="N108" s="159" t="s">
        <v>73</v>
      </c>
      <c r="O108" s="159" t="s">
        <v>73</v>
      </c>
      <c r="P108" s="159" t="s">
        <v>73</v>
      </c>
    </row>
    <row r="109" spans="2:16" ht="25" x14ac:dyDescent="0.35">
      <c r="B109" s="153">
        <v>104</v>
      </c>
      <c r="C109" s="155" t="s">
        <v>942</v>
      </c>
      <c r="D109" s="155" t="s">
        <v>936</v>
      </c>
      <c r="E109" s="155" t="s">
        <v>943</v>
      </c>
      <c r="F109" s="155" t="s">
        <v>938</v>
      </c>
      <c r="G109" s="156">
        <v>1</v>
      </c>
      <c r="H109" s="155" t="s">
        <v>939</v>
      </c>
      <c r="I109" s="129" t="s">
        <v>76</v>
      </c>
      <c r="J109" s="131">
        <v>49.989999999999995</v>
      </c>
      <c r="K109" s="133">
        <v>0.1</v>
      </c>
      <c r="L109" s="103">
        <v>44.99</v>
      </c>
      <c r="M109"/>
      <c r="N109" s="159" t="s">
        <v>73</v>
      </c>
      <c r="O109" s="159" t="s">
        <v>73</v>
      </c>
      <c r="P109" s="159" t="s">
        <v>73</v>
      </c>
    </row>
    <row r="110" spans="2:16" ht="25" x14ac:dyDescent="0.35">
      <c r="B110" s="153">
        <v>105</v>
      </c>
      <c r="C110" s="155" t="s">
        <v>944</v>
      </c>
      <c r="D110" s="155" t="s">
        <v>936</v>
      </c>
      <c r="E110" s="155" t="s">
        <v>945</v>
      </c>
      <c r="F110" s="155" t="s">
        <v>938</v>
      </c>
      <c r="G110" s="156">
        <v>1</v>
      </c>
      <c r="H110" s="155" t="s">
        <v>939</v>
      </c>
      <c r="I110" s="129" t="s">
        <v>76</v>
      </c>
      <c r="J110" s="131">
        <v>59.989999999999995</v>
      </c>
      <c r="K110" s="133">
        <v>0.1</v>
      </c>
      <c r="L110" s="103">
        <v>53.99</v>
      </c>
      <c r="M110"/>
      <c r="N110" s="159" t="s">
        <v>73</v>
      </c>
      <c r="O110" s="159" t="s">
        <v>73</v>
      </c>
      <c r="P110" s="159" t="s">
        <v>73</v>
      </c>
    </row>
    <row r="111" spans="2:16" ht="25" x14ac:dyDescent="0.35">
      <c r="B111" s="153">
        <v>106</v>
      </c>
      <c r="C111" s="155" t="s">
        <v>946</v>
      </c>
      <c r="D111" s="155" t="s">
        <v>936</v>
      </c>
      <c r="E111" s="155" t="s">
        <v>947</v>
      </c>
      <c r="F111" s="155" t="s">
        <v>938</v>
      </c>
      <c r="G111" s="156">
        <v>1</v>
      </c>
      <c r="H111" s="155" t="s">
        <v>939</v>
      </c>
      <c r="I111" s="129" t="s">
        <v>76</v>
      </c>
      <c r="J111" s="131">
        <v>120</v>
      </c>
      <c r="K111" s="133">
        <v>0.1</v>
      </c>
      <c r="L111" s="103">
        <v>108</v>
      </c>
      <c r="M111"/>
      <c r="N111" s="159" t="s">
        <v>73</v>
      </c>
      <c r="O111" s="159" t="s">
        <v>73</v>
      </c>
      <c r="P111" s="159" t="s">
        <v>73</v>
      </c>
    </row>
    <row r="112" spans="2:16" ht="25" x14ac:dyDescent="0.35">
      <c r="B112" s="153">
        <v>107</v>
      </c>
      <c r="C112" s="155" t="s">
        <v>948</v>
      </c>
      <c r="D112" s="155" t="s">
        <v>936</v>
      </c>
      <c r="E112" s="155" t="s">
        <v>949</v>
      </c>
      <c r="F112" s="155" t="s">
        <v>938</v>
      </c>
      <c r="G112" s="156">
        <v>1</v>
      </c>
      <c r="H112" s="155" t="s">
        <v>939</v>
      </c>
      <c r="I112" s="129" t="s">
        <v>76</v>
      </c>
      <c r="J112" s="131">
        <v>150</v>
      </c>
      <c r="K112" s="133">
        <v>0.1</v>
      </c>
      <c r="L112" s="103">
        <v>135</v>
      </c>
      <c r="M112"/>
      <c r="N112" s="159" t="s">
        <v>73</v>
      </c>
      <c r="O112" s="159" t="s">
        <v>73</v>
      </c>
      <c r="P112" s="159" t="s">
        <v>73</v>
      </c>
    </row>
    <row r="113" spans="2:16" ht="25" x14ac:dyDescent="0.35">
      <c r="B113" s="153">
        <v>108</v>
      </c>
      <c r="C113" s="155" t="s">
        <v>950</v>
      </c>
      <c r="D113" s="155" t="s">
        <v>936</v>
      </c>
      <c r="E113" s="155" t="s">
        <v>951</v>
      </c>
      <c r="F113" s="155" t="s">
        <v>938</v>
      </c>
      <c r="G113" s="156">
        <v>1</v>
      </c>
      <c r="H113" s="155" t="s">
        <v>939</v>
      </c>
      <c r="I113" s="129" t="s">
        <v>76</v>
      </c>
      <c r="J113" s="131">
        <v>190</v>
      </c>
      <c r="K113" s="133">
        <v>0.1</v>
      </c>
      <c r="L113" s="103">
        <v>171</v>
      </c>
      <c r="M113"/>
      <c r="N113" s="159" t="s">
        <v>73</v>
      </c>
      <c r="O113" s="159" t="s">
        <v>73</v>
      </c>
      <c r="P113" s="159" t="s">
        <v>73</v>
      </c>
    </row>
    <row r="114" spans="2:16" ht="25" x14ac:dyDescent="0.35">
      <c r="B114" s="153">
        <v>109</v>
      </c>
      <c r="C114" s="155" t="s">
        <v>952</v>
      </c>
      <c r="D114" s="155" t="s">
        <v>936</v>
      </c>
      <c r="E114" s="155" t="s">
        <v>953</v>
      </c>
      <c r="F114" s="155" t="s">
        <v>938</v>
      </c>
      <c r="G114" s="156">
        <v>1</v>
      </c>
      <c r="H114" s="155" t="s">
        <v>939</v>
      </c>
      <c r="I114" s="129" t="s">
        <v>76</v>
      </c>
      <c r="J114" s="131">
        <v>59.99</v>
      </c>
      <c r="K114" s="133">
        <v>0.1</v>
      </c>
      <c r="L114" s="103">
        <v>53.99</v>
      </c>
      <c r="M114"/>
      <c r="N114" s="159" t="s">
        <v>73</v>
      </c>
      <c r="O114" s="159" t="s">
        <v>73</v>
      </c>
      <c r="P114" s="159" t="s">
        <v>73</v>
      </c>
    </row>
    <row r="115" spans="2:16" ht="25" x14ac:dyDescent="0.35">
      <c r="B115" s="153">
        <v>110</v>
      </c>
      <c r="C115" s="155" t="s">
        <v>954</v>
      </c>
      <c r="D115" s="155" t="s">
        <v>936</v>
      </c>
      <c r="E115" s="155" t="s">
        <v>955</v>
      </c>
      <c r="F115" s="155" t="s">
        <v>938</v>
      </c>
      <c r="G115" s="156">
        <v>1</v>
      </c>
      <c r="H115" s="155" t="s">
        <v>939</v>
      </c>
      <c r="I115" s="129" t="s">
        <v>76</v>
      </c>
      <c r="J115" s="131">
        <v>59.99</v>
      </c>
      <c r="K115" s="133">
        <v>0.1</v>
      </c>
      <c r="L115" s="103">
        <v>53.99</v>
      </c>
      <c r="M115"/>
      <c r="N115" s="159" t="s">
        <v>73</v>
      </c>
      <c r="O115" s="159" t="s">
        <v>73</v>
      </c>
      <c r="P115" s="159" t="s">
        <v>73</v>
      </c>
    </row>
    <row r="116" spans="2:16" ht="25" x14ac:dyDescent="0.35">
      <c r="B116" s="153">
        <v>111</v>
      </c>
      <c r="C116" s="155" t="s">
        <v>956</v>
      </c>
      <c r="D116" s="155" t="s">
        <v>936</v>
      </c>
      <c r="E116" s="155" t="s">
        <v>957</v>
      </c>
      <c r="F116" s="155" t="s">
        <v>938</v>
      </c>
      <c r="G116" s="156">
        <v>1</v>
      </c>
      <c r="H116" s="155" t="s">
        <v>939</v>
      </c>
      <c r="I116" s="129" t="s">
        <v>958</v>
      </c>
      <c r="J116" s="131">
        <v>999</v>
      </c>
      <c r="K116" s="133">
        <v>0</v>
      </c>
      <c r="L116" s="103">
        <v>999</v>
      </c>
      <c r="M116"/>
      <c r="N116" s="159" t="s">
        <v>73</v>
      </c>
      <c r="O116" s="159" t="s">
        <v>73</v>
      </c>
      <c r="P116" s="159" t="s">
        <v>73</v>
      </c>
    </row>
    <row r="117" spans="2:16" ht="25" x14ac:dyDescent="0.35">
      <c r="B117" s="153">
        <v>112</v>
      </c>
      <c r="C117" s="155" t="s">
        <v>988</v>
      </c>
      <c r="D117" s="155" t="s">
        <v>936</v>
      </c>
      <c r="E117" s="155" t="s">
        <v>989</v>
      </c>
      <c r="F117" s="155" t="s">
        <v>990</v>
      </c>
      <c r="G117" s="155">
        <v>1</v>
      </c>
      <c r="H117" s="155" t="s">
        <v>939</v>
      </c>
      <c r="I117" s="155" t="s">
        <v>76</v>
      </c>
      <c r="J117" s="171">
        <v>49</v>
      </c>
      <c r="K117" s="170">
        <v>0.1</v>
      </c>
      <c r="L117" s="103">
        <v>44.1</v>
      </c>
      <c r="M117"/>
      <c r="N117" s="159" t="s">
        <v>73</v>
      </c>
      <c r="O117" s="159" t="s">
        <v>73</v>
      </c>
      <c r="P117" s="159" t="s">
        <v>73</v>
      </c>
    </row>
    <row r="118" spans="2:16" ht="25" x14ac:dyDescent="0.35">
      <c r="B118" s="153">
        <v>113</v>
      </c>
      <c r="C118" s="155" t="s">
        <v>991</v>
      </c>
      <c r="D118" s="155" t="s">
        <v>936</v>
      </c>
      <c r="E118" s="155" t="s">
        <v>992</v>
      </c>
      <c r="F118" s="155" t="s">
        <v>990</v>
      </c>
      <c r="G118" s="155">
        <v>1</v>
      </c>
      <c r="H118" s="155" t="s">
        <v>939</v>
      </c>
      <c r="I118" s="155" t="s">
        <v>76</v>
      </c>
      <c r="J118" s="171">
        <v>99</v>
      </c>
      <c r="K118" s="170">
        <v>0.1</v>
      </c>
      <c r="L118" s="103">
        <v>89.100000000000009</v>
      </c>
      <c r="M118"/>
      <c r="N118" s="159" t="s">
        <v>73</v>
      </c>
      <c r="O118" s="159" t="s">
        <v>73</v>
      </c>
      <c r="P118" s="159" t="s">
        <v>73</v>
      </c>
    </row>
    <row r="119" spans="2:16" x14ac:dyDescent="0.35">
      <c r="B119" s="153">
        <v>114</v>
      </c>
      <c r="C119" s="155" t="s">
        <v>993</v>
      </c>
      <c r="D119" s="155" t="s">
        <v>936</v>
      </c>
      <c r="E119" s="155" t="s">
        <v>994</v>
      </c>
      <c r="F119" s="155" t="s">
        <v>995</v>
      </c>
      <c r="G119" s="155">
        <v>1</v>
      </c>
      <c r="H119" s="155" t="s">
        <v>939</v>
      </c>
      <c r="I119" s="155" t="s">
        <v>76</v>
      </c>
      <c r="J119" s="171">
        <v>36</v>
      </c>
      <c r="K119" s="170">
        <v>0.1</v>
      </c>
      <c r="L119" s="103">
        <v>32.4</v>
      </c>
      <c r="M119"/>
      <c r="N119" s="159" t="s">
        <v>73</v>
      </c>
      <c r="O119" s="159" t="s">
        <v>73</v>
      </c>
      <c r="P119" s="159" t="s">
        <v>73</v>
      </c>
    </row>
    <row r="120" spans="2:16" ht="25" x14ac:dyDescent="0.35">
      <c r="B120" s="153">
        <v>115</v>
      </c>
      <c r="C120" s="155" t="s">
        <v>996</v>
      </c>
      <c r="D120" s="155" t="s">
        <v>936</v>
      </c>
      <c r="E120" s="155" t="s">
        <v>997</v>
      </c>
      <c r="F120" s="155" t="s">
        <v>998</v>
      </c>
      <c r="G120" s="155">
        <v>1</v>
      </c>
      <c r="H120" s="155" t="s">
        <v>939</v>
      </c>
      <c r="I120" s="155" t="s">
        <v>76</v>
      </c>
      <c r="J120" s="171">
        <v>52</v>
      </c>
      <c r="K120" s="170">
        <v>0.1</v>
      </c>
      <c r="L120" s="103">
        <v>46.800000000000004</v>
      </c>
      <c r="M120"/>
      <c r="N120" s="159" t="s">
        <v>73</v>
      </c>
      <c r="O120" s="159" t="s">
        <v>73</v>
      </c>
      <c r="P120" s="159" t="s">
        <v>73</v>
      </c>
    </row>
  </sheetData>
  <sheetProtection algorithmName="SHA-512" hashValue="Ux9WZs0zLLgLBvPOQeKedx/jQ7+6KeRQOZyZpNWF8tstnM5IBNI25KMQh6/0Uw0F0faCk0P22sI0uhpoOUwTmA==" saltValue="j7LzMEhfd9+ZkdCeqHrKSg==" spinCount="100000" sheet="1" formatCells="0" formatColumns="0" formatRows="0"/>
  <mergeCells count="4">
    <mergeCell ref="C1:E1"/>
    <mergeCell ref="C2:E2"/>
    <mergeCell ref="C3:E3"/>
    <mergeCell ref="G1:L3"/>
  </mergeCells>
  <conditionalFormatting sqref="B52:B120">
    <cfRule type="expression" dxfId="71" priority="65">
      <formula>#REF!&lt;&gt;"Yes"</formula>
    </cfRule>
  </conditionalFormatting>
  <conditionalFormatting sqref="C1:C3 G1">
    <cfRule type="expression" dxfId="70" priority="332">
      <formula>INDIRECT("f"&amp;ROW())="Wireless Plan Component"</formula>
    </cfRule>
  </conditionalFormatting>
  <conditionalFormatting sqref="C52:C55">
    <cfRule type="duplicateValues" dxfId="69" priority="62"/>
  </conditionalFormatting>
  <conditionalFormatting sqref="C56:C58">
    <cfRule type="duplicateValues" dxfId="68" priority="60"/>
  </conditionalFormatting>
  <conditionalFormatting sqref="C59">
    <cfRule type="duplicateValues" dxfId="67" priority="38"/>
  </conditionalFormatting>
  <conditionalFormatting sqref="C60:C63">
    <cfRule type="duplicateValues" dxfId="66" priority="58"/>
  </conditionalFormatting>
  <conditionalFormatting sqref="C64:C66">
    <cfRule type="duplicateValues" dxfId="65" priority="56"/>
  </conditionalFormatting>
  <conditionalFormatting sqref="C67:C70">
    <cfRule type="duplicateValues" dxfId="64" priority="54"/>
  </conditionalFormatting>
  <conditionalFormatting sqref="C71:C73">
    <cfRule type="duplicateValues" dxfId="63" priority="52"/>
  </conditionalFormatting>
  <conditionalFormatting sqref="C74:C76">
    <cfRule type="duplicateValues" dxfId="62" priority="50"/>
  </conditionalFormatting>
  <conditionalFormatting sqref="C77:C79">
    <cfRule type="duplicateValues" dxfId="61" priority="48"/>
  </conditionalFormatting>
  <conditionalFormatting sqref="C80">
    <cfRule type="duplicateValues" dxfId="60" priority="46"/>
  </conditionalFormatting>
  <conditionalFormatting sqref="C81:C83">
    <cfRule type="duplicateValues" dxfId="59" priority="44"/>
  </conditionalFormatting>
  <conditionalFormatting sqref="C84:C88">
    <cfRule type="duplicateValues" dxfId="58" priority="42"/>
  </conditionalFormatting>
  <conditionalFormatting sqref="C89:C90">
    <cfRule type="duplicateValues" dxfId="57" priority="40"/>
  </conditionalFormatting>
  <conditionalFormatting sqref="C91:C97">
    <cfRule type="duplicateValues" dxfId="56" priority="349"/>
  </conditionalFormatting>
  <conditionalFormatting sqref="C98">
    <cfRule type="duplicateValues" dxfId="55" priority="27"/>
  </conditionalFormatting>
  <conditionalFormatting sqref="C99">
    <cfRule type="duplicateValues" dxfId="54" priority="32"/>
  </conditionalFormatting>
  <conditionalFormatting sqref="C100">
    <cfRule type="duplicateValues" dxfId="53" priority="21"/>
  </conditionalFormatting>
  <conditionalFormatting sqref="C101">
    <cfRule type="duplicateValues" dxfId="52" priority="23"/>
  </conditionalFormatting>
  <conditionalFormatting sqref="C102">
    <cfRule type="duplicateValues" dxfId="51" priority="17"/>
  </conditionalFormatting>
  <conditionalFormatting sqref="C103">
    <cfRule type="duplicateValues" dxfId="50" priority="25"/>
  </conditionalFormatting>
  <conditionalFormatting sqref="C104">
    <cfRule type="duplicateValues" dxfId="49" priority="13"/>
  </conditionalFormatting>
  <conditionalFormatting sqref="C105">
    <cfRule type="duplicateValues" dxfId="48" priority="15"/>
  </conditionalFormatting>
  <conditionalFormatting sqref="C106">
    <cfRule type="duplicateValues" dxfId="47" priority="19"/>
  </conditionalFormatting>
  <conditionalFormatting sqref="C107:C116">
    <cfRule type="duplicateValues" dxfId="46" priority="11"/>
  </conditionalFormatting>
  <conditionalFormatting sqref="C121:C1048576 C1:C4 C6:C51">
    <cfRule type="duplicateValues" dxfId="45" priority="210"/>
  </conditionalFormatting>
  <conditionalFormatting sqref="C1:E1">
    <cfRule type="duplicateValues" dxfId="44" priority="71"/>
  </conditionalFormatting>
  <conditionalFormatting sqref="C1:E3 B6:K51">
    <cfRule type="expression" dxfId="43" priority="302">
      <formula>#REF!&lt;&gt;"Yes"</formula>
    </cfRule>
  </conditionalFormatting>
  <conditionalFormatting sqref="C52:K55">
    <cfRule type="expression" dxfId="42" priority="63">
      <formula>#REF!&lt;&gt;"Yes"</formula>
    </cfRule>
  </conditionalFormatting>
  <conditionalFormatting sqref="C56:K58">
    <cfRule type="expression" dxfId="41" priority="61">
      <formula>#REF!&lt;&gt;"Yes"</formula>
    </cfRule>
  </conditionalFormatting>
  <conditionalFormatting sqref="C59:K59">
    <cfRule type="expression" dxfId="40" priority="39">
      <formula>#REF!&lt;&gt;"Yes"</formula>
    </cfRule>
  </conditionalFormatting>
  <conditionalFormatting sqref="C60:K63">
    <cfRule type="expression" dxfId="39" priority="59">
      <formula>#REF!&lt;&gt;"Yes"</formula>
    </cfRule>
  </conditionalFormatting>
  <conditionalFormatting sqref="C64:K66">
    <cfRule type="expression" dxfId="38" priority="57">
      <formula>#REF!&lt;&gt;"Yes"</formula>
    </cfRule>
  </conditionalFormatting>
  <conditionalFormatting sqref="C67:K70">
    <cfRule type="expression" dxfId="37" priority="55">
      <formula>#REF!&lt;&gt;"Yes"</formula>
    </cfRule>
  </conditionalFormatting>
  <conditionalFormatting sqref="C71:K73">
    <cfRule type="expression" dxfId="36" priority="53">
      <formula>#REF!&lt;&gt;"Yes"</formula>
    </cfRule>
  </conditionalFormatting>
  <conditionalFormatting sqref="C74:K76">
    <cfRule type="expression" dxfId="35" priority="51">
      <formula>#REF!&lt;&gt;"Yes"</formula>
    </cfRule>
  </conditionalFormatting>
  <conditionalFormatting sqref="C77:K79">
    <cfRule type="expression" dxfId="34" priority="49">
      <formula>#REF!&lt;&gt;"Yes"</formula>
    </cfRule>
  </conditionalFormatting>
  <conditionalFormatting sqref="C80:K80">
    <cfRule type="expression" dxfId="33" priority="47">
      <formula>#REF!&lt;&gt;"Yes"</formula>
    </cfRule>
  </conditionalFormatting>
  <conditionalFormatting sqref="C81:K83">
    <cfRule type="expression" dxfId="32" priority="45">
      <formula>#REF!&lt;&gt;"Yes"</formula>
    </cfRule>
  </conditionalFormatting>
  <conditionalFormatting sqref="C84:K88">
    <cfRule type="expression" dxfId="31" priority="43">
      <formula>#REF!&lt;&gt;"Yes"</formula>
    </cfRule>
  </conditionalFormatting>
  <conditionalFormatting sqref="C89:K90">
    <cfRule type="expression" dxfId="30" priority="41">
      <formula>#REF!&lt;&gt;"Yes"</formula>
    </cfRule>
  </conditionalFormatting>
  <conditionalFormatting sqref="C91:K106">
    <cfRule type="expression" dxfId="29" priority="12">
      <formula>#REF!&lt;&gt;"Yes"</formula>
    </cfRule>
  </conditionalFormatting>
  <conditionalFormatting sqref="C107:L120">
    <cfRule type="expression" dxfId="28" priority="1">
      <formula>#REF!&lt;&gt;"Yes"</formula>
    </cfRule>
  </conditionalFormatting>
  <conditionalFormatting sqref="L6:L106">
    <cfRule type="expression" dxfId="27" priority="28">
      <formula>#REF!&lt;&gt;"Yes"</formula>
    </cfRule>
  </conditionalFormatting>
  <conditionalFormatting sqref="M88">
    <cfRule type="expression" dxfId="26" priority="33">
      <formula>#REF!&lt;&gt;"Yes"</formula>
    </cfRule>
  </conditionalFormatting>
  <conditionalFormatting sqref="N6:P120">
    <cfRule type="expression" dxfId="25" priority="3">
      <formula>INDIRECT("f"&amp;ROW())="Main Wireless SKU"</formula>
    </cfRule>
    <cfRule type="expression" dxfId="24" priority="5">
      <formula>#REF!&lt;&gt;"Yes"</formula>
    </cfRule>
  </conditionalFormatting>
  <conditionalFormatting sqref="P3">
    <cfRule type="expression" dxfId="23" priority="64">
      <formula>INDIRECT("f"&amp;ROW())="Main Wireless SKU"</formula>
    </cfRule>
  </conditionalFormatting>
  <dataValidations count="2">
    <dataValidation type="list" allowBlank="1" showInputMessage="1" showErrorMessage="1" sqref="I6:I116" xr:uid="{00000000-0002-0000-0500-000001000000}">
      <formula1>"Recurring, Non-recurring"</formula1>
    </dataValidation>
    <dataValidation type="decimal" operator="greaterThanOrEqual" allowBlank="1" showInputMessage="1" showErrorMessage="1" sqref="J1:J1048576" xr:uid="{00000000-0002-0000-0500-000002000000}">
      <formula1>0</formula1>
    </dataValidation>
  </dataValidations>
  <pageMargins left="0.25" right="0.25" top="0.75" bottom="0.75" header="0.3" footer="0.3"/>
  <pageSetup paperSize="5" fitToHeight="0" orientation="landscape" horizontalDpi="200" verticalDpi="2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BN518"/>
  <sheetViews>
    <sheetView showGridLines="0" zoomScaleNormal="100" workbookViewId="0">
      <selection activeCell="A5" sqref="A5"/>
    </sheetView>
  </sheetViews>
  <sheetFormatPr defaultColWidth="9.1796875" defaultRowHeight="12.5" x14ac:dyDescent="0.25"/>
  <cols>
    <col min="1" max="3" width="15.1796875" style="47" customWidth="1"/>
    <col min="4" max="4" width="15.1796875" style="41" customWidth="1"/>
    <col min="5" max="63" width="15.1796875" style="40" customWidth="1"/>
    <col min="64" max="66" width="13" style="40" customWidth="1"/>
    <col min="67" max="16384" width="9.1796875" style="24"/>
  </cols>
  <sheetData>
    <row r="1" spans="1:66" s="15" customFormat="1" ht="15" customHeight="1" thickBot="1" x14ac:dyDescent="0.4">
      <c r="A1" s="22" t="s">
        <v>378</v>
      </c>
      <c r="B1" s="183" t="str">
        <f>'Pricing - Lot 1 Voice'!C1</f>
        <v>Spectrotel Inc.</v>
      </c>
      <c r="C1" s="184"/>
      <c r="D1" s="184"/>
      <c r="E1" s="185"/>
      <c r="F1" s="76"/>
      <c r="G1" s="5"/>
      <c r="H1" s="5"/>
      <c r="I1" s="5"/>
      <c r="J1" s="5"/>
      <c r="K1" s="7"/>
      <c r="L1" s="13"/>
      <c r="M1" s="6"/>
      <c r="N1" s="6"/>
      <c r="O1" s="6"/>
      <c r="P1" s="6"/>
      <c r="Q1" s="6"/>
      <c r="R1" s="17"/>
      <c r="T1" s="16"/>
      <c r="V1" s="16"/>
    </row>
    <row r="2" spans="1:66" s="15" customFormat="1" ht="15" customHeight="1" thickBot="1" x14ac:dyDescent="0.4">
      <c r="A2" s="23" t="s">
        <v>379</v>
      </c>
      <c r="B2" s="183" t="str">
        <f>'Pricing - Lot 1 Voice'!C2</f>
        <v>PS68703</v>
      </c>
      <c r="C2" s="184"/>
      <c r="D2" s="184"/>
      <c r="E2" s="185"/>
      <c r="F2" s="76"/>
      <c r="G2" s="5"/>
      <c r="H2" s="5"/>
      <c r="I2" s="5"/>
      <c r="J2" s="5"/>
      <c r="K2" s="7"/>
      <c r="L2" s="13"/>
      <c r="M2" s="6"/>
      <c r="N2" s="6"/>
      <c r="O2" s="6"/>
      <c r="P2" s="6"/>
      <c r="Q2" s="6"/>
      <c r="R2" s="17"/>
      <c r="T2" s="16"/>
      <c r="V2" s="16"/>
    </row>
    <row r="3" spans="1:66" ht="15.75" customHeight="1" x14ac:dyDescent="0.25">
      <c r="A3" s="23" t="s">
        <v>66</v>
      </c>
      <c r="B3" s="186">
        <v>45936</v>
      </c>
      <c r="C3" s="187"/>
      <c r="D3" s="187"/>
      <c r="E3" s="188"/>
      <c r="F3" s="39"/>
      <c r="G3" s="39"/>
      <c r="H3" s="39"/>
      <c r="I3" s="39"/>
      <c r="J3" s="39"/>
      <c r="K3" s="39"/>
      <c r="BN3" s="24"/>
    </row>
    <row r="4" spans="1:66" ht="13" x14ac:dyDescent="0.3">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4"/>
      <c r="BM4" s="24"/>
      <c r="BN4" s="24"/>
    </row>
    <row r="5" spans="1:66" ht="15" customHeight="1" x14ac:dyDescent="0.35">
      <c r="A5" s="43" t="s">
        <v>68</v>
      </c>
      <c r="B5" s="44"/>
      <c r="C5" s="44"/>
      <c r="D5" s="44">
        <f>COUNTIFS(A8:J8,"Yes")+COUNTIFS(A11:J11,"Yes")+COUNTIFS(A14:J14,"Yes")+COUNTIFS(A17:J17,"Yes")+COUNTIFS(A20:J20,"Yes")+COUNTIFS(A23:J23,"Yes")+COUNTIFS(A26:C26,"Yes")</f>
        <v>57</v>
      </c>
      <c r="E5" s="44"/>
      <c r="F5" s="44"/>
      <c r="G5" s="44"/>
      <c r="H5" s="44"/>
      <c r="I5" s="44"/>
      <c r="J5" s="44"/>
      <c r="BL5" s="24"/>
      <c r="BM5" s="24"/>
      <c r="BN5" s="24"/>
    </row>
    <row r="6" spans="1:66" ht="13" x14ac:dyDescent="0.3">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4"/>
      <c r="BM6" s="24"/>
      <c r="BN6" s="24"/>
    </row>
    <row r="7" spans="1:66" s="46" customFormat="1" ht="14" x14ac:dyDescent="0.35">
      <c r="A7" s="45" t="s">
        <v>1</v>
      </c>
      <c r="B7" s="45" t="s">
        <v>2</v>
      </c>
      <c r="C7" s="45" t="s">
        <v>3</v>
      </c>
      <c r="D7" s="45" t="s">
        <v>4</v>
      </c>
      <c r="E7" s="45" t="s">
        <v>5</v>
      </c>
      <c r="F7" s="45" t="s">
        <v>6</v>
      </c>
      <c r="G7" s="45" t="s">
        <v>7</v>
      </c>
      <c r="H7" s="45" t="s">
        <v>8</v>
      </c>
      <c r="I7" s="45" t="s">
        <v>9</v>
      </c>
      <c r="J7" s="45" t="s">
        <v>10</v>
      </c>
    </row>
    <row r="8" spans="1:66" ht="21" customHeight="1" x14ac:dyDescent="0.25">
      <c r="A8" s="123" t="s">
        <v>96</v>
      </c>
      <c r="B8" s="123" t="s">
        <v>80</v>
      </c>
      <c r="C8" s="123" t="s">
        <v>80</v>
      </c>
      <c r="D8" s="123" t="s">
        <v>80</v>
      </c>
      <c r="E8" s="123" t="s">
        <v>80</v>
      </c>
      <c r="F8" s="123" t="s">
        <v>80</v>
      </c>
      <c r="G8" s="123" t="s">
        <v>80</v>
      </c>
      <c r="H8" s="123" t="s">
        <v>80</v>
      </c>
      <c r="I8" s="123" t="s">
        <v>80</v>
      </c>
      <c r="J8" s="123" t="s">
        <v>96</v>
      </c>
      <c r="BL8" s="24"/>
      <c r="BM8" s="24"/>
      <c r="BN8" s="24"/>
    </row>
    <row r="9" spans="1:66" ht="13" x14ac:dyDescent="0.3">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4"/>
      <c r="BM9" s="24"/>
      <c r="BN9" s="24"/>
    </row>
    <row r="10" spans="1:66" ht="14" x14ac:dyDescent="0.25">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4"/>
      <c r="BM10" s="24"/>
      <c r="BN10" s="24"/>
    </row>
    <row r="11" spans="1:66" ht="21" customHeight="1" x14ac:dyDescent="0.25">
      <c r="A11" s="123" t="s">
        <v>80</v>
      </c>
      <c r="B11" s="123" t="s">
        <v>80</v>
      </c>
      <c r="C11" s="123" t="s">
        <v>80</v>
      </c>
      <c r="D11" s="123" t="s">
        <v>80</v>
      </c>
      <c r="E11" s="123" t="s">
        <v>80</v>
      </c>
      <c r="F11" s="123" t="s">
        <v>80</v>
      </c>
      <c r="G11" s="123" t="s">
        <v>80</v>
      </c>
      <c r="H11" s="123" t="s">
        <v>80</v>
      </c>
      <c r="I11" s="123" t="s">
        <v>96</v>
      </c>
      <c r="J11" s="123" t="s">
        <v>80</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4"/>
      <c r="BM11" s="24"/>
      <c r="BN11" s="24"/>
    </row>
    <row r="12" spans="1:66" x14ac:dyDescent="0.25">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4"/>
      <c r="BM12" s="24"/>
      <c r="BN12" s="24"/>
    </row>
    <row r="13" spans="1:66" ht="14" x14ac:dyDescent="0.25">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4"/>
      <c r="BM13" s="24"/>
      <c r="BN13" s="24"/>
    </row>
    <row r="14" spans="1:66" ht="21" customHeight="1" x14ac:dyDescent="0.25">
      <c r="A14" s="123" t="s">
        <v>80</v>
      </c>
      <c r="B14" s="123" t="s">
        <v>96</v>
      </c>
      <c r="C14" s="123" t="s">
        <v>80</v>
      </c>
      <c r="D14" s="123" t="s">
        <v>80</v>
      </c>
      <c r="E14" s="123" t="s">
        <v>80</v>
      </c>
      <c r="F14" s="123" t="s">
        <v>80</v>
      </c>
      <c r="G14" s="123" t="s">
        <v>96</v>
      </c>
      <c r="H14" s="123" t="s">
        <v>80</v>
      </c>
      <c r="I14" s="123" t="s">
        <v>96</v>
      </c>
      <c r="J14" s="123" t="s">
        <v>80</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4"/>
      <c r="BM14" s="24"/>
      <c r="BN14" s="24"/>
    </row>
    <row r="15" spans="1:66" x14ac:dyDescent="0.25">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4"/>
      <c r="BM15" s="24"/>
      <c r="BN15" s="24"/>
    </row>
    <row r="16" spans="1:66" ht="14" x14ac:dyDescent="0.25">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4"/>
      <c r="BM16" s="24"/>
      <c r="BN16" s="24"/>
    </row>
    <row r="17" spans="1:66" ht="21" customHeight="1" x14ac:dyDescent="0.25">
      <c r="A17" s="123" t="s">
        <v>80</v>
      </c>
      <c r="B17" s="123" t="s">
        <v>80</v>
      </c>
      <c r="C17" s="123" t="s">
        <v>80</v>
      </c>
      <c r="D17" s="123" t="s">
        <v>80</v>
      </c>
      <c r="E17" s="123" t="s">
        <v>80</v>
      </c>
      <c r="F17" s="123" t="s">
        <v>80</v>
      </c>
      <c r="G17" s="123" t="s">
        <v>80</v>
      </c>
      <c r="H17" s="123" t="s">
        <v>80</v>
      </c>
      <c r="I17" s="123" t="s">
        <v>80</v>
      </c>
      <c r="J17" s="123" t="s">
        <v>80</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4"/>
      <c r="BM17" s="24"/>
      <c r="BN17" s="24"/>
    </row>
    <row r="18" spans="1:66" x14ac:dyDescent="0.25">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4"/>
      <c r="BM18" s="24"/>
      <c r="BN18" s="24"/>
    </row>
    <row r="19" spans="1:66" ht="14" x14ac:dyDescent="0.25">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4"/>
      <c r="BM19" s="24"/>
      <c r="BN19" s="24"/>
    </row>
    <row r="20" spans="1:66" ht="21" customHeight="1" x14ac:dyDescent="0.25">
      <c r="A20" s="123" t="s">
        <v>80</v>
      </c>
      <c r="B20" s="123" t="s">
        <v>80</v>
      </c>
      <c r="C20" s="123" t="s">
        <v>80</v>
      </c>
      <c r="D20" s="123" t="s">
        <v>80</v>
      </c>
      <c r="E20" s="123" t="s">
        <v>80</v>
      </c>
      <c r="F20" s="123" t="s">
        <v>80</v>
      </c>
      <c r="G20" s="123" t="s">
        <v>80</v>
      </c>
      <c r="H20" s="123" t="s">
        <v>80</v>
      </c>
      <c r="I20" s="123" t="s">
        <v>80</v>
      </c>
      <c r="J20" s="123" t="s">
        <v>80</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4"/>
      <c r="BM20" s="24"/>
      <c r="BN20" s="24"/>
    </row>
    <row r="21" spans="1:66" x14ac:dyDescent="0.25">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4"/>
      <c r="BM21" s="24"/>
      <c r="BN21" s="24"/>
    </row>
    <row r="22" spans="1:66" ht="14" x14ac:dyDescent="0.25">
      <c r="A22" s="45" t="s">
        <v>75</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4"/>
      <c r="BM22" s="24"/>
      <c r="BN22" s="24"/>
    </row>
    <row r="23" spans="1:66" ht="21" customHeight="1" x14ac:dyDescent="0.25">
      <c r="A23" s="123" t="s">
        <v>80</v>
      </c>
      <c r="B23" s="123" t="s">
        <v>80</v>
      </c>
      <c r="C23" s="123" t="s">
        <v>80</v>
      </c>
      <c r="D23" s="123" t="s">
        <v>80</v>
      </c>
      <c r="E23" s="123" t="s">
        <v>80</v>
      </c>
      <c r="F23" s="123" t="s">
        <v>80</v>
      </c>
      <c r="G23" s="123" t="s">
        <v>80</v>
      </c>
      <c r="H23" s="123" t="s">
        <v>80</v>
      </c>
      <c r="I23" s="123" t="s">
        <v>80</v>
      </c>
      <c r="J23" s="123" t="s">
        <v>80</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4"/>
      <c r="BM23" s="24"/>
      <c r="BN23" s="24"/>
    </row>
    <row r="24" spans="1:66" x14ac:dyDescent="0.25">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4"/>
      <c r="BM24" s="24"/>
      <c r="BN24" s="24"/>
    </row>
    <row r="25" spans="1:66" ht="14" x14ac:dyDescent="0.25">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4"/>
      <c r="BM25" s="24"/>
      <c r="BN25" s="24"/>
    </row>
    <row r="26" spans="1:66" ht="21" customHeight="1" x14ac:dyDescent="0.25">
      <c r="A26" s="123" t="s">
        <v>80</v>
      </c>
      <c r="B26" s="123" t="s">
        <v>80</v>
      </c>
      <c r="C26" s="123" t="s">
        <v>80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4"/>
      <c r="BM26" s="24"/>
      <c r="BN26" s="24"/>
    </row>
    <row r="27" spans="1:66" x14ac:dyDescent="0.25">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4"/>
      <c r="BM27" s="24"/>
      <c r="BN27" s="24"/>
    </row>
    <row r="28" spans="1:66" x14ac:dyDescent="0.25">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4"/>
      <c r="BM28" s="24"/>
      <c r="BN28" s="24"/>
    </row>
    <row r="29" spans="1:66" x14ac:dyDescent="0.25">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4"/>
      <c r="BM29" s="24"/>
      <c r="BN29" s="24"/>
    </row>
    <row r="30" spans="1:66" x14ac:dyDescent="0.25">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4"/>
      <c r="BM30" s="24"/>
      <c r="BN30" s="24"/>
    </row>
    <row r="31" spans="1:66" x14ac:dyDescent="0.25">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4"/>
      <c r="BM31" s="24"/>
      <c r="BN31" s="24"/>
    </row>
    <row r="32" spans="1:66" x14ac:dyDescent="0.25">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4"/>
      <c r="BM32" s="24"/>
      <c r="BN32" s="24"/>
    </row>
    <row r="33" spans="1:66" x14ac:dyDescent="0.25">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4"/>
      <c r="BM33" s="24"/>
      <c r="BN33" s="24"/>
    </row>
    <row r="34" spans="1:66" x14ac:dyDescent="0.25">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4"/>
      <c r="BM34" s="24"/>
      <c r="BN34" s="24"/>
    </row>
    <row r="35" spans="1:66" x14ac:dyDescent="0.25">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4"/>
      <c r="BM35" s="24"/>
      <c r="BN35" s="24"/>
    </row>
    <row r="36" spans="1:66" x14ac:dyDescent="0.25">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4"/>
      <c r="BM36" s="24"/>
      <c r="BN36" s="24"/>
    </row>
    <row r="37" spans="1:66" x14ac:dyDescent="0.25">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4"/>
      <c r="BM37" s="24"/>
      <c r="BN37" s="24"/>
    </row>
    <row r="38" spans="1:66" x14ac:dyDescent="0.25">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4"/>
      <c r="BM38" s="24"/>
      <c r="BN38" s="24"/>
    </row>
    <row r="39" spans="1:66" x14ac:dyDescent="0.25">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4"/>
      <c r="BM39" s="24"/>
      <c r="BN39" s="24"/>
    </row>
    <row r="40" spans="1:66" x14ac:dyDescent="0.25">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4"/>
      <c r="BM40" s="24"/>
      <c r="BN40" s="24"/>
    </row>
    <row r="41" spans="1:66" x14ac:dyDescent="0.25">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4"/>
      <c r="BM41" s="24"/>
      <c r="BN41" s="24"/>
    </row>
    <row r="42" spans="1:66" x14ac:dyDescent="0.25">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4"/>
      <c r="BM42" s="24"/>
      <c r="BN42" s="24"/>
    </row>
    <row r="43" spans="1:66" x14ac:dyDescent="0.25">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4"/>
      <c r="BM43" s="24"/>
      <c r="BN43" s="24"/>
    </row>
    <row r="44" spans="1:66" x14ac:dyDescent="0.25">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4"/>
      <c r="BM44" s="24"/>
      <c r="BN44" s="24"/>
    </row>
    <row r="45" spans="1:66" x14ac:dyDescent="0.25">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4"/>
      <c r="BM45" s="24"/>
      <c r="BN45" s="24"/>
    </row>
    <row r="46" spans="1:66" x14ac:dyDescent="0.25">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4"/>
      <c r="BM46" s="24"/>
      <c r="BN46" s="24"/>
    </row>
    <row r="47" spans="1:66" x14ac:dyDescent="0.25">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4"/>
      <c r="BM47" s="24"/>
      <c r="BN47" s="24"/>
    </row>
    <row r="48" spans="1:66" x14ac:dyDescent="0.25">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4"/>
      <c r="BM48" s="24"/>
      <c r="BN48" s="24"/>
    </row>
    <row r="49" spans="1:66" x14ac:dyDescent="0.25">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4"/>
      <c r="BM49" s="24"/>
      <c r="BN49" s="24"/>
    </row>
    <row r="50" spans="1:66" x14ac:dyDescent="0.25">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4"/>
      <c r="BM50" s="24"/>
      <c r="BN50" s="24"/>
    </row>
    <row r="51" spans="1:66" x14ac:dyDescent="0.25">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4"/>
      <c r="BM51" s="24"/>
      <c r="BN51" s="24"/>
    </row>
    <row r="52" spans="1:66" x14ac:dyDescent="0.25">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4"/>
      <c r="BM52" s="24"/>
      <c r="BN52" s="24"/>
    </row>
    <row r="53" spans="1:66" x14ac:dyDescent="0.25">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4"/>
      <c r="BM53" s="24"/>
      <c r="BN53" s="24"/>
    </row>
    <row r="54" spans="1:66" x14ac:dyDescent="0.25">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4"/>
      <c r="BM54" s="24"/>
      <c r="BN54" s="24"/>
    </row>
    <row r="55" spans="1:66" x14ac:dyDescent="0.25">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4"/>
      <c r="BM55" s="24"/>
      <c r="BN55" s="24"/>
    </row>
    <row r="56" spans="1:66" x14ac:dyDescent="0.25">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4"/>
      <c r="BM56" s="24"/>
      <c r="BN56" s="24"/>
    </row>
    <row r="57" spans="1:66" x14ac:dyDescent="0.25">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4"/>
      <c r="BM57" s="24"/>
      <c r="BN57" s="24"/>
    </row>
    <row r="58" spans="1:66" x14ac:dyDescent="0.25">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4"/>
      <c r="BM58" s="24"/>
      <c r="BN58" s="24"/>
    </row>
    <row r="59" spans="1:66" x14ac:dyDescent="0.25">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4"/>
      <c r="BM59" s="24"/>
      <c r="BN59" s="24"/>
    </row>
    <row r="60" spans="1:66" x14ac:dyDescent="0.25">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4"/>
      <c r="BM60" s="24"/>
      <c r="BN60" s="24"/>
    </row>
    <row r="61" spans="1:66" x14ac:dyDescent="0.25">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4"/>
      <c r="BM61" s="24"/>
      <c r="BN61" s="24"/>
    </row>
    <row r="62" spans="1:66" x14ac:dyDescent="0.25">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4"/>
      <c r="BM62" s="24"/>
      <c r="BN62" s="24"/>
    </row>
    <row r="63" spans="1:66" x14ac:dyDescent="0.25">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4"/>
      <c r="BM63" s="24"/>
      <c r="BN63" s="24"/>
    </row>
    <row r="64" spans="1:66" x14ac:dyDescent="0.25">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4"/>
      <c r="BM64" s="24"/>
      <c r="BN64" s="24"/>
    </row>
    <row r="65" spans="1:66" x14ac:dyDescent="0.25">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4"/>
      <c r="BM65" s="24"/>
      <c r="BN65" s="24"/>
    </row>
    <row r="66" spans="1:66" x14ac:dyDescent="0.25">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4"/>
      <c r="BM66" s="24"/>
      <c r="BN66" s="24"/>
    </row>
    <row r="67" spans="1:66" x14ac:dyDescent="0.25">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4"/>
      <c r="BM67" s="24"/>
      <c r="BN67" s="24"/>
    </row>
    <row r="68" spans="1:66" x14ac:dyDescent="0.25">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4"/>
      <c r="BM68" s="24"/>
      <c r="BN68" s="24"/>
    </row>
    <row r="69" spans="1:66" x14ac:dyDescent="0.25">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4"/>
      <c r="BM69" s="24"/>
      <c r="BN69" s="24"/>
    </row>
    <row r="70" spans="1:66" x14ac:dyDescent="0.25">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4"/>
      <c r="BM70" s="24"/>
      <c r="BN70" s="24"/>
    </row>
    <row r="71" spans="1:66" x14ac:dyDescent="0.25">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4"/>
      <c r="BM71" s="24"/>
      <c r="BN71" s="24"/>
    </row>
    <row r="72" spans="1:66" x14ac:dyDescent="0.25">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4"/>
      <c r="BM72" s="24"/>
      <c r="BN72" s="24"/>
    </row>
    <row r="73" spans="1:66" x14ac:dyDescent="0.25">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4"/>
      <c r="BM73" s="24"/>
      <c r="BN73" s="24"/>
    </row>
    <row r="74" spans="1:66" x14ac:dyDescent="0.25">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4"/>
      <c r="BM74" s="24"/>
      <c r="BN74" s="24"/>
    </row>
    <row r="75" spans="1:66" x14ac:dyDescent="0.25">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4"/>
      <c r="BM75" s="24"/>
      <c r="BN75" s="24"/>
    </row>
    <row r="76" spans="1:66" x14ac:dyDescent="0.25">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4"/>
      <c r="BM76" s="24"/>
      <c r="BN76" s="24"/>
    </row>
    <row r="77" spans="1:66" x14ac:dyDescent="0.25">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4"/>
      <c r="BM77" s="24"/>
      <c r="BN77" s="24"/>
    </row>
    <row r="78" spans="1:66" x14ac:dyDescent="0.25">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4"/>
      <c r="BM78" s="24"/>
      <c r="BN78" s="24"/>
    </row>
    <row r="79" spans="1:66" x14ac:dyDescent="0.25">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4"/>
      <c r="BM79" s="24"/>
      <c r="BN79" s="24"/>
    </row>
    <row r="80" spans="1:66" x14ac:dyDescent="0.25">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4"/>
      <c r="BM80" s="24"/>
      <c r="BN80" s="24"/>
    </row>
    <row r="81" spans="1:66" x14ac:dyDescent="0.25">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4"/>
      <c r="BM81" s="24"/>
      <c r="BN81" s="24"/>
    </row>
    <row r="82" spans="1:66" x14ac:dyDescent="0.25">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4"/>
      <c r="BM82" s="24"/>
      <c r="BN82" s="24"/>
    </row>
    <row r="83" spans="1:66" x14ac:dyDescent="0.25">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4"/>
      <c r="BM83" s="24"/>
      <c r="BN83" s="24"/>
    </row>
    <row r="84" spans="1:66" x14ac:dyDescent="0.25">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4"/>
      <c r="BM84" s="24"/>
      <c r="BN84" s="24"/>
    </row>
    <row r="85" spans="1:66" x14ac:dyDescent="0.25">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4"/>
      <c r="BM85" s="24"/>
      <c r="BN85" s="24"/>
    </row>
    <row r="86" spans="1:66" x14ac:dyDescent="0.25">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4"/>
      <c r="BM86" s="24"/>
      <c r="BN86" s="24"/>
    </row>
    <row r="87" spans="1:66" x14ac:dyDescent="0.25">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4"/>
      <c r="BM87" s="24"/>
      <c r="BN87" s="24"/>
    </row>
    <row r="88" spans="1:66" x14ac:dyDescent="0.25">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4"/>
      <c r="BM88" s="24"/>
      <c r="BN88" s="24"/>
    </row>
    <row r="89" spans="1:66" x14ac:dyDescent="0.25">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4"/>
      <c r="BM89" s="24"/>
      <c r="BN89" s="24"/>
    </row>
    <row r="90" spans="1:66" x14ac:dyDescent="0.25">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4"/>
      <c r="BM90" s="24"/>
      <c r="BN90" s="24"/>
    </row>
    <row r="91" spans="1:66" x14ac:dyDescent="0.25">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4"/>
      <c r="BM91" s="24"/>
      <c r="BN91" s="24"/>
    </row>
    <row r="92" spans="1:66" x14ac:dyDescent="0.25">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4"/>
      <c r="BM92" s="24"/>
      <c r="BN92" s="24"/>
    </row>
    <row r="93" spans="1:66" x14ac:dyDescent="0.25">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4"/>
      <c r="BM93" s="24"/>
      <c r="BN93" s="24"/>
    </row>
    <row r="94" spans="1:66" x14ac:dyDescent="0.25">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4"/>
      <c r="BM94" s="24"/>
      <c r="BN94" s="24"/>
    </row>
    <row r="95" spans="1:66" x14ac:dyDescent="0.25">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4"/>
      <c r="BM95" s="24"/>
      <c r="BN95" s="24"/>
    </row>
    <row r="96" spans="1:66" x14ac:dyDescent="0.25">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4"/>
      <c r="BM96" s="24"/>
      <c r="BN96" s="24"/>
    </row>
    <row r="97" spans="1:66" x14ac:dyDescent="0.25">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4"/>
      <c r="BM97" s="24"/>
      <c r="BN97" s="24"/>
    </row>
    <row r="98" spans="1:66" x14ac:dyDescent="0.25">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4"/>
      <c r="BM98" s="24"/>
      <c r="BN98" s="24"/>
    </row>
    <row r="99" spans="1:66" x14ac:dyDescent="0.25">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4"/>
      <c r="BM99" s="24"/>
      <c r="BN99" s="24"/>
    </row>
    <row r="100" spans="1:66" x14ac:dyDescent="0.25">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4"/>
      <c r="BM100" s="24"/>
      <c r="BN100" s="24"/>
    </row>
    <row r="101" spans="1:66" x14ac:dyDescent="0.25">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4"/>
      <c r="BM101" s="24"/>
      <c r="BN101" s="24"/>
    </row>
    <row r="102" spans="1:66" x14ac:dyDescent="0.25">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4"/>
      <c r="BM102" s="24"/>
      <c r="BN102" s="24"/>
    </row>
    <row r="103" spans="1:66" x14ac:dyDescent="0.25">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4"/>
      <c r="BM103" s="24"/>
      <c r="BN103" s="24"/>
    </row>
    <row r="104" spans="1:66" x14ac:dyDescent="0.25">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4"/>
      <c r="BM104" s="24"/>
      <c r="BN104" s="24"/>
    </row>
    <row r="105" spans="1:66" x14ac:dyDescent="0.25">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4"/>
      <c r="BM105" s="24"/>
      <c r="BN105" s="24"/>
    </row>
    <row r="106" spans="1:66" x14ac:dyDescent="0.25">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4"/>
      <c r="BM106" s="24"/>
      <c r="BN106" s="24"/>
    </row>
    <row r="107" spans="1:66" x14ac:dyDescent="0.25">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4"/>
      <c r="BM107" s="24"/>
      <c r="BN107" s="24"/>
    </row>
    <row r="108" spans="1:66" x14ac:dyDescent="0.25">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4"/>
      <c r="BM108" s="24"/>
      <c r="BN108" s="24"/>
    </row>
    <row r="109" spans="1:66" x14ac:dyDescent="0.25">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4"/>
      <c r="BM109" s="24"/>
      <c r="BN109" s="24"/>
    </row>
    <row r="110" spans="1:66" x14ac:dyDescent="0.25">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4"/>
      <c r="BM110" s="24"/>
      <c r="BN110" s="24"/>
    </row>
    <row r="111" spans="1:66" x14ac:dyDescent="0.25">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4"/>
      <c r="BM111" s="24"/>
      <c r="BN111" s="24"/>
    </row>
    <row r="112" spans="1:66" x14ac:dyDescent="0.25">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4"/>
      <c r="BM112" s="24"/>
      <c r="BN112" s="24"/>
    </row>
    <row r="113" spans="1:66" x14ac:dyDescent="0.25">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4"/>
      <c r="BM113" s="24"/>
      <c r="BN113" s="24"/>
    </row>
    <row r="114" spans="1:66" x14ac:dyDescent="0.25">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4"/>
      <c r="BM114" s="24"/>
      <c r="BN114" s="24"/>
    </row>
    <row r="115" spans="1:66" x14ac:dyDescent="0.25">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4"/>
      <c r="BM115" s="24"/>
      <c r="BN115" s="24"/>
    </row>
    <row r="116" spans="1:66" x14ac:dyDescent="0.25">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4"/>
      <c r="BM116" s="24"/>
      <c r="BN116" s="24"/>
    </row>
    <row r="117" spans="1:66" x14ac:dyDescent="0.25">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4"/>
      <c r="BM117" s="24"/>
      <c r="BN117" s="24"/>
    </row>
    <row r="118" spans="1:66" x14ac:dyDescent="0.25">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4"/>
      <c r="BM118" s="24"/>
      <c r="BN118" s="24"/>
    </row>
    <row r="119" spans="1:66" x14ac:dyDescent="0.25">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4"/>
      <c r="BM119" s="24"/>
      <c r="BN119" s="24"/>
    </row>
    <row r="120" spans="1:66" x14ac:dyDescent="0.25">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4"/>
      <c r="BM120" s="24"/>
      <c r="BN120" s="24"/>
    </row>
    <row r="121" spans="1:66" x14ac:dyDescent="0.25">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4"/>
      <c r="BM121" s="24"/>
      <c r="BN121" s="24"/>
    </row>
    <row r="122" spans="1:66" x14ac:dyDescent="0.25">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4"/>
      <c r="BM122" s="24"/>
      <c r="BN122" s="24"/>
    </row>
    <row r="123" spans="1:66" x14ac:dyDescent="0.25">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4"/>
      <c r="BM123" s="24"/>
      <c r="BN123" s="24"/>
    </row>
    <row r="124" spans="1:66" x14ac:dyDescent="0.25">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4"/>
      <c r="BM124" s="24"/>
      <c r="BN124" s="24"/>
    </row>
    <row r="125" spans="1:66" x14ac:dyDescent="0.25">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4"/>
      <c r="BM125" s="24"/>
      <c r="BN125" s="24"/>
    </row>
    <row r="126" spans="1:66" x14ac:dyDescent="0.25">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4"/>
      <c r="BM126" s="24"/>
      <c r="BN126" s="24"/>
    </row>
    <row r="127" spans="1:66" x14ac:dyDescent="0.25">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4"/>
      <c r="BM127" s="24"/>
      <c r="BN127" s="24"/>
    </row>
    <row r="128" spans="1:66" x14ac:dyDescent="0.25">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4"/>
      <c r="BM128" s="24"/>
      <c r="BN128" s="24"/>
    </row>
    <row r="129" spans="1:66" x14ac:dyDescent="0.25">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4"/>
      <c r="BM129" s="24"/>
      <c r="BN129" s="24"/>
    </row>
    <row r="130" spans="1:66" x14ac:dyDescent="0.25">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4"/>
      <c r="BM130" s="24"/>
      <c r="BN130" s="24"/>
    </row>
    <row r="131" spans="1:66" x14ac:dyDescent="0.25">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4"/>
      <c r="BM131" s="24"/>
      <c r="BN131" s="24"/>
    </row>
    <row r="132" spans="1:66" x14ac:dyDescent="0.25">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4"/>
      <c r="BM132" s="24"/>
      <c r="BN132" s="24"/>
    </row>
    <row r="133" spans="1:66" x14ac:dyDescent="0.25">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4"/>
      <c r="BM133" s="24"/>
      <c r="BN133" s="24"/>
    </row>
    <row r="134" spans="1:66" x14ac:dyDescent="0.25">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4"/>
      <c r="BM134" s="24"/>
      <c r="BN134" s="24"/>
    </row>
    <row r="135" spans="1:66" x14ac:dyDescent="0.25">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4"/>
      <c r="BM135" s="24"/>
      <c r="BN135" s="24"/>
    </row>
    <row r="136" spans="1:66" x14ac:dyDescent="0.25">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4"/>
      <c r="BM136" s="24"/>
      <c r="BN136" s="24"/>
    </row>
    <row r="137" spans="1:66" x14ac:dyDescent="0.25">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4"/>
      <c r="BM137" s="24"/>
      <c r="BN137" s="24"/>
    </row>
    <row r="138" spans="1:66" x14ac:dyDescent="0.25">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4"/>
      <c r="BM138" s="24"/>
      <c r="BN138" s="24"/>
    </row>
    <row r="139" spans="1:66" x14ac:dyDescent="0.25">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4"/>
      <c r="BM139" s="24"/>
      <c r="BN139" s="24"/>
    </row>
    <row r="140" spans="1:66" x14ac:dyDescent="0.25">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4"/>
      <c r="BM140" s="24"/>
      <c r="BN140" s="24"/>
    </row>
    <row r="141" spans="1:66" x14ac:dyDescent="0.25">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4"/>
      <c r="BM141" s="24"/>
      <c r="BN141" s="24"/>
    </row>
    <row r="142" spans="1:66" x14ac:dyDescent="0.25">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4"/>
      <c r="BM142" s="24"/>
      <c r="BN142" s="24"/>
    </row>
    <row r="143" spans="1:66" x14ac:dyDescent="0.25">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4"/>
      <c r="BM143" s="24"/>
      <c r="BN143" s="24"/>
    </row>
    <row r="144" spans="1:66" x14ac:dyDescent="0.25">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4"/>
      <c r="BM144" s="24"/>
      <c r="BN144" s="24"/>
    </row>
    <row r="145" spans="1:66" x14ac:dyDescent="0.25">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4"/>
      <c r="BM145" s="24"/>
      <c r="BN145" s="24"/>
    </row>
    <row r="146" spans="1:66" x14ac:dyDescent="0.25">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4"/>
      <c r="BM146" s="24"/>
      <c r="BN146" s="24"/>
    </row>
    <row r="147" spans="1:66" x14ac:dyDescent="0.25">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4"/>
      <c r="BM147" s="24"/>
      <c r="BN147" s="24"/>
    </row>
    <row r="148" spans="1:66" x14ac:dyDescent="0.25">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4"/>
      <c r="BM148" s="24"/>
      <c r="BN148" s="24"/>
    </row>
    <row r="149" spans="1:66" x14ac:dyDescent="0.25">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4"/>
      <c r="BM149" s="24"/>
      <c r="BN149" s="24"/>
    </row>
    <row r="150" spans="1:66" x14ac:dyDescent="0.25">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4"/>
      <c r="BM150" s="24"/>
      <c r="BN150" s="24"/>
    </row>
    <row r="151" spans="1:66" x14ac:dyDescent="0.25">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4"/>
      <c r="BM151" s="24"/>
      <c r="BN151" s="24"/>
    </row>
    <row r="152" spans="1:66" x14ac:dyDescent="0.25">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4"/>
      <c r="BM152" s="24"/>
      <c r="BN152" s="24"/>
    </row>
    <row r="153" spans="1:66" x14ac:dyDescent="0.25">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4"/>
      <c r="BM153" s="24"/>
      <c r="BN153" s="24"/>
    </row>
    <row r="154" spans="1:66" x14ac:dyDescent="0.25">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4"/>
      <c r="BM154" s="24"/>
      <c r="BN154" s="24"/>
    </row>
    <row r="155" spans="1:66" x14ac:dyDescent="0.25">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4"/>
      <c r="BM155" s="24"/>
      <c r="BN155" s="24"/>
    </row>
    <row r="156" spans="1:66" x14ac:dyDescent="0.25">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4"/>
      <c r="BM156" s="24"/>
      <c r="BN156" s="24"/>
    </row>
    <row r="157" spans="1:66" x14ac:dyDescent="0.25">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4"/>
      <c r="BM157" s="24"/>
      <c r="BN157" s="24"/>
    </row>
    <row r="158" spans="1:66" x14ac:dyDescent="0.25">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4"/>
      <c r="BM158" s="24"/>
      <c r="BN158" s="24"/>
    </row>
    <row r="159" spans="1:66" x14ac:dyDescent="0.25">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4"/>
      <c r="BM159" s="24"/>
      <c r="BN159" s="24"/>
    </row>
    <row r="160" spans="1:66" x14ac:dyDescent="0.25">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4"/>
      <c r="BM160" s="24"/>
      <c r="BN160" s="24"/>
    </row>
    <row r="161" spans="1:66" x14ac:dyDescent="0.25">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4"/>
      <c r="BM161" s="24"/>
      <c r="BN161" s="24"/>
    </row>
    <row r="162" spans="1:66" x14ac:dyDescent="0.25">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4"/>
      <c r="BM162" s="24"/>
      <c r="BN162" s="24"/>
    </row>
    <row r="163" spans="1:66" x14ac:dyDescent="0.25">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4"/>
      <c r="BM163" s="24"/>
      <c r="BN163" s="24"/>
    </row>
    <row r="164" spans="1:66" x14ac:dyDescent="0.25">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4"/>
      <c r="BM164" s="24"/>
      <c r="BN164" s="24"/>
    </row>
    <row r="165" spans="1:66" x14ac:dyDescent="0.25">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4"/>
      <c r="BM165" s="24"/>
      <c r="BN165" s="24"/>
    </row>
    <row r="166" spans="1:66" x14ac:dyDescent="0.25">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4"/>
      <c r="BM166" s="24"/>
      <c r="BN166" s="24"/>
    </row>
    <row r="167" spans="1:66" x14ac:dyDescent="0.25">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4"/>
      <c r="BM167" s="24"/>
      <c r="BN167" s="24"/>
    </row>
    <row r="168" spans="1:66" x14ac:dyDescent="0.25">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4"/>
      <c r="BM168" s="24"/>
      <c r="BN168" s="24"/>
    </row>
    <row r="169" spans="1:66" x14ac:dyDescent="0.25">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4"/>
      <c r="BM169" s="24"/>
      <c r="BN169" s="24"/>
    </row>
    <row r="170" spans="1:66" x14ac:dyDescent="0.25">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4"/>
      <c r="BM170" s="24"/>
      <c r="BN170" s="24"/>
    </row>
    <row r="171" spans="1:66" x14ac:dyDescent="0.25">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4"/>
      <c r="BM171" s="24"/>
      <c r="BN171" s="24"/>
    </row>
    <row r="172" spans="1:66" x14ac:dyDescent="0.25">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4"/>
      <c r="BM172" s="24"/>
      <c r="BN172" s="24"/>
    </row>
    <row r="173" spans="1:66" x14ac:dyDescent="0.25">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4"/>
      <c r="BM173" s="24"/>
      <c r="BN173" s="24"/>
    </row>
    <row r="174" spans="1:66" x14ac:dyDescent="0.25">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4"/>
      <c r="BM174" s="24"/>
      <c r="BN174" s="24"/>
    </row>
    <row r="175" spans="1:66" x14ac:dyDescent="0.25">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4"/>
      <c r="BM175" s="24"/>
      <c r="BN175" s="24"/>
    </row>
    <row r="176" spans="1:66" x14ac:dyDescent="0.25">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4"/>
      <c r="BM176" s="24"/>
      <c r="BN176" s="24"/>
    </row>
    <row r="177" spans="1:66" x14ac:dyDescent="0.25">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4"/>
      <c r="BM177" s="24"/>
      <c r="BN177" s="24"/>
    </row>
    <row r="178" spans="1:66" x14ac:dyDescent="0.25">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4"/>
      <c r="BM178" s="24"/>
      <c r="BN178" s="24"/>
    </row>
    <row r="179" spans="1:66" x14ac:dyDescent="0.25">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4"/>
      <c r="BM179" s="24"/>
      <c r="BN179" s="24"/>
    </row>
    <row r="180" spans="1:66" x14ac:dyDescent="0.25">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4"/>
      <c r="BM180" s="24"/>
      <c r="BN180" s="24"/>
    </row>
    <row r="181" spans="1:66" x14ac:dyDescent="0.25">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4"/>
      <c r="BM181" s="24"/>
      <c r="BN181" s="24"/>
    </row>
    <row r="182" spans="1:66" x14ac:dyDescent="0.25">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4"/>
      <c r="BM182" s="24"/>
      <c r="BN182" s="24"/>
    </row>
    <row r="183" spans="1:66" x14ac:dyDescent="0.25">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4"/>
      <c r="BM183" s="24"/>
      <c r="BN183" s="24"/>
    </row>
    <row r="184" spans="1:66" x14ac:dyDescent="0.25">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4"/>
      <c r="BM184" s="24"/>
      <c r="BN184" s="24"/>
    </row>
    <row r="185" spans="1:66" x14ac:dyDescent="0.25">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4"/>
      <c r="BM185" s="24"/>
      <c r="BN185" s="24"/>
    </row>
    <row r="186" spans="1:66" x14ac:dyDescent="0.25">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4"/>
      <c r="BM186" s="24"/>
      <c r="BN186" s="24"/>
    </row>
    <row r="187" spans="1:66" x14ac:dyDescent="0.25">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4"/>
      <c r="BM187" s="24"/>
      <c r="BN187" s="24"/>
    </row>
    <row r="188" spans="1:66" x14ac:dyDescent="0.25">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4"/>
      <c r="BM188" s="24"/>
      <c r="BN188" s="24"/>
    </row>
    <row r="189" spans="1:66" x14ac:dyDescent="0.25">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4"/>
      <c r="BM189" s="24"/>
      <c r="BN189" s="24"/>
    </row>
    <row r="190" spans="1:66" x14ac:dyDescent="0.25">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4"/>
      <c r="BM190" s="24"/>
      <c r="BN190" s="24"/>
    </row>
    <row r="191" spans="1:66" x14ac:dyDescent="0.25">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4"/>
      <c r="BM191" s="24"/>
      <c r="BN191" s="24"/>
    </row>
    <row r="192" spans="1:66" x14ac:dyDescent="0.25">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4"/>
      <c r="BM192" s="24"/>
      <c r="BN192" s="24"/>
    </row>
    <row r="193" spans="1:66" x14ac:dyDescent="0.25">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4"/>
      <c r="BM193" s="24"/>
      <c r="BN193" s="24"/>
    </row>
    <row r="194" spans="1:66" x14ac:dyDescent="0.25">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4"/>
      <c r="BM194" s="24"/>
      <c r="BN194" s="24"/>
    </row>
    <row r="195" spans="1:66" x14ac:dyDescent="0.25">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4"/>
      <c r="BM195" s="24"/>
      <c r="BN195" s="24"/>
    </row>
    <row r="196" spans="1:66" x14ac:dyDescent="0.25">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4"/>
      <c r="BM196" s="24"/>
      <c r="BN196" s="24"/>
    </row>
    <row r="197" spans="1:66" x14ac:dyDescent="0.25">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4"/>
      <c r="BM197" s="24"/>
      <c r="BN197" s="24"/>
    </row>
    <row r="198" spans="1:66" x14ac:dyDescent="0.25">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4"/>
      <c r="BM198" s="24"/>
      <c r="BN198" s="24"/>
    </row>
    <row r="199" spans="1:66" x14ac:dyDescent="0.25">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4"/>
      <c r="BM199" s="24"/>
      <c r="BN199" s="24"/>
    </row>
    <row r="200" spans="1:66" x14ac:dyDescent="0.25">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4"/>
      <c r="BM200" s="24"/>
      <c r="BN200" s="24"/>
    </row>
    <row r="201" spans="1:66" x14ac:dyDescent="0.25">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4"/>
      <c r="BM201" s="24"/>
      <c r="BN201" s="24"/>
    </row>
    <row r="202" spans="1:66" x14ac:dyDescent="0.25">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4"/>
      <c r="BM202" s="24"/>
      <c r="BN202" s="24"/>
    </row>
    <row r="203" spans="1:66" x14ac:dyDescent="0.25">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4"/>
      <c r="BM203" s="24"/>
      <c r="BN203" s="24"/>
    </row>
    <row r="204" spans="1:66" x14ac:dyDescent="0.25">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4"/>
      <c r="BM204" s="24"/>
      <c r="BN204" s="24"/>
    </row>
    <row r="205" spans="1:66" x14ac:dyDescent="0.25">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4"/>
      <c r="BM205" s="24"/>
      <c r="BN205" s="24"/>
    </row>
    <row r="206" spans="1:66" x14ac:dyDescent="0.25">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4"/>
      <c r="BM206" s="24"/>
      <c r="BN206" s="24"/>
    </row>
    <row r="207" spans="1:66" x14ac:dyDescent="0.25">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4"/>
      <c r="BM207" s="24"/>
      <c r="BN207" s="24"/>
    </row>
    <row r="208" spans="1:66" x14ac:dyDescent="0.25">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4"/>
      <c r="BM208" s="24"/>
      <c r="BN208" s="24"/>
    </row>
    <row r="209" spans="1:66" x14ac:dyDescent="0.25">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4"/>
      <c r="BM209" s="24"/>
      <c r="BN209" s="24"/>
    </row>
    <row r="210" spans="1:66" x14ac:dyDescent="0.25">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4"/>
      <c r="BM210" s="24"/>
      <c r="BN210" s="24"/>
    </row>
    <row r="211" spans="1:66" x14ac:dyDescent="0.25">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4"/>
      <c r="BM211" s="24"/>
      <c r="BN211" s="24"/>
    </row>
    <row r="212" spans="1:66" x14ac:dyDescent="0.25">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4"/>
      <c r="BM212" s="24"/>
      <c r="BN212" s="24"/>
    </row>
    <row r="213" spans="1:66" x14ac:dyDescent="0.25">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4"/>
      <c r="BM213" s="24"/>
      <c r="BN213" s="24"/>
    </row>
    <row r="214" spans="1:66" x14ac:dyDescent="0.25">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4"/>
      <c r="BM214" s="24"/>
      <c r="BN214" s="24"/>
    </row>
    <row r="215" spans="1:66" x14ac:dyDescent="0.25">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4"/>
      <c r="BM215" s="24"/>
      <c r="BN215" s="24"/>
    </row>
    <row r="216" spans="1:66" x14ac:dyDescent="0.25">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4"/>
      <c r="BM216" s="24"/>
      <c r="BN216" s="24"/>
    </row>
    <row r="217" spans="1:66" x14ac:dyDescent="0.25">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4"/>
      <c r="BM217" s="24"/>
      <c r="BN217" s="24"/>
    </row>
    <row r="218" spans="1:66" x14ac:dyDescent="0.25">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4"/>
      <c r="BM218" s="24"/>
      <c r="BN218" s="24"/>
    </row>
    <row r="219" spans="1:66" x14ac:dyDescent="0.25">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4"/>
      <c r="BM219" s="24"/>
      <c r="BN219" s="24"/>
    </row>
    <row r="220" spans="1:66" x14ac:dyDescent="0.25">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4"/>
      <c r="BM220" s="24"/>
      <c r="BN220" s="24"/>
    </row>
    <row r="221" spans="1:66" x14ac:dyDescent="0.25">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4"/>
      <c r="BM221" s="24"/>
      <c r="BN221" s="24"/>
    </row>
    <row r="222" spans="1:66" x14ac:dyDescent="0.25">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4"/>
      <c r="BM222" s="24"/>
      <c r="BN222" s="24"/>
    </row>
    <row r="223" spans="1:66" x14ac:dyDescent="0.25">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4"/>
      <c r="BM223" s="24"/>
      <c r="BN223" s="24"/>
    </row>
    <row r="224" spans="1:66" x14ac:dyDescent="0.25">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4"/>
      <c r="BM224" s="24"/>
      <c r="BN224" s="24"/>
    </row>
    <row r="225" spans="1:66" x14ac:dyDescent="0.25">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4"/>
      <c r="BM225" s="24"/>
      <c r="BN225" s="24"/>
    </row>
    <row r="226" spans="1:66" x14ac:dyDescent="0.25">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4"/>
      <c r="BM226" s="24"/>
      <c r="BN226" s="24"/>
    </row>
    <row r="227" spans="1:66" x14ac:dyDescent="0.25">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4"/>
      <c r="BM227" s="24"/>
      <c r="BN227" s="24"/>
    </row>
    <row r="228" spans="1:66" x14ac:dyDescent="0.25">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4"/>
      <c r="BM228" s="24"/>
      <c r="BN228" s="24"/>
    </row>
    <row r="229" spans="1:66" x14ac:dyDescent="0.25">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4"/>
      <c r="BM229" s="24"/>
      <c r="BN229" s="24"/>
    </row>
    <row r="230" spans="1:66" x14ac:dyDescent="0.25">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4"/>
      <c r="BM230" s="24"/>
      <c r="BN230" s="24"/>
    </row>
    <row r="231" spans="1:66" x14ac:dyDescent="0.25">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4"/>
      <c r="BM231" s="24"/>
      <c r="BN231" s="24"/>
    </row>
    <row r="232" spans="1:66" x14ac:dyDescent="0.25">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4"/>
      <c r="BM232" s="24"/>
      <c r="BN232" s="24"/>
    </row>
    <row r="233" spans="1:66" x14ac:dyDescent="0.25">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4"/>
      <c r="BM233" s="24"/>
      <c r="BN233" s="24"/>
    </row>
    <row r="234" spans="1:66" x14ac:dyDescent="0.25">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4"/>
      <c r="BM234" s="24"/>
      <c r="BN234" s="24"/>
    </row>
    <row r="235" spans="1:66" x14ac:dyDescent="0.25">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4"/>
      <c r="BM235" s="24"/>
      <c r="BN235" s="24"/>
    </row>
    <row r="236" spans="1:66" x14ac:dyDescent="0.25">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4"/>
      <c r="BM236" s="24"/>
      <c r="BN236" s="24"/>
    </row>
    <row r="237" spans="1:66" x14ac:dyDescent="0.25">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4"/>
      <c r="BM237" s="24"/>
      <c r="BN237" s="24"/>
    </row>
    <row r="238" spans="1:66" x14ac:dyDescent="0.25">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4"/>
      <c r="BM238" s="24"/>
      <c r="BN238" s="24"/>
    </row>
    <row r="239" spans="1:66" x14ac:dyDescent="0.25">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4"/>
      <c r="BM239" s="24"/>
      <c r="BN239" s="24"/>
    </row>
    <row r="240" spans="1:66" x14ac:dyDescent="0.25">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4"/>
      <c r="BM240" s="24"/>
      <c r="BN240" s="24"/>
    </row>
    <row r="241" spans="1:66" x14ac:dyDescent="0.25">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4"/>
      <c r="BM241" s="24"/>
      <c r="BN241" s="24"/>
    </row>
    <row r="242" spans="1:66" x14ac:dyDescent="0.25">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4"/>
      <c r="BM242" s="24"/>
      <c r="BN242" s="24"/>
    </row>
    <row r="243" spans="1:66" x14ac:dyDescent="0.25">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4"/>
      <c r="BM243" s="24"/>
      <c r="BN243" s="24"/>
    </row>
    <row r="244" spans="1:66" x14ac:dyDescent="0.25">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4"/>
      <c r="BM244" s="24"/>
      <c r="BN244" s="24"/>
    </row>
    <row r="245" spans="1:66" x14ac:dyDescent="0.25">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4"/>
      <c r="BM245" s="24"/>
      <c r="BN245" s="24"/>
    </row>
    <row r="246" spans="1:66" x14ac:dyDescent="0.25">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4"/>
      <c r="BM246" s="24"/>
      <c r="BN246" s="24"/>
    </row>
    <row r="247" spans="1:66" x14ac:dyDescent="0.25">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4"/>
      <c r="BM247" s="24"/>
      <c r="BN247" s="24"/>
    </row>
    <row r="248" spans="1:66" x14ac:dyDescent="0.25">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4"/>
      <c r="BM248" s="24"/>
      <c r="BN248" s="24"/>
    </row>
    <row r="249" spans="1:66" x14ac:dyDescent="0.25">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4"/>
      <c r="BM249" s="24"/>
      <c r="BN249" s="24"/>
    </row>
    <row r="250" spans="1:66" x14ac:dyDescent="0.25">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4"/>
      <c r="BM250" s="24"/>
      <c r="BN250" s="24"/>
    </row>
    <row r="251" spans="1:66" x14ac:dyDescent="0.25">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4"/>
      <c r="BM251" s="24"/>
      <c r="BN251" s="24"/>
    </row>
    <row r="252" spans="1:66" x14ac:dyDescent="0.25">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4"/>
      <c r="BM252" s="24"/>
      <c r="BN252" s="24"/>
    </row>
    <row r="253" spans="1:66" x14ac:dyDescent="0.25">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4"/>
      <c r="BM253" s="24"/>
      <c r="BN253" s="24"/>
    </row>
    <row r="254" spans="1:66" x14ac:dyDescent="0.25">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4"/>
      <c r="BM254" s="24"/>
      <c r="BN254" s="24"/>
    </row>
    <row r="255" spans="1:66" x14ac:dyDescent="0.25">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4"/>
      <c r="BM255" s="24"/>
      <c r="BN255" s="24"/>
    </row>
    <row r="256" spans="1:66" x14ac:dyDescent="0.25">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4"/>
      <c r="BM256" s="24"/>
      <c r="BN256" s="24"/>
    </row>
    <row r="257" spans="1:66" x14ac:dyDescent="0.25">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4"/>
      <c r="BM257" s="24"/>
      <c r="BN257" s="24"/>
    </row>
    <row r="258" spans="1:66" x14ac:dyDescent="0.25">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4"/>
      <c r="BM258" s="24"/>
      <c r="BN258" s="24"/>
    </row>
    <row r="259" spans="1:66" x14ac:dyDescent="0.25">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4"/>
      <c r="BM259" s="24"/>
      <c r="BN259" s="24"/>
    </row>
    <row r="260" spans="1:66" x14ac:dyDescent="0.25">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4"/>
      <c r="BM260" s="24"/>
      <c r="BN260" s="24"/>
    </row>
    <row r="261" spans="1:66" x14ac:dyDescent="0.25">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4"/>
      <c r="BM261" s="24"/>
      <c r="BN261" s="24"/>
    </row>
    <row r="262" spans="1:66" x14ac:dyDescent="0.25">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4"/>
      <c r="BM262" s="24"/>
      <c r="BN262" s="24"/>
    </row>
    <row r="263" spans="1:66" x14ac:dyDescent="0.25">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4"/>
      <c r="BM263" s="24"/>
      <c r="BN263" s="24"/>
    </row>
    <row r="264" spans="1:66" x14ac:dyDescent="0.25">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4"/>
      <c r="BM264" s="24"/>
      <c r="BN264" s="24"/>
    </row>
    <row r="265" spans="1:66" x14ac:dyDescent="0.25">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4"/>
      <c r="BM265" s="24"/>
      <c r="BN265" s="24"/>
    </row>
    <row r="266" spans="1:66" x14ac:dyDescent="0.25">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4"/>
      <c r="BM266" s="24"/>
      <c r="BN266" s="24"/>
    </row>
    <row r="267" spans="1:66" x14ac:dyDescent="0.25">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4"/>
      <c r="BM267" s="24"/>
      <c r="BN267" s="24"/>
    </row>
    <row r="268" spans="1:66" x14ac:dyDescent="0.25">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4"/>
      <c r="BM268" s="24"/>
      <c r="BN268" s="24"/>
    </row>
    <row r="269" spans="1:66" x14ac:dyDescent="0.25">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4"/>
      <c r="BM269" s="24"/>
      <c r="BN269" s="24"/>
    </row>
    <row r="270" spans="1:66" x14ac:dyDescent="0.25">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4"/>
      <c r="BM270" s="24"/>
      <c r="BN270" s="24"/>
    </row>
    <row r="271" spans="1:66" x14ac:dyDescent="0.25">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4"/>
      <c r="BM271" s="24"/>
      <c r="BN271" s="24"/>
    </row>
    <row r="272" spans="1:66" x14ac:dyDescent="0.25">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4"/>
      <c r="BM272" s="24"/>
      <c r="BN272" s="24"/>
    </row>
    <row r="273" spans="1:66" x14ac:dyDescent="0.25">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4"/>
      <c r="BM273" s="24"/>
      <c r="BN273" s="24"/>
    </row>
    <row r="274" spans="1:66" x14ac:dyDescent="0.25">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4"/>
      <c r="BM274" s="24"/>
      <c r="BN274" s="24"/>
    </row>
    <row r="275" spans="1:66" x14ac:dyDescent="0.25">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4"/>
      <c r="BM275" s="24"/>
      <c r="BN275" s="24"/>
    </row>
    <row r="276" spans="1:66" x14ac:dyDescent="0.25">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4"/>
      <c r="BM276" s="24"/>
      <c r="BN276" s="24"/>
    </row>
    <row r="277" spans="1:66" x14ac:dyDescent="0.25">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4"/>
      <c r="BM277" s="24"/>
      <c r="BN277" s="24"/>
    </row>
    <row r="278" spans="1:66" x14ac:dyDescent="0.25">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4"/>
      <c r="BM278" s="24"/>
      <c r="BN278" s="24"/>
    </row>
    <row r="279" spans="1:66" x14ac:dyDescent="0.25">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4"/>
      <c r="BM279" s="24"/>
      <c r="BN279" s="24"/>
    </row>
    <row r="280" spans="1:66" x14ac:dyDescent="0.25">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4"/>
      <c r="BM280" s="24"/>
      <c r="BN280" s="24"/>
    </row>
    <row r="281" spans="1:66" x14ac:dyDescent="0.25">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4"/>
      <c r="BM281" s="24"/>
      <c r="BN281" s="24"/>
    </row>
    <row r="282" spans="1:66" x14ac:dyDescent="0.25">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4"/>
      <c r="BM282" s="24"/>
      <c r="BN282" s="24"/>
    </row>
    <row r="283" spans="1:66" x14ac:dyDescent="0.25">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4"/>
      <c r="BM283" s="24"/>
      <c r="BN283" s="24"/>
    </row>
    <row r="284" spans="1:66" x14ac:dyDescent="0.25">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4"/>
      <c r="BM284" s="24"/>
      <c r="BN284" s="24"/>
    </row>
    <row r="285" spans="1:66" x14ac:dyDescent="0.25">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4"/>
      <c r="BM285" s="24"/>
      <c r="BN285" s="24"/>
    </row>
    <row r="286" spans="1:66" x14ac:dyDescent="0.25">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4"/>
      <c r="BM286" s="24"/>
      <c r="BN286" s="24"/>
    </row>
    <row r="287" spans="1:66" x14ac:dyDescent="0.25">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4"/>
      <c r="BM287" s="24"/>
      <c r="BN287" s="24"/>
    </row>
    <row r="288" spans="1:66" x14ac:dyDescent="0.25">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4"/>
      <c r="BM288" s="24"/>
      <c r="BN288" s="24"/>
    </row>
    <row r="289" spans="1:66" x14ac:dyDescent="0.25">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4"/>
      <c r="BM289" s="24"/>
      <c r="BN289" s="24"/>
    </row>
    <row r="290" spans="1:66" x14ac:dyDescent="0.25">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4"/>
      <c r="BM290" s="24"/>
      <c r="BN290" s="24"/>
    </row>
    <row r="291" spans="1:66" x14ac:dyDescent="0.25">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4"/>
      <c r="BM291" s="24"/>
      <c r="BN291" s="24"/>
    </row>
    <row r="292" spans="1:66" x14ac:dyDescent="0.25">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4"/>
      <c r="BM292" s="24"/>
      <c r="BN292" s="24"/>
    </row>
    <row r="293" spans="1:66" x14ac:dyDescent="0.25">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4"/>
      <c r="BM293" s="24"/>
      <c r="BN293" s="24"/>
    </row>
    <row r="294" spans="1:66" x14ac:dyDescent="0.25">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4"/>
      <c r="BM294" s="24"/>
      <c r="BN294" s="24"/>
    </row>
    <row r="295" spans="1:66" x14ac:dyDescent="0.25">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4"/>
      <c r="BM295" s="24"/>
      <c r="BN295" s="24"/>
    </row>
    <row r="296" spans="1:66" x14ac:dyDescent="0.25">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4"/>
      <c r="BM296" s="24"/>
      <c r="BN296" s="24"/>
    </row>
    <row r="297" spans="1:66" x14ac:dyDescent="0.25">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4"/>
      <c r="BM297" s="24"/>
      <c r="BN297" s="24"/>
    </row>
    <row r="298" spans="1:66" x14ac:dyDescent="0.25">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4"/>
      <c r="BM298" s="24"/>
      <c r="BN298" s="24"/>
    </row>
    <row r="299" spans="1:66" x14ac:dyDescent="0.25">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4"/>
      <c r="BM299" s="24"/>
      <c r="BN299" s="24"/>
    </row>
    <row r="300" spans="1:66" x14ac:dyDescent="0.25">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4"/>
      <c r="BM300" s="24"/>
      <c r="BN300" s="24"/>
    </row>
    <row r="301" spans="1:66" x14ac:dyDescent="0.25">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4"/>
      <c r="BM301" s="24"/>
      <c r="BN301" s="24"/>
    </row>
    <row r="302" spans="1:66" x14ac:dyDescent="0.25">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4"/>
      <c r="BM302" s="24"/>
      <c r="BN302" s="24"/>
    </row>
    <row r="303" spans="1:66" x14ac:dyDescent="0.25">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4"/>
      <c r="BM303" s="24"/>
      <c r="BN303" s="24"/>
    </row>
    <row r="304" spans="1:66" x14ac:dyDescent="0.25">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4"/>
      <c r="BM304" s="24"/>
      <c r="BN304" s="24"/>
    </row>
    <row r="305" spans="1:66" x14ac:dyDescent="0.25">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4"/>
      <c r="BM305" s="24"/>
      <c r="BN305" s="24"/>
    </row>
    <row r="306" spans="1:66" x14ac:dyDescent="0.25">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4"/>
      <c r="BM306" s="24"/>
      <c r="BN306" s="24"/>
    </row>
    <row r="307" spans="1:66" x14ac:dyDescent="0.25">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4"/>
      <c r="BM307" s="24"/>
      <c r="BN307" s="24"/>
    </row>
    <row r="308" spans="1:66" x14ac:dyDescent="0.25">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4"/>
      <c r="BM308" s="24"/>
      <c r="BN308" s="24"/>
    </row>
    <row r="309" spans="1:66" x14ac:dyDescent="0.25">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4"/>
      <c r="BM309" s="24"/>
      <c r="BN309" s="24"/>
    </row>
    <row r="310" spans="1:66" x14ac:dyDescent="0.25">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4"/>
      <c r="BM310" s="24"/>
      <c r="BN310" s="24"/>
    </row>
    <row r="311" spans="1:66" x14ac:dyDescent="0.25">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4"/>
      <c r="BM311" s="24"/>
      <c r="BN311" s="24"/>
    </row>
    <row r="312" spans="1:66" x14ac:dyDescent="0.25">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4"/>
      <c r="BM312" s="24"/>
      <c r="BN312" s="24"/>
    </row>
    <row r="313" spans="1:66" x14ac:dyDescent="0.25">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4"/>
      <c r="BM313" s="24"/>
      <c r="BN313" s="24"/>
    </row>
    <row r="314" spans="1:66" x14ac:dyDescent="0.25">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4"/>
      <c r="BM314" s="24"/>
      <c r="BN314" s="24"/>
    </row>
    <row r="315" spans="1:66" x14ac:dyDescent="0.25">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4"/>
      <c r="BM315" s="24"/>
      <c r="BN315" s="24"/>
    </row>
    <row r="316" spans="1:66" x14ac:dyDescent="0.25">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4"/>
      <c r="BM316" s="24"/>
      <c r="BN316" s="24"/>
    </row>
    <row r="317" spans="1:66" x14ac:dyDescent="0.25">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4"/>
      <c r="BM317" s="24"/>
      <c r="BN317" s="24"/>
    </row>
    <row r="318" spans="1:66" x14ac:dyDescent="0.25">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4"/>
      <c r="BM318" s="24"/>
      <c r="BN318" s="24"/>
    </row>
    <row r="319" spans="1:66" x14ac:dyDescent="0.25">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4"/>
      <c r="BM319" s="24"/>
      <c r="BN319" s="24"/>
    </row>
    <row r="320" spans="1:66" x14ac:dyDescent="0.25">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4"/>
      <c r="BM320" s="24"/>
      <c r="BN320" s="24"/>
    </row>
    <row r="321" spans="1:66" x14ac:dyDescent="0.25">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4"/>
      <c r="BM321" s="24"/>
      <c r="BN321" s="24"/>
    </row>
    <row r="322" spans="1:66" x14ac:dyDescent="0.25">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4"/>
      <c r="BM322" s="24"/>
      <c r="BN322" s="24"/>
    </row>
    <row r="323" spans="1:66" x14ac:dyDescent="0.25">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4"/>
      <c r="BM323" s="24"/>
      <c r="BN323" s="24"/>
    </row>
    <row r="324" spans="1:66" x14ac:dyDescent="0.25">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4"/>
      <c r="BM324" s="24"/>
      <c r="BN324" s="24"/>
    </row>
    <row r="325" spans="1:66" x14ac:dyDescent="0.25">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4"/>
      <c r="BM325" s="24"/>
      <c r="BN325" s="24"/>
    </row>
    <row r="326" spans="1:66" x14ac:dyDescent="0.25">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4"/>
      <c r="BM326" s="24"/>
      <c r="BN326" s="24"/>
    </row>
    <row r="327" spans="1:66" x14ac:dyDescent="0.25">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4"/>
      <c r="BM327" s="24"/>
      <c r="BN327" s="24"/>
    </row>
    <row r="328" spans="1:66" x14ac:dyDescent="0.25">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4"/>
      <c r="BM328" s="24"/>
      <c r="BN328" s="24"/>
    </row>
    <row r="329" spans="1:66" x14ac:dyDescent="0.25">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4"/>
      <c r="BM329" s="24"/>
      <c r="BN329" s="24"/>
    </row>
    <row r="330" spans="1:66" x14ac:dyDescent="0.25">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4"/>
      <c r="BM330" s="24"/>
      <c r="BN330" s="24"/>
    </row>
    <row r="331" spans="1:66" x14ac:dyDescent="0.25">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4"/>
      <c r="BM331" s="24"/>
      <c r="BN331" s="24"/>
    </row>
    <row r="332" spans="1:66" x14ac:dyDescent="0.25">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4"/>
      <c r="BM332" s="24"/>
      <c r="BN332" s="24"/>
    </row>
    <row r="333" spans="1:66" x14ac:dyDescent="0.25">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4"/>
      <c r="BM333" s="24"/>
      <c r="BN333" s="24"/>
    </row>
    <row r="334" spans="1:66" x14ac:dyDescent="0.25">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4"/>
      <c r="BM334" s="24"/>
      <c r="BN334" s="24"/>
    </row>
    <row r="335" spans="1:66" x14ac:dyDescent="0.25">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4"/>
      <c r="BM335" s="24"/>
      <c r="BN335" s="24"/>
    </row>
    <row r="336" spans="1:66" x14ac:dyDescent="0.25">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4"/>
      <c r="BM336" s="24"/>
      <c r="BN336" s="24"/>
    </row>
    <row r="337" spans="1:66" x14ac:dyDescent="0.25">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4"/>
      <c r="BM337" s="24"/>
      <c r="BN337" s="24"/>
    </row>
    <row r="338" spans="1:66" x14ac:dyDescent="0.25">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4"/>
      <c r="BM338" s="24"/>
      <c r="BN338" s="24"/>
    </row>
    <row r="339" spans="1:66" x14ac:dyDescent="0.25">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4"/>
      <c r="BM339" s="24"/>
      <c r="BN339" s="24"/>
    </row>
    <row r="340" spans="1:66" x14ac:dyDescent="0.25">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4"/>
      <c r="BM340" s="24"/>
      <c r="BN340" s="24"/>
    </row>
    <row r="341" spans="1:66" x14ac:dyDescent="0.25">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4"/>
      <c r="BM341" s="24"/>
      <c r="BN341" s="24"/>
    </row>
    <row r="342" spans="1:66" x14ac:dyDescent="0.25">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4"/>
      <c r="BM342" s="24"/>
      <c r="BN342" s="24"/>
    </row>
    <row r="343" spans="1:66" x14ac:dyDescent="0.25">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4"/>
      <c r="BM343" s="24"/>
      <c r="BN343" s="24"/>
    </row>
    <row r="344" spans="1:66" x14ac:dyDescent="0.25">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4"/>
      <c r="BM344" s="24"/>
      <c r="BN344" s="24"/>
    </row>
    <row r="345" spans="1:66" x14ac:dyDescent="0.25">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4"/>
      <c r="BM345" s="24"/>
      <c r="BN345" s="24"/>
    </row>
    <row r="346" spans="1:66" x14ac:dyDescent="0.25">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4"/>
      <c r="BM346" s="24"/>
      <c r="BN346" s="24"/>
    </row>
    <row r="347" spans="1:66" x14ac:dyDescent="0.25">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4"/>
      <c r="BM347" s="24"/>
      <c r="BN347" s="24"/>
    </row>
    <row r="348" spans="1:66" x14ac:dyDescent="0.25">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4"/>
      <c r="BM348" s="24"/>
      <c r="BN348" s="24"/>
    </row>
    <row r="349" spans="1:66" x14ac:dyDescent="0.25">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4"/>
      <c r="BM349" s="24"/>
      <c r="BN349" s="24"/>
    </row>
    <row r="350" spans="1:66" x14ac:dyDescent="0.25">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4"/>
      <c r="BM350" s="24"/>
      <c r="BN350" s="24"/>
    </row>
    <row r="351" spans="1:66" x14ac:dyDescent="0.25">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4"/>
      <c r="BM351" s="24"/>
      <c r="BN351" s="24"/>
    </row>
    <row r="352" spans="1:66" x14ac:dyDescent="0.25">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4"/>
      <c r="BM352" s="24"/>
      <c r="BN352" s="24"/>
    </row>
    <row r="353" spans="1:66" x14ac:dyDescent="0.25">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4"/>
      <c r="BM353" s="24"/>
      <c r="BN353" s="24"/>
    </row>
    <row r="354" spans="1:66" x14ac:dyDescent="0.25">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4"/>
      <c r="BM354" s="24"/>
      <c r="BN354" s="24"/>
    </row>
    <row r="355" spans="1:66" x14ac:dyDescent="0.25">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4"/>
      <c r="BM355" s="24"/>
      <c r="BN355" s="24"/>
    </row>
    <row r="356" spans="1:66" x14ac:dyDescent="0.25">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4"/>
      <c r="BM356" s="24"/>
      <c r="BN356" s="24"/>
    </row>
    <row r="357" spans="1:66" x14ac:dyDescent="0.25">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4"/>
      <c r="BM357" s="24"/>
      <c r="BN357" s="24"/>
    </row>
    <row r="358" spans="1:66" x14ac:dyDescent="0.25">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4"/>
      <c r="BM358" s="24"/>
      <c r="BN358" s="24"/>
    </row>
    <row r="359" spans="1:66" x14ac:dyDescent="0.25">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4"/>
      <c r="BM359" s="24"/>
      <c r="BN359" s="24"/>
    </row>
    <row r="360" spans="1:66" x14ac:dyDescent="0.25">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4"/>
      <c r="BM360" s="24"/>
      <c r="BN360" s="24"/>
    </row>
    <row r="361" spans="1:66" x14ac:dyDescent="0.25">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4"/>
      <c r="BM361" s="24"/>
      <c r="BN361" s="24"/>
    </row>
    <row r="362" spans="1:66" x14ac:dyDescent="0.25">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4"/>
      <c r="BM362" s="24"/>
      <c r="BN362" s="24"/>
    </row>
    <row r="363" spans="1:66" x14ac:dyDescent="0.25">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4"/>
      <c r="BM363" s="24"/>
      <c r="BN363" s="24"/>
    </row>
    <row r="364" spans="1:66" x14ac:dyDescent="0.25">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4"/>
      <c r="BM364" s="24"/>
      <c r="BN364" s="24"/>
    </row>
    <row r="365" spans="1:66" x14ac:dyDescent="0.25">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4"/>
      <c r="BM365" s="24"/>
      <c r="BN365" s="24"/>
    </row>
    <row r="366" spans="1:66" x14ac:dyDescent="0.25">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4"/>
      <c r="BM366" s="24"/>
      <c r="BN366" s="24"/>
    </row>
    <row r="367" spans="1:66" x14ac:dyDescent="0.25">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4"/>
      <c r="BM367" s="24"/>
      <c r="BN367" s="24"/>
    </row>
    <row r="368" spans="1:66" x14ac:dyDescent="0.25">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4"/>
      <c r="BM368" s="24"/>
      <c r="BN368" s="24"/>
    </row>
    <row r="369" spans="1:66" x14ac:dyDescent="0.25">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4"/>
      <c r="BM369" s="24"/>
      <c r="BN369" s="24"/>
    </row>
    <row r="370" spans="1:66" x14ac:dyDescent="0.25">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4"/>
      <c r="BM370" s="24"/>
      <c r="BN370" s="24"/>
    </row>
    <row r="371" spans="1:66" x14ac:dyDescent="0.25">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4"/>
      <c r="BM371" s="24"/>
      <c r="BN371" s="24"/>
    </row>
    <row r="372" spans="1:66" x14ac:dyDescent="0.25">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4"/>
      <c r="BM372" s="24"/>
      <c r="BN372" s="24"/>
    </row>
    <row r="373" spans="1:66" x14ac:dyDescent="0.25">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4"/>
      <c r="BM373" s="24"/>
      <c r="BN373" s="24"/>
    </row>
    <row r="374" spans="1:66" x14ac:dyDescent="0.25">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4"/>
      <c r="BM374" s="24"/>
      <c r="BN374" s="24"/>
    </row>
    <row r="375" spans="1:66" x14ac:dyDescent="0.25">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4"/>
      <c r="BM375" s="24"/>
      <c r="BN375" s="24"/>
    </row>
    <row r="376" spans="1:66" x14ac:dyDescent="0.25">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4"/>
      <c r="BM376" s="24"/>
      <c r="BN376" s="24"/>
    </row>
    <row r="377" spans="1:66" x14ac:dyDescent="0.25">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4"/>
      <c r="BM377" s="24"/>
      <c r="BN377" s="24"/>
    </row>
    <row r="378" spans="1:66" x14ac:dyDescent="0.25">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4"/>
      <c r="BM378" s="24"/>
      <c r="BN378" s="24"/>
    </row>
    <row r="379" spans="1:66" x14ac:dyDescent="0.25">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4"/>
      <c r="BM379" s="24"/>
      <c r="BN379" s="24"/>
    </row>
    <row r="380" spans="1:66" x14ac:dyDescent="0.25">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4"/>
      <c r="BM380" s="24"/>
      <c r="BN380" s="24"/>
    </row>
    <row r="381" spans="1:66" x14ac:dyDescent="0.25">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4"/>
      <c r="BM381" s="24"/>
      <c r="BN381" s="24"/>
    </row>
    <row r="382" spans="1:66" x14ac:dyDescent="0.25">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4"/>
      <c r="BM382" s="24"/>
      <c r="BN382" s="24"/>
    </row>
    <row r="383" spans="1:66" x14ac:dyDescent="0.25">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4"/>
      <c r="BM383" s="24"/>
      <c r="BN383" s="24"/>
    </row>
    <row r="384" spans="1:66" x14ac:dyDescent="0.25">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4"/>
      <c r="BM384" s="24"/>
      <c r="BN384" s="24"/>
    </row>
    <row r="385" spans="1:66" x14ac:dyDescent="0.25">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4"/>
      <c r="BM385" s="24"/>
      <c r="BN385" s="24"/>
    </row>
    <row r="386" spans="1:66" x14ac:dyDescent="0.25">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4"/>
      <c r="BM386" s="24"/>
      <c r="BN386" s="24"/>
    </row>
    <row r="387" spans="1:66" x14ac:dyDescent="0.25">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4"/>
      <c r="BM387" s="24"/>
      <c r="BN387" s="24"/>
    </row>
    <row r="388" spans="1:66" x14ac:dyDescent="0.25">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4"/>
      <c r="BM388" s="24"/>
      <c r="BN388" s="24"/>
    </row>
    <row r="389" spans="1:66" x14ac:dyDescent="0.25">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4"/>
      <c r="BM389" s="24"/>
      <c r="BN389" s="24"/>
    </row>
    <row r="390" spans="1:66" x14ac:dyDescent="0.25">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4"/>
      <c r="BM390" s="24"/>
      <c r="BN390" s="24"/>
    </row>
    <row r="391" spans="1:66" x14ac:dyDescent="0.25">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4"/>
      <c r="BM391" s="24"/>
      <c r="BN391" s="24"/>
    </row>
    <row r="392" spans="1:66" x14ac:dyDescent="0.25">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4"/>
      <c r="BM392" s="24"/>
      <c r="BN392" s="24"/>
    </row>
    <row r="393" spans="1:66" x14ac:dyDescent="0.25">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4"/>
      <c r="BM393" s="24"/>
      <c r="BN393" s="24"/>
    </row>
    <row r="394" spans="1:66" x14ac:dyDescent="0.25">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4"/>
      <c r="BM394" s="24"/>
      <c r="BN394" s="24"/>
    </row>
    <row r="395" spans="1:66" x14ac:dyDescent="0.25">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4"/>
      <c r="BM395" s="24"/>
      <c r="BN395" s="24"/>
    </row>
    <row r="396" spans="1:66" x14ac:dyDescent="0.25">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4"/>
      <c r="BM396" s="24"/>
      <c r="BN396" s="24"/>
    </row>
    <row r="397" spans="1:66" x14ac:dyDescent="0.25">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4"/>
      <c r="BM397" s="24"/>
      <c r="BN397" s="24"/>
    </row>
    <row r="398" spans="1:66" x14ac:dyDescent="0.25">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4"/>
      <c r="BM398" s="24"/>
      <c r="BN398" s="24"/>
    </row>
    <row r="399" spans="1:66" x14ac:dyDescent="0.25">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4"/>
      <c r="BM399" s="24"/>
      <c r="BN399" s="24"/>
    </row>
    <row r="400" spans="1:66" x14ac:dyDescent="0.25">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4"/>
      <c r="BM400" s="24"/>
      <c r="BN400" s="24"/>
    </row>
    <row r="401" spans="1:66" x14ac:dyDescent="0.25">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4"/>
      <c r="BM401" s="24"/>
      <c r="BN401" s="24"/>
    </row>
    <row r="402" spans="1:66" x14ac:dyDescent="0.25">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4"/>
      <c r="BM402" s="24"/>
      <c r="BN402" s="24"/>
    </row>
    <row r="403" spans="1:66" x14ac:dyDescent="0.25">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4"/>
      <c r="BM403" s="24"/>
      <c r="BN403" s="24"/>
    </row>
    <row r="404" spans="1:66" x14ac:dyDescent="0.25">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4"/>
      <c r="BM404" s="24"/>
      <c r="BN404" s="24"/>
    </row>
    <row r="405" spans="1:66" x14ac:dyDescent="0.25">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4"/>
      <c r="BM405" s="24"/>
      <c r="BN405" s="24"/>
    </row>
    <row r="406" spans="1:66" x14ac:dyDescent="0.25">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4"/>
      <c r="BM406" s="24"/>
      <c r="BN406" s="24"/>
    </row>
    <row r="407" spans="1:66" x14ac:dyDescent="0.25">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4"/>
      <c r="BM407" s="24"/>
      <c r="BN407" s="24"/>
    </row>
    <row r="408" spans="1:66" x14ac:dyDescent="0.25">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4"/>
      <c r="BM408" s="24"/>
      <c r="BN408" s="24"/>
    </row>
    <row r="409" spans="1:66" x14ac:dyDescent="0.25">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4"/>
      <c r="BM409" s="24"/>
      <c r="BN409" s="24"/>
    </row>
    <row r="410" spans="1:66" x14ac:dyDescent="0.25">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4"/>
      <c r="BM410" s="24"/>
      <c r="BN410" s="24"/>
    </row>
    <row r="411" spans="1:66" x14ac:dyDescent="0.25">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4"/>
      <c r="BM411" s="24"/>
      <c r="BN411" s="24"/>
    </row>
    <row r="412" spans="1:66" x14ac:dyDescent="0.25">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4"/>
      <c r="BM412" s="24"/>
      <c r="BN412" s="24"/>
    </row>
    <row r="413" spans="1:66" x14ac:dyDescent="0.25">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4"/>
      <c r="BM413" s="24"/>
      <c r="BN413" s="24"/>
    </row>
    <row r="414" spans="1:66" x14ac:dyDescent="0.25">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4"/>
      <c r="BM414" s="24"/>
      <c r="BN414" s="24"/>
    </row>
    <row r="415" spans="1:66" x14ac:dyDescent="0.25">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4"/>
      <c r="BM415" s="24"/>
      <c r="BN415" s="24"/>
    </row>
    <row r="416" spans="1:66" x14ac:dyDescent="0.25">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4"/>
      <c r="BM416" s="24"/>
      <c r="BN416" s="24"/>
    </row>
    <row r="417" spans="1:66" x14ac:dyDescent="0.25">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4"/>
      <c r="BM417" s="24"/>
      <c r="BN417" s="24"/>
    </row>
    <row r="418" spans="1:66" x14ac:dyDescent="0.25">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4"/>
      <c r="BM418" s="24"/>
      <c r="BN418" s="24"/>
    </row>
    <row r="419" spans="1:66" x14ac:dyDescent="0.25">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4"/>
      <c r="BM419" s="24"/>
      <c r="BN419" s="24"/>
    </row>
    <row r="420" spans="1:66" x14ac:dyDescent="0.25">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4"/>
      <c r="BM420" s="24"/>
      <c r="BN420" s="24"/>
    </row>
    <row r="421" spans="1:66" x14ac:dyDescent="0.25">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4"/>
      <c r="BM421" s="24"/>
      <c r="BN421" s="24"/>
    </row>
    <row r="422" spans="1:66" x14ac:dyDescent="0.25">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4"/>
      <c r="BM422" s="24"/>
      <c r="BN422" s="24"/>
    </row>
    <row r="423" spans="1:66" x14ac:dyDescent="0.25">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4"/>
      <c r="BM423" s="24"/>
      <c r="BN423" s="24"/>
    </row>
    <row r="424" spans="1:66" x14ac:dyDescent="0.25">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4"/>
      <c r="BM424" s="24"/>
      <c r="BN424" s="24"/>
    </row>
    <row r="425" spans="1:66" x14ac:dyDescent="0.25">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4"/>
      <c r="BM425" s="24"/>
      <c r="BN425" s="24"/>
    </row>
    <row r="426" spans="1:66" x14ac:dyDescent="0.25">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4"/>
      <c r="BM426" s="24"/>
      <c r="BN426" s="24"/>
    </row>
    <row r="427" spans="1:66" x14ac:dyDescent="0.25">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4"/>
      <c r="BM427" s="24"/>
      <c r="BN427" s="24"/>
    </row>
    <row r="428" spans="1:66" x14ac:dyDescent="0.25">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4"/>
      <c r="BM428" s="24"/>
      <c r="BN428" s="24"/>
    </row>
    <row r="429" spans="1:66" x14ac:dyDescent="0.25">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4"/>
      <c r="BM429" s="24"/>
      <c r="BN429" s="24"/>
    </row>
    <row r="430" spans="1:66" x14ac:dyDescent="0.25">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4"/>
      <c r="BM430" s="24"/>
      <c r="BN430" s="24"/>
    </row>
    <row r="431" spans="1:66" x14ac:dyDescent="0.25">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4"/>
      <c r="BM431" s="24"/>
      <c r="BN431" s="24"/>
    </row>
    <row r="432" spans="1:66" x14ac:dyDescent="0.25">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4"/>
      <c r="BM432" s="24"/>
      <c r="BN432" s="24"/>
    </row>
    <row r="433" spans="1:66" x14ac:dyDescent="0.25">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4"/>
      <c r="BM433" s="24"/>
      <c r="BN433" s="24"/>
    </row>
    <row r="434" spans="1:66" x14ac:dyDescent="0.25">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4"/>
      <c r="BM434" s="24"/>
      <c r="BN434" s="24"/>
    </row>
    <row r="435" spans="1:66" x14ac:dyDescent="0.25">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4"/>
      <c r="BM435" s="24"/>
      <c r="BN435" s="24"/>
    </row>
    <row r="436" spans="1:66" x14ac:dyDescent="0.25">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4"/>
      <c r="BM436" s="24"/>
      <c r="BN436" s="24"/>
    </row>
    <row r="437" spans="1:66" x14ac:dyDescent="0.25">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4"/>
      <c r="BM437" s="24"/>
      <c r="BN437" s="24"/>
    </row>
    <row r="438" spans="1:66" x14ac:dyDescent="0.25">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4"/>
      <c r="BM438" s="24"/>
      <c r="BN438" s="24"/>
    </row>
    <row r="439" spans="1:66" x14ac:dyDescent="0.25">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4"/>
      <c r="BM439" s="24"/>
      <c r="BN439" s="24"/>
    </row>
    <row r="440" spans="1:66" x14ac:dyDescent="0.25">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4"/>
      <c r="BM440" s="24"/>
      <c r="BN440" s="24"/>
    </row>
    <row r="441" spans="1:66" x14ac:dyDescent="0.25">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4"/>
      <c r="BM441" s="24"/>
      <c r="BN441" s="24"/>
    </row>
    <row r="442" spans="1:66" x14ac:dyDescent="0.25">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4"/>
      <c r="BM442" s="24"/>
      <c r="BN442" s="24"/>
    </row>
    <row r="443" spans="1:66" x14ac:dyDescent="0.25">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4"/>
      <c r="BM443" s="24"/>
      <c r="BN443" s="24"/>
    </row>
    <row r="444" spans="1:66" x14ac:dyDescent="0.25">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4"/>
      <c r="BM444" s="24"/>
      <c r="BN444" s="24"/>
    </row>
    <row r="445" spans="1:66" x14ac:dyDescent="0.25">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4"/>
      <c r="BM445" s="24"/>
      <c r="BN445" s="24"/>
    </row>
    <row r="446" spans="1:66" x14ac:dyDescent="0.25">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4"/>
      <c r="BM446" s="24"/>
      <c r="BN446" s="24"/>
    </row>
    <row r="447" spans="1:66" x14ac:dyDescent="0.25">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4"/>
      <c r="BM447" s="24"/>
      <c r="BN447" s="24"/>
    </row>
    <row r="448" spans="1:66" x14ac:dyDescent="0.25">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4"/>
      <c r="BM448" s="24"/>
      <c r="BN448" s="24"/>
    </row>
    <row r="449" spans="1:66" x14ac:dyDescent="0.25">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4"/>
      <c r="BM449" s="24"/>
      <c r="BN449" s="24"/>
    </row>
    <row r="450" spans="1:66" x14ac:dyDescent="0.25">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4"/>
      <c r="BM450" s="24"/>
      <c r="BN450" s="24"/>
    </row>
    <row r="451" spans="1:66" x14ac:dyDescent="0.25">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4"/>
      <c r="BM451" s="24"/>
      <c r="BN451" s="24"/>
    </row>
    <row r="452" spans="1:66" x14ac:dyDescent="0.25">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4"/>
      <c r="BM452" s="24"/>
      <c r="BN452" s="24"/>
    </row>
    <row r="453" spans="1:66" x14ac:dyDescent="0.25">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4"/>
      <c r="BM453" s="24"/>
      <c r="BN453" s="24"/>
    </row>
    <row r="454" spans="1:66" x14ac:dyDescent="0.25">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4"/>
      <c r="BM454" s="24"/>
      <c r="BN454" s="24"/>
    </row>
    <row r="455" spans="1:66" x14ac:dyDescent="0.25">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4"/>
      <c r="BM455" s="24"/>
      <c r="BN455" s="24"/>
    </row>
    <row r="456" spans="1:66" x14ac:dyDescent="0.25">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4"/>
      <c r="BM456" s="24"/>
      <c r="BN456" s="24"/>
    </row>
    <row r="457" spans="1:66" x14ac:dyDescent="0.25">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4"/>
      <c r="BM457" s="24"/>
      <c r="BN457" s="24"/>
    </row>
    <row r="458" spans="1:66" x14ac:dyDescent="0.25">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4"/>
      <c r="BM458" s="24"/>
      <c r="BN458" s="24"/>
    </row>
    <row r="459" spans="1:66" x14ac:dyDescent="0.25">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4"/>
      <c r="BM459" s="24"/>
      <c r="BN459" s="24"/>
    </row>
    <row r="460" spans="1:66" x14ac:dyDescent="0.25">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4"/>
      <c r="BM460" s="24"/>
      <c r="BN460" s="24"/>
    </row>
    <row r="461" spans="1:66" x14ac:dyDescent="0.25">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4"/>
      <c r="BM461" s="24"/>
      <c r="BN461" s="24"/>
    </row>
    <row r="462" spans="1:66" x14ac:dyDescent="0.25">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4"/>
      <c r="BM462" s="24"/>
      <c r="BN462" s="24"/>
    </row>
    <row r="463" spans="1:66" x14ac:dyDescent="0.25">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4"/>
      <c r="BM463" s="24"/>
      <c r="BN463" s="24"/>
    </row>
    <row r="464" spans="1:66" x14ac:dyDescent="0.25">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4"/>
      <c r="BM464" s="24"/>
      <c r="BN464" s="24"/>
    </row>
    <row r="465" spans="1:66" x14ac:dyDescent="0.25">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4"/>
      <c r="BM465" s="24"/>
      <c r="BN465" s="24"/>
    </row>
    <row r="466" spans="1:66" x14ac:dyDescent="0.25">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4"/>
      <c r="BM466" s="24"/>
      <c r="BN466" s="24"/>
    </row>
    <row r="467" spans="1:66" x14ac:dyDescent="0.25">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4"/>
      <c r="BM467" s="24"/>
      <c r="BN467" s="24"/>
    </row>
    <row r="468" spans="1:66" x14ac:dyDescent="0.25">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4"/>
      <c r="BM468" s="24"/>
      <c r="BN468" s="24"/>
    </row>
    <row r="469" spans="1:66" x14ac:dyDescent="0.25">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4"/>
      <c r="BM469" s="24"/>
      <c r="BN469" s="24"/>
    </row>
    <row r="470" spans="1:66" x14ac:dyDescent="0.25">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4"/>
      <c r="BM470" s="24"/>
      <c r="BN470" s="24"/>
    </row>
    <row r="471" spans="1:66" x14ac:dyDescent="0.25">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4"/>
      <c r="BM471" s="24"/>
      <c r="BN471" s="24"/>
    </row>
    <row r="472" spans="1:66" x14ac:dyDescent="0.25">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4"/>
      <c r="BM472" s="24"/>
      <c r="BN472" s="24"/>
    </row>
    <row r="473" spans="1:66" x14ac:dyDescent="0.25">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4"/>
      <c r="BM473" s="24"/>
      <c r="BN473" s="24"/>
    </row>
    <row r="474" spans="1:66" x14ac:dyDescent="0.25">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4"/>
      <c r="BM474" s="24"/>
      <c r="BN474" s="24"/>
    </row>
    <row r="475" spans="1:66" x14ac:dyDescent="0.25">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4"/>
      <c r="BM475" s="24"/>
      <c r="BN475" s="24"/>
    </row>
    <row r="476" spans="1:66" x14ac:dyDescent="0.25">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4"/>
      <c r="BM476" s="24"/>
      <c r="BN476" s="24"/>
    </row>
    <row r="477" spans="1:66" x14ac:dyDescent="0.25">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4"/>
      <c r="BM477" s="24"/>
      <c r="BN477" s="24"/>
    </row>
    <row r="478" spans="1:66" x14ac:dyDescent="0.25">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4"/>
      <c r="BM478" s="24"/>
      <c r="BN478" s="24"/>
    </row>
    <row r="479" spans="1:66" x14ac:dyDescent="0.25">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4"/>
      <c r="BM479" s="24"/>
      <c r="BN479" s="24"/>
    </row>
    <row r="480" spans="1:66" x14ac:dyDescent="0.25">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4"/>
      <c r="BM480" s="24"/>
      <c r="BN480" s="24"/>
    </row>
    <row r="481" spans="1:66" x14ac:dyDescent="0.25">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4"/>
      <c r="BM481" s="24"/>
      <c r="BN481" s="24"/>
    </row>
    <row r="482" spans="1:66" x14ac:dyDescent="0.25">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4"/>
      <c r="BM482" s="24"/>
      <c r="BN482" s="24"/>
    </row>
    <row r="483" spans="1:66" x14ac:dyDescent="0.25">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4"/>
      <c r="BM483" s="24"/>
      <c r="BN483" s="24"/>
    </row>
    <row r="484" spans="1:66" x14ac:dyDescent="0.25">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4"/>
      <c r="BM484" s="24"/>
      <c r="BN484" s="24"/>
    </row>
    <row r="485" spans="1:66" x14ac:dyDescent="0.25">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4"/>
      <c r="BM485" s="24"/>
      <c r="BN485" s="24"/>
    </row>
    <row r="486" spans="1:66" x14ac:dyDescent="0.25">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4"/>
      <c r="BM486" s="24"/>
      <c r="BN486" s="24"/>
    </row>
    <row r="487" spans="1:66" x14ac:dyDescent="0.25">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4"/>
      <c r="BM487" s="24"/>
      <c r="BN487" s="24"/>
    </row>
    <row r="488" spans="1:66" x14ac:dyDescent="0.25">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4"/>
      <c r="BM488" s="24"/>
      <c r="BN488" s="24"/>
    </row>
    <row r="489" spans="1:66" x14ac:dyDescent="0.25">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4"/>
      <c r="BM489" s="24"/>
      <c r="BN489" s="24"/>
    </row>
    <row r="490" spans="1:66" x14ac:dyDescent="0.25">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4"/>
      <c r="BM490" s="24"/>
      <c r="BN490" s="24"/>
    </row>
    <row r="491" spans="1:66" x14ac:dyDescent="0.25">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4"/>
      <c r="BM491" s="24"/>
      <c r="BN491" s="24"/>
    </row>
    <row r="492" spans="1:66" x14ac:dyDescent="0.25">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4"/>
      <c r="BM492" s="24"/>
      <c r="BN492" s="24"/>
    </row>
    <row r="493" spans="1:66" x14ac:dyDescent="0.25">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4"/>
      <c r="BM493" s="24"/>
      <c r="BN493" s="24"/>
    </row>
    <row r="494" spans="1:66" x14ac:dyDescent="0.25">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4"/>
      <c r="BM494" s="24"/>
      <c r="BN494" s="24"/>
    </row>
    <row r="495" spans="1:66" x14ac:dyDescent="0.25">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4"/>
      <c r="BM495" s="24"/>
      <c r="BN495" s="24"/>
    </row>
    <row r="496" spans="1:66" x14ac:dyDescent="0.25">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4"/>
      <c r="BM496" s="24"/>
      <c r="BN496" s="24"/>
    </row>
    <row r="497" spans="1:66" x14ac:dyDescent="0.25">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4"/>
      <c r="BM497" s="24"/>
      <c r="BN497" s="24"/>
    </row>
    <row r="498" spans="1:66" x14ac:dyDescent="0.25">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4"/>
      <c r="BM498" s="24"/>
      <c r="BN498" s="24"/>
    </row>
    <row r="499" spans="1:66" x14ac:dyDescent="0.25">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4"/>
      <c r="BM499" s="24"/>
      <c r="BN499" s="24"/>
    </row>
    <row r="500" spans="1:66" x14ac:dyDescent="0.25">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4"/>
      <c r="BM500" s="24"/>
      <c r="BN500" s="24"/>
    </row>
    <row r="501" spans="1:66" x14ac:dyDescent="0.25">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4"/>
      <c r="BM501" s="24"/>
      <c r="BN501" s="24"/>
    </row>
    <row r="502" spans="1:66" x14ac:dyDescent="0.25">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4"/>
      <c r="BM502" s="24"/>
      <c r="BN502" s="24"/>
    </row>
    <row r="503" spans="1:66" x14ac:dyDescent="0.25">
      <c r="A503" s="41"/>
      <c r="B503" s="40"/>
      <c r="C503" s="40"/>
      <c r="D503" s="40"/>
      <c r="BL503" s="24"/>
      <c r="BM503" s="24"/>
      <c r="BN503" s="24"/>
    </row>
    <row r="504" spans="1:66" x14ac:dyDescent="0.25">
      <c r="A504" s="41"/>
      <c r="B504" s="40"/>
      <c r="C504" s="40"/>
      <c r="D504" s="40"/>
      <c r="BL504" s="24"/>
      <c r="BM504" s="24"/>
      <c r="BN504" s="24"/>
    </row>
    <row r="505" spans="1:66" x14ac:dyDescent="0.25">
      <c r="A505" s="41"/>
      <c r="B505" s="40"/>
      <c r="C505" s="40"/>
      <c r="D505" s="40"/>
      <c r="BL505" s="24"/>
      <c r="BM505" s="24"/>
      <c r="BN505" s="24"/>
    </row>
    <row r="506" spans="1:66" x14ac:dyDescent="0.25">
      <c r="A506" s="41"/>
      <c r="B506" s="40"/>
      <c r="C506" s="40"/>
      <c r="D506" s="40"/>
      <c r="BL506" s="24"/>
      <c r="BM506" s="24"/>
      <c r="BN506" s="24"/>
    </row>
    <row r="507" spans="1:66" x14ac:dyDescent="0.25">
      <c r="A507" s="41"/>
      <c r="B507" s="40"/>
      <c r="C507" s="40"/>
      <c r="D507" s="40"/>
      <c r="BL507" s="24"/>
      <c r="BM507" s="24"/>
      <c r="BN507" s="24"/>
    </row>
    <row r="508" spans="1:66" x14ac:dyDescent="0.25">
      <c r="A508" s="41"/>
      <c r="B508" s="40"/>
      <c r="C508" s="40"/>
      <c r="D508" s="40"/>
      <c r="BL508" s="24"/>
      <c r="BM508" s="24"/>
      <c r="BN508" s="24"/>
    </row>
    <row r="509" spans="1:66" x14ac:dyDescent="0.25">
      <c r="A509" s="41"/>
      <c r="B509" s="40"/>
      <c r="C509" s="40"/>
      <c r="D509" s="40"/>
      <c r="BL509" s="24"/>
      <c r="BM509" s="24"/>
      <c r="BN509" s="24"/>
    </row>
    <row r="510" spans="1:66" x14ac:dyDescent="0.25">
      <c r="A510" s="41"/>
      <c r="B510" s="40"/>
      <c r="C510" s="40"/>
      <c r="D510" s="40"/>
      <c r="BL510" s="24"/>
      <c r="BM510" s="24"/>
      <c r="BN510" s="24"/>
    </row>
    <row r="511" spans="1:66" x14ac:dyDescent="0.25">
      <c r="A511" s="41"/>
      <c r="B511" s="40"/>
      <c r="C511" s="40"/>
      <c r="D511" s="40"/>
      <c r="BL511" s="24"/>
      <c r="BM511" s="24"/>
      <c r="BN511" s="24"/>
    </row>
    <row r="512" spans="1:66" x14ac:dyDescent="0.25">
      <c r="A512" s="41"/>
      <c r="B512" s="40"/>
      <c r="C512" s="40"/>
      <c r="D512" s="40"/>
      <c r="BL512" s="24"/>
      <c r="BM512" s="24"/>
      <c r="BN512" s="24"/>
    </row>
    <row r="513" spans="1:66" x14ac:dyDescent="0.25">
      <c r="A513" s="41"/>
      <c r="B513" s="40"/>
      <c r="C513" s="40"/>
      <c r="D513" s="40"/>
      <c r="BL513" s="24"/>
      <c r="BM513" s="24"/>
      <c r="BN513" s="24"/>
    </row>
    <row r="514" spans="1:66" x14ac:dyDescent="0.25">
      <c r="A514" s="41"/>
      <c r="B514" s="40"/>
      <c r="C514" s="40"/>
      <c r="D514" s="40"/>
      <c r="BL514" s="24"/>
      <c r="BM514" s="24"/>
      <c r="BN514" s="24"/>
    </row>
    <row r="515" spans="1:66" x14ac:dyDescent="0.25">
      <c r="A515" s="41"/>
      <c r="B515" s="40"/>
      <c r="C515" s="40"/>
      <c r="D515" s="40"/>
      <c r="BL515" s="24"/>
      <c r="BM515" s="24"/>
      <c r="BN515" s="24"/>
    </row>
    <row r="516" spans="1:66" x14ac:dyDescent="0.25">
      <c r="A516" s="41"/>
      <c r="B516" s="40"/>
      <c r="C516" s="40"/>
      <c r="D516" s="40"/>
      <c r="BL516" s="24"/>
      <c r="BM516" s="24"/>
      <c r="BN516" s="24"/>
    </row>
    <row r="517" spans="1:66" x14ac:dyDescent="0.25">
      <c r="A517" s="41"/>
      <c r="B517" s="40"/>
      <c r="C517" s="40"/>
      <c r="D517" s="40"/>
      <c r="BL517" s="24"/>
      <c r="BM517" s="24"/>
      <c r="BN517" s="24"/>
    </row>
    <row r="518" spans="1:66" x14ac:dyDescent="0.25">
      <c r="A518" s="41"/>
      <c r="B518" s="40"/>
      <c r="C518" s="40"/>
      <c r="D518" s="40"/>
      <c r="BL518" s="24"/>
      <c r="BM518" s="24"/>
      <c r="BN518" s="24"/>
    </row>
  </sheetData>
  <sheetProtection algorithmName="SHA-512" hashValue="PyMg0KR5bnrqiWlp+pb98uWKJakLOH2G+aKhoLqHGKW+qovckMO27LpBHMohg0CeIFAmUxjlP1jcl4TSKutSGg==" saltValue="l+wGJDv1vF3pksQmCXaoIA==" spinCount="100000" sheet="1" formatCells="0" formatColumns="0" formatRows="0"/>
  <mergeCells count="3">
    <mergeCell ref="B1:E1"/>
    <mergeCell ref="B2:E2"/>
    <mergeCell ref="B3:E3"/>
  </mergeCells>
  <conditionalFormatting sqref="B1:B3">
    <cfRule type="expression" dxfId="22" priority="3">
      <formula>INDIRECT("f"&amp;ROW())="Wireless Plan Component"</formula>
    </cfRule>
  </conditionalFormatting>
  <conditionalFormatting sqref="B1:E3 A8:J8 A11:J11 A14:J14 A17:J17 A20:J20 A23:J23 A26:C26">
    <cfRule type="expression" dxfId="21" priority="1">
      <formula>#REF!&lt;&gt;"Yes"</formula>
    </cfRule>
  </conditionalFormatting>
  <conditionalFormatting sqref="G1:V2">
    <cfRule type="expression" dxfId="20" priority="2">
      <formula>INDIRECT("f"&amp;ROW())="Main Wireless SKU"</formula>
    </cfRule>
  </conditionalFormatting>
  <dataValidations count="2">
    <dataValidation type="list" allowBlank="1" showInputMessage="1" showErrorMessage="1" sqref="F1:F2" xr:uid="{00000000-0002-0000-0600-000000000000}">
      <formula1>"Main Wireless SKU, Wireless Plan Component"</formula1>
    </dataValidation>
    <dataValidation type="list" allowBlank="1" showInputMessage="1" showErrorMessage="1" sqref="A8:J8 A11:J11 A14:J14 A17:J17 A20:J20 A23:J23 A26:C26" xr:uid="{00000000-0002-0000-0600-000001000000}">
      <formula1>"Yes, No"</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G15"/>
  <sheetViews>
    <sheetView showGridLines="0" zoomScaleNormal="100" workbookViewId="0">
      <pane xSplit="1" ySplit="5" topLeftCell="B15" activePane="bottomRight" state="frozen"/>
      <selection activeCell="E47" sqref="E47"/>
      <selection pane="topRight" activeCell="E47" sqref="E47"/>
      <selection pane="bottomLeft" activeCell="E47" sqref="E47"/>
      <selection pane="bottomRight" activeCell="A5" sqref="A5"/>
    </sheetView>
  </sheetViews>
  <sheetFormatPr defaultColWidth="8.81640625" defaultRowHeight="12.5" x14ac:dyDescent="0.25"/>
  <cols>
    <col min="1" max="1" width="37.7265625" style="52" customWidth="1"/>
    <col min="2" max="2" width="66.7265625" style="51" customWidth="1"/>
    <col min="3" max="3" width="52" style="126" customWidth="1"/>
    <col min="4" max="4" width="47.26953125" style="51" customWidth="1"/>
    <col min="5" max="5" width="42.26953125" style="51" customWidth="1"/>
    <col min="6" max="6" width="48.453125" style="51" customWidth="1"/>
    <col min="7" max="7" width="48.54296875" style="51" customWidth="1"/>
    <col min="8" max="16384" width="8.81640625" style="51"/>
  </cols>
  <sheetData>
    <row r="1" spans="1:7" ht="13" x14ac:dyDescent="0.25">
      <c r="A1" s="22" t="s">
        <v>378</v>
      </c>
      <c r="B1" s="73" t="str">
        <f>'Pricing - Lot 1 Voice'!C1</f>
        <v>Spectrotel Inc.</v>
      </c>
      <c r="C1" s="189" t="s">
        <v>65</v>
      </c>
      <c r="D1" s="189"/>
      <c r="E1" s="189"/>
      <c r="F1" s="18"/>
      <c r="G1" s="18"/>
    </row>
    <row r="2" spans="1:7" ht="13" x14ac:dyDescent="0.25">
      <c r="A2" s="23" t="s">
        <v>379</v>
      </c>
      <c r="B2" s="73" t="str">
        <f>'Pricing - Lot 1 Voice'!C2</f>
        <v>PS68703</v>
      </c>
      <c r="C2" s="189"/>
      <c r="D2" s="189"/>
      <c r="E2" s="189"/>
      <c r="F2" s="18"/>
      <c r="G2" s="18"/>
    </row>
    <row r="3" spans="1:7" ht="13" x14ac:dyDescent="0.25">
      <c r="A3" s="23" t="s">
        <v>66</v>
      </c>
      <c r="B3" s="74">
        <v>45936</v>
      </c>
      <c r="C3" s="189"/>
      <c r="D3" s="189"/>
      <c r="E3" s="189"/>
      <c r="F3" s="18"/>
      <c r="G3" s="18"/>
    </row>
    <row r="4" spans="1:7" x14ac:dyDescent="0.25">
      <c r="A4" s="27"/>
      <c r="B4" s="27"/>
      <c r="C4" s="28"/>
      <c r="D4" s="27"/>
      <c r="E4" s="28"/>
      <c r="F4" s="28"/>
      <c r="G4" s="29"/>
    </row>
    <row r="5" spans="1:7" ht="26" x14ac:dyDescent="0.25">
      <c r="A5" s="8" t="s">
        <v>0</v>
      </c>
      <c r="B5" s="8" t="s">
        <v>83</v>
      </c>
      <c r="C5" s="50" t="s">
        <v>84</v>
      </c>
      <c r="D5" s="9" t="s">
        <v>85</v>
      </c>
      <c r="E5" s="9" t="s">
        <v>86</v>
      </c>
      <c r="F5" s="21" t="s">
        <v>87</v>
      </c>
      <c r="G5" s="26" t="s">
        <v>88</v>
      </c>
    </row>
    <row r="6" spans="1:7" ht="50" x14ac:dyDescent="0.25">
      <c r="A6" s="113" t="s">
        <v>97</v>
      </c>
      <c r="B6" s="54" t="s">
        <v>98</v>
      </c>
      <c r="C6" s="125" t="s">
        <v>92</v>
      </c>
      <c r="D6" s="100" t="s">
        <v>93</v>
      </c>
      <c r="E6" s="101" t="s">
        <v>99</v>
      </c>
      <c r="F6" s="101" t="s">
        <v>94</v>
      </c>
      <c r="G6" s="115" t="s">
        <v>100</v>
      </c>
    </row>
    <row r="7" spans="1:7" ht="62.5" x14ac:dyDescent="0.25">
      <c r="A7" s="113" t="s">
        <v>101</v>
      </c>
      <c r="B7" s="54" t="s">
        <v>102</v>
      </c>
      <c r="C7" s="125" t="s">
        <v>92</v>
      </c>
      <c r="D7" s="100" t="s">
        <v>93</v>
      </c>
      <c r="E7" s="101" t="s">
        <v>99</v>
      </c>
      <c r="F7" s="101" t="s">
        <v>94</v>
      </c>
      <c r="G7" s="115" t="s">
        <v>100</v>
      </c>
    </row>
    <row r="8" spans="1:7" ht="37.5" x14ac:dyDescent="0.25">
      <c r="A8" s="113" t="s">
        <v>103</v>
      </c>
      <c r="B8" s="54" t="s">
        <v>104</v>
      </c>
      <c r="C8" s="125" t="s">
        <v>92</v>
      </c>
      <c r="D8" s="100" t="s">
        <v>93</v>
      </c>
      <c r="E8" s="101" t="s">
        <v>99</v>
      </c>
      <c r="F8" s="101" t="s">
        <v>94</v>
      </c>
      <c r="G8" s="116" t="s">
        <v>100</v>
      </c>
    </row>
    <row r="9" spans="1:7" ht="37.5" x14ac:dyDescent="0.25">
      <c r="A9" s="113" t="s">
        <v>105</v>
      </c>
      <c r="B9" s="54" t="s">
        <v>106</v>
      </c>
      <c r="C9" s="125" t="s">
        <v>92</v>
      </c>
      <c r="D9" s="100" t="s">
        <v>93</v>
      </c>
      <c r="E9" s="101" t="s">
        <v>99</v>
      </c>
      <c r="F9" s="101" t="s">
        <v>94</v>
      </c>
      <c r="G9" s="115" t="s">
        <v>100</v>
      </c>
    </row>
    <row r="10" spans="1:7" ht="75" x14ac:dyDescent="0.25">
      <c r="A10" s="113" t="s">
        <v>107</v>
      </c>
      <c r="B10" s="54" t="s">
        <v>108</v>
      </c>
      <c r="C10" s="125" t="s">
        <v>92</v>
      </c>
      <c r="D10" s="100" t="s">
        <v>109</v>
      </c>
      <c r="E10" s="101" t="s">
        <v>99</v>
      </c>
      <c r="F10" s="101" t="s">
        <v>110</v>
      </c>
      <c r="G10" s="115" t="s">
        <v>100</v>
      </c>
    </row>
    <row r="11" spans="1:7" ht="100" x14ac:dyDescent="0.25">
      <c r="A11" s="113" t="s">
        <v>111</v>
      </c>
      <c r="B11" s="54" t="s">
        <v>112</v>
      </c>
      <c r="C11" s="125" t="s">
        <v>92</v>
      </c>
      <c r="D11" s="100" t="s">
        <v>113</v>
      </c>
      <c r="E11" s="101" t="s">
        <v>99</v>
      </c>
      <c r="F11" s="101" t="s">
        <v>110</v>
      </c>
      <c r="G11" s="115" t="s">
        <v>100</v>
      </c>
    </row>
    <row r="12" spans="1:7" ht="62.5" x14ac:dyDescent="0.25">
      <c r="A12" s="113" t="s">
        <v>114</v>
      </c>
      <c r="B12" s="54" t="s">
        <v>115</v>
      </c>
      <c r="C12" s="125" t="s">
        <v>92</v>
      </c>
      <c r="D12" s="100" t="s">
        <v>116</v>
      </c>
      <c r="E12" s="101" t="s">
        <v>99</v>
      </c>
      <c r="F12" s="101" t="s">
        <v>117</v>
      </c>
      <c r="G12" s="115" t="s">
        <v>100</v>
      </c>
    </row>
    <row r="13" spans="1:7" ht="50" x14ac:dyDescent="0.25">
      <c r="A13" s="113" t="s">
        <v>118</v>
      </c>
      <c r="B13" s="54" t="s">
        <v>119</v>
      </c>
      <c r="C13" s="125" t="s">
        <v>92</v>
      </c>
      <c r="D13" s="100" t="s">
        <v>116</v>
      </c>
      <c r="E13" s="101" t="s">
        <v>99</v>
      </c>
      <c r="F13" s="101" t="s">
        <v>120</v>
      </c>
      <c r="G13" s="115" t="s">
        <v>100</v>
      </c>
    </row>
    <row r="14" spans="1:7" ht="62.5" x14ac:dyDescent="0.25">
      <c r="A14" s="113" t="s">
        <v>121</v>
      </c>
      <c r="B14" s="54" t="s">
        <v>122</v>
      </c>
      <c r="C14" s="125" t="s">
        <v>92</v>
      </c>
      <c r="D14" s="100" t="s">
        <v>116</v>
      </c>
      <c r="E14" s="101" t="s">
        <v>99</v>
      </c>
      <c r="F14" s="101" t="s">
        <v>123</v>
      </c>
      <c r="G14" s="115" t="s">
        <v>100</v>
      </c>
    </row>
    <row r="15" spans="1:7" ht="287.5" x14ac:dyDescent="0.25">
      <c r="A15" s="160" t="s">
        <v>936</v>
      </c>
      <c r="B15" s="161" t="s">
        <v>973</v>
      </c>
      <c r="C15" s="162" t="s">
        <v>92</v>
      </c>
      <c r="D15" s="163" t="s">
        <v>974</v>
      </c>
      <c r="E15" s="101" t="s">
        <v>975</v>
      </c>
      <c r="F15" s="101" t="s">
        <v>976</v>
      </c>
      <c r="G15" s="101" t="s">
        <v>100</v>
      </c>
    </row>
  </sheetData>
  <sheetProtection algorithmName="SHA-512" hashValue="OyOYNYoedg7Hd8Exl+MhjD8dzAko7PhyrYz8nqS+qq8I4KDzr2bchis9K5oOhw/u4Ztst4rsgtp72K8+PENj9A==" saltValue="3AJNpyvEGsp/BoYkPPBlBA==" spinCount="100000" sheet="1" formatCells="0" formatColumns="0" formatRows="0"/>
  <dataConsolidate/>
  <mergeCells count="1">
    <mergeCell ref="C1:E3"/>
  </mergeCells>
  <conditionalFormatting sqref="A6:G15">
    <cfRule type="expression" dxfId="19" priority="1">
      <formula>#REF!&lt;&gt;"Yes"</formula>
    </cfRule>
  </conditionalFormatting>
  <conditionalFormatting sqref="B1:B3">
    <cfRule type="expression" dxfId="18" priority="6">
      <formula>#REF!&lt;&gt;"Yes"</formula>
    </cfRule>
  </conditionalFormatting>
  <dataValidations count="2">
    <dataValidation type="list" allowBlank="1" showInputMessage="1" showErrorMessage="1" sqref="F7:F14" xr:uid="{00000000-0002-0000-0700-000000000000}">
      <formula1>"Recurring, Non-recurring"</formula1>
    </dataValidation>
    <dataValidation operator="greaterThanOrEqual" allowBlank="1" showInputMessage="1" showErrorMessage="1" sqref="G1:G14" xr:uid="{00000000-0002-0000-0700-000001000000}"/>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W277"/>
  <sheetViews>
    <sheetView showGridLines="0" zoomScaleNormal="100" zoomScaleSheetLayoutView="100" workbookViewId="0">
      <pane xSplit="4" ySplit="5" topLeftCell="L277" activePane="bottomRight" state="frozen"/>
      <selection activeCell="E47" sqref="E47"/>
      <selection pane="topRight" activeCell="E47" sqref="E47"/>
      <selection pane="bottomLeft" activeCell="E47" sqref="E47"/>
      <selection pane="bottomRight" activeCell="K277" sqref="K277"/>
    </sheetView>
  </sheetViews>
  <sheetFormatPr defaultColWidth="9.1796875" defaultRowHeight="14.5" x14ac:dyDescent="0.35"/>
  <cols>
    <col min="1" max="1" width="1.81640625" style="12" customWidth="1"/>
    <col min="2" max="2" width="15" style="33" customWidth="1"/>
    <col min="3" max="3" width="17" style="33" customWidth="1"/>
    <col min="4" max="4" width="24.1796875" style="33" customWidth="1"/>
    <col min="5" max="5" width="35.1796875" style="33" customWidth="1"/>
    <col min="6" max="6" width="18.7265625" style="33" customWidth="1"/>
    <col min="7" max="7" width="15.26953125" style="33" customWidth="1"/>
    <col min="8" max="8" width="17" style="33" customWidth="1"/>
    <col min="9" max="9" width="17" style="34" customWidth="1"/>
    <col min="10" max="10" width="17" style="35" customWidth="1"/>
    <col min="11" max="11" width="17" style="38" customWidth="1"/>
    <col min="12" max="12" width="17" style="49" customWidth="1"/>
    <col min="13" max="13" width="5.453125" style="99" customWidth="1"/>
    <col min="14" max="15" width="17" style="36" customWidth="1"/>
    <col min="16" max="16" width="28" style="37" customWidth="1"/>
    <col min="17" max="16384" width="9.1796875" style="12"/>
  </cols>
  <sheetData>
    <row r="1" spans="2:49" s="15" customFormat="1" ht="27" customHeight="1" x14ac:dyDescent="0.35">
      <c r="B1" s="22" t="s">
        <v>378</v>
      </c>
      <c r="C1" s="190" t="str">
        <f>'Pricing - Lot 1 Voice'!C1</f>
        <v>Spectrotel Inc.</v>
      </c>
      <c r="D1" s="191"/>
      <c r="E1" s="192"/>
      <c r="F1" s="18"/>
      <c r="G1" s="182" t="s">
        <v>65</v>
      </c>
      <c r="H1" s="182"/>
      <c r="I1" s="182"/>
      <c r="J1" s="182"/>
      <c r="K1" s="182"/>
      <c r="L1" s="182"/>
      <c r="M1" s="99"/>
      <c r="N1" s="18"/>
      <c r="O1" s="18"/>
      <c r="P1" s="20"/>
    </row>
    <row r="2" spans="2:49" s="15" customFormat="1" ht="27" customHeight="1" thickBot="1" x14ac:dyDescent="0.4">
      <c r="B2" s="23" t="s">
        <v>379</v>
      </c>
      <c r="C2" s="190" t="str">
        <f>'Pricing - Lot 1 Voice'!C2</f>
        <v>PS68703</v>
      </c>
      <c r="D2" s="191"/>
      <c r="E2" s="192"/>
      <c r="F2" s="18"/>
      <c r="G2" s="182"/>
      <c r="H2" s="182"/>
      <c r="I2" s="182"/>
      <c r="J2" s="182"/>
      <c r="K2" s="182"/>
      <c r="L2" s="182"/>
      <c r="M2" s="99"/>
      <c r="N2" s="18"/>
      <c r="O2" s="18"/>
      <c r="P2" s="111" t="s">
        <v>395</v>
      </c>
    </row>
    <row r="3" spans="2:49" s="15" customFormat="1" ht="27" customHeight="1" thickBot="1" x14ac:dyDescent="0.4">
      <c r="B3" s="23" t="s">
        <v>66</v>
      </c>
      <c r="C3" s="193">
        <v>45936</v>
      </c>
      <c r="D3" s="194"/>
      <c r="E3" s="195"/>
      <c r="F3" s="18"/>
      <c r="G3" s="182"/>
      <c r="H3" s="182"/>
      <c r="I3" s="182"/>
      <c r="J3" s="182"/>
      <c r="K3" s="182"/>
      <c r="L3" s="182"/>
      <c r="M3" s="99"/>
      <c r="N3" s="18"/>
      <c r="O3" s="18"/>
      <c r="P3" s="167">
        <v>272</v>
      </c>
    </row>
    <row r="4" spans="2:49" s="14" customFormat="1" ht="15" customHeight="1" x14ac:dyDescent="0.35">
      <c r="B4" s="27"/>
      <c r="C4" s="27"/>
      <c r="D4" s="27"/>
      <c r="E4" s="27"/>
      <c r="F4" s="27"/>
      <c r="G4" s="27"/>
      <c r="H4" s="27"/>
      <c r="I4" s="28"/>
      <c r="J4" s="29"/>
      <c r="K4" s="48"/>
      <c r="L4" s="31"/>
      <c r="M4" s="99"/>
      <c r="N4" s="30"/>
      <c r="O4" s="30"/>
      <c r="P4" s="32"/>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row>
    <row r="5" spans="2:49" s="11" customFormat="1" ht="26.5" thickBot="1" x14ac:dyDescent="0.4">
      <c r="B5" s="8" t="s">
        <v>67</v>
      </c>
      <c r="C5" s="8" t="s">
        <v>74</v>
      </c>
      <c r="D5" s="8" t="s">
        <v>0</v>
      </c>
      <c r="E5" s="8" t="s">
        <v>79</v>
      </c>
      <c r="F5" s="8" t="s">
        <v>381</v>
      </c>
      <c r="G5" s="9" t="s">
        <v>70</v>
      </c>
      <c r="H5" s="9" t="s">
        <v>71</v>
      </c>
      <c r="I5" s="21" t="s">
        <v>82</v>
      </c>
      <c r="J5" s="97" t="s">
        <v>64</v>
      </c>
      <c r="K5" s="10" t="s">
        <v>78</v>
      </c>
      <c r="L5" s="134" t="s">
        <v>63</v>
      </c>
      <c r="M5" s="99"/>
      <c r="N5" s="10" t="s">
        <v>382</v>
      </c>
      <c r="O5" s="10" t="s">
        <v>383</v>
      </c>
      <c r="P5" s="19" t="s">
        <v>384</v>
      </c>
    </row>
    <row r="6" spans="2:49" ht="50" x14ac:dyDescent="0.35">
      <c r="B6" s="72">
        <v>1</v>
      </c>
      <c r="C6" s="54" t="s">
        <v>254</v>
      </c>
      <c r="D6" s="54" t="s">
        <v>255</v>
      </c>
      <c r="E6" s="54" t="s">
        <v>252</v>
      </c>
      <c r="F6" s="54" t="s">
        <v>253</v>
      </c>
      <c r="G6" s="55">
        <v>1</v>
      </c>
      <c r="H6" s="55" t="s">
        <v>72</v>
      </c>
      <c r="I6" s="56" t="s">
        <v>76</v>
      </c>
      <c r="J6" s="124">
        <v>131</v>
      </c>
      <c r="K6" s="137">
        <v>0.15</v>
      </c>
      <c r="L6" s="135">
        <f t="shared" ref="L6:L12" si="0">IF(J6="","",(J6-(J6*K6)))</f>
        <v>111.35</v>
      </c>
      <c r="N6" s="57" t="s">
        <v>73</v>
      </c>
      <c r="O6" s="57" t="s">
        <v>73</v>
      </c>
      <c r="P6" s="57" t="s">
        <v>73</v>
      </c>
    </row>
    <row r="7" spans="2:49" ht="50" x14ac:dyDescent="0.35">
      <c r="B7" s="72">
        <v>2</v>
      </c>
      <c r="C7" s="54" t="s">
        <v>256</v>
      </c>
      <c r="D7" s="54" t="s">
        <v>257</v>
      </c>
      <c r="E7" s="54" t="s">
        <v>252</v>
      </c>
      <c r="F7" s="54" t="s">
        <v>253</v>
      </c>
      <c r="G7" s="55">
        <v>1</v>
      </c>
      <c r="H7" s="55" t="s">
        <v>72</v>
      </c>
      <c r="I7" s="56" t="s">
        <v>76</v>
      </c>
      <c r="J7" s="124">
        <v>123</v>
      </c>
      <c r="K7" s="137">
        <v>0.15</v>
      </c>
      <c r="L7" s="103">
        <f t="shared" si="0"/>
        <v>104.55</v>
      </c>
      <c r="N7" s="57" t="s">
        <v>73</v>
      </c>
      <c r="O7" s="57" t="s">
        <v>73</v>
      </c>
      <c r="P7" s="57" t="s">
        <v>73</v>
      </c>
    </row>
    <row r="8" spans="2:49" ht="50" x14ac:dyDescent="0.35">
      <c r="B8" s="72">
        <v>3</v>
      </c>
      <c r="C8" s="54" t="s">
        <v>258</v>
      </c>
      <c r="D8" s="54" t="s">
        <v>259</v>
      </c>
      <c r="E8" s="54" t="s">
        <v>252</v>
      </c>
      <c r="F8" s="54" t="s">
        <v>253</v>
      </c>
      <c r="G8" s="55">
        <v>1</v>
      </c>
      <c r="H8" s="55" t="s">
        <v>72</v>
      </c>
      <c r="I8" s="56" t="s">
        <v>76</v>
      </c>
      <c r="J8" s="124">
        <v>125</v>
      </c>
      <c r="K8" s="137">
        <v>0.15</v>
      </c>
      <c r="L8" s="103">
        <f t="shared" si="0"/>
        <v>106.25</v>
      </c>
      <c r="N8" s="57" t="s">
        <v>73</v>
      </c>
      <c r="O8" s="57" t="s">
        <v>73</v>
      </c>
      <c r="P8" s="57" t="s">
        <v>73</v>
      </c>
    </row>
    <row r="9" spans="2:49" ht="50" x14ac:dyDescent="0.35">
      <c r="B9" s="72">
        <v>4</v>
      </c>
      <c r="C9" s="54" t="s">
        <v>260</v>
      </c>
      <c r="D9" s="54" t="s">
        <v>261</v>
      </c>
      <c r="E9" s="54" t="s">
        <v>252</v>
      </c>
      <c r="F9" s="54" t="s">
        <v>253</v>
      </c>
      <c r="G9" s="55">
        <v>1</v>
      </c>
      <c r="H9" s="55" t="s">
        <v>72</v>
      </c>
      <c r="I9" s="56" t="s">
        <v>76</v>
      </c>
      <c r="J9" s="124">
        <v>83</v>
      </c>
      <c r="K9" s="137">
        <v>0.15</v>
      </c>
      <c r="L9" s="103">
        <f t="shared" si="0"/>
        <v>70.55</v>
      </c>
      <c r="N9" s="57" t="s">
        <v>73</v>
      </c>
      <c r="O9" s="57" t="s">
        <v>73</v>
      </c>
      <c r="P9" s="57" t="s">
        <v>73</v>
      </c>
    </row>
    <row r="10" spans="2:49" ht="50" x14ac:dyDescent="0.35">
      <c r="B10" s="72">
        <v>5</v>
      </c>
      <c r="C10" s="54" t="s">
        <v>262</v>
      </c>
      <c r="D10" s="54" t="s">
        <v>263</v>
      </c>
      <c r="E10" s="54" t="s">
        <v>252</v>
      </c>
      <c r="F10" s="54" t="s">
        <v>253</v>
      </c>
      <c r="G10" s="55">
        <v>1</v>
      </c>
      <c r="H10" s="55" t="s">
        <v>72</v>
      </c>
      <c r="I10" s="56" t="s">
        <v>76</v>
      </c>
      <c r="J10" s="124">
        <v>108</v>
      </c>
      <c r="K10" s="137">
        <v>0.15</v>
      </c>
      <c r="L10" s="103">
        <f t="shared" si="0"/>
        <v>91.8</v>
      </c>
      <c r="N10" s="57" t="s">
        <v>73</v>
      </c>
      <c r="O10" s="57" t="s">
        <v>73</v>
      </c>
      <c r="P10" s="57" t="s">
        <v>73</v>
      </c>
    </row>
    <row r="11" spans="2:49" ht="50" x14ac:dyDescent="0.35">
      <c r="B11" s="72">
        <v>6</v>
      </c>
      <c r="C11" s="54" t="s">
        <v>264</v>
      </c>
      <c r="D11" s="54" t="s">
        <v>265</v>
      </c>
      <c r="E11" s="54" t="s">
        <v>252</v>
      </c>
      <c r="F11" s="54" t="s">
        <v>253</v>
      </c>
      <c r="G11" s="55">
        <v>1</v>
      </c>
      <c r="H11" s="55" t="s">
        <v>72</v>
      </c>
      <c r="I11" s="56" t="s">
        <v>76</v>
      </c>
      <c r="J11" s="124">
        <v>143</v>
      </c>
      <c r="K11" s="137">
        <v>0.15</v>
      </c>
      <c r="L11" s="103">
        <f t="shared" si="0"/>
        <v>121.55</v>
      </c>
      <c r="N11" s="57" t="s">
        <v>73</v>
      </c>
      <c r="O11" s="57" t="s">
        <v>73</v>
      </c>
      <c r="P11" s="57" t="s">
        <v>73</v>
      </c>
    </row>
    <row r="12" spans="2:49" ht="50" x14ac:dyDescent="0.35">
      <c r="B12" s="72">
        <v>7</v>
      </c>
      <c r="C12" s="54" t="s">
        <v>266</v>
      </c>
      <c r="D12" s="54" t="s">
        <v>267</v>
      </c>
      <c r="E12" s="54" t="s">
        <v>252</v>
      </c>
      <c r="F12" s="54" t="s">
        <v>253</v>
      </c>
      <c r="G12" s="55">
        <v>1</v>
      </c>
      <c r="H12" s="55" t="s">
        <v>72</v>
      </c>
      <c r="I12" s="56" t="s">
        <v>76</v>
      </c>
      <c r="J12" s="124">
        <v>272</v>
      </c>
      <c r="K12" s="137">
        <v>0.15</v>
      </c>
      <c r="L12" s="103">
        <f t="shared" si="0"/>
        <v>231.2</v>
      </c>
      <c r="N12" s="57" t="s">
        <v>73</v>
      </c>
      <c r="O12" s="57" t="s">
        <v>73</v>
      </c>
      <c r="P12" s="57" t="s">
        <v>73</v>
      </c>
    </row>
    <row r="13" spans="2:49" ht="50" x14ac:dyDescent="0.35">
      <c r="B13" s="72">
        <v>8</v>
      </c>
      <c r="C13" s="54" t="s">
        <v>269</v>
      </c>
      <c r="D13" s="54" t="s">
        <v>270</v>
      </c>
      <c r="E13" s="54" t="s">
        <v>268</v>
      </c>
      <c r="F13" s="54" t="s">
        <v>69</v>
      </c>
      <c r="G13" s="55">
        <v>1</v>
      </c>
      <c r="H13" s="55" t="s">
        <v>72</v>
      </c>
      <c r="I13" s="56" t="s">
        <v>76</v>
      </c>
      <c r="J13" s="124">
        <v>3750</v>
      </c>
      <c r="K13" s="137">
        <v>0.15</v>
      </c>
      <c r="L13" s="103">
        <f t="shared" ref="L13" si="1">IF(J13="","",(J13-(J13*K13)))</f>
        <v>3187.5</v>
      </c>
      <c r="N13" s="57" t="s">
        <v>73</v>
      </c>
      <c r="O13" s="57" t="s">
        <v>73</v>
      </c>
      <c r="P13" s="57" t="s">
        <v>73</v>
      </c>
    </row>
    <row r="14" spans="2:49" ht="62.5" x14ac:dyDescent="0.35">
      <c r="B14" s="72">
        <v>9</v>
      </c>
      <c r="C14" s="54">
        <v>3765495</v>
      </c>
      <c r="D14" s="54" t="s">
        <v>273</v>
      </c>
      <c r="E14" s="54" t="s">
        <v>272</v>
      </c>
      <c r="F14" s="54" t="s">
        <v>271</v>
      </c>
      <c r="G14" s="55" t="s">
        <v>81</v>
      </c>
      <c r="H14" s="55" t="s">
        <v>72</v>
      </c>
      <c r="I14" s="56" t="s">
        <v>76</v>
      </c>
      <c r="J14" s="124">
        <v>56</v>
      </c>
      <c r="K14" s="137">
        <v>0.15</v>
      </c>
      <c r="L14" s="103">
        <f t="shared" ref="L14:L15" si="2">IF(J14="","",(J14-(J14*K14)))</f>
        <v>47.6</v>
      </c>
      <c r="N14" s="57" t="s">
        <v>73</v>
      </c>
      <c r="O14" s="57" t="s">
        <v>73</v>
      </c>
      <c r="P14" s="57" t="s">
        <v>73</v>
      </c>
    </row>
    <row r="15" spans="2:49" ht="62.5" x14ac:dyDescent="0.35">
      <c r="B15" s="72">
        <v>10</v>
      </c>
      <c r="C15" s="54">
        <v>3765504</v>
      </c>
      <c r="D15" s="54" t="s">
        <v>274</v>
      </c>
      <c r="E15" s="54" t="s">
        <v>272</v>
      </c>
      <c r="F15" s="54" t="s">
        <v>271</v>
      </c>
      <c r="G15" s="55" t="s">
        <v>81</v>
      </c>
      <c r="H15" s="55" t="s">
        <v>72</v>
      </c>
      <c r="I15" s="56" t="s">
        <v>76</v>
      </c>
      <c r="J15" s="124">
        <v>62</v>
      </c>
      <c r="K15" s="137">
        <v>0.15</v>
      </c>
      <c r="L15" s="103">
        <f t="shared" si="2"/>
        <v>52.7</v>
      </c>
      <c r="N15" s="57" t="s">
        <v>73</v>
      </c>
      <c r="O15" s="57" t="s">
        <v>73</v>
      </c>
      <c r="P15" s="57" t="s">
        <v>73</v>
      </c>
    </row>
    <row r="16" spans="2:49" ht="37.5" x14ac:dyDescent="0.35">
      <c r="B16" s="72">
        <v>11</v>
      </c>
      <c r="C16" s="54">
        <v>3765414</v>
      </c>
      <c r="D16" s="54" t="s">
        <v>276</v>
      </c>
      <c r="E16" s="54" t="s">
        <v>275</v>
      </c>
      <c r="F16" s="54" t="s">
        <v>271</v>
      </c>
      <c r="G16" s="55" t="s">
        <v>81</v>
      </c>
      <c r="H16" s="55" t="s">
        <v>72</v>
      </c>
      <c r="I16" s="56" t="s">
        <v>76</v>
      </c>
      <c r="J16" s="124">
        <v>264</v>
      </c>
      <c r="K16" s="137">
        <v>0.15</v>
      </c>
      <c r="L16" s="103">
        <f t="shared" ref="L16:L79" si="3">IF(J16="","",(J16-(J16*K16)))</f>
        <v>224.4</v>
      </c>
      <c r="N16" s="57" t="s">
        <v>73</v>
      </c>
      <c r="O16" s="57" t="s">
        <v>73</v>
      </c>
      <c r="P16" s="57" t="s">
        <v>73</v>
      </c>
    </row>
    <row r="17" spans="2:16" ht="37.5" x14ac:dyDescent="0.35">
      <c r="B17" s="72">
        <v>12</v>
      </c>
      <c r="C17" s="54" t="s">
        <v>277</v>
      </c>
      <c r="D17" s="54" t="s">
        <v>278</v>
      </c>
      <c r="E17" s="54" t="s">
        <v>279</v>
      </c>
      <c r="F17" s="54" t="s">
        <v>69</v>
      </c>
      <c r="G17" s="55">
        <v>1</v>
      </c>
      <c r="H17" s="55" t="s">
        <v>72</v>
      </c>
      <c r="I17" s="56" t="s">
        <v>76</v>
      </c>
      <c r="J17" s="124">
        <v>69.989999999999995</v>
      </c>
      <c r="K17" s="137">
        <v>0.15</v>
      </c>
      <c r="L17" s="103">
        <f t="shared" si="3"/>
        <v>59.491499999999995</v>
      </c>
      <c r="N17" s="57" t="s">
        <v>73</v>
      </c>
      <c r="O17" s="57" t="s">
        <v>73</v>
      </c>
      <c r="P17" s="57" t="s">
        <v>73</v>
      </c>
    </row>
    <row r="18" spans="2:16" ht="37.5" x14ac:dyDescent="0.35">
      <c r="B18" s="72">
        <v>13</v>
      </c>
      <c r="C18" s="54" t="s">
        <v>280</v>
      </c>
      <c r="D18" s="54" t="s">
        <v>281</v>
      </c>
      <c r="E18" s="54" t="s">
        <v>279</v>
      </c>
      <c r="F18" s="54" t="s">
        <v>69</v>
      </c>
      <c r="G18" s="55">
        <v>1</v>
      </c>
      <c r="H18" s="55" t="s">
        <v>72</v>
      </c>
      <c r="I18" s="56" t="s">
        <v>76</v>
      </c>
      <c r="J18" s="124">
        <v>79.989999999999995</v>
      </c>
      <c r="K18" s="137">
        <v>0.15</v>
      </c>
      <c r="L18" s="103">
        <f t="shared" si="3"/>
        <v>67.991500000000002</v>
      </c>
      <c r="N18" s="57" t="s">
        <v>73</v>
      </c>
      <c r="O18" s="57" t="s">
        <v>73</v>
      </c>
      <c r="P18" s="57" t="s">
        <v>73</v>
      </c>
    </row>
    <row r="19" spans="2:16" ht="37.5" x14ac:dyDescent="0.35">
      <c r="B19" s="72">
        <v>14</v>
      </c>
      <c r="C19" s="54" t="s">
        <v>282</v>
      </c>
      <c r="D19" s="54" t="s">
        <v>283</v>
      </c>
      <c r="E19" s="54" t="s">
        <v>279</v>
      </c>
      <c r="F19" s="54" t="s">
        <v>69</v>
      </c>
      <c r="G19" s="55">
        <v>1</v>
      </c>
      <c r="H19" s="55" t="s">
        <v>72</v>
      </c>
      <c r="I19" s="56" t="s">
        <v>76</v>
      </c>
      <c r="J19" s="124">
        <v>97.99</v>
      </c>
      <c r="K19" s="137">
        <v>0.15</v>
      </c>
      <c r="L19" s="103">
        <f t="shared" si="3"/>
        <v>83.291499999999999</v>
      </c>
      <c r="N19" s="57" t="s">
        <v>73</v>
      </c>
      <c r="O19" s="57" t="s">
        <v>73</v>
      </c>
      <c r="P19" s="57" t="s">
        <v>73</v>
      </c>
    </row>
    <row r="20" spans="2:16" ht="37.5" x14ac:dyDescent="0.35">
      <c r="B20" s="72">
        <v>15</v>
      </c>
      <c r="C20" s="54" t="s">
        <v>284</v>
      </c>
      <c r="D20" s="54" t="s">
        <v>285</v>
      </c>
      <c r="E20" s="54" t="s">
        <v>279</v>
      </c>
      <c r="F20" s="54" t="s">
        <v>69</v>
      </c>
      <c r="G20" s="55">
        <v>1</v>
      </c>
      <c r="H20" s="55" t="s">
        <v>72</v>
      </c>
      <c r="I20" s="56" t="s">
        <v>76</v>
      </c>
      <c r="J20" s="124">
        <v>139.99</v>
      </c>
      <c r="K20" s="137">
        <v>0.15</v>
      </c>
      <c r="L20" s="103">
        <f t="shared" si="3"/>
        <v>118.9915</v>
      </c>
      <c r="N20" s="57" t="s">
        <v>73</v>
      </c>
      <c r="O20" s="57" t="s">
        <v>73</v>
      </c>
      <c r="P20" s="57" t="s">
        <v>73</v>
      </c>
    </row>
    <row r="21" spans="2:16" ht="37.5" x14ac:dyDescent="0.35">
      <c r="B21" s="72">
        <v>16</v>
      </c>
      <c r="C21" s="54" t="s">
        <v>286</v>
      </c>
      <c r="D21" s="54" t="s">
        <v>287</v>
      </c>
      <c r="E21" s="54" t="s">
        <v>279</v>
      </c>
      <c r="F21" s="54" t="s">
        <v>69</v>
      </c>
      <c r="G21" s="55">
        <v>1</v>
      </c>
      <c r="H21" s="55" t="s">
        <v>72</v>
      </c>
      <c r="I21" s="56" t="s">
        <v>76</v>
      </c>
      <c r="J21" s="124">
        <v>361.99</v>
      </c>
      <c r="K21" s="137">
        <v>0.15</v>
      </c>
      <c r="L21" s="103">
        <f t="shared" si="3"/>
        <v>307.69150000000002</v>
      </c>
      <c r="N21" s="57" t="s">
        <v>73</v>
      </c>
      <c r="O21" s="57" t="s">
        <v>73</v>
      </c>
      <c r="P21" s="57" t="s">
        <v>73</v>
      </c>
    </row>
    <row r="22" spans="2:16" ht="37.5" x14ac:dyDescent="0.35">
      <c r="B22" s="72">
        <v>17</v>
      </c>
      <c r="C22" s="54" t="s">
        <v>288</v>
      </c>
      <c r="D22" s="54" t="s">
        <v>289</v>
      </c>
      <c r="E22" s="54" t="s">
        <v>279</v>
      </c>
      <c r="F22" s="54" t="s">
        <v>69</v>
      </c>
      <c r="G22" s="55">
        <v>1</v>
      </c>
      <c r="H22" s="55" t="s">
        <v>72</v>
      </c>
      <c r="I22" s="56" t="s">
        <v>76</v>
      </c>
      <c r="J22" s="124">
        <v>69.989999999999995</v>
      </c>
      <c r="K22" s="137">
        <v>0.15</v>
      </c>
      <c r="L22" s="103">
        <f t="shared" si="3"/>
        <v>59.491499999999995</v>
      </c>
      <c r="N22" s="57" t="s">
        <v>73</v>
      </c>
      <c r="O22" s="57" t="s">
        <v>73</v>
      </c>
      <c r="P22" s="57" t="s">
        <v>73</v>
      </c>
    </row>
    <row r="23" spans="2:16" ht="37.5" x14ac:dyDescent="0.35">
      <c r="B23" s="72">
        <v>18</v>
      </c>
      <c r="C23" s="54" t="s">
        <v>290</v>
      </c>
      <c r="D23" s="54" t="s">
        <v>291</v>
      </c>
      <c r="E23" s="54" t="s">
        <v>279</v>
      </c>
      <c r="F23" s="54" t="s">
        <v>69</v>
      </c>
      <c r="G23" s="55">
        <v>1</v>
      </c>
      <c r="H23" s="55" t="s">
        <v>72</v>
      </c>
      <c r="I23" s="56" t="s">
        <v>76</v>
      </c>
      <c r="J23" s="124">
        <v>86.99</v>
      </c>
      <c r="K23" s="137">
        <v>0.15</v>
      </c>
      <c r="L23" s="103">
        <f t="shared" si="3"/>
        <v>73.941499999999991</v>
      </c>
      <c r="N23" s="57" t="s">
        <v>73</v>
      </c>
      <c r="O23" s="57" t="s">
        <v>73</v>
      </c>
      <c r="P23" s="57" t="s">
        <v>73</v>
      </c>
    </row>
    <row r="24" spans="2:16" ht="37.5" x14ac:dyDescent="0.35">
      <c r="B24" s="72">
        <v>19</v>
      </c>
      <c r="C24" s="54" t="s">
        <v>292</v>
      </c>
      <c r="D24" s="54" t="s">
        <v>293</v>
      </c>
      <c r="E24" s="54" t="s">
        <v>279</v>
      </c>
      <c r="F24" s="54" t="s">
        <v>69</v>
      </c>
      <c r="G24" s="55">
        <v>1</v>
      </c>
      <c r="H24" s="55" t="s">
        <v>72</v>
      </c>
      <c r="I24" s="56" t="s">
        <v>76</v>
      </c>
      <c r="J24" s="124">
        <v>128.99</v>
      </c>
      <c r="K24" s="137">
        <v>0.15</v>
      </c>
      <c r="L24" s="103">
        <f t="shared" si="3"/>
        <v>109.64150000000001</v>
      </c>
      <c r="N24" s="57" t="s">
        <v>73</v>
      </c>
      <c r="O24" s="57" t="s">
        <v>73</v>
      </c>
      <c r="P24" s="57" t="s">
        <v>73</v>
      </c>
    </row>
    <row r="25" spans="2:16" ht="37.5" x14ac:dyDescent="0.35">
      <c r="B25" s="72">
        <v>20</v>
      </c>
      <c r="C25" s="54" t="s">
        <v>294</v>
      </c>
      <c r="D25" s="54" t="s">
        <v>295</v>
      </c>
      <c r="E25" s="54" t="s">
        <v>279</v>
      </c>
      <c r="F25" s="54" t="s">
        <v>69</v>
      </c>
      <c r="G25" s="55">
        <v>1</v>
      </c>
      <c r="H25" s="55" t="s">
        <v>72</v>
      </c>
      <c r="I25" s="56" t="s">
        <v>76</v>
      </c>
      <c r="J25" s="124">
        <v>20</v>
      </c>
      <c r="K25" s="137">
        <v>0.15</v>
      </c>
      <c r="L25" s="103">
        <f t="shared" si="3"/>
        <v>17</v>
      </c>
      <c r="N25" s="57" t="s">
        <v>73</v>
      </c>
      <c r="O25" s="57" t="s">
        <v>73</v>
      </c>
      <c r="P25" s="57" t="s">
        <v>73</v>
      </c>
    </row>
    <row r="26" spans="2:16" ht="37.5" x14ac:dyDescent="0.35">
      <c r="B26" s="72">
        <v>21</v>
      </c>
      <c r="C26" s="54" t="s">
        <v>296</v>
      </c>
      <c r="D26" s="54" t="s">
        <v>297</v>
      </c>
      <c r="E26" s="54" t="s">
        <v>279</v>
      </c>
      <c r="F26" s="54" t="s">
        <v>69</v>
      </c>
      <c r="G26" s="55">
        <v>1</v>
      </c>
      <c r="H26" s="55" t="s">
        <v>72</v>
      </c>
      <c r="I26" s="56" t="s">
        <v>76</v>
      </c>
      <c r="J26" s="124">
        <v>80</v>
      </c>
      <c r="K26" s="137">
        <v>0.15</v>
      </c>
      <c r="L26" s="103">
        <f t="shared" si="3"/>
        <v>68</v>
      </c>
      <c r="N26" s="57" t="s">
        <v>73</v>
      </c>
      <c r="O26" s="57" t="s">
        <v>73</v>
      </c>
      <c r="P26" s="57" t="s">
        <v>73</v>
      </c>
    </row>
    <row r="27" spans="2:16" ht="50" x14ac:dyDescent="0.35">
      <c r="B27" s="72">
        <v>22</v>
      </c>
      <c r="C27" s="54" t="s">
        <v>540</v>
      </c>
      <c r="D27" s="54" t="s">
        <v>541</v>
      </c>
      <c r="E27" s="54" t="s">
        <v>252</v>
      </c>
      <c r="F27" s="54" t="s">
        <v>253</v>
      </c>
      <c r="G27" s="55">
        <v>1</v>
      </c>
      <c r="H27" s="55" t="s">
        <v>72</v>
      </c>
      <c r="I27" s="56" t="s">
        <v>76</v>
      </c>
      <c r="J27" s="136">
        <v>91</v>
      </c>
      <c r="K27" s="138">
        <v>0.15</v>
      </c>
      <c r="L27" s="139">
        <f t="shared" si="3"/>
        <v>77.349999999999994</v>
      </c>
      <c r="N27" s="57" t="s">
        <v>73</v>
      </c>
      <c r="O27" s="57" t="s">
        <v>73</v>
      </c>
      <c r="P27" s="57" t="s">
        <v>73</v>
      </c>
    </row>
    <row r="28" spans="2:16" ht="50" x14ac:dyDescent="0.35">
      <c r="B28" s="72">
        <v>23</v>
      </c>
      <c r="C28" s="54" t="s">
        <v>542</v>
      </c>
      <c r="D28" s="54" t="s">
        <v>543</v>
      </c>
      <c r="E28" s="54" t="s">
        <v>252</v>
      </c>
      <c r="F28" s="54" t="s">
        <v>253</v>
      </c>
      <c r="G28" s="55">
        <v>1</v>
      </c>
      <c r="H28" s="55" t="s">
        <v>72</v>
      </c>
      <c r="I28" s="56" t="s">
        <v>76</v>
      </c>
      <c r="J28" s="136">
        <v>185</v>
      </c>
      <c r="K28" s="138">
        <v>0.15</v>
      </c>
      <c r="L28" s="139">
        <f t="shared" si="3"/>
        <v>157.25</v>
      </c>
      <c r="N28" s="57" t="s">
        <v>73</v>
      </c>
      <c r="O28" s="57" t="s">
        <v>73</v>
      </c>
      <c r="P28" s="57" t="s">
        <v>73</v>
      </c>
    </row>
    <row r="29" spans="2:16" ht="50" x14ac:dyDescent="0.35">
      <c r="B29" s="72">
        <v>24</v>
      </c>
      <c r="C29" s="54" t="s">
        <v>544</v>
      </c>
      <c r="D29" s="54" t="s">
        <v>545</v>
      </c>
      <c r="E29" s="54" t="s">
        <v>252</v>
      </c>
      <c r="F29" s="54" t="s">
        <v>253</v>
      </c>
      <c r="G29" s="55">
        <v>1</v>
      </c>
      <c r="H29" s="55" t="s">
        <v>72</v>
      </c>
      <c r="I29" s="56" t="s">
        <v>76</v>
      </c>
      <c r="J29" s="136">
        <v>208</v>
      </c>
      <c r="K29" s="138">
        <v>0.15</v>
      </c>
      <c r="L29" s="139">
        <f t="shared" si="3"/>
        <v>176.8</v>
      </c>
      <c r="N29" s="57" t="s">
        <v>73</v>
      </c>
      <c r="O29" s="57" t="s">
        <v>73</v>
      </c>
      <c r="P29" s="57" t="s">
        <v>73</v>
      </c>
    </row>
    <row r="30" spans="2:16" ht="50" x14ac:dyDescent="0.35">
      <c r="B30" s="72">
        <v>25</v>
      </c>
      <c r="C30" s="54" t="s">
        <v>546</v>
      </c>
      <c r="D30" s="54" t="s">
        <v>547</v>
      </c>
      <c r="E30" s="54" t="s">
        <v>252</v>
      </c>
      <c r="F30" s="54" t="s">
        <v>253</v>
      </c>
      <c r="G30" s="55">
        <v>1</v>
      </c>
      <c r="H30" s="55" t="s">
        <v>72</v>
      </c>
      <c r="I30" s="56" t="s">
        <v>76</v>
      </c>
      <c r="J30" s="136">
        <v>225</v>
      </c>
      <c r="K30" s="138">
        <v>0.15</v>
      </c>
      <c r="L30" s="139">
        <f t="shared" si="3"/>
        <v>191.25</v>
      </c>
      <c r="N30" s="57" t="s">
        <v>73</v>
      </c>
      <c r="O30" s="57" t="s">
        <v>73</v>
      </c>
      <c r="P30" s="57" t="s">
        <v>73</v>
      </c>
    </row>
    <row r="31" spans="2:16" ht="50" x14ac:dyDescent="0.35">
      <c r="B31" s="72">
        <v>26</v>
      </c>
      <c r="C31" s="54" t="s">
        <v>548</v>
      </c>
      <c r="D31" s="54" t="s">
        <v>549</v>
      </c>
      <c r="E31" s="54" t="s">
        <v>252</v>
      </c>
      <c r="F31" s="54" t="s">
        <v>253</v>
      </c>
      <c r="G31" s="55">
        <v>1</v>
      </c>
      <c r="H31" s="55" t="s">
        <v>72</v>
      </c>
      <c r="I31" s="56" t="s">
        <v>76</v>
      </c>
      <c r="J31" s="136">
        <v>170</v>
      </c>
      <c r="K31" s="138">
        <v>0.15</v>
      </c>
      <c r="L31" s="139">
        <f t="shared" si="3"/>
        <v>144.5</v>
      </c>
      <c r="N31" s="57" t="s">
        <v>73</v>
      </c>
      <c r="O31" s="57" t="s">
        <v>73</v>
      </c>
      <c r="P31" s="57" t="s">
        <v>73</v>
      </c>
    </row>
    <row r="32" spans="2:16" ht="50" x14ac:dyDescent="0.35">
      <c r="B32" s="72">
        <v>27</v>
      </c>
      <c r="C32" s="54" t="s">
        <v>550</v>
      </c>
      <c r="D32" s="54" t="s">
        <v>551</v>
      </c>
      <c r="E32" s="54" t="s">
        <v>252</v>
      </c>
      <c r="F32" s="54" t="s">
        <v>253</v>
      </c>
      <c r="G32" s="55">
        <v>1</v>
      </c>
      <c r="H32" s="55" t="s">
        <v>72</v>
      </c>
      <c r="I32" s="56" t="s">
        <v>76</v>
      </c>
      <c r="J32" s="136">
        <v>167</v>
      </c>
      <c r="K32" s="138">
        <v>0.15</v>
      </c>
      <c r="L32" s="139">
        <f t="shared" si="3"/>
        <v>141.94999999999999</v>
      </c>
      <c r="N32" s="57" t="s">
        <v>73</v>
      </c>
      <c r="O32" s="57" t="s">
        <v>73</v>
      </c>
      <c r="P32" s="57" t="s">
        <v>73</v>
      </c>
    </row>
    <row r="33" spans="2:16" ht="50" x14ac:dyDescent="0.35">
      <c r="B33" s="72">
        <v>28</v>
      </c>
      <c r="C33" s="54" t="s">
        <v>552</v>
      </c>
      <c r="D33" s="54" t="s">
        <v>553</v>
      </c>
      <c r="E33" s="54" t="s">
        <v>252</v>
      </c>
      <c r="F33" s="54" t="s">
        <v>253</v>
      </c>
      <c r="G33" s="55">
        <v>1</v>
      </c>
      <c r="H33" s="55" t="s">
        <v>72</v>
      </c>
      <c r="I33" s="56" t="s">
        <v>76</v>
      </c>
      <c r="J33" s="136">
        <v>275</v>
      </c>
      <c r="K33" s="138">
        <v>0.15</v>
      </c>
      <c r="L33" s="139">
        <f t="shared" si="3"/>
        <v>233.75</v>
      </c>
      <c r="N33" s="57" t="s">
        <v>73</v>
      </c>
      <c r="O33" s="57" t="s">
        <v>73</v>
      </c>
      <c r="P33" s="57" t="s">
        <v>73</v>
      </c>
    </row>
    <row r="34" spans="2:16" ht="50" x14ac:dyDescent="0.35">
      <c r="B34" s="72">
        <v>29</v>
      </c>
      <c r="C34" s="54" t="s">
        <v>554</v>
      </c>
      <c r="D34" s="54" t="s">
        <v>555</v>
      </c>
      <c r="E34" s="54" t="s">
        <v>252</v>
      </c>
      <c r="F34" s="54" t="s">
        <v>253</v>
      </c>
      <c r="G34" s="55">
        <v>1</v>
      </c>
      <c r="H34" s="55" t="s">
        <v>72</v>
      </c>
      <c r="I34" s="56" t="s">
        <v>76</v>
      </c>
      <c r="J34" s="136">
        <v>222</v>
      </c>
      <c r="K34" s="138">
        <v>0.15</v>
      </c>
      <c r="L34" s="139">
        <f t="shared" si="3"/>
        <v>188.7</v>
      </c>
      <c r="N34" s="57" t="s">
        <v>73</v>
      </c>
      <c r="O34" s="57" t="s">
        <v>73</v>
      </c>
      <c r="P34" s="57" t="s">
        <v>73</v>
      </c>
    </row>
    <row r="35" spans="2:16" ht="50" x14ac:dyDescent="0.35">
      <c r="B35" s="72">
        <v>30</v>
      </c>
      <c r="C35" s="54" t="s">
        <v>556</v>
      </c>
      <c r="D35" s="54" t="s">
        <v>557</v>
      </c>
      <c r="E35" s="54" t="s">
        <v>252</v>
      </c>
      <c r="F35" s="54" t="s">
        <v>253</v>
      </c>
      <c r="G35" s="55">
        <v>1</v>
      </c>
      <c r="H35" s="55" t="s">
        <v>72</v>
      </c>
      <c r="I35" s="56" t="s">
        <v>76</v>
      </c>
      <c r="J35" s="136">
        <v>268</v>
      </c>
      <c r="K35" s="138">
        <v>0.15</v>
      </c>
      <c r="L35" s="139">
        <f t="shared" si="3"/>
        <v>227.8</v>
      </c>
      <c r="N35" s="57" t="s">
        <v>73</v>
      </c>
      <c r="O35" s="57" t="s">
        <v>73</v>
      </c>
      <c r="P35" s="57" t="s">
        <v>73</v>
      </c>
    </row>
    <row r="36" spans="2:16" ht="50" x14ac:dyDescent="0.35">
      <c r="B36" s="72">
        <v>31</v>
      </c>
      <c r="C36" s="54" t="s">
        <v>558</v>
      </c>
      <c r="D36" s="54" t="s">
        <v>559</v>
      </c>
      <c r="E36" s="54" t="s">
        <v>252</v>
      </c>
      <c r="F36" s="54" t="s">
        <v>253</v>
      </c>
      <c r="G36" s="55">
        <v>1</v>
      </c>
      <c r="H36" s="55" t="s">
        <v>72</v>
      </c>
      <c r="I36" s="56" t="s">
        <v>76</v>
      </c>
      <c r="J36" s="136">
        <v>308</v>
      </c>
      <c r="K36" s="138">
        <v>0.15</v>
      </c>
      <c r="L36" s="139">
        <f t="shared" si="3"/>
        <v>261.8</v>
      </c>
      <c r="N36" s="57" t="s">
        <v>73</v>
      </c>
      <c r="O36" s="57" t="s">
        <v>73</v>
      </c>
      <c r="P36" s="57" t="s">
        <v>73</v>
      </c>
    </row>
    <row r="37" spans="2:16" ht="50" x14ac:dyDescent="0.35">
      <c r="B37" s="72">
        <v>32</v>
      </c>
      <c r="C37" s="54" t="s">
        <v>560</v>
      </c>
      <c r="D37" s="54" t="s">
        <v>561</v>
      </c>
      <c r="E37" s="54" t="s">
        <v>252</v>
      </c>
      <c r="F37" s="54" t="s">
        <v>253</v>
      </c>
      <c r="G37" s="55">
        <v>1</v>
      </c>
      <c r="H37" s="55" t="s">
        <v>72</v>
      </c>
      <c r="I37" s="56" t="s">
        <v>76</v>
      </c>
      <c r="J37" s="136">
        <v>292</v>
      </c>
      <c r="K37" s="138">
        <v>0.15</v>
      </c>
      <c r="L37" s="139">
        <f t="shared" si="3"/>
        <v>248.2</v>
      </c>
      <c r="N37" s="57" t="s">
        <v>73</v>
      </c>
      <c r="O37" s="57" t="s">
        <v>73</v>
      </c>
      <c r="P37" s="57" t="s">
        <v>73</v>
      </c>
    </row>
    <row r="38" spans="2:16" ht="50" x14ac:dyDescent="0.35">
      <c r="B38" s="72">
        <v>33</v>
      </c>
      <c r="C38" s="54" t="s">
        <v>562</v>
      </c>
      <c r="D38" s="54" t="s">
        <v>563</v>
      </c>
      <c r="E38" s="54" t="s">
        <v>252</v>
      </c>
      <c r="F38" s="54" t="s">
        <v>253</v>
      </c>
      <c r="G38" s="55">
        <v>1</v>
      </c>
      <c r="H38" s="55" t="s">
        <v>72</v>
      </c>
      <c r="I38" s="56" t="s">
        <v>76</v>
      </c>
      <c r="J38" s="136">
        <v>462</v>
      </c>
      <c r="K38" s="138">
        <v>0.15</v>
      </c>
      <c r="L38" s="139">
        <f t="shared" si="3"/>
        <v>392.7</v>
      </c>
      <c r="N38" s="57" t="s">
        <v>73</v>
      </c>
      <c r="O38" s="57" t="s">
        <v>73</v>
      </c>
      <c r="P38" s="57" t="s">
        <v>73</v>
      </c>
    </row>
    <row r="39" spans="2:16" ht="50" x14ac:dyDescent="0.35">
      <c r="B39" s="72">
        <v>34</v>
      </c>
      <c r="C39" s="54" t="s">
        <v>564</v>
      </c>
      <c r="D39" s="54" t="s">
        <v>565</v>
      </c>
      <c r="E39" s="54" t="s">
        <v>252</v>
      </c>
      <c r="F39" s="54" t="s">
        <v>253</v>
      </c>
      <c r="G39" s="55">
        <v>1</v>
      </c>
      <c r="H39" s="55" t="s">
        <v>72</v>
      </c>
      <c r="I39" s="56" t="s">
        <v>76</v>
      </c>
      <c r="J39" s="136">
        <v>358</v>
      </c>
      <c r="K39" s="138">
        <v>0.15</v>
      </c>
      <c r="L39" s="139">
        <f t="shared" si="3"/>
        <v>304.3</v>
      </c>
      <c r="N39" s="57" t="s">
        <v>73</v>
      </c>
      <c r="O39" s="57" t="s">
        <v>73</v>
      </c>
      <c r="P39" s="57" t="s">
        <v>73</v>
      </c>
    </row>
    <row r="40" spans="2:16" ht="50" x14ac:dyDescent="0.35">
      <c r="B40" s="72">
        <v>35</v>
      </c>
      <c r="C40" s="54" t="s">
        <v>566</v>
      </c>
      <c r="D40" s="54" t="s">
        <v>567</v>
      </c>
      <c r="E40" s="54" t="s">
        <v>252</v>
      </c>
      <c r="F40" s="54" t="s">
        <v>253</v>
      </c>
      <c r="G40" s="55">
        <v>1</v>
      </c>
      <c r="H40" s="55" t="s">
        <v>72</v>
      </c>
      <c r="I40" s="56" t="s">
        <v>76</v>
      </c>
      <c r="J40" s="136">
        <v>443</v>
      </c>
      <c r="K40" s="138">
        <v>0.15</v>
      </c>
      <c r="L40" s="139">
        <f t="shared" si="3"/>
        <v>376.55</v>
      </c>
      <c r="N40" s="57" t="s">
        <v>73</v>
      </c>
      <c r="O40" s="57" t="s">
        <v>73</v>
      </c>
      <c r="P40" s="57" t="s">
        <v>73</v>
      </c>
    </row>
    <row r="41" spans="2:16" ht="50" x14ac:dyDescent="0.35">
      <c r="B41" s="72">
        <v>36</v>
      </c>
      <c r="C41" s="54" t="s">
        <v>568</v>
      </c>
      <c r="D41" s="54" t="s">
        <v>569</v>
      </c>
      <c r="E41" s="54" t="s">
        <v>252</v>
      </c>
      <c r="F41" s="54" t="s">
        <v>253</v>
      </c>
      <c r="G41" s="55">
        <v>1</v>
      </c>
      <c r="H41" s="55" t="s">
        <v>72</v>
      </c>
      <c r="I41" s="56" t="s">
        <v>76</v>
      </c>
      <c r="J41" s="136">
        <v>197</v>
      </c>
      <c r="K41" s="138">
        <v>0.15</v>
      </c>
      <c r="L41" s="139">
        <f t="shared" si="3"/>
        <v>167.45</v>
      </c>
      <c r="N41" s="57" t="s">
        <v>73</v>
      </c>
      <c r="O41" s="57" t="s">
        <v>73</v>
      </c>
      <c r="P41" s="57" t="s">
        <v>73</v>
      </c>
    </row>
    <row r="42" spans="2:16" ht="50" x14ac:dyDescent="0.35">
      <c r="B42" s="72">
        <v>37</v>
      </c>
      <c r="C42" s="54" t="s">
        <v>570</v>
      </c>
      <c r="D42" s="54" t="s">
        <v>571</v>
      </c>
      <c r="E42" s="54" t="s">
        <v>252</v>
      </c>
      <c r="F42" s="54" t="s">
        <v>253</v>
      </c>
      <c r="G42" s="55">
        <v>1</v>
      </c>
      <c r="H42" s="55" t="s">
        <v>72</v>
      </c>
      <c r="I42" s="56" t="s">
        <v>76</v>
      </c>
      <c r="J42" s="136">
        <v>162</v>
      </c>
      <c r="K42" s="138">
        <v>0.15</v>
      </c>
      <c r="L42" s="139">
        <f t="shared" si="3"/>
        <v>137.69999999999999</v>
      </c>
      <c r="N42" s="57" t="s">
        <v>73</v>
      </c>
      <c r="O42" s="57" t="s">
        <v>73</v>
      </c>
      <c r="P42" s="57" t="s">
        <v>73</v>
      </c>
    </row>
    <row r="43" spans="2:16" ht="50" x14ac:dyDescent="0.35">
      <c r="B43" s="72">
        <v>38</v>
      </c>
      <c r="C43" s="54" t="s">
        <v>572</v>
      </c>
      <c r="D43" s="54" t="s">
        <v>573</v>
      </c>
      <c r="E43" s="54" t="s">
        <v>252</v>
      </c>
      <c r="F43" s="54" t="s">
        <v>253</v>
      </c>
      <c r="G43" s="55">
        <v>1</v>
      </c>
      <c r="H43" s="55" t="s">
        <v>72</v>
      </c>
      <c r="I43" s="56" t="s">
        <v>76</v>
      </c>
      <c r="J43" s="136">
        <v>123</v>
      </c>
      <c r="K43" s="138">
        <v>0.15</v>
      </c>
      <c r="L43" s="139">
        <f t="shared" si="3"/>
        <v>104.55</v>
      </c>
      <c r="N43" s="57" t="s">
        <v>73</v>
      </c>
      <c r="O43" s="57" t="s">
        <v>73</v>
      </c>
      <c r="P43" s="57" t="s">
        <v>73</v>
      </c>
    </row>
    <row r="44" spans="2:16" ht="50" x14ac:dyDescent="0.35">
      <c r="B44" s="72">
        <v>39</v>
      </c>
      <c r="C44" s="54" t="s">
        <v>574</v>
      </c>
      <c r="D44" s="54" t="s">
        <v>575</v>
      </c>
      <c r="E44" s="54" t="s">
        <v>252</v>
      </c>
      <c r="F44" s="54" t="s">
        <v>253</v>
      </c>
      <c r="G44" s="55">
        <v>1</v>
      </c>
      <c r="H44" s="55" t="s">
        <v>72</v>
      </c>
      <c r="I44" s="56" t="s">
        <v>76</v>
      </c>
      <c r="J44" s="136">
        <v>693</v>
      </c>
      <c r="K44" s="138">
        <v>0.15</v>
      </c>
      <c r="L44" s="139">
        <f t="shared" si="3"/>
        <v>589.04999999999995</v>
      </c>
      <c r="N44" s="57" t="s">
        <v>73</v>
      </c>
      <c r="O44" s="57" t="s">
        <v>73</v>
      </c>
      <c r="P44" s="57" t="s">
        <v>73</v>
      </c>
    </row>
    <row r="45" spans="2:16" ht="50" x14ac:dyDescent="0.35">
      <c r="B45" s="72">
        <v>40</v>
      </c>
      <c r="C45" s="54" t="s">
        <v>576</v>
      </c>
      <c r="D45" s="54" t="s">
        <v>577</v>
      </c>
      <c r="E45" s="54" t="s">
        <v>252</v>
      </c>
      <c r="F45" s="54" t="s">
        <v>253</v>
      </c>
      <c r="G45" s="55">
        <v>1</v>
      </c>
      <c r="H45" s="55" t="s">
        <v>72</v>
      </c>
      <c r="I45" s="56" t="s">
        <v>76</v>
      </c>
      <c r="J45" s="136">
        <v>293</v>
      </c>
      <c r="K45" s="138">
        <v>0.15</v>
      </c>
      <c r="L45" s="139">
        <f t="shared" si="3"/>
        <v>249.05</v>
      </c>
      <c r="N45" s="57" t="s">
        <v>73</v>
      </c>
      <c r="O45" s="57" t="s">
        <v>73</v>
      </c>
      <c r="P45" s="57" t="s">
        <v>73</v>
      </c>
    </row>
    <row r="46" spans="2:16" ht="50" x14ac:dyDescent="0.35">
      <c r="B46" s="72">
        <v>41</v>
      </c>
      <c r="C46" s="54" t="s">
        <v>578</v>
      </c>
      <c r="D46" s="54" t="s">
        <v>579</v>
      </c>
      <c r="E46" s="54" t="s">
        <v>252</v>
      </c>
      <c r="F46" s="54" t="s">
        <v>253</v>
      </c>
      <c r="G46" s="55">
        <v>1</v>
      </c>
      <c r="H46" s="55" t="s">
        <v>72</v>
      </c>
      <c r="I46" s="56" t="s">
        <v>76</v>
      </c>
      <c r="J46" s="136">
        <v>208</v>
      </c>
      <c r="K46" s="138">
        <v>0.15</v>
      </c>
      <c r="L46" s="139">
        <f t="shared" si="3"/>
        <v>176.8</v>
      </c>
      <c r="N46" s="57" t="s">
        <v>73</v>
      </c>
      <c r="O46" s="57" t="s">
        <v>73</v>
      </c>
      <c r="P46" s="57" t="s">
        <v>73</v>
      </c>
    </row>
    <row r="47" spans="2:16" ht="50" x14ac:dyDescent="0.35">
      <c r="B47" s="72">
        <v>42</v>
      </c>
      <c r="C47" s="54" t="s">
        <v>580</v>
      </c>
      <c r="D47" s="54" t="s">
        <v>581</v>
      </c>
      <c r="E47" s="54" t="s">
        <v>252</v>
      </c>
      <c r="F47" s="54" t="s">
        <v>253</v>
      </c>
      <c r="G47" s="55">
        <v>1</v>
      </c>
      <c r="H47" s="55" t="s">
        <v>72</v>
      </c>
      <c r="I47" s="56" t="s">
        <v>76</v>
      </c>
      <c r="J47" s="136">
        <v>215</v>
      </c>
      <c r="K47" s="138">
        <v>0.15</v>
      </c>
      <c r="L47" s="139">
        <f t="shared" si="3"/>
        <v>182.75</v>
      </c>
      <c r="N47" s="57" t="s">
        <v>73</v>
      </c>
      <c r="O47" s="57" t="s">
        <v>73</v>
      </c>
      <c r="P47" s="57" t="s">
        <v>73</v>
      </c>
    </row>
    <row r="48" spans="2:16" ht="50" x14ac:dyDescent="0.35">
      <c r="B48" s="72">
        <v>43</v>
      </c>
      <c r="C48" s="54" t="s">
        <v>582</v>
      </c>
      <c r="D48" s="54" t="s">
        <v>583</v>
      </c>
      <c r="E48" s="54" t="s">
        <v>252</v>
      </c>
      <c r="F48" s="54" t="s">
        <v>253</v>
      </c>
      <c r="G48" s="55">
        <v>1</v>
      </c>
      <c r="H48" s="55" t="s">
        <v>72</v>
      </c>
      <c r="I48" s="56" t="s">
        <v>76</v>
      </c>
      <c r="J48" s="136">
        <v>301</v>
      </c>
      <c r="K48" s="138">
        <v>0.15</v>
      </c>
      <c r="L48" s="139">
        <f t="shared" si="3"/>
        <v>255.85</v>
      </c>
      <c r="N48" s="57" t="s">
        <v>73</v>
      </c>
      <c r="O48" s="57" t="s">
        <v>73</v>
      </c>
      <c r="P48" s="57" t="s">
        <v>73</v>
      </c>
    </row>
    <row r="49" spans="2:16" ht="50" x14ac:dyDescent="0.35">
      <c r="B49" s="72">
        <v>44</v>
      </c>
      <c r="C49" s="54" t="s">
        <v>584</v>
      </c>
      <c r="D49" s="54" t="s">
        <v>585</v>
      </c>
      <c r="E49" s="54" t="s">
        <v>252</v>
      </c>
      <c r="F49" s="54" t="s">
        <v>253</v>
      </c>
      <c r="G49" s="55">
        <v>1</v>
      </c>
      <c r="H49" s="55" t="s">
        <v>72</v>
      </c>
      <c r="I49" s="56" t="s">
        <v>76</v>
      </c>
      <c r="J49" s="136">
        <v>274</v>
      </c>
      <c r="K49" s="138">
        <v>0.15</v>
      </c>
      <c r="L49" s="139">
        <f t="shared" si="3"/>
        <v>232.9</v>
      </c>
      <c r="N49" s="57" t="s">
        <v>73</v>
      </c>
      <c r="O49" s="57" t="s">
        <v>73</v>
      </c>
      <c r="P49" s="57" t="s">
        <v>73</v>
      </c>
    </row>
    <row r="50" spans="2:16" ht="50" x14ac:dyDescent="0.35">
      <c r="B50" s="72">
        <v>45</v>
      </c>
      <c r="C50" s="54" t="s">
        <v>586</v>
      </c>
      <c r="D50" s="54" t="s">
        <v>587</v>
      </c>
      <c r="E50" s="54" t="s">
        <v>252</v>
      </c>
      <c r="F50" s="54" t="s">
        <v>253</v>
      </c>
      <c r="G50" s="55">
        <v>1</v>
      </c>
      <c r="H50" s="55" t="s">
        <v>72</v>
      </c>
      <c r="I50" s="56" t="s">
        <v>76</v>
      </c>
      <c r="J50" s="136">
        <v>600</v>
      </c>
      <c r="K50" s="138">
        <v>0.15</v>
      </c>
      <c r="L50" s="139">
        <f t="shared" si="3"/>
        <v>510</v>
      </c>
      <c r="N50" s="57" t="s">
        <v>73</v>
      </c>
      <c r="O50" s="57" t="s">
        <v>73</v>
      </c>
      <c r="P50" s="57" t="s">
        <v>73</v>
      </c>
    </row>
    <row r="51" spans="2:16" ht="50" x14ac:dyDescent="0.35">
      <c r="B51" s="72">
        <v>46</v>
      </c>
      <c r="C51" s="54" t="s">
        <v>588</v>
      </c>
      <c r="D51" s="54" t="s">
        <v>589</v>
      </c>
      <c r="E51" s="54" t="s">
        <v>252</v>
      </c>
      <c r="F51" s="54" t="s">
        <v>253</v>
      </c>
      <c r="G51" s="55">
        <v>1</v>
      </c>
      <c r="H51" s="55" t="s">
        <v>72</v>
      </c>
      <c r="I51" s="56" t="s">
        <v>76</v>
      </c>
      <c r="J51" s="136">
        <v>375</v>
      </c>
      <c r="K51" s="138">
        <v>0.15</v>
      </c>
      <c r="L51" s="139">
        <f t="shared" si="3"/>
        <v>318.75</v>
      </c>
      <c r="N51" s="57" t="s">
        <v>73</v>
      </c>
      <c r="O51" s="57" t="s">
        <v>73</v>
      </c>
      <c r="P51" s="57" t="s">
        <v>73</v>
      </c>
    </row>
    <row r="52" spans="2:16" ht="50" x14ac:dyDescent="0.35">
      <c r="B52" s="72">
        <v>47</v>
      </c>
      <c r="C52" s="54" t="s">
        <v>590</v>
      </c>
      <c r="D52" s="54" t="s">
        <v>591</v>
      </c>
      <c r="E52" s="54" t="s">
        <v>252</v>
      </c>
      <c r="F52" s="54" t="s">
        <v>253</v>
      </c>
      <c r="G52" s="55">
        <v>1</v>
      </c>
      <c r="H52" s="55" t="s">
        <v>72</v>
      </c>
      <c r="I52" s="56" t="s">
        <v>76</v>
      </c>
      <c r="J52" s="136">
        <v>200</v>
      </c>
      <c r="K52" s="138">
        <v>0.15</v>
      </c>
      <c r="L52" s="139">
        <f t="shared" si="3"/>
        <v>170</v>
      </c>
      <c r="N52" s="57" t="s">
        <v>73</v>
      </c>
      <c r="O52" s="57" t="s">
        <v>73</v>
      </c>
      <c r="P52" s="57" t="s">
        <v>73</v>
      </c>
    </row>
    <row r="53" spans="2:16" ht="50" x14ac:dyDescent="0.35">
      <c r="B53" s="72">
        <v>48</v>
      </c>
      <c r="C53" s="54" t="s">
        <v>592</v>
      </c>
      <c r="D53" s="54" t="s">
        <v>593</v>
      </c>
      <c r="E53" s="54" t="s">
        <v>252</v>
      </c>
      <c r="F53" s="54" t="s">
        <v>253</v>
      </c>
      <c r="G53" s="55">
        <v>1</v>
      </c>
      <c r="H53" s="55" t="s">
        <v>72</v>
      </c>
      <c r="I53" s="56" t="s">
        <v>76</v>
      </c>
      <c r="J53" s="136">
        <v>368</v>
      </c>
      <c r="K53" s="138">
        <v>0.15</v>
      </c>
      <c r="L53" s="139">
        <f t="shared" si="3"/>
        <v>312.8</v>
      </c>
      <c r="N53" s="57" t="s">
        <v>73</v>
      </c>
      <c r="O53" s="57" t="s">
        <v>73</v>
      </c>
      <c r="P53" s="57" t="s">
        <v>73</v>
      </c>
    </row>
    <row r="54" spans="2:16" ht="50" x14ac:dyDescent="0.35">
      <c r="B54" s="72">
        <v>49</v>
      </c>
      <c r="C54" s="54" t="s">
        <v>594</v>
      </c>
      <c r="D54" s="54" t="s">
        <v>595</v>
      </c>
      <c r="E54" s="54" t="s">
        <v>252</v>
      </c>
      <c r="F54" s="54" t="s">
        <v>253</v>
      </c>
      <c r="G54" s="55">
        <v>1</v>
      </c>
      <c r="H54" s="55" t="s">
        <v>72</v>
      </c>
      <c r="I54" s="56" t="s">
        <v>76</v>
      </c>
      <c r="J54" s="136">
        <v>277</v>
      </c>
      <c r="K54" s="138">
        <v>0.15</v>
      </c>
      <c r="L54" s="139">
        <f t="shared" si="3"/>
        <v>235.45</v>
      </c>
      <c r="N54" s="57" t="s">
        <v>73</v>
      </c>
      <c r="O54" s="57" t="s">
        <v>73</v>
      </c>
      <c r="P54" s="57" t="s">
        <v>73</v>
      </c>
    </row>
    <row r="55" spans="2:16" ht="50" x14ac:dyDescent="0.35">
      <c r="B55" s="72">
        <v>50</v>
      </c>
      <c r="C55" s="54" t="s">
        <v>596</v>
      </c>
      <c r="D55" s="54" t="s">
        <v>597</v>
      </c>
      <c r="E55" s="54" t="s">
        <v>252</v>
      </c>
      <c r="F55" s="54" t="s">
        <v>253</v>
      </c>
      <c r="G55" s="55">
        <v>1</v>
      </c>
      <c r="H55" s="55" t="s">
        <v>72</v>
      </c>
      <c r="I55" s="56" t="s">
        <v>76</v>
      </c>
      <c r="J55" s="136">
        <v>417</v>
      </c>
      <c r="K55" s="138">
        <v>0.15</v>
      </c>
      <c r="L55" s="139">
        <f t="shared" si="3"/>
        <v>354.45</v>
      </c>
      <c r="N55" s="57" t="s">
        <v>73</v>
      </c>
      <c r="O55" s="57" t="s">
        <v>73</v>
      </c>
      <c r="P55" s="57" t="s">
        <v>73</v>
      </c>
    </row>
    <row r="56" spans="2:16" ht="50" x14ac:dyDescent="0.35">
      <c r="B56" s="72">
        <v>51</v>
      </c>
      <c r="C56" s="54" t="s">
        <v>598</v>
      </c>
      <c r="D56" s="54" t="s">
        <v>599</v>
      </c>
      <c r="E56" s="54" t="s">
        <v>252</v>
      </c>
      <c r="F56" s="54" t="s">
        <v>253</v>
      </c>
      <c r="G56" s="55">
        <v>1</v>
      </c>
      <c r="H56" s="55" t="s">
        <v>72</v>
      </c>
      <c r="I56" s="56" t="s">
        <v>76</v>
      </c>
      <c r="J56" s="136">
        <v>508</v>
      </c>
      <c r="K56" s="138">
        <v>0.15</v>
      </c>
      <c r="L56" s="139">
        <f t="shared" si="3"/>
        <v>431.8</v>
      </c>
      <c r="N56" s="57" t="s">
        <v>73</v>
      </c>
      <c r="O56" s="57" t="s">
        <v>73</v>
      </c>
      <c r="P56" s="57" t="s">
        <v>73</v>
      </c>
    </row>
    <row r="57" spans="2:16" ht="50" x14ac:dyDescent="0.35">
      <c r="B57" s="72">
        <v>52</v>
      </c>
      <c r="C57" s="54" t="s">
        <v>600</v>
      </c>
      <c r="D57" s="54" t="s">
        <v>601</v>
      </c>
      <c r="E57" s="54" t="s">
        <v>252</v>
      </c>
      <c r="F57" s="54" t="s">
        <v>253</v>
      </c>
      <c r="G57" s="55">
        <v>1</v>
      </c>
      <c r="H57" s="55" t="s">
        <v>72</v>
      </c>
      <c r="I57" s="56" t="s">
        <v>76</v>
      </c>
      <c r="J57" s="136">
        <v>535</v>
      </c>
      <c r="K57" s="138">
        <v>0.15</v>
      </c>
      <c r="L57" s="139">
        <f t="shared" si="3"/>
        <v>454.75</v>
      </c>
      <c r="N57" s="57" t="s">
        <v>73</v>
      </c>
      <c r="O57" s="57" t="s">
        <v>73</v>
      </c>
      <c r="P57" s="57" t="s">
        <v>73</v>
      </c>
    </row>
    <row r="58" spans="2:16" ht="50" x14ac:dyDescent="0.35">
      <c r="B58" s="72">
        <v>53</v>
      </c>
      <c r="C58" s="54" t="s">
        <v>602</v>
      </c>
      <c r="D58" s="54" t="s">
        <v>603</v>
      </c>
      <c r="E58" s="54" t="s">
        <v>252</v>
      </c>
      <c r="F58" s="54" t="s">
        <v>253</v>
      </c>
      <c r="G58" s="55">
        <v>1</v>
      </c>
      <c r="H58" s="55" t="s">
        <v>72</v>
      </c>
      <c r="I58" s="56" t="s">
        <v>76</v>
      </c>
      <c r="J58" s="136">
        <v>933</v>
      </c>
      <c r="K58" s="138">
        <v>0.15</v>
      </c>
      <c r="L58" s="139">
        <f t="shared" si="3"/>
        <v>793.05</v>
      </c>
      <c r="N58" s="57" t="s">
        <v>73</v>
      </c>
      <c r="O58" s="57" t="s">
        <v>73</v>
      </c>
      <c r="P58" s="57" t="s">
        <v>73</v>
      </c>
    </row>
    <row r="59" spans="2:16" ht="50" x14ac:dyDescent="0.35">
      <c r="B59" s="72">
        <v>54</v>
      </c>
      <c r="C59" s="54" t="s">
        <v>604</v>
      </c>
      <c r="D59" s="54" t="s">
        <v>605</v>
      </c>
      <c r="E59" s="54" t="s">
        <v>252</v>
      </c>
      <c r="F59" s="54" t="s">
        <v>253</v>
      </c>
      <c r="G59" s="55">
        <v>1</v>
      </c>
      <c r="H59" s="55" t="s">
        <v>72</v>
      </c>
      <c r="I59" s="56" t="s">
        <v>76</v>
      </c>
      <c r="J59" s="136">
        <v>431</v>
      </c>
      <c r="K59" s="138">
        <v>0.15</v>
      </c>
      <c r="L59" s="139">
        <f t="shared" si="3"/>
        <v>366.35</v>
      </c>
      <c r="N59" s="57" t="s">
        <v>73</v>
      </c>
      <c r="O59" s="57" t="s">
        <v>73</v>
      </c>
      <c r="P59" s="57" t="s">
        <v>73</v>
      </c>
    </row>
    <row r="60" spans="2:16" ht="50" x14ac:dyDescent="0.35">
      <c r="B60" s="72">
        <v>55</v>
      </c>
      <c r="C60" s="54" t="s">
        <v>606</v>
      </c>
      <c r="D60" s="54" t="s">
        <v>607</v>
      </c>
      <c r="E60" s="54" t="s">
        <v>252</v>
      </c>
      <c r="F60" s="54" t="s">
        <v>253</v>
      </c>
      <c r="G60" s="55">
        <v>1</v>
      </c>
      <c r="H60" s="55" t="s">
        <v>72</v>
      </c>
      <c r="I60" s="56" t="s">
        <v>76</v>
      </c>
      <c r="J60" s="136">
        <v>666</v>
      </c>
      <c r="K60" s="138">
        <v>0.15</v>
      </c>
      <c r="L60" s="139">
        <f t="shared" si="3"/>
        <v>566.1</v>
      </c>
      <c r="N60" s="57" t="s">
        <v>73</v>
      </c>
      <c r="O60" s="57" t="s">
        <v>73</v>
      </c>
      <c r="P60" s="57" t="s">
        <v>73</v>
      </c>
    </row>
    <row r="61" spans="2:16" ht="50" x14ac:dyDescent="0.35">
      <c r="B61" s="72">
        <v>56</v>
      </c>
      <c r="C61" s="54" t="s">
        <v>608</v>
      </c>
      <c r="D61" s="54" t="s">
        <v>609</v>
      </c>
      <c r="E61" s="54" t="s">
        <v>252</v>
      </c>
      <c r="F61" s="54" t="s">
        <v>253</v>
      </c>
      <c r="G61" s="55">
        <v>1</v>
      </c>
      <c r="H61" s="55" t="s">
        <v>72</v>
      </c>
      <c r="I61" s="56" t="s">
        <v>76</v>
      </c>
      <c r="J61" s="136">
        <v>33</v>
      </c>
      <c r="K61" s="138">
        <v>0.15</v>
      </c>
      <c r="L61" s="139">
        <f t="shared" si="3"/>
        <v>28.05</v>
      </c>
      <c r="N61" s="57" t="s">
        <v>73</v>
      </c>
      <c r="O61" s="57" t="s">
        <v>73</v>
      </c>
      <c r="P61" s="57" t="s">
        <v>73</v>
      </c>
    </row>
    <row r="62" spans="2:16" ht="50" x14ac:dyDescent="0.35">
      <c r="B62" s="72">
        <v>57</v>
      </c>
      <c r="C62" s="54" t="s">
        <v>610</v>
      </c>
      <c r="D62" s="54" t="s">
        <v>611</v>
      </c>
      <c r="E62" s="54" t="s">
        <v>252</v>
      </c>
      <c r="F62" s="54" t="s">
        <v>253</v>
      </c>
      <c r="G62" s="55">
        <v>1</v>
      </c>
      <c r="H62" s="55" t="s">
        <v>72</v>
      </c>
      <c r="I62" s="56" t="s">
        <v>76</v>
      </c>
      <c r="J62" s="136">
        <v>83</v>
      </c>
      <c r="K62" s="138">
        <v>0.15</v>
      </c>
      <c r="L62" s="139">
        <f t="shared" si="3"/>
        <v>70.55</v>
      </c>
      <c r="N62" s="57" t="s">
        <v>73</v>
      </c>
      <c r="O62" s="57" t="s">
        <v>73</v>
      </c>
      <c r="P62" s="57" t="s">
        <v>73</v>
      </c>
    </row>
    <row r="63" spans="2:16" ht="50" x14ac:dyDescent="0.35">
      <c r="B63" s="72">
        <v>58</v>
      </c>
      <c r="C63" s="54" t="s">
        <v>612</v>
      </c>
      <c r="D63" s="54" t="s">
        <v>613</v>
      </c>
      <c r="E63" s="54" t="s">
        <v>252</v>
      </c>
      <c r="F63" s="54" t="s">
        <v>253</v>
      </c>
      <c r="G63" s="55">
        <v>1</v>
      </c>
      <c r="H63" s="55" t="s">
        <v>72</v>
      </c>
      <c r="I63" s="56" t="s">
        <v>77</v>
      </c>
      <c r="J63" s="136">
        <v>250</v>
      </c>
      <c r="K63" s="138">
        <v>0.15</v>
      </c>
      <c r="L63" s="139">
        <f t="shared" si="3"/>
        <v>212.5</v>
      </c>
      <c r="N63" s="57" t="s">
        <v>73</v>
      </c>
      <c r="O63" s="57" t="s">
        <v>73</v>
      </c>
      <c r="P63" s="57" t="s">
        <v>73</v>
      </c>
    </row>
    <row r="64" spans="2:16" ht="87.5" x14ac:dyDescent="0.35">
      <c r="B64" s="72">
        <v>59</v>
      </c>
      <c r="C64" s="54" t="s">
        <v>614</v>
      </c>
      <c r="D64" s="54" t="s">
        <v>615</v>
      </c>
      <c r="E64" s="54" t="s">
        <v>616</v>
      </c>
      <c r="F64" s="54" t="s">
        <v>617</v>
      </c>
      <c r="G64" s="55">
        <v>1</v>
      </c>
      <c r="H64" s="55" t="s">
        <v>72</v>
      </c>
      <c r="I64" s="56" t="s">
        <v>76</v>
      </c>
      <c r="J64" s="136">
        <v>400</v>
      </c>
      <c r="K64" s="138">
        <v>0.15</v>
      </c>
      <c r="L64" s="139">
        <f t="shared" si="3"/>
        <v>340</v>
      </c>
      <c r="N64" s="57" t="s">
        <v>73</v>
      </c>
      <c r="O64" s="57" t="s">
        <v>73</v>
      </c>
      <c r="P64" s="57" t="s">
        <v>73</v>
      </c>
    </row>
    <row r="65" spans="2:16" ht="87.5" x14ac:dyDescent="0.35">
      <c r="B65" s="72">
        <v>60</v>
      </c>
      <c r="C65" s="54" t="s">
        <v>618</v>
      </c>
      <c r="D65" s="54" t="s">
        <v>619</v>
      </c>
      <c r="E65" s="54" t="s">
        <v>616</v>
      </c>
      <c r="F65" s="54" t="s">
        <v>617</v>
      </c>
      <c r="G65" s="55">
        <v>1</v>
      </c>
      <c r="H65" s="55" t="s">
        <v>72</v>
      </c>
      <c r="I65" s="56" t="s">
        <v>76</v>
      </c>
      <c r="J65" s="136">
        <v>602</v>
      </c>
      <c r="K65" s="138">
        <v>0.15</v>
      </c>
      <c r="L65" s="139">
        <f t="shared" si="3"/>
        <v>511.7</v>
      </c>
      <c r="N65" s="57" t="s">
        <v>73</v>
      </c>
      <c r="O65" s="57" t="s">
        <v>73</v>
      </c>
      <c r="P65" s="57" t="s">
        <v>73</v>
      </c>
    </row>
    <row r="66" spans="2:16" ht="87.5" x14ac:dyDescent="0.35">
      <c r="B66" s="72">
        <v>61</v>
      </c>
      <c r="C66" s="54" t="s">
        <v>620</v>
      </c>
      <c r="D66" s="54" t="s">
        <v>621</v>
      </c>
      <c r="E66" s="54" t="s">
        <v>616</v>
      </c>
      <c r="F66" s="54" t="s">
        <v>617</v>
      </c>
      <c r="G66" s="55">
        <v>1</v>
      </c>
      <c r="H66" s="55" t="s">
        <v>72</v>
      </c>
      <c r="I66" s="56" t="s">
        <v>76</v>
      </c>
      <c r="J66" s="136">
        <v>1148</v>
      </c>
      <c r="K66" s="138">
        <v>0.15</v>
      </c>
      <c r="L66" s="139">
        <f t="shared" si="3"/>
        <v>975.8</v>
      </c>
      <c r="N66" s="57" t="s">
        <v>73</v>
      </c>
      <c r="O66" s="57" t="s">
        <v>73</v>
      </c>
      <c r="P66" s="57" t="s">
        <v>73</v>
      </c>
    </row>
    <row r="67" spans="2:16" ht="87.5" x14ac:dyDescent="0.35">
      <c r="B67" s="72">
        <v>62</v>
      </c>
      <c r="C67" s="54" t="s">
        <v>622</v>
      </c>
      <c r="D67" s="54" t="s">
        <v>623</v>
      </c>
      <c r="E67" s="54" t="s">
        <v>616</v>
      </c>
      <c r="F67" s="54" t="s">
        <v>617</v>
      </c>
      <c r="G67" s="55">
        <v>1</v>
      </c>
      <c r="H67" s="55" t="s">
        <v>72</v>
      </c>
      <c r="I67" s="56" t="s">
        <v>76</v>
      </c>
      <c r="J67" s="136">
        <v>1005</v>
      </c>
      <c r="K67" s="138">
        <v>0.15</v>
      </c>
      <c r="L67" s="139">
        <f t="shared" si="3"/>
        <v>854.25</v>
      </c>
      <c r="N67" s="57" t="s">
        <v>73</v>
      </c>
      <c r="O67" s="57" t="s">
        <v>73</v>
      </c>
      <c r="P67" s="57" t="s">
        <v>73</v>
      </c>
    </row>
    <row r="68" spans="2:16" ht="87.5" x14ac:dyDescent="0.35">
      <c r="B68" s="72">
        <v>63</v>
      </c>
      <c r="C68" s="54" t="s">
        <v>624</v>
      </c>
      <c r="D68" s="54" t="s">
        <v>625</v>
      </c>
      <c r="E68" s="54" t="s">
        <v>616</v>
      </c>
      <c r="F68" s="54" t="s">
        <v>617</v>
      </c>
      <c r="G68" s="55">
        <v>1</v>
      </c>
      <c r="H68" s="55" t="s">
        <v>72</v>
      </c>
      <c r="I68" s="56" t="s">
        <v>76</v>
      </c>
      <c r="J68" s="136">
        <v>1165</v>
      </c>
      <c r="K68" s="138">
        <v>0.15</v>
      </c>
      <c r="L68" s="139">
        <f t="shared" si="3"/>
        <v>990.25</v>
      </c>
      <c r="N68" s="57" t="s">
        <v>73</v>
      </c>
      <c r="O68" s="57" t="s">
        <v>73</v>
      </c>
      <c r="P68" s="57" t="s">
        <v>73</v>
      </c>
    </row>
    <row r="69" spans="2:16" ht="87.5" x14ac:dyDescent="0.35">
      <c r="B69" s="72">
        <v>64</v>
      </c>
      <c r="C69" s="54" t="s">
        <v>626</v>
      </c>
      <c r="D69" s="54" t="s">
        <v>627</v>
      </c>
      <c r="E69" s="54" t="s">
        <v>616</v>
      </c>
      <c r="F69" s="54" t="s">
        <v>617</v>
      </c>
      <c r="G69" s="55">
        <v>1</v>
      </c>
      <c r="H69" s="55" t="s">
        <v>72</v>
      </c>
      <c r="I69" s="56" t="s">
        <v>76</v>
      </c>
      <c r="J69" s="136">
        <v>1958</v>
      </c>
      <c r="K69" s="138">
        <v>0.15</v>
      </c>
      <c r="L69" s="139">
        <f t="shared" si="3"/>
        <v>1664.3</v>
      </c>
      <c r="N69" s="57" t="s">
        <v>73</v>
      </c>
      <c r="O69" s="57" t="s">
        <v>73</v>
      </c>
      <c r="P69" s="57" t="s">
        <v>73</v>
      </c>
    </row>
    <row r="70" spans="2:16" ht="87.5" x14ac:dyDescent="0.35">
      <c r="B70" s="72">
        <v>65</v>
      </c>
      <c r="C70" s="54" t="s">
        <v>628</v>
      </c>
      <c r="D70" s="54" t="s">
        <v>629</v>
      </c>
      <c r="E70" s="54" t="s">
        <v>616</v>
      </c>
      <c r="F70" s="54" t="s">
        <v>617</v>
      </c>
      <c r="G70" s="55">
        <v>1</v>
      </c>
      <c r="H70" s="55" t="s">
        <v>72</v>
      </c>
      <c r="I70" s="56" t="s">
        <v>76</v>
      </c>
      <c r="J70" s="136">
        <v>4158</v>
      </c>
      <c r="K70" s="138">
        <v>0.15</v>
      </c>
      <c r="L70" s="139">
        <f t="shared" si="3"/>
        <v>3534.3</v>
      </c>
      <c r="N70" s="57" t="s">
        <v>73</v>
      </c>
      <c r="O70" s="57" t="s">
        <v>73</v>
      </c>
      <c r="P70" s="57" t="s">
        <v>73</v>
      </c>
    </row>
    <row r="71" spans="2:16" ht="87.5" x14ac:dyDescent="0.35">
      <c r="B71" s="72">
        <v>66</v>
      </c>
      <c r="C71" s="54" t="s">
        <v>630</v>
      </c>
      <c r="D71" s="54" t="s">
        <v>631</v>
      </c>
      <c r="E71" s="54" t="s">
        <v>616</v>
      </c>
      <c r="F71" s="54" t="s">
        <v>617</v>
      </c>
      <c r="G71" s="55">
        <v>1</v>
      </c>
      <c r="H71" s="55" t="s">
        <v>72</v>
      </c>
      <c r="I71" s="56" t="s">
        <v>76</v>
      </c>
      <c r="J71" s="136">
        <v>5642</v>
      </c>
      <c r="K71" s="138">
        <v>0.15</v>
      </c>
      <c r="L71" s="139">
        <f t="shared" si="3"/>
        <v>4795.7</v>
      </c>
      <c r="N71" s="57" t="s">
        <v>73</v>
      </c>
      <c r="O71" s="57" t="s">
        <v>73</v>
      </c>
      <c r="P71" s="57" t="s">
        <v>73</v>
      </c>
    </row>
    <row r="72" spans="2:16" ht="87.5" x14ac:dyDescent="0.35">
      <c r="B72" s="72">
        <v>67</v>
      </c>
      <c r="C72" s="54" t="s">
        <v>632</v>
      </c>
      <c r="D72" s="54" t="s">
        <v>633</v>
      </c>
      <c r="E72" s="54" t="s">
        <v>616</v>
      </c>
      <c r="F72" s="54" t="s">
        <v>617</v>
      </c>
      <c r="G72" s="55">
        <v>1</v>
      </c>
      <c r="H72" s="55" t="s">
        <v>72</v>
      </c>
      <c r="I72" s="56" t="s">
        <v>76</v>
      </c>
      <c r="J72" s="136">
        <v>7083</v>
      </c>
      <c r="K72" s="138">
        <v>0.15</v>
      </c>
      <c r="L72" s="139">
        <f t="shared" si="3"/>
        <v>6020.55</v>
      </c>
      <c r="N72" s="57" t="s">
        <v>73</v>
      </c>
      <c r="O72" s="57" t="s">
        <v>73</v>
      </c>
      <c r="P72" s="57" t="s">
        <v>73</v>
      </c>
    </row>
    <row r="73" spans="2:16" ht="87.5" x14ac:dyDescent="0.35">
      <c r="B73" s="72">
        <v>68</v>
      </c>
      <c r="C73" s="54" t="s">
        <v>634</v>
      </c>
      <c r="D73" s="54" t="s">
        <v>635</v>
      </c>
      <c r="E73" s="54" t="s">
        <v>616</v>
      </c>
      <c r="F73" s="54" t="s">
        <v>617</v>
      </c>
      <c r="G73" s="55">
        <v>1</v>
      </c>
      <c r="H73" s="55" t="s">
        <v>72</v>
      </c>
      <c r="I73" s="56" t="s">
        <v>76</v>
      </c>
      <c r="J73" s="136">
        <v>0</v>
      </c>
      <c r="K73" s="138">
        <v>0.15</v>
      </c>
      <c r="L73" s="139">
        <f t="shared" si="3"/>
        <v>0</v>
      </c>
      <c r="N73" s="57" t="s">
        <v>73</v>
      </c>
      <c r="O73" s="57" t="s">
        <v>73</v>
      </c>
      <c r="P73" s="57" t="s">
        <v>73</v>
      </c>
    </row>
    <row r="74" spans="2:16" ht="87.5" x14ac:dyDescent="0.35">
      <c r="B74" s="72">
        <v>69</v>
      </c>
      <c r="C74" s="54" t="s">
        <v>636</v>
      </c>
      <c r="D74" s="54" t="s">
        <v>637</v>
      </c>
      <c r="E74" s="54" t="s">
        <v>616</v>
      </c>
      <c r="F74" s="54" t="s">
        <v>617</v>
      </c>
      <c r="G74" s="55">
        <v>1</v>
      </c>
      <c r="H74" s="55" t="s">
        <v>72</v>
      </c>
      <c r="I74" s="56" t="s">
        <v>76</v>
      </c>
      <c r="J74" s="136">
        <v>38</v>
      </c>
      <c r="K74" s="138">
        <v>0.15</v>
      </c>
      <c r="L74" s="139">
        <f t="shared" si="3"/>
        <v>32.299999999999997</v>
      </c>
      <c r="N74" s="57" t="s">
        <v>73</v>
      </c>
      <c r="O74" s="57" t="s">
        <v>73</v>
      </c>
      <c r="P74" s="57" t="s">
        <v>73</v>
      </c>
    </row>
    <row r="75" spans="2:16" ht="87.5" x14ac:dyDescent="0.35">
      <c r="B75" s="72">
        <v>70</v>
      </c>
      <c r="C75" s="54" t="s">
        <v>638</v>
      </c>
      <c r="D75" s="54" t="s">
        <v>639</v>
      </c>
      <c r="E75" s="54" t="s">
        <v>616</v>
      </c>
      <c r="F75" s="54" t="s">
        <v>617</v>
      </c>
      <c r="G75" s="55">
        <v>1</v>
      </c>
      <c r="H75" s="55" t="s">
        <v>72</v>
      </c>
      <c r="I75" s="56" t="s">
        <v>77</v>
      </c>
      <c r="J75" s="136">
        <v>3000</v>
      </c>
      <c r="K75" s="138">
        <v>0.15</v>
      </c>
      <c r="L75" s="139">
        <f t="shared" si="3"/>
        <v>2550</v>
      </c>
      <c r="N75" s="57" t="s">
        <v>73</v>
      </c>
      <c r="O75" s="57" t="s">
        <v>73</v>
      </c>
      <c r="P75" s="57" t="s">
        <v>73</v>
      </c>
    </row>
    <row r="76" spans="2:16" ht="50" x14ac:dyDescent="0.35">
      <c r="B76" s="72">
        <v>71</v>
      </c>
      <c r="C76" s="54" t="s">
        <v>640</v>
      </c>
      <c r="D76" s="54" t="s">
        <v>641</v>
      </c>
      <c r="E76" s="54" t="s">
        <v>268</v>
      </c>
      <c r="F76" s="54" t="s">
        <v>69</v>
      </c>
      <c r="G76" s="55">
        <v>1</v>
      </c>
      <c r="H76" s="55" t="s">
        <v>72</v>
      </c>
      <c r="I76" s="56" t="s">
        <v>76</v>
      </c>
      <c r="J76" s="136">
        <v>367</v>
      </c>
      <c r="K76" s="138">
        <v>0.15</v>
      </c>
      <c r="L76" s="139">
        <f t="shared" si="3"/>
        <v>311.95</v>
      </c>
      <c r="N76" s="57" t="s">
        <v>73</v>
      </c>
      <c r="O76" s="57" t="s">
        <v>73</v>
      </c>
      <c r="P76" s="57" t="s">
        <v>73</v>
      </c>
    </row>
    <row r="77" spans="2:16" ht="50" x14ac:dyDescent="0.35">
      <c r="B77" s="72">
        <v>72</v>
      </c>
      <c r="C77" s="54" t="s">
        <v>642</v>
      </c>
      <c r="D77" s="54" t="s">
        <v>643</v>
      </c>
      <c r="E77" s="54" t="s">
        <v>268</v>
      </c>
      <c r="F77" s="54" t="s">
        <v>69</v>
      </c>
      <c r="G77" s="55">
        <v>1</v>
      </c>
      <c r="H77" s="55" t="s">
        <v>72</v>
      </c>
      <c r="I77" s="56" t="s">
        <v>76</v>
      </c>
      <c r="J77" s="136">
        <v>468</v>
      </c>
      <c r="K77" s="138">
        <v>0.15</v>
      </c>
      <c r="L77" s="139">
        <f t="shared" si="3"/>
        <v>397.8</v>
      </c>
      <c r="N77" s="57" t="s">
        <v>73</v>
      </c>
      <c r="O77" s="57" t="s">
        <v>73</v>
      </c>
      <c r="P77" s="57" t="s">
        <v>73</v>
      </c>
    </row>
    <row r="78" spans="2:16" ht="50" x14ac:dyDescent="0.35">
      <c r="B78" s="72">
        <v>73</v>
      </c>
      <c r="C78" s="54" t="s">
        <v>644</v>
      </c>
      <c r="D78" s="54" t="s">
        <v>645</v>
      </c>
      <c r="E78" s="54" t="s">
        <v>268</v>
      </c>
      <c r="F78" s="54" t="s">
        <v>69</v>
      </c>
      <c r="G78" s="55">
        <v>1</v>
      </c>
      <c r="H78" s="55" t="s">
        <v>72</v>
      </c>
      <c r="I78" s="56" t="s">
        <v>76</v>
      </c>
      <c r="J78" s="136">
        <v>663</v>
      </c>
      <c r="K78" s="138">
        <v>0.15</v>
      </c>
      <c r="L78" s="139">
        <f t="shared" si="3"/>
        <v>563.54999999999995</v>
      </c>
      <c r="N78" s="57" t="s">
        <v>73</v>
      </c>
      <c r="O78" s="57" t="s">
        <v>73</v>
      </c>
      <c r="P78" s="57" t="s">
        <v>73</v>
      </c>
    </row>
    <row r="79" spans="2:16" ht="50" x14ac:dyDescent="0.35">
      <c r="B79" s="72">
        <v>74</v>
      </c>
      <c r="C79" s="54" t="s">
        <v>646</v>
      </c>
      <c r="D79" s="54" t="s">
        <v>647</v>
      </c>
      <c r="E79" s="54" t="s">
        <v>268</v>
      </c>
      <c r="F79" s="54" t="s">
        <v>69</v>
      </c>
      <c r="G79" s="55">
        <v>1</v>
      </c>
      <c r="H79" s="55" t="s">
        <v>72</v>
      </c>
      <c r="I79" s="56" t="s">
        <v>76</v>
      </c>
      <c r="J79" s="136">
        <v>518</v>
      </c>
      <c r="K79" s="138">
        <v>0.15</v>
      </c>
      <c r="L79" s="139">
        <f t="shared" si="3"/>
        <v>440.3</v>
      </c>
      <c r="N79" s="57" t="s">
        <v>73</v>
      </c>
      <c r="O79" s="57" t="s">
        <v>73</v>
      </c>
      <c r="P79" s="57" t="s">
        <v>73</v>
      </c>
    </row>
    <row r="80" spans="2:16" ht="50" x14ac:dyDescent="0.35">
      <c r="B80" s="72">
        <v>75</v>
      </c>
      <c r="C80" s="54" t="s">
        <v>648</v>
      </c>
      <c r="D80" s="54" t="s">
        <v>649</v>
      </c>
      <c r="E80" s="54" t="s">
        <v>268</v>
      </c>
      <c r="F80" s="54" t="s">
        <v>69</v>
      </c>
      <c r="G80" s="55">
        <v>1</v>
      </c>
      <c r="H80" s="55" t="s">
        <v>72</v>
      </c>
      <c r="I80" s="56" t="s">
        <v>76</v>
      </c>
      <c r="J80" s="136">
        <v>833</v>
      </c>
      <c r="K80" s="138">
        <v>0.15</v>
      </c>
      <c r="L80" s="139">
        <f t="shared" ref="L80:L143" si="4">IF(J80="","",(J80-(J80*K80)))</f>
        <v>708.05</v>
      </c>
      <c r="N80" s="57" t="s">
        <v>73</v>
      </c>
      <c r="O80" s="57" t="s">
        <v>73</v>
      </c>
      <c r="P80" s="57" t="s">
        <v>73</v>
      </c>
    </row>
    <row r="81" spans="2:16" ht="50" x14ac:dyDescent="0.35">
      <c r="B81" s="72">
        <v>76</v>
      </c>
      <c r="C81" s="54" t="s">
        <v>650</v>
      </c>
      <c r="D81" s="54" t="s">
        <v>651</v>
      </c>
      <c r="E81" s="54" t="s">
        <v>268</v>
      </c>
      <c r="F81" s="54" t="s">
        <v>69</v>
      </c>
      <c r="G81" s="55">
        <v>1</v>
      </c>
      <c r="H81" s="55" t="s">
        <v>72</v>
      </c>
      <c r="I81" s="56" t="s">
        <v>76</v>
      </c>
      <c r="J81" s="136">
        <v>570</v>
      </c>
      <c r="K81" s="138">
        <v>0.15</v>
      </c>
      <c r="L81" s="139">
        <f t="shared" si="4"/>
        <v>484.5</v>
      </c>
      <c r="N81" s="57" t="s">
        <v>73</v>
      </c>
      <c r="O81" s="57" t="s">
        <v>73</v>
      </c>
      <c r="P81" s="57" t="s">
        <v>73</v>
      </c>
    </row>
    <row r="82" spans="2:16" ht="50" x14ac:dyDescent="0.35">
      <c r="B82" s="72">
        <v>77</v>
      </c>
      <c r="C82" s="54" t="s">
        <v>652</v>
      </c>
      <c r="D82" s="54" t="s">
        <v>653</v>
      </c>
      <c r="E82" s="54" t="s">
        <v>268</v>
      </c>
      <c r="F82" s="54" t="s">
        <v>69</v>
      </c>
      <c r="G82" s="55">
        <v>1</v>
      </c>
      <c r="H82" s="55" t="s">
        <v>72</v>
      </c>
      <c r="I82" s="56" t="s">
        <v>76</v>
      </c>
      <c r="J82" s="136">
        <v>587</v>
      </c>
      <c r="K82" s="138">
        <v>0.15</v>
      </c>
      <c r="L82" s="139">
        <f t="shared" si="4"/>
        <v>498.95</v>
      </c>
      <c r="N82" s="57" t="s">
        <v>73</v>
      </c>
      <c r="O82" s="57" t="s">
        <v>73</v>
      </c>
      <c r="P82" s="57" t="s">
        <v>73</v>
      </c>
    </row>
    <row r="83" spans="2:16" ht="50" x14ac:dyDescent="0.35">
      <c r="B83" s="72">
        <v>78</v>
      </c>
      <c r="C83" s="54" t="s">
        <v>654</v>
      </c>
      <c r="D83" s="54" t="s">
        <v>655</v>
      </c>
      <c r="E83" s="54" t="s">
        <v>268</v>
      </c>
      <c r="F83" s="54" t="s">
        <v>69</v>
      </c>
      <c r="G83" s="55">
        <v>1</v>
      </c>
      <c r="H83" s="55" t="s">
        <v>72</v>
      </c>
      <c r="I83" s="56" t="s">
        <v>76</v>
      </c>
      <c r="J83" s="136">
        <v>603</v>
      </c>
      <c r="K83" s="138">
        <v>0.15</v>
      </c>
      <c r="L83" s="139">
        <f t="shared" si="4"/>
        <v>512.54999999999995</v>
      </c>
      <c r="N83" s="57" t="s">
        <v>73</v>
      </c>
      <c r="O83" s="57" t="s">
        <v>73</v>
      </c>
      <c r="P83" s="57" t="s">
        <v>73</v>
      </c>
    </row>
    <row r="84" spans="2:16" ht="50" x14ac:dyDescent="0.35">
      <c r="B84" s="72">
        <v>79</v>
      </c>
      <c r="C84" s="54" t="s">
        <v>656</v>
      </c>
      <c r="D84" s="54" t="s">
        <v>657</v>
      </c>
      <c r="E84" s="54" t="s">
        <v>268</v>
      </c>
      <c r="F84" s="54" t="s">
        <v>69</v>
      </c>
      <c r="G84" s="55">
        <v>1</v>
      </c>
      <c r="H84" s="55" t="s">
        <v>72</v>
      </c>
      <c r="I84" s="56" t="s">
        <v>76</v>
      </c>
      <c r="J84" s="136">
        <v>630</v>
      </c>
      <c r="K84" s="138">
        <v>0.15</v>
      </c>
      <c r="L84" s="139">
        <f t="shared" si="4"/>
        <v>535.5</v>
      </c>
      <c r="N84" s="57" t="s">
        <v>73</v>
      </c>
      <c r="O84" s="57" t="s">
        <v>73</v>
      </c>
      <c r="P84" s="57" t="s">
        <v>73</v>
      </c>
    </row>
    <row r="85" spans="2:16" ht="50" x14ac:dyDescent="0.35">
      <c r="B85" s="72">
        <v>80</v>
      </c>
      <c r="C85" s="54" t="s">
        <v>658</v>
      </c>
      <c r="D85" s="54" t="s">
        <v>659</v>
      </c>
      <c r="E85" s="54" t="s">
        <v>268</v>
      </c>
      <c r="F85" s="54" t="s">
        <v>69</v>
      </c>
      <c r="G85" s="55">
        <v>1</v>
      </c>
      <c r="H85" s="55" t="s">
        <v>72</v>
      </c>
      <c r="I85" s="56" t="s">
        <v>76</v>
      </c>
      <c r="J85" s="136">
        <v>933</v>
      </c>
      <c r="K85" s="138">
        <v>0.15</v>
      </c>
      <c r="L85" s="139">
        <f t="shared" si="4"/>
        <v>793.05</v>
      </c>
      <c r="N85" s="57" t="s">
        <v>73</v>
      </c>
      <c r="O85" s="57" t="s">
        <v>73</v>
      </c>
      <c r="P85" s="57" t="s">
        <v>73</v>
      </c>
    </row>
    <row r="86" spans="2:16" ht="50" x14ac:dyDescent="0.35">
      <c r="B86" s="72">
        <v>81</v>
      </c>
      <c r="C86" s="54" t="s">
        <v>660</v>
      </c>
      <c r="D86" s="54" t="s">
        <v>661</v>
      </c>
      <c r="E86" s="54" t="s">
        <v>268</v>
      </c>
      <c r="F86" s="54" t="s">
        <v>69</v>
      </c>
      <c r="G86" s="55">
        <v>1</v>
      </c>
      <c r="H86" s="55" t="s">
        <v>72</v>
      </c>
      <c r="I86" s="56" t="s">
        <v>76</v>
      </c>
      <c r="J86" s="136">
        <v>658</v>
      </c>
      <c r="K86" s="138">
        <v>0.15</v>
      </c>
      <c r="L86" s="139">
        <f t="shared" si="4"/>
        <v>559.29999999999995</v>
      </c>
      <c r="N86" s="57" t="s">
        <v>73</v>
      </c>
      <c r="O86" s="57" t="s">
        <v>73</v>
      </c>
      <c r="P86" s="57" t="s">
        <v>73</v>
      </c>
    </row>
    <row r="87" spans="2:16" ht="50" x14ac:dyDescent="0.35">
      <c r="B87" s="72">
        <v>82</v>
      </c>
      <c r="C87" s="54" t="s">
        <v>662</v>
      </c>
      <c r="D87" s="54" t="s">
        <v>663</v>
      </c>
      <c r="E87" s="54" t="s">
        <v>268</v>
      </c>
      <c r="F87" s="54" t="s">
        <v>69</v>
      </c>
      <c r="G87" s="55">
        <v>1</v>
      </c>
      <c r="H87" s="55" t="s">
        <v>72</v>
      </c>
      <c r="I87" s="56" t="s">
        <v>76</v>
      </c>
      <c r="J87" s="136">
        <v>1100</v>
      </c>
      <c r="K87" s="138">
        <v>0.15</v>
      </c>
      <c r="L87" s="139">
        <f t="shared" si="4"/>
        <v>935</v>
      </c>
      <c r="N87" s="57" t="s">
        <v>73</v>
      </c>
      <c r="O87" s="57" t="s">
        <v>73</v>
      </c>
      <c r="P87" s="57" t="s">
        <v>73</v>
      </c>
    </row>
    <row r="88" spans="2:16" ht="50" x14ac:dyDescent="0.35">
      <c r="B88" s="72">
        <v>83</v>
      </c>
      <c r="C88" s="54" t="s">
        <v>664</v>
      </c>
      <c r="D88" s="54" t="s">
        <v>665</v>
      </c>
      <c r="E88" s="54" t="s">
        <v>268</v>
      </c>
      <c r="F88" s="54" t="s">
        <v>69</v>
      </c>
      <c r="G88" s="55">
        <v>1</v>
      </c>
      <c r="H88" s="55" t="s">
        <v>72</v>
      </c>
      <c r="I88" s="56" t="s">
        <v>76</v>
      </c>
      <c r="J88" s="136">
        <v>532</v>
      </c>
      <c r="K88" s="138">
        <v>0.15</v>
      </c>
      <c r="L88" s="139">
        <f t="shared" si="4"/>
        <v>452.2</v>
      </c>
      <c r="N88" s="57" t="s">
        <v>73</v>
      </c>
      <c r="O88" s="57" t="s">
        <v>73</v>
      </c>
      <c r="P88" s="57" t="s">
        <v>73</v>
      </c>
    </row>
    <row r="89" spans="2:16" ht="50" x14ac:dyDescent="0.35">
      <c r="B89" s="72">
        <v>84</v>
      </c>
      <c r="C89" s="54" t="s">
        <v>666</v>
      </c>
      <c r="D89" s="54" t="s">
        <v>667</v>
      </c>
      <c r="E89" s="54" t="s">
        <v>268</v>
      </c>
      <c r="F89" s="54" t="s">
        <v>69</v>
      </c>
      <c r="G89" s="55">
        <v>1</v>
      </c>
      <c r="H89" s="55" t="s">
        <v>72</v>
      </c>
      <c r="I89" s="56" t="s">
        <v>76</v>
      </c>
      <c r="J89" s="136">
        <v>909</v>
      </c>
      <c r="K89" s="138">
        <v>0.15</v>
      </c>
      <c r="L89" s="139">
        <f t="shared" si="4"/>
        <v>772.65</v>
      </c>
      <c r="N89" s="57" t="s">
        <v>73</v>
      </c>
      <c r="O89" s="57" t="s">
        <v>73</v>
      </c>
      <c r="P89" s="57" t="s">
        <v>73</v>
      </c>
    </row>
    <row r="90" spans="2:16" ht="50" x14ac:dyDescent="0.35">
      <c r="B90" s="72">
        <v>85</v>
      </c>
      <c r="C90" s="54" t="s">
        <v>668</v>
      </c>
      <c r="D90" s="54" t="s">
        <v>669</v>
      </c>
      <c r="E90" s="54" t="s">
        <v>268</v>
      </c>
      <c r="F90" s="54" t="s">
        <v>69</v>
      </c>
      <c r="G90" s="55">
        <v>1</v>
      </c>
      <c r="H90" s="55" t="s">
        <v>72</v>
      </c>
      <c r="I90" s="56" t="s">
        <v>76</v>
      </c>
      <c r="J90" s="136">
        <v>992</v>
      </c>
      <c r="K90" s="138">
        <v>0.15</v>
      </c>
      <c r="L90" s="139">
        <f t="shared" si="4"/>
        <v>843.2</v>
      </c>
      <c r="N90" s="57" t="s">
        <v>73</v>
      </c>
      <c r="O90" s="57" t="s">
        <v>73</v>
      </c>
      <c r="P90" s="57" t="s">
        <v>73</v>
      </c>
    </row>
    <row r="91" spans="2:16" ht="50" x14ac:dyDescent="0.35">
      <c r="B91" s="72">
        <v>86</v>
      </c>
      <c r="C91" s="54" t="s">
        <v>670</v>
      </c>
      <c r="D91" s="54" t="s">
        <v>671</v>
      </c>
      <c r="E91" s="54" t="s">
        <v>268</v>
      </c>
      <c r="F91" s="54" t="s">
        <v>69</v>
      </c>
      <c r="G91" s="55">
        <v>1</v>
      </c>
      <c r="H91" s="55" t="s">
        <v>72</v>
      </c>
      <c r="I91" s="56" t="s">
        <v>76</v>
      </c>
      <c r="J91" s="136">
        <v>762</v>
      </c>
      <c r="K91" s="138">
        <v>0.15</v>
      </c>
      <c r="L91" s="139">
        <f t="shared" si="4"/>
        <v>647.70000000000005</v>
      </c>
      <c r="N91" s="57" t="s">
        <v>73</v>
      </c>
      <c r="O91" s="57" t="s">
        <v>73</v>
      </c>
      <c r="P91" s="57" t="s">
        <v>73</v>
      </c>
    </row>
    <row r="92" spans="2:16" ht="50" x14ac:dyDescent="0.35">
      <c r="B92" s="72">
        <v>87</v>
      </c>
      <c r="C92" s="54" t="s">
        <v>672</v>
      </c>
      <c r="D92" s="54" t="s">
        <v>673</v>
      </c>
      <c r="E92" s="54" t="s">
        <v>268</v>
      </c>
      <c r="F92" s="54" t="s">
        <v>69</v>
      </c>
      <c r="G92" s="55">
        <v>1</v>
      </c>
      <c r="H92" s="55" t="s">
        <v>72</v>
      </c>
      <c r="I92" s="56" t="s">
        <v>76</v>
      </c>
      <c r="J92" s="136">
        <v>1158</v>
      </c>
      <c r="K92" s="138">
        <v>0.15</v>
      </c>
      <c r="L92" s="139">
        <f t="shared" si="4"/>
        <v>984.3</v>
      </c>
      <c r="N92" s="57" t="s">
        <v>73</v>
      </c>
      <c r="O92" s="57" t="s">
        <v>73</v>
      </c>
      <c r="P92" s="57" t="s">
        <v>73</v>
      </c>
    </row>
    <row r="93" spans="2:16" ht="50" x14ac:dyDescent="0.35">
      <c r="B93" s="72">
        <v>88</v>
      </c>
      <c r="C93" s="54" t="s">
        <v>674</v>
      </c>
      <c r="D93" s="54" t="s">
        <v>675</v>
      </c>
      <c r="E93" s="54" t="s">
        <v>268</v>
      </c>
      <c r="F93" s="54" t="s">
        <v>69</v>
      </c>
      <c r="G93" s="55">
        <v>1</v>
      </c>
      <c r="H93" s="55" t="s">
        <v>72</v>
      </c>
      <c r="I93" s="56" t="s">
        <v>76</v>
      </c>
      <c r="J93" s="136">
        <v>1072</v>
      </c>
      <c r="K93" s="138">
        <v>0.15</v>
      </c>
      <c r="L93" s="139">
        <f t="shared" si="4"/>
        <v>911.2</v>
      </c>
      <c r="N93" s="57" t="s">
        <v>73</v>
      </c>
      <c r="O93" s="57" t="s">
        <v>73</v>
      </c>
      <c r="P93" s="57" t="s">
        <v>73</v>
      </c>
    </row>
    <row r="94" spans="2:16" ht="50" x14ac:dyDescent="0.35">
      <c r="B94" s="72">
        <v>89</v>
      </c>
      <c r="C94" s="54" t="s">
        <v>676</v>
      </c>
      <c r="D94" s="54" t="s">
        <v>677</v>
      </c>
      <c r="E94" s="54" t="s">
        <v>268</v>
      </c>
      <c r="F94" s="54" t="s">
        <v>69</v>
      </c>
      <c r="G94" s="55">
        <v>1</v>
      </c>
      <c r="H94" s="55" t="s">
        <v>72</v>
      </c>
      <c r="I94" s="56" t="s">
        <v>76</v>
      </c>
      <c r="J94" s="136">
        <v>1167</v>
      </c>
      <c r="K94" s="138">
        <v>0.15</v>
      </c>
      <c r="L94" s="139">
        <f t="shared" si="4"/>
        <v>991.95</v>
      </c>
      <c r="N94" s="57" t="s">
        <v>73</v>
      </c>
      <c r="O94" s="57" t="s">
        <v>73</v>
      </c>
      <c r="P94" s="57" t="s">
        <v>73</v>
      </c>
    </row>
    <row r="95" spans="2:16" ht="50" x14ac:dyDescent="0.35">
      <c r="B95" s="72">
        <v>90</v>
      </c>
      <c r="C95" s="54" t="s">
        <v>678</v>
      </c>
      <c r="D95" s="54" t="s">
        <v>679</v>
      </c>
      <c r="E95" s="54" t="s">
        <v>268</v>
      </c>
      <c r="F95" s="54" t="s">
        <v>69</v>
      </c>
      <c r="G95" s="55">
        <v>1</v>
      </c>
      <c r="H95" s="55" t="s">
        <v>72</v>
      </c>
      <c r="I95" s="56" t="s">
        <v>76</v>
      </c>
      <c r="J95" s="136">
        <v>1225</v>
      </c>
      <c r="K95" s="138">
        <v>0.15</v>
      </c>
      <c r="L95" s="139">
        <f t="shared" si="4"/>
        <v>1041.25</v>
      </c>
      <c r="N95" s="57" t="s">
        <v>73</v>
      </c>
      <c r="O95" s="57" t="s">
        <v>73</v>
      </c>
      <c r="P95" s="57" t="s">
        <v>73</v>
      </c>
    </row>
    <row r="96" spans="2:16" ht="50" x14ac:dyDescent="0.35">
      <c r="B96" s="72">
        <v>91</v>
      </c>
      <c r="C96" s="54" t="s">
        <v>680</v>
      </c>
      <c r="D96" s="54" t="s">
        <v>681</v>
      </c>
      <c r="E96" s="54" t="s">
        <v>268</v>
      </c>
      <c r="F96" s="54" t="s">
        <v>69</v>
      </c>
      <c r="G96" s="55">
        <v>1</v>
      </c>
      <c r="H96" s="55" t="s">
        <v>72</v>
      </c>
      <c r="I96" s="56" t="s">
        <v>76</v>
      </c>
      <c r="J96" s="136">
        <v>1275</v>
      </c>
      <c r="K96" s="138">
        <v>0.15</v>
      </c>
      <c r="L96" s="139">
        <f t="shared" si="4"/>
        <v>1083.75</v>
      </c>
      <c r="N96" s="57" t="s">
        <v>73</v>
      </c>
      <c r="O96" s="57" t="s">
        <v>73</v>
      </c>
      <c r="P96" s="57" t="s">
        <v>73</v>
      </c>
    </row>
    <row r="97" spans="2:16" ht="50" x14ac:dyDescent="0.35">
      <c r="B97" s="72">
        <v>92</v>
      </c>
      <c r="C97" s="54" t="s">
        <v>682</v>
      </c>
      <c r="D97" s="54" t="s">
        <v>683</v>
      </c>
      <c r="E97" s="54" t="s">
        <v>268</v>
      </c>
      <c r="F97" s="54" t="s">
        <v>69</v>
      </c>
      <c r="G97" s="55">
        <v>1</v>
      </c>
      <c r="H97" s="55" t="s">
        <v>72</v>
      </c>
      <c r="I97" s="56" t="s">
        <v>76</v>
      </c>
      <c r="J97" s="136">
        <v>1375</v>
      </c>
      <c r="K97" s="138">
        <v>0.15</v>
      </c>
      <c r="L97" s="139">
        <f t="shared" si="4"/>
        <v>1168.75</v>
      </c>
      <c r="N97" s="57" t="s">
        <v>73</v>
      </c>
      <c r="O97" s="57" t="s">
        <v>73</v>
      </c>
      <c r="P97" s="57" t="s">
        <v>73</v>
      </c>
    </row>
    <row r="98" spans="2:16" ht="50" x14ac:dyDescent="0.35">
      <c r="B98" s="72">
        <v>93</v>
      </c>
      <c r="C98" s="54" t="s">
        <v>684</v>
      </c>
      <c r="D98" s="54" t="s">
        <v>685</v>
      </c>
      <c r="E98" s="54" t="s">
        <v>268</v>
      </c>
      <c r="F98" s="54" t="s">
        <v>69</v>
      </c>
      <c r="G98" s="55">
        <v>1</v>
      </c>
      <c r="H98" s="55" t="s">
        <v>72</v>
      </c>
      <c r="I98" s="56" t="s">
        <v>76</v>
      </c>
      <c r="J98" s="136">
        <v>1780</v>
      </c>
      <c r="K98" s="138">
        <v>0.15</v>
      </c>
      <c r="L98" s="139">
        <f t="shared" si="4"/>
        <v>1513</v>
      </c>
      <c r="N98" s="57" t="s">
        <v>73</v>
      </c>
      <c r="O98" s="57" t="s">
        <v>73</v>
      </c>
      <c r="P98" s="57" t="s">
        <v>73</v>
      </c>
    </row>
    <row r="99" spans="2:16" ht="50" x14ac:dyDescent="0.35">
      <c r="B99" s="72">
        <v>94</v>
      </c>
      <c r="C99" s="54" t="s">
        <v>686</v>
      </c>
      <c r="D99" s="54" t="s">
        <v>687</v>
      </c>
      <c r="E99" s="54" t="s">
        <v>268</v>
      </c>
      <c r="F99" s="54" t="s">
        <v>69</v>
      </c>
      <c r="G99" s="55">
        <v>1</v>
      </c>
      <c r="H99" s="55" t="s">
        <v>72</v>
      </c>
      <c r="I99" s="56" t="s">
        <v>76</v>
      </c>
      <c r="J99" s="136">
        <v>2000</v>
      </c>
      <c r="K99" s="138">
        <v>0.15</v>
      </c>
      <c r="L99" s="139">
        <f t="shared" si="4"/>
        <v>1700</v>
      </c>
      <c r="N99" s="57" t="s">
        <v>73</v>
      </c>
      <c r="O99" s="57" t="s">
        <v>73</v>
      </c>
      <c r="P99" s="57" t="s">
        <v>73</v>
      </c>
    </row>
    <row r="100" spans="2:16" ht="50" x14ac:dyDescent="0.35">
      <c r="B100" s="72">
        <v>95</v>
      </c>
      <c r="C100" s="54" t="s">
        <v>688</v>
      </c>
      <c r="D100" s="54" t="s">
        <v>689</v>
      </c>
      <c r="E100" s="54" t="s">
        <v>268</v>
      </c>
      <c r="F100" s="54" t="s">
        <v>69</v>
      </c>
      <c r="G100" s="55">
        <v>1</v>
      </c>
      <c r="H100" s="55" t="s">
        <v>72</v>
      </c>
      <c r="I100" s="56" t="s">
        <v>76</v>
      </c>
      <c r="J100" s="136">
        <v>1509</v>
      </c>
      <c r="K100" s="138">
        <v>0.15</v>
      </c>
      <c r="L100" s="139">
        <f t="shared" si="4"/>
        <v>1282.6500000000001</v>
      </c>
      <c r="N100" s="57" t="s">
        <v>73</v>
      </c>
      <c r="O100" s="57" t="s">
        <v>73</v>
      </c>
      <c r="P100" s="57" t="s">
        <v>73</v>
      </c>
    </row>
    <row r="101" spans="2:16" ht="50" x14ac:dyDescent="0.35">
      <c r="B101" s="72">
        <v>96</v>
      </c>
      <c r="C101" s="54" t="s">
        <v>690</v>
      </c>
      <c r="D101" s="54" t="s">
        <v>691</v>
      </c>
      <c r="E101" s="54" t="s">
        <v>268</v>
      </c>
      <c r="F101" s="54" t="s">
        <v>69</v>
      </c>
      <c r="G101" s="55">
        <v>1</v>
      </c>
      <c r="H101" s="55" t="s">
        <v>72</v>
      </c>
      <c r="I101" s="56" t="s">
        <v>76</v>
      </c>
      <c r="J101" s="136">
        <v>2500</v>
      </c>
      <c r="K101" s="138">
        <v>0.15</v>
      </c>
      <c r="L101" s="139">
        <f t="shared" si="4"/>
        <v>2125</v>
      </c>
      <c r="N101" s="57" t="s">
        <v>73</v>
      </c>
      <c r="O101" s="57" t="s">
        <v>73</v>
      </c>
      <c r="P101" s="57" t="s">
        <v>73</v>
      </c>
    </row>
    <row r="102" spans="2:16" ht="50" x14ac:dyDescent="0.35">
      <c r="B102" s="72">
        <v>97</v>
      </c>
      <c r="C102" s="54" t="s">
        <v>692</v>
      </c>
      <c r="D102" s="54" t="s">
        <v>693</v>
      </c>
      <c r="E102" s="54" t="s">
        <v>268</v>
      </c>
      <c r="F102" s="54" t="s">
        <v>69</v>
      </c>
      <c r="G102" s="55">
        <v>1</v>
      </c>
      <c r="H102" s="55" t="s">
        <v>72</v>
      </c>
      <c r="I102" s="56" t="s">
        <v>76</v>
      </c>
      <c r="J102" s="136">
        <v>1742</v>
      </c>
      <c r="K102" s="138">
        <v>0.15</v>
      </c>
      <c r="L102" s="139">
        <f t="shared" si="4"/>
        <v>1480.7</v>
      </c>
      <c r="N102" s="57" t="s">
        <v>73</v>
      </c>
      <c r="O102" s="57" t="s">
        <v>73</v>
      </c>
      <c r="P102" s="57" t="s">
        <v>73</v>
      </c>
    </row>
    <row r="103" spans="2:16" ht="50" x14ac:dyDescent="0.35">
      <c r="B103" s="72">
        <v>98</v>
      </c>
      <c r="C103" s="54" t="s">
        <v>694</v>
      </c>
      <c r="D103" s="54" t="s">
        <v>695</v>
      </c>
      <c r="E103" s="54" t="s">
        <v>268</v>
      </c>
      <c r="F103" s="54" t="s">
        <v>69</v>
      </c>
      <c r="G103" s="55">
        <v>1</v>
      </c>
      <c r="H103" s="55" t="s">
        <v>72</v>
      </c>
      <c r="I103" s="56" t="s">
        <v>76</v>
      </c>
      <c r="J103" s="136">
        <v>2833</v>
      </c>
      <c r="K103" s="138">
        <v>0.15</v>
      </c>
      <c r="L103" s="139">
        <f t="shared" si="4"/>
        <v>2408.0500000000002</v>
      </c>
      <c r="N103" s="57" t="s">
        <v>73</v>
      </c>
      <c r="O103" s="57" t="s">
        <v>73</v>
      </c>
      <c r="P103" s="57" t="s">
        <v>73</v>
      </c>
    </row>
    <row r="104" spans="2:16" ht="50" x14ac:dyDescent="0.35">
      <c r="B104" s="72">
        <v>99</v>
      </c>
      <c r="C104" s="54" t="s">
        <v>696</v>
      </c>
      <c r="D104" s="54" t="s">
        <v>697</v>
      </c>
      <c r="E104" s="54" t="s">
        <v>268</v>
      </c>
      <c r="F104" s="54" t="s">
        <v>69</v>
      </c>
      <c r="G104" s="55">
        <v>1</v>
      </c>
      <c r="H104" s="55" t="s">
        <v>72</v>
      </c>
      <c r="I104" s="56" t="s">
        <v>76</v>
      </c>
      <c r="J104" s="136">
        <v>2108</v>
      </c>
      <c r="K104" s="138">
        <v>0.15</v>
      </c>
      <c r="L104" s="139">
        <f t="shared" si="4"/>
        <v>1791.8</v>
      </c>
      <c r="N104" s="57" t="s">
        <v>73</v>
      </c>
      <c r="O104" s="57" t="s">
        <v>73</v>
      </c>
      <c r="P104" s="57" t="s">
        <v>73</v>
      </c>
    </row>
    <row r="105" spans="2:16" ht="50" x14ac:dyDescent="0.35">
      <c r="B105" s="72">
        <v>100</v>
      </c>
      <c r="C105" s="54" t="s">
        <v>698</v>
      </c>
      <c r="D105" s="54" t="s">
        <v>699</v>
      </c>
      <c r="E105" s="54" t="s">
        <v>268</v>
      </c>
      <c r="F105" s="54" t="s">
        <v>69</v>
      </c>
      <c r="G105" s="55">
        <v>1</v>
      </c>
      <c r="H105" s="55" t="s">
        <v>72</v>
      </c>
      <c r="I105" s="56" t="s">
        <v>76</v>
      </c>
      <c r="J105" s="136">
        <v>3000</v>
      </c>
      <c r="K105" s="138">
        <v>0.15</v>
      </c>
      <c r="L105" s="139">
        <f t="shared" si="4"/>
        <v>2550</v>
      </c>
      <c r="N105" s="57" t="s">
        <v>73</v>
      </c>
      <c r="O105" s="57" t="s">
        <v>73</v>
      </c>
      <c r="P105" s="57" t="s">
        <v>73</v>
      </c>
    </row>
    <row r="106" spans="2:16" ht="50" x14ac:dyDescent="0.35">
      <c r="B106" s="72">
        <v>101</v>
      </c>
      <c r="C106" s="54" t="s">
        <v>700</v>
      </c>
      <c r="D106" s="54" t="s">
        <v>701</v>
      </c>
      <c r="E106" s="54" t="s">
        <v>268</v>
      </c>
      <c r="F106" s="54" t="s">
        <v>69</v>
      </c>
      <c r="G106" s="55">
        <v>1</v>
      </c>
      <c r="H106" s="55" t="s">
        <v>72</v>
      </c>
      <c r="I106" s="56" t="s">
        <v>76</v>
      </c>
      <c r="J106" s="136">
        <v>2435</v>
      </c>
      <c r="K106" s="138">
        <v>0.15</v>
      </c>
      <c r="L106" s="139">
        <f t="shared" si="4"/>
        <v>2069.75</v>
      </c>
      <c r="N106" s="57" t="s">
        <v>73</v>
      </c>
      <c r="O106" s="57" t="s">
        <v>73</v>
      </c>
      <c r="P106" s="57" t="s">
        <v>73</v>
      </c>
    </row>
    <row r="107" spans="2:16" ht="50" x14ac:dyDescent="0.35">
      <c r="B107" s="72">
        <v>102</v>
      </c>
      <c r="C107" s="54" t="s">
        <v>702</v>
      </c>
      <c r="D107" s="54" t="s">
        <v>703</v>
      </c>
      <c r="E107" s="54" t="s">
        <v>268</v>
      </c>
      <c r="F107" s="54" t="s">
        <v>69</v>
      </c>
      <c r="G107" s="55">
        <v>1</v>
      </c>
      <c r="H107" s="55" t="s">
        <v>72</v>
      </c>
      <c r="I107" s="56" t="s">
        <v>76</v>
      </c>
      <c r="J107" s="136">
        <v>3148</v>
      </c>
      <c r="K107" s="138">
        <v>0.15</v>
      </c>
      <c r="L107" s="139">
        <f t="shared" si="4"/>
        <v>2675.8</v>
      </c>
      <c r="N107" s="57" t="s">
        <v>73</v>
      </c>
      <c r="O107" s="57" t="s">
        <v>73</v>
      </c>
      <c r="P107" s="57" t="s">
        <v>73</v>
      </c>
    </row>
    <row r="108" spans="2:16" ht="50" x14ac:dyDescent="0.35">
      <c r="B108" s="72">
        <v>103</v>
      </c>
      <c r="C108" s="54" t="s">
        <v>704</v>
      </c>
      <c r="D108" s="54" t="s">
        <v>705</v>
      </c>
      <c r="E108" s="54" t="s">
        <v>268</v>
      </c>
      <c r="F108" s="54" t="s">
        <v>69</v>
      </c>
      <c r="G108" s="55">
        <v>1</v>
      </c>
      <c r="H108" s="55" t="s">
        <v>72</v>
      </c>
      <c r="I108" s="56" t="s">
        <v>76</v>
      </c>
      <c r="J108" s="136">
        <v>2685</v>
      </c>
      <c r="K108" s="138">
        <v>0.15</v>
      </c>
      <c r="L108" s="139">
        <f t="shared" si="4"/>
        <v>2282.25</v>
      </c>
      <c r="N108" s="57" t="s">
        <v>73</v>
      </c>
      <c r="O108" s="57" t="s">
        <v>73</v>
      </c>
      <c r="P108" s="57" t="s">
        <v>73</v>
      </c>
    </row>
    <row r="109" spans="2:16" ht="50" x14ac:dyDescent="0.35">
      <c r="B109" s="72">
        <v>104</v>
      </c>
      <c r="C109" s="54" t="s">
        <v>706</v>
      </c>
      <c r="D109" s="54" t="s">
        <v>707</v>
      </c>
      <c r="E109" s="54" t="s">
        <v>268</v>
      </c>
      <c r="F109" s="54" t="s">
        <v>69</v>
      </c>
      <c r="G109" s="55">
        <v>1</v>
      </c>
      <c r="H109" s="55" t="s">
        <v>72</v>
      </c>
      <c r="I109" s="56" t="s">
        <v>76</v>
      </c>
      <c r="J109" s="136">
        <v>3265</v>
      </c>
      <c r="K109" s="138">
        <v>0.15</v>
      </c>
      <c r="L109" s="139">
        <f t="shared" si="4"/>
        <v>2775.25</v>
      </c>
      <c r="N109" s="57" t="s">
        <v>73</v>
      </c>
      <c r="O109" s="57" t="s">
        <v>73</v>
      </c>
      <c r="P109" s="57" t="s">
        <v>73</v>
      </c>
    </row>
    <row r="110" spans="2:16" ht="50" x14ac:dyDescent="0.35">
      <c r="B110" s="72">
        <v>105</v>
      </c>
      <c r="C110" s="54" t="s">
        <v>708</v>
      </c>
      <c r="D110" s="54" t="s">
        <v>709</v>
      </c>
      <c r="E110" s="54" t="s">
        <v>268</v>
      </c>
      <c r="F110" s="54" t="s">
        <v>69</v>
      </c>
      <c r="G110" s="55">
        <v>1</v>
      </c>
      <c r="H110" s="55" t="s">
        <v>72</v>
      </c>
      <c r="I110" s="56" t="s">
        <v>76</v>
      </c>
      <c r="J110" s="136">
        <v>2847</v>
      </c>
      <c r="K110" s="138">
        <v>0.15</v>
      </c>
      <c r="L110" s="139">
        <f t="shared" si="4"/>
        <v>2419.9499999999998</v>
      </c>
      <c r="N110" s="57" t="s">
        <v>73</v>
      </c>
      <c r="O110" s="57" t="s">
        <v>73</v>
      </c>
      <c r="P110" s="57" t="s">
        <v>73</v>
      </c>
    </row>
    <row r="111" spans="2:16" ht="50" x14ac:dyDescent="0.35">
      <c r="B111" s="72">
        <v>106</v>
      </c>
      <c r="C111" s="54" t="s">
        <v>710</v>
      </c>
      <c r="D111" s="54" t="s">
        <v>711</v>
      </c>
      <c r="E111" s="54" t="s">
        <v>268</v>
      </c>
      <c r="F111" s="54" t="s">
        <v>69</v>
      </c>
      <c r="G111" s="55">
        <v>1</v>
      </c>
      <c r="H111" s="55" t="s">
        <v>72</v>
      </c>
      <c r="I111" s="56" t="s">
        <v>76</v>
      </c>
      <c r="J111" s="136">
        <v>3600</v>
      </c>
      <c r="K111" s="138">
        <v>0.15</v>
      </c>
      <c r="L111" s="139">
        <f t="shared" si="4"/>
        <v>3060</v>
      </c>
      <c r="N111" s="57" t="s">
        <v>73</v>
      </c>
      <c r="O111" s="57" t="s">
        <v>73</v>
      </c>
      <c r="P111" s="57" t="s">
        <v>73</v>
      </c>
    </row>
    <row r="112" spans="2:16" ht="50" x14ac:dyDescent="0.35">
      <c r="B112" s="72">
        <v>107</v>
      </c>
      <c r="C112" s="54" t="s">
        <v>712</v>
      </c>
      <c r="D112" s="54" t="s">
        <v>713</v>
      </c>
      <c r="E112" s="54" t="s">
        <v>268</v>
      </c>
      <c r="F112" s="54" t="s">
        <v>69</v>
      </c>
      <c r="G112" s="55">
        <v>1</v>
      </c>
      <c r="H112" s="55" t="s">
        <v>72</v>
      </c>
      <c r="I112" s="56" t="s">
        <v>76</v>
      </c>
      <c r="J112" s="136">
        <v>2904</v>
      </c>
      <c r="K112" s="138">
        <v>0.15</v>
      </c>
      <c r="L112" s="139">
        <f t="shared" si="4"/>
        <v>2468.4</v>
      </c>
      <c r="N112" s="57" t="s">
        <v>73</v>
      </c>
      <c r="O112" s="57" t="s">
        <v>73</v>
      </c>
      <c r="P112" s="57" t="s">
        <v>73</v>
      </c>
    </row>
    <row r="113" spans="2:16" ht="50" x14ac:dyDescent="0.35">
      <c r="B113" s="72">
        <v>108</v>
      </c>
      <c r="C113" s="54" t="s">
        <v>714</v>
      </c>
      <c r="D113" s="54" t="s">
        <v>715</v>
      </c>
      <c r="E113" s="54" t="s">
        <v>268</v>
      </c>
      <c r="F113" s="54" t="s">
        <v>69</v>
      </c>
      <c r="G113" s="55">
        <v>1</v>
      </c>
      <c r="H113" s="55" t="s">
        <v>72</v>
      </c>
      <c r="I113" s="56" t="s">
        <v>76</v>
      </c>
      <c r="J113" s="136">
        <v>3673</v>
      </c>
      <c r="K113" s="138">
        <v>0.15</v>
      </c>
      <c r="L113" s="139">
        <f t="shared" si="4"/>
        <v>3122.05</v>
      </c>
      <c r="N113" s="57" t="s">
        <v>73</v>
      </c>
      <c r="O113" s="57" t="s">
        <v>73</v>
      </c>
      <c r="P113" s="57" t="s">
        <v>73</v>
      </c>
    </row>
    <row r="114" spans="2:16" ht="50" x14ac:dyDescent="0.35">
      <c r="B114" s="72">
        <v>109</v>
      </c>
      <c r="C114" s="54" t="s">
        <v>716</v>
      </c>
      <c r="D114" s="54" t="s">
        <v>717</v>
      </c>
      <c r="E114" s="54" t="s">
        <v>268</v>
      </c>
      <c r="F114" s="54" t="s">
        <v>69</v>
      </c>
      <c r="G114" s="55">
        <v>1</v>
      </c>
      <c r="H114" s="55" t="s">
        <v>72</v>
      </c>
      <c r="I114" s="56" t="s">
        <v>76</v>
      </c>
      <c r="J114" s="136">
        <v>2963</v>
      </c>
      <c r="K114" s="138">
        <v>0.15</v>
      </c>
      <c r="L114" s="139">
        <f t="shared" si="4"/>
        <v>2518.5500000000002</v>
      </c>
      <c r="N114" s="57" t="s">
        <v>73</v>
      </c>
      <c r="O114" s="57" t="s">
        <v>73</v>
      </c>
      <c r="P114" s="57" t="s">
        <v>73</v>
      </c>
    </row>
    <row r="115" spans="2:16" ht="50" x14ac:dyDescent="0.35">
      <c r="B115" s="72">
        <v>110</v>
      </c>
      <c r="C115" s="54" t="s">
        <v>718</v>
      </c>
      <c r="D115" s="54" t="s">
        <v>719</v>
      </c>
      <c r="E115" s="54" t="s">
        <v>268</v>
      </c>
      <c r="F115" s="54" t="s">
        <v>69</v>
      </c>
      <c r="G115" s="55">
        <v>1</v>
      </c>
      <c r="H115" s="55" t="s">
        <v>72</v>
      </c>
      <c r="I115" s="56" t="s">
        <v>76</v>
      </c>
      <c r="J115" s="136">
        <v>5400</v>
      </c>
      <c r="K115" s="138">
        <v>0.15</v>
      </c>
      <c r="L115" s="139">
        <f t="shared" si="4"/>
        <v>4590</v>
      </c>
      <c r="N115" s="57" t="s">
        <v>73</v>
      </c>
      <c r="O115" s="57" t="s">
        <v>73</v>
      </c>
      <c r="P115" s="57" t="s">
        <v>73</v>
      </c>
    </row>
    <row r="116" spans="2:16" ht="50" x14ac:dyDescent="0.35">
      <c r="B116" s="72">
        <v>111</v>
      </c>
      <c r="C116" s="54" t="s">
        <v>720</v>
      </c>
      <c r="D116" s="54" t="s">
        <v>721</v>
      </c>
      <c r="E116" s="54" t="s">
        <v>268</v>
      </c>
      <c r="F116" s="54" t="s">
        <v>69</v>
      </c>
      <c r="G116" s="55">
        <v>1</v>
      </c>
      <c r="H116" s="55" t="s">
        <v>72</v>
      </c>
      <c r="I116" s="56" t="s">
        <v>76</v>
      </c>
      <c r="J116" s="136">
        <v>5835</v>
      </c>
      <c r="K116" s="138">
        <v>0.15</v>
      </c>
      <c r="L116" s="139">
        <f t="shared" si="4"/>
        <v>4959.75</v>
      </c>
      <c r="N116" s="57" t="s">
        <v>73</v>
      </c>
      <c r="O116" s="57" t="s">
        <v>73</v>
      </c>
      <c r="P116" s="57" t="s">
        <v>73</v>
      </c>
    </row>
    <row r="117" spans="2:16" ht="50" x14ac:dyDescent="0.35">
      <c r="B117" s="72">
        <v>112</v>
      </c>
      <c r="C117" s="54" t="s">
        <v>722</v>
      </c>
      <c r="D117" s="54" t="s">
        <v>723</v>
      </c>
      <c r="E117" s="54" t="s">
        <v>268</v>
      </c>
      <c r="F117" s="54" t="s">
        <v>69</v>
      </c>
      <c r="G117" s="55">
        <v>1</v>
      </c>
      <c r="H117" s="55" t="s">
        <v>72</v>
      </c>
      <c r="I117" s="56" t="s">
        <v>76</v>
      </c>
      <c r="J117" s="136">
        <v>7002</v>
      </c>
      <c r="K117" s="138">
        <v>0.15</v>
      </c>
      <c r="L117" s="139">
        <f t="shared" si="4"/>
        <v>5951.7</v>
      </c>
      <c r="N117" s="57" t="s">
        <v>73</v>
      </c>
      <c r="O117" s="57" t="s">
        <v>73</v>
      </c>
      <c r="P117" s="57" t="s">
        <v>73</v>
      </c>
    </row>
    <row r="118" spans="2:16" ht="50" x14ac:dyDescent="0.35">
      <c r="B118" s="72">
        <v>113</v>
      </c>
      <c r="C118" s="54" t="s">
        <v>724</v>
      </c>
      <c r="D118" s="54" t="s">
        <v>725</v>
      </c>
      <c r="E118" s="54" t="s">
        <v>268</v>
      </c>
      <c r="F118" s="54" t="s">
        <v>69</v>
      </c>
      <c r="G118" s="55">
        <v>1</v>
      </c>
      <c r="H118" s="55" t="s">
        <v>72</v>
      </c>
      <c r="I118" s="56" t="s">
        <v>76</v>
      </c>
      <c r="J118" s="136">
        <v>9500</v>
      </c>
      <c r="K118" s="138">
        <v>0.15</v>
      </c>
      <c r="L118" s="139">
        <f t="shared" si="4"/>
        <v>8075</v>
      </c>
      <c r="N118" s="57" t="s">
        <v>73</v>
      </c>
      <c r="O118" s="57" t="s">
        <v>73</v>
      </c>
      <c r="P118" s="57" t="s">
        <v>73</v>
      </c>
    </row>
    <row r="119" spans="2:16" ht="50" x14ac:dyDescent="0.35">
      <c r="B119" s="72">
        <v>114</v>
      </c>
      <c r="C119" s="54" t="s">
        <v>726</v>
      </c>
      <c r="D119" s="54" t="s">
        <v>727</v>
      </c>
      <c r="E119" s="54" t="s">
        <v>268</v>
      </c>
      <c r="F119" s="54" t="s">
        <v>69</v>
      </c>
      <c r="G119" s="55">
        <v>1</v>
      </c>
      <c r="H119" s="55" t="s">
        <v>72</v>
      </c>
      <c r="I119" s="56" t="s">
        <v>76</v>
      </c>
      <c r="J119" s="136">
        <v>10083</v>
      </c>
      <c r="K119" s="138">
        <v>0.15</v>
      </c>
      <c r="L119" s="139">
        <f t="shared" si="4"/>
        <v>8570.5499999999993</v>
      </c>
      <c r="N119" s="57" t="s">
        <v>73</v>
      </c>
      <c r="O119" s="57" t="s">
        <v>73</v>
      </c>
      <c r="P119" s="57" t="s">
        <v>73</v>
      </c>
    </row>
    <row r="120" spans="2:16" ht="50" x14ac:dyDescent="0.35">
      <c r="B120" s="72">
        <v>115</v>
      </c>
      <c r="C120" s="54" t="s">
        <v>728</v>
      </c>
      <c r="D120" s="54" t="s">
        <v>729</v>
      </c>
      <c r="E120" s="54" t="s">
        <v>268</v>
      </c>
      <c r="F120" s="54" t="s">
        <v>69</v>
      </c>
      <c r="G120" s="55">
        <v>1</v>
      </c>
      <c r="H120" s="55" t="s">
        <v>72</v>
      </c>
      <c r="I120" s="56" t="s">
        <v>76</v>
      </c>
      <c r="J120" s="136">
        <v>11595</v>
      </c>
      <c r="K120" s="138">
        <v>0.15</v>
      </c>
      <c r="L120" s="139">
        <f t="shared" si="4"/>
        <v>9855.75</v>
      </c>
      <c r="N120" s="57" t="s">
        <v>73</v>
      </c>
      <c r="O120" s="57" t="s">
        <v>73</v>
      </c>
      <c r="P120" s="57" t="s">
        <v>73</v>
      </c>
    </row>
    <row r="121" spans="2:16" ht="50" x14ac:dyDescent="0.35">
      <c r="B121" s="72">
        <v>116</v>
      </c>
      <c r="C121" s="54" t="s">
        <v>730</v>
      </c>
      <c r="D121" s="54" t="s">
        <v>731</v>
      </c>
      <c r="E121" s="54" t="s">
        <v>268</v>
      </c>
      <c r="F121" s="54" t="s">
        <v>69</v>
      </c>
      <c r="G121" s="55">
        <v>1</v>
      </c>
      <c r="H121" s="55" t="s">
        <v>72</v>
      </c>
      <c r="I121" s="56" t="s">
        <v>76</v>
      </c>
      <c r="J121" s="136">
        <v>12755</v>
      </c>
      <c r="K121" s="138">
        <v>0.15</v>
      </c>
      <c r="L121" s="139">
        <f t="shared" si="4"/>
        <v>10841.75</v>
      </c>
      <c r="N121" s="57" t="s">
        <v>73</v>
      </c>
      <c r="O121" s="57" t="s">
        <v>73</v>
      </c>
      <c r="P121" s="57" t="s">
        <v>73</v>
      </c>
    </row>
    <row r="122" spans="2:16" ht="50" x14ac:dyDescent="0.35">
      <c r="B122" s="72">
        <v>117</v>
      </c>
      <c r="C122" s="54" t="s">
        <v>732</v>
      </c>
      <c r="D122" s="54" t="s">
        <v>733</v>
      </c>
      <c r="E122" s="54" t="s">
        <v>268</v>
      </c>
      <c r="F122" s="54" t="s">
        <v>69</v>
      </c>
      <c r="G122" s="55">
        <v>1</v>
      </c>
      <c r="H122" s="55" t="s">
        <v>72</v>
      </c>
      <c r="I122" s="56" t="s">
        <v>76</v>
      </c>
      <c r="J122" s="136">
        <v>14030</v>
      </c>
      <c r="K122" s="138">
        <v>0.15</v>
      </c>
      <c r="L122" s="139">
        <f t="shared" si="4"/>
        <v>11925.5</v>
      </c>
      <c r="N122" s="57" t="s">
        <v>73</v>
      </c>
      <c r="O122" s="57" t="s">
        <v>73</v>
      </c>
      <c r="P122" s="57" t="s">
        <v>73</v>
      </c>
    </row>
    <row r="123" spans="2:16" ht="50" x14ac:dyDescent="0.35">
      <c r="B123" s="72">
        <v>118</v>
      </c>
      <c r="C123" s="54" t="s">
        <v>734</v>
      </c>
      <c r="D123" s="54" t="s">
        <v>735</v>
      </c>
      <c r="E123" s="54" t="s">
        <v>268</v>
      </c>
      <c r="F123" s="54" t="s">
        <v>69</v>
      </c>
      <c r="G123" s="55">
        <v>1</v>
      </c>
      <c r="H123" s="55" t="s">
        <v>72</v>
      </c>
      <c r="I123" s="56" t="s">
        <v>76</v>
      </c>
      <c r="J123" s="136">
        <v>15433</v>
      </c>
      <c r="K123" s="138">
        <v>0.15</v>
      </c>
      <c r="L123" s="139">
        <f t="shared" si="4"/>
        <v>13118.05</v>
      </c>
      <c r="N123" s="57" t="s">
        <v>73</v>
      </c>
      <c r="O123" s="57" t="s">
        <v>73</v>
      </c>
      <c r="P123" s="57" t="s">
        <v>73</v>
      </c>
    </row>
    <row r="124" spans="2:16" ht="50" x14ac:dyDescent="0.35">
      <c r="B124" s="72">
        <v>119</v>
      </c>
      <c r="C124" s="54" t="s">
        <v>736</v>
      </c>
      <c r="D124" s="54" t="s">
        <v>737</v>
      </c>
      <c r="E124" s="54" t="s">
        <v>268</v>
      </c>
      <c r="F124" s="54" t="s">
        <v>69</v>
      </c>
      <c r="G124" s="55">
        <v>1</v>
      </c>
      <c r="H124" s="55" t="s">
        <v>72</v>
      </c>
      <c r="I124" s="56" t="s">
        <v>77</v>
      </c>
      <c r="J124" s="136">
        <v>0</v>
      </c>
      <c r="K124" s="138">
        <v>0.15</v>
      </c>
      <c r="L124" s="139">
        <f t="shared" si="4"/>
        <v>0</v>
      </c>
      <c r="N124" s="57" t="s">
        <v>73</v>
      </c>
      <c r="O124" s="57" t="s">
        <v>73</v>
      </c>
      <c r="P124" s="57" t="s">
        <v>73</v>
      </c>
    </row>
    <row r="125" spans="2:16" ht="50" x14ac:dyDescent="0.35">
      <c r="B125" s="72">
        <v>120</v>
      </c>
      <c r="C125" s="54" t="s">
        <v>738</v>
      </c>
      <c r="D125" s="54" t="s">
        <v>739</v>
      </c>
      <c r="E125" s="54" t="s">
        <v>268</v>
      </c>
      <c r="F125" s="54" t="s">
        <v>69</v>
      </c>
      <c r="G125" s="55">
        <v>1</v>
      </c>
      <c r="H125" s="55" t="s">
        <v>72</v>
      </c>
      <c r="I125" s="56" t="s">
        <v>77</v>
      </c>
      <c r="J125" s="136">
        <v>0</v>
      </c>
      <c r="K125" s="138">
        <v>0.15</v>
      </c>
      <c r="L125" s="139">
        <f t="shared" si="4"/>
        <v>0</v>
      </c>
      <c r="N125" s="57" t="s">
        <v>73</v>
      </c>
      <c r="O125" s="57" t="s">
        <v>73</v>
      </c>
      <c r="P125" s="57" t="s">
        <v>73</v>
      </c>
    </row>
    <row r="126" spans="2:16" ht="50" x14ac:dyDescent="0.35">
      <c r="B126" s="72">
        <v>121</v>
      </c>
      <c r="C126" s="54" t="s">
        <v>740</v>
      </c>
      <c r="D126" s="54" t="s">
        <v>741</v>
      </c>
      <c r="E126" s="54" t="s">
        <v>268</v>
      </c>
      <c r="F126" s="54" t="s">
        <v>69</v>
      </c>
      <c r="G126" s="55">
        <v>1</v>
      </c>
      <c r="H126" s="55" t="s">
        <v>72</v>
      </c>
      <c r="I126" s="56" t="s">
        <v>77</v>
      </c>
      <c r="J126" s="136">
        <v>1000</v>
      </c>
      <c r="K126" s="138">
        <v>0.15</v>
      </c>
      <c r="L126" s="139">
        <f t="shared" si="4"/>
        <v>850</v>
      </c>
      <c r="N126" s="57" t="s">
        <v>73</v>
      </c>
      <c r="O126" s="57" t="s">
        <v>73</v>
      </c>
      <c r="P126" s="57" t="s">
        <v>73</v>
      </c>
    </row>
    <row r="127" spans="2:16" ht="50" x14ac:dyDescent="0.35">
      <c r="B127" s="72">
        <v>122</v>
      </c>
      <c r="C127" s="54" t="s">
        <v>742</v>
      </c>
      <c r="D127" s="54" t="s">
        <v>743</v>
      </c>
      <c r="E127" s="54" t="s">
        <v>268</v>
      </c>
      <c r="F127" s="54" t="s">
        <v>69</v>
      </c>
      <c r="G127" s="55">
        <v>1</v>
      </c>
      <c r="H127" s="55" t="s">
        <v>72</v>
      </c>
      <c r="I127" s="56" t="s">
        <v>77</v>
      </c>
      <c r="J127" s="136">
        <v>0</v>
      </c>
      <c r="K127" s="138">
        <v>0.15</v>
      </c>
      <c r="L127" s="139">
        <f t="shared" si="4"/>
        <v>0</v>
      </c>
      <c r="N127" s="57" t="s">
        <v>73</v>
      </c>
      <c r="O127" s="57" t="s">
        <v>73</v>
      </c>
      <c r="P127" s="57" t="s">
        <v>73</v>
      </c>
    </row>
    <row r="128" spans="2:16" ht="50" x14ac:dyDescent="0.35">
      <c r="B128" s="72">
        <v>123</v>
      </c>
      <c r="C128" s="54" t="s">
        <v>744</v>
      </c>
      <c r="D128" s="54" t="s">
        <v>745</v>
      </c>
      <c r="E128" s="54" t="s">
        <v>268</v>
      </c>
      <c r="F128" s="54" t="s">
        <v>69</v>
      </c>
      <c r="G128" s="55">
        <v>1</v>
      </c>
      <c r="H128" s="55" t="s">
        <v>72</v>
      </c>
      <c r="I128" s="56" t="s">
        <v>77</v>
      </c>
      <c r="J128" s="136">
        <v>1000</v>
      </c>
      <c r="K128" s="138">
        <v>0.15</v>
      </c>
      <c r="L128" s="139">
        <f t="shared" si="4"/>
        <v>850</v>
      </c>
      <c r="N128" s="57" t="s">
        <v>73</v>
      </c>
      <c r="O128" s="57" t="s">
        <v>73</v>
      </c>
      <c r="P128" s="57" t="s">
        <v>73</v>
      </c>
    </row>
    <row r="129" spans="2:16" ht="50" x14ac:dyDescent="0.35">
      <c r="B129" s="72">
        <v>124</v>
      </c>
      <c r="C129" s="54" t="s">
        <v>746</v>
      </c>
      <c r="D129" s="54" t="s">
        <v>747</v>
      </c>
      <c r="E129" s="54" t="s">
        <v>268</v>
      </c>
      <c r="F129" s="54" t="s">
        <v>69</v>
      </c>
      <c r="G129" s="55">
        <v>1</v>
      </c>
      <c r="H129" s="55" t="s">
        <v>72</v>
      </c>
      <c r="I129" s="56" t="s">
        <v>77</v>
      </c>
      <c r="J129" s="136">
        <v>0</v>
      </c>
      <c r="K129" s="138">
        <v>0.15</v>
      </c>
      <c r="L129" s="139">
        <f t="shared" si="4"/>
        <v>0</v>
      </c>
      <c r="N129" s="57" t="s">
        <v>73</v>
      </c>
      <c r="O129" s="57" t="s">
        <v>73</v>
      </c>
      <c r="P129" s="57" t="s">
        <v>73</v>
      </c>
    </row>
    <row r="130" spans="2:16" ht="50" x14ac:dyDescent="0.35">
      <c r="B130" s="72">
        <v>125</v>
      </c>
      <c r="C130" s="54" t="s">
        <v>748</v>
      </c>
      <c r="D130" s="54" t="s">
        <v>749</v>
      </c>
      <c r="E130" s="54" t="s">
        <v>268</v>
      </c>
      <c r="F130" s="54" t="s">
        <v>69</v>
      </c>
      <c r="G130" s="55">
        <v>1</v>
      </c>
      <c r="H130" s="55" t="s">
        <v>72</v>
      </c>
      <c r="I130" s="56" t="s">
        <v>77</v>
      </c>
      <c r="J130" s="136">
        <v>0</v>
      </c>
      <c r="K130" s="138">
        <v>0.15</v>
      </c>
      <c r="L130" s="139">
        <f t="shared" si="4"/>
        <v>0</v>
      </c>
      <c r="N130" s="57" t="s">
        <v>73</v>
      </c>
      <c r="O130" s="57" t="s">
        <v>73</v>
      </c>
      <c r="P130" s="57" t="s">
        <v>73</v>
      </c>
    </row>
    <row r="131" spans="2:16" ht="50" x14ac:dyDescent="0.35">
      <c r="B131" s="72">
        <v>126</v>
      </c>
      <c r="C131" s="54" t="s">
        <v>750</v>
      </c>
      <c r="D131" s="54" t="s">
        <v>751</v>
      </c>
      <c r="E131" s="54" t="s">
        <v>268</v>
      </c>
      <c r="F131" s="54" t="s">
        <v>69</v>
      </c>
      <c r="G131" s="55">
        <v>1</v>
      </c>
      <c r="H131" s="55" t="s">
        <v>72</v>
      </c>
      <c r="I131" s="56" t="s">
        <v>77</v>
      </c>
      <c r="J131" s="136">
        <v>0</v>
      </c>
      <c r="K131" s="138">
        <v>0.15</v>
      </c>
      <c r="L131" s="139">
        <f t="shared" si="4"/>
        <v>0</v>
      </c>
      <c r="N131" s="57" t="s">
        <v>73</v>
      </c>
      <c r="O131" s="57" t="s">
        <v>73</v>
      </c>
      <c r="P131" s="57" t="s">
        <v>73</v>
      </c>
    </row>
    <row r="132" spans="2:16" ht="50" x14ac:dyDescent="0.35">
      <c r="B132" s="72">
        <v>127</v>
      </c>
      <c r="C132" s="54" t="s">
        <v>752</v>
      </c>
      <c r="D132" s="54" t="s">
        <v>753</v>
      </c>
      <c r="E132" s="54" t="s">
        <v>268</v>
      </c>
      <c r="F132" s="54" t="s">
        <v>69</v>
      </c>
      <c r="G132" s="55">
        <v>1</v>
      </c>
      <c r="H132" s="55" t="s">
        <v>72</v>
      </c>
      <c r="I132" s="56" t="s">
        <v>77</v>
      </c>
      <c r="J132" s="136">
        <v>0</v>
      </c>
      <c r="K132" s="138">
        <v>0.15</v>
      </c>
      <c r="L132" s="139">
        <f t="shared" si="4"/>
        <v>0</v>
      </c>
      <c r="N132" s="57" t="s">
        <v>73</v>
      </c>
      <c r="O132" s="57" t="s">
        <v>73</v>
      </c>
      <c r="P132" s="57" t="s">
        <v>73</v>
      </c>
    </row>
    <row r="133" spans="2:16" ht="50" x14ac:dyDescent="0.35">
      <c r="B133" s="72">
        <v>128</v>
      </c>
      <c r="C133" s="54" t="s">
        <v>754</v>
      </c>
      <c r="D133" s="54" t="s">
        <v>755</v>
      </c>
      <c r="E133" s="54" t="s">
        <v>268</v>
      </c>
      <c r="F133" s="54" t="s">
        <v>69</v>
      </c>
      <c r="G133" s="55">
        <v>1</v>
      </c>
      <c r="H133" s="55" t="s">
        <v>72</v>
      </c>
      <c r="I133" s="56" t="s">
        <v>77</v>
      </c>
      <c r="J133" s="136">
        <v>1000</v>
      </c>
      <c r="K133" s="138">
        <v>0.15</v>
      </c>
      <c r="L133" s="139">
        <f t="shared" si="4"/>
        <v>850</v>
      </c>
      <c r="N133" s="57" t="s">
        <v>73</v>
      </c>
      <c r="O133" s="57" t="s">
        <v>73</v>
      </c>
      <c r="P133" s="57" t="s">
        <v>73</v>
      </c>
    </row>
    <row r="134" spans="2:16" ht="50" x14ac:dyDescent="0.35">
      <c r="B134" s="72">
        <v>129</v>
      </c>
      <c r="C134" s="54" t="s">
        <v>756</v>
      </c>
      <c r="D134" s="54" t="s">
        <v>757</v>
      </c>
      <c r="E134" s="54" t="s">
        <v>268</v>
      </c>
      <c r="F134" s="54" t="s">
        <v>69</v>
      </c>
      <c r="G134" s="55">
        <v>1</v>
      </c>
      <c r="H134" s="55" t="s">
        <v>72</v>
      </c>
      <c r="I134" s="56" t="s">
        <v>77</v>
      </c>
      <c r="J134" s="136">
        <v>0</v>
      </c>
      <c r="K134" s="138">
        <v>0.15</v>
      </c>
      <c r="L134" s="139">
        <f t="shared" si="4"/>
        <v>0</v>
      </c>
      <c r="N134" s="57" t="s">
        <v>73</v>
      </c>
      <c r="O134" s="57" t="s">
        <v>73</v>
      </c>
      <c r="P134" s="57" t="s">
        <v>73</v>
      </c>
    </row>
    <row r="135" spans="2:16" ht="50" x14ac:dyDescent="0.35">
      <c r="B135" s="72">
        <v>130</v>
      </c>
      <c r="C135" s="54" t="s">
        <v>758</v>
      </c>
      <c r="D135" s="54" t="s">
        <v>759</v>
      </c>
      <c r="E135" s="54" t="s">
        <v>268</v>
      </c>
      <c r="F135" s="54" t="s">
        <v>69</v>
      </c>
      <c r="G135" s="55">
        <v>1</v>
      </c>
      <c r="H135" s="55" t="s">
        <v>72</v>
      </c>
      <c r="I135" s="56" t="s">
        <v>77</v>
      </c>
      <c r="J135" s="136">
        <v>1000</v>
      </c>
      <c r="K135" s="138">
        <v>0.15</v>
      </c>
      <c r="L135" s="139">
        <f t="shared" si="4"/>
        <v>850</v>
      </c>
      <c r="N135" s="57" t="s">
        <v>73</v>
      </c>
      <c r="O135" s="57" t="s">
        <v>73</v>
      </c>
      <c r="P135" s="57" t="s">
        <v>73</v>
      </c>
    </row>
    <row r="136" spans="2:16" ht="50" x14ac:dyDescent="0.35">
      <c r="B136" s="72">
        <v>131</v>
      </c>
      <c r="C136" s="54" t="s">
        <v>760</v>
      </c>
      <c r="D136" s="54" t="s">
        <v>761</v>
      </c>
      <c r="E136" s="54" t="s">
        <v>268</v>
      </c>
      <c r="F136" s="54" t="s">
        <v>69</v>
      </c>
      <c r="G136" s="55">
        <v>1</v>
      </c>
      <c r="H136" s="55" t="s">
        <v>72</v>
      </c>
      <c r="I136" s="56" t="s">
        <v>77</v>
      </c>
      <c r="J136" s="136">
        <v>250</v>
      </c>
      <c r="K136" s="138">
        <v>0.15</v>
      </c>
      <c r="L136" s="139">
        <f t="shared" si="4"/>
        <v>212.5</v>
      </c>
      <c r="N136" s="57" t="s">
        <v>73</v>
      </c>
      <c r="O136" s="57" t="s">
        <v>73</v>
      </c>
      <c r="P136" s="57" t="s">
        <v>73</v>
      </c>
    </row>
    <row r="137" spans="2:16" ht="50" x14ac:dyDescent="0.35">
      <c r="B137" s="72">
        <v>132</v>
      </c>
      <c r="C137" s="54" t="s">
        <v>762</v>
      </c>
      <c r="D137" s="54" t="s">
        <v>763</v>
      </c>
      <c r="E137" s="54" t="s">
        <v>268</v>
      </c>
      <c r="F137" s="54" t="s">
        <v>69</v>
      </c>
      <c r="G137" s="55">
        <v>1</v>
      </c>
      <c r="H137" s="55" t="s">
        <v>72</v>
      </c>
      <c r="I137" s="56" t="s">
        <v>77</v>
      </c>
      <c r="J137" s="136">
        <v>1000</v>
      </c>
      <c r="K137" s="138">
        <v>0.15</v>
      </c>
      <c r="L137" s="139">
        <f t="shared" si="4"/>
        <v>850</v>
      </c>
      <c r="N137" s="57" t="s">
        <v>73</v>
      </c>
      <c r="O137" s="57" t="s">
        <v>73</v>
      </c>
      <c r="P137" s="57" t="s">
        <v>73</v>
      </c>
    </row>
    <row r="138" spans="2:16" ht="50" x14ac:dyDescent="0.35">
      <c r="B138" s="72">
        <v>133</v>
      </c>
      <c r="C138" s="54" t="s">
        <v>764</v>
      </c>
      <c r="D138" s="54" t="s">
        <v>765</v>
      </c>
      <c r="E138" s="54" t="s">
        <v>268</v>
      </c>
      <c r="F138" s="54" t="s">
        <v>69</v>
      </c>
      <c r="G138" s="55">
        <v>1</v>
      </c>
      <c r="H138" s="55" t="s">
        <v>72</v>
      </c>
      <c r="I138" s="56" t="s">
        <v>77</v>
      </c>
      <c r="J138" s="136">
        <v>1000</v>
      </c>
      <c r="K138" s="138">
        <v>0.15</v>
      </c>
      <c r="L138" s="139">
        <f t="shared" si="4"/>
        <v>850</v>
      </c>
      <c r="N138" s="57" t="s">
        <v>73</v>
      </c>
      <c r="O138" s="57" t="s">
        <v>73</v>
      </c>
      <c r="P138" s="57" t="s">
        <v>73</v>
      </c>
    </row>
    <row r="139" spans="2:16" ht="50" x14ac:dyDescent="0.35">
      <c r="B139" s="72">
        <v>134</v>
      </c>
      <c r="C139" s="54" t="s">
        <v>766</v>
      </c>
      <c r="D139" s="54" t="s">
        <v>767</v>
      </c>
      <c r="E139" s="54" t="s">
        <v>268</v>
      </c>
      <c r="F139" s="54" t="s">
        <v>69</v>
      </c>
      <c r="G139" s="55">
        <v>1</v>
      </c>
      <c r="H139" s="55" t="s">
        <v>72</v>
      </c>
      <c r="I139" s="56" t="s">
        <v>77</v>
      </c>
      <c r="J139" s="136">
        <v>1000</v>
      </c>
      <c r="K139" s="138">
        <v>0.15</v>
      </c>
      <c r="L139" s="139">
        <f t="shared" si="4"/>
        <v>850</v>
      </c>
      <c r="N139" s="57" t="s">
        <v>73</v>
      </c>
      <c r="O139" s="57" t="s">
        <v>73</v>
      </c>
      <c r="P139" s="57" t="s">
        <v>73</v>
      </c>
    </row>
    <row r="140" spans="2:16" ht="50" x14ac:dyDescent="0.35">
      <c r="B140" s="72">
        <v>135</v>
      </c>
      <c r="C140" s="54" t="s">
        <v>768</v>
      </c>
      <c r="D140" s="54" t="s">
        <v>769</v>
      </c>
      <c r="E140" s="54" t="s">
        <v>268</v>
      </c>
      <c r="F140" s="54" t="s">
        <v>69</v>
      </c>
      <c r="G140" s="55">
        <v>1</v>
      </c>
      <c r="H140" s="55" t="s">
        <v>72</v>
      </c>
      <c r="I140" s="56" t="s">
        <v>77</v>
      </c>
      <c r="J140" s="136">
        <v>1000</v>
      </c>
      <c r="K140" s="138">
        <v>0.15</v>
      </c>
      <c r="L140" s="139">
        <f t="shared" si="4"/>
        <v>850</v>
      </c>
      <c r="N140" s="57" t="s">
        <v>73</v>
      </c>
      <c r="O140" s="57" t="s">
        <v>73</v>
      </c>
      <c r="P140" s="57" t="s">
        <v>73</v>
      </c>
    </row>
    <row r="141" spans="2:16" ht="50" x14ac:dyDescent="0.35">
      <c r="B141" s="72">
        <v>136</v>
      </c>
      <c r="C141" s="54" t="s">
        <v>770</v>
      </c>
      <c r="D141" s="54" t="s">
        <v>771</v>
      </c>
      <c r="E141" s="54" t="s">
        <v>268</v>
      </c>
      <c r="F141" s="54" t="s">
        <v>69</v>
      </c>
      <c r="G141" s="55">
        <v>1</v>
      </c>
      <c r="H141" s="55" t="s">
        <v>72</v>
      </c>
      <c r="I141" s="56" t="s">
        <v>77</v>
      </c>
      <c r="J141" s="136">
        <v>1000</v>
      </c>
      <c r="K141" s="138">
        <v>0.15</v>
      </c>
      <c r="L141" s="139">
        <f t="shared" si="4"/>
        <v>850</v>
      </c>
      <c r="N141" s="57" t="s">
        <v>73</v>
      </c>
      <c r="O141" s="57" t="s">
        <v>73</v>
      </c>
      <c r="P141" s="57" t="s">
        <v>73</v>
      </c>
    </row>
    <row r="142" spans="2:16" ht="50" x14ac:dyDescent="0.35">
      <c r="B142" s="72">
        <v>137</v>
      </c>
      <c r="C142" s="54" t="s">
        <v>772</v>
      </c>
      <c r="D142" s="54" t="s">
        <v>773</v>
      </c>
      <c r="E142" s="54" t="s">
        <v>268</v>
      </c>
      <c r="F142" s="54" t="s">
        <v>69</v>
      </c>
      <c r="G142" s="55">
        <v>1</v>
      </c>
      <c r="H142" s="55" t="s">
        <v>72</v>
      </c>
      <c r="I142" s="56" t="s">
        <v>77</v>
      </c>
      <c r="J142" s="136">
        <v>1000</v>
      </c>
      <c r="K142" s="138">
        <v>0.15</v>
      </c>
      <c r="L142" s="139">
        <f t="shared" si="4"/>
        <v>850</v>
      </c>
      <c r="N142" s="57" t="s">
        <v>73</v>
      </c>
      <c r="O142" s="57" t="s">
        <v>73</v>
      </c>
      <c r="P142" s="57" t="s">
        <v>73</v>
      </c>
    </row>
    <row r="143" spans="2:16" ht="50" x14ac:dyDescent="0.35">
      <c r="B143" s="72">
        <v>138</v>
      </c>
      <c r="C143" s="54" t="s">
        <v>774</v>
      </c>
      <c r="D143" s="54" t="s">
        <v>775</v>
      </c>
      <c r="E143" s="54" t="s">
        <v>268</v>
      </c>
      <c r="F143" s="54" t="s">
        <v>69</v>
      </c>
      <c r="G143" s="55">
        <v>1</v>
      </c>
      <c r="H143" s="55" t="s">
        <v>72</v>
      </c>
      <c r="I143" s="56" t="s">
        <v>77</v>
      </c>
      <c r="J143" s="136">
        <v>1000</v>
      </c>
      <c r="K143" s="138">
        <v>0.15</v>
      </c>
      <c r="L143" s="139">
        <f t="shared" si="4"/>
        <v>850</v>
      </c>
      <c r="N143" s="57" t="s">
        <v>73</v>
      </c>
      <c r="O143" s="57" t="s">
        <v>73</v>
      </c>
      <c r="P143" s="57" t="s">
        <v>73</v>
      </c>
    </row>
    <row r="144" spans="2:16" ht="50" x14ac:dyDescent="0.35">
      <c r="B144" s="72">
        <v>139</v>
      </c>
      <c r="C144" s="54" t="s">
        <v>776</v>
      </c>
      <c r="D144" s="54" t="s">
        <v>777</v>
      </c>
      <c r="E144" s="54" t="s">
        <v>268</v>
      </c>
      <c r="F144" s="54" t="s">
        <v>69</v>
      </c>
      <c r="G144" s="55">
        <v>1</v>
      </c>
      <c r="H144" s="55" t="s">
        <v>72</v>
      </c>
      <c r="I144" s="56" t="s">
        <v>77</v>
      </c>
      <c r="J144" s="136">
        <v>1000</v>
      </c>
      <c r="K144" s="138">
        <v>0.15</v>
      </c>
      <c r="L144" s="139">
        <f t="shared" ref="L144:L208" si="5">IF(J144="","",(J144-(J144*K144)))</f>
        <v>850</v>
      </c>
      <c r="N144" s="57" t="s">
        <v>73</v>
      </c>
      <c r="O144" s="57" t="s">
        <v>73</v>
      </c>
      <c r="P144" s="57" t="s">
        <v>73</v>
      </c>
    </row>
    <row r="145" spans="2:16" ht="50" x14ac:dyDescent="0.35">
      <c r="B145" s="72">
        <v>140</v>
      </c>
      <c r="C145" s="54" t="s">
        <v>778</v>
      </c>
      <c r="D145" s="54" t="s">
        <v>779</v>
      </c>
      <c r="E145" s="54" t="s">
        <v>268</v>
      </c>
      <c r="F145" s="54" t="s">
        <v>69</v>
      </c>
      <c r="G145" s="55">
        <v>1</v>
      </c>
      <c r="H145" s="55" t="s">
        <v>72</v>
      </c>
      <c r="I145" s="56" t="s">
        <v>77</v>
      </c>
      <c r="J145" s="136">
        <v>1500</v>
      </c>
      <c r="K145" s="138">
        <v>0.15</v>
      </c>
      <c r="L145" s="139">
        <f t="shared" si="5"/>
        <v>1275</v>
      </c>
      <c r="N145" s="57" t="s">
        <v>73</v>
      </c>
      <c r="O145" s="57" t="s">
        <v>73</v>
      </c>
      <c r="P145" s="57" t="s">
        <v>73</v>
      </c>
    </row>
    <row r="146" spans="2:16" ht="50" x14ac:dyDescent="0.35">
      <c r="B146" s="72">
        <v>141</v>
      </c>
      <c r="C146" s="54" t="s">
        <v>780</v>
      </c>
      <c r="D146" s="54" t="s">
        <v>781</v>
      </c>
      <c r="E146" s="54" t="s">
        <v>268</v>
      </c>
      <c r="F146" s="54" t="s">
        <v>69</v>
      </c>
      <c r="G146" s="55">
        <v>1</v>
      </c>
      <c r="H146" s="55" t="s">
        <v>72</v>
      </c>
      <c r="I146" s="56" t="s">
        <v>77</v>
      </c>
      <c r="J146" s="136">
        <v>1500</v>
      </c>
      <c r="K146" s="138">
        <v>0.15</v>
      </c>
      <c r="L146" s="139">
        <f t="shared" si="5"/>
        <v>1275</v>
      </c>
      <c r="N146" s="57" t="s">
        <v>73</v>
      </c>
      <c r="O146" s="57" t="s">
        <v>73</v>
      </c>
      <c r="P146" s="57" t="s">
        <v>73</v>
      </c>
    </row>
    <row r="147" spans="2:16" ht="50" x14ac:dyDescent="0.35">
      <c r="B147" s="72">
        <v>142</v>
      </c>
      <c r="C147" s="54" t="s">
        <v>782</v>
      </c>
      <c r="D147" s="54" t="s">
        <v>783</v>
      </c>
      <c r="E147" s="54" t="s">
        <v>268</v>
      </c>
      <c r="F147" s="54" t="s">
        <v>69</v>
      </c>
      <c r="G147" s="55">
        <v>1</v>
      </c>
      <c r="H147" s="55" t="s">
        <v>72</v>
      </c>
      <c r="I147" s="56" t="s">
        <v>77</v>
      </c>
      <c r="J147" s="136">
        <v>1500</v>
      </c>
      <c r="K147" s="138">
        <v>0.15</v>
      </c>
      <c r="L147" s="139">
        <f t="shared" si="5"/>
        <v>1275</v>
      </c>
      <c r="N147" s="57" t="s">
        <v>73</v>
      </c>
      <c r="O147" s="57" t="s">
        <v>73</v>
      </c>
      <c r="P147" s="57" t="s">
        <v>73</v>
      </c>
    </row>
    <row r="148" spans="2:16" ht="50" x14ac:dyDescent="0.35">
      <c r="B148" s="72">
        <v>143</v>
      </c>
      <c r="C148" s="54" t="s">
        <v>784</v>
      </c>
      <c r="D148" s="54" t="s">
        <v>785</v>
      </c>
      <c r="E148" s="54" t="s">
        <v>268</v>
      </c>
      <c r="F148" s="54" t="s">
        <v>69</v>
      </c>
      <c r="G148" s="55">
        <v>1</v>
      </c>
      <c r="H148" s="55" t="s">
        <v>72</v>
      </c>
      <c r="I148" s="56" t="s">
        <v>77</v>
      </c>
      <c r="J148" s="136">
        <v>990</v>
      </c>
      <c r="K148" s="138">
        <v>0.15</v>
      </c>
      <c r="L148" s="139">
        <f t="shared" si="5"/>
        <v>841.5</v>
      </c>
      <c r="N148" s="57" t="s">
        <v>73</v>
      </c>
      <c r="O148" s="57" t="s">
        <v>73</v>
      </c>
      <c r="P148" s="57" t="s">
        <v>73</v>
      </c>
    </row>
    <row r="149" spans="2:16" ht="50" x14ac:dyDescent="0.35">
      <c r="B149" s="72">
        <v>144</v>
      </c>
      <c r="C149" s="54" t="s">
        <v>786</v>
      </c>
      <c r="D149" s="54" t="s">
        <v>787</v>
      </c>
      <c r="E149" s="54" t="s">
        <v>268</v>
      </c>
      <c r="F149" s="54" t="s">
        <v>69</v>
      </c>
      <c r="G149" s="55">
        <v>1</v>
      </c>
      <c r="H149" s="55" t="s">
        <v>72</v>
      </c>
      <c r="I149" s="56" t="s">
        <v>77</v>
      </c>
      <c r="J149" s="136">
        <v>1500</v>
      </c>
      <c r="K149" s="138">
        <v>0.15</v>
      </c>
      <c r="L149" s="139">
        <f t="shared" si="5"/>
        <v>1275</v>
      </c>
      <c r="N149" s="57" t="s">
        <v>73</v>
      </c>
      <c r="O149" s="57" t="s">
        <v>73</v>
      </c>
      <c r="P149" s="57" t="s">
        <v>73</v>
      </c>
    </row>
    <row r="150" spans="2:16" ht="50" x14ac:dyDescent="0.35">
      <c r="B150" s="72">
        <v>145</v>
      </c>
      <c r="C150" s="54" t="s">
        <v>788</v>
      </c>
      <c r="D150" s="54" t="s">
        <v>789</v>
      </c>
      <c r="E150" s="54" t="s">
        <v>268</v>
      </c>
      <c r="F150" s="54" t="s">
        <v>69</v>
      </c>
      <c r="G150" s="55">
        <v>1</v>
      </c>
      <c r="H150" s="55" t="s">
        <v>72</v>
      </c>
      <c r="I150" s="56" t="s">
        <v>77</v>
      </c>
      <c r="J150" s="136">
        <v>990</v>
      </c>
      <c r="K150" s="138">
        <v>0.15</v>
      </c>
      <c r="L150" s="139">
        <f t="shared" si="5"/>
        <v>841.5</v>
      </c>
      <c r="N150" s="57" t="s">
        <v>73</v>
      </c>
      <c r="O150" s="57" t="s">
        <v>73</v>
      </c>
      <c r="P150" s="57" t="s">
        <v>73</v>
      </c>
    </row>
    <row r="151" spans="2:16" ht="50" x14ac:dyDescent="0.35">
      <c r="B151" s="72">
        <v>146</v>
      </c>
      <c r="C151" s="54" t="s">
        <v>790</v>
      </c>
      <c r="D151" s="54" t="s">
        <v>791</v>
      </c>
      <c r="E151" s="54" t="s">
        <v>268</v>
      </c>
      <c r="F151" s="54" t="s">
        <v>69</v>
      </c>
      <c r="G151" s="55">
        <v>1</v>
      </c>
      <c r="H151" s="55" t="s">
        <v>72</v>
      </c>
      <c r="I151" s="56" t="s">
        <v>77</v>
      </c>
      <c r="J151" s="136">
        <v>1500</v>
      </c>
      <c r="K151" s="138">
        <v>0.15</v>
      </c>
      <c r="L151" s="139">
        <f t="shared" si="5"/>
        <v>1275</v>
      </c>
      <c r="N151" s="57" t="s">
        <v>73</v>
      </c>
      <c r="O151" s="57" t="s">
        <v>73</v>
      </c>
      <c r="P151" s="57" t="s">
        <v>73</v>
      </c>
    </row>
    <row r="152" spans="2:16" ht="50" x14ac:dyDescent="0.35">
      <c r="B152" s="72">
        <v>147</v>
      </c>
      <c r="C152" s="54" t="s">
        <v>792</v>
      </c>
      <c r="D152" s="54" t="s">
        <v>793</v>
      </c>
      <c r="E152" s="54" t="s">
        <v>268</v>
      </c>
      <c r="F152" s="54" t="s">
        <v>69</v>
      </c>
      <c r="G152" s="55">
        <v>1</v>
      </c>
      <c r="H152" s="55" t="s">
        <v>72</v>
      </c>
      <c r="I152" s="56" t="s">
        <v>77</v>
      </c>
      <c r="J152" s="136">
        <v>990</v>
      </c>
      <c r="K152" s="138">
        <v>0.15</v>
      </c>
      <c r="L152" s="139">
        <f t="shared" si="5"/>
        <v>841.5</v>
      </c>
      <c r="N152" s="57" t="s">
        <v>73</v>
      </c>
      <c r="O152" s="57" t="s">
        <v>73</v>
      </c>
      <c r="P152" s="57" t="s">
        <v>73</v>
      </c>
    </row>
    <row r="153" spans="2:16" ht="50" x14ac:dyDescent="0.35">
      <c r="B153" s="72">
        <v>148</v>
      </c>
      <c r="C153" s="54" t="s">
        <v>794</v>
      </c>
      <c r="D153" s="54" t="s">
        <v>795</v>
      </c>
      <c r="E153" s="54" t="s">
        <v>268</v>
      </c>
      <c r="F153" s="54" t="s">
        <v>69</v>
      </c>
      <c r="G153" s="55">
        <v>1</v>
      </c>
      <c r="H153" s="55" t="s">
        <v>72</v>
      </c>
      <c r="I153" s="56" t="s">
        <v>77</v>
      </c>
      <c r="J153" s="136">
        <v>1500</v>
      </c>
      <c r="K153" s="138">
        <v>0.15</v>
      </c>
      <c r="L153" s="139">
        <f t="shared" si="5"/>
        <v>1275</v>
      </c>
      <c r="N153" s="57" t="s">
        <v>73</v>
      </c>
      <c r="O153" s="57" t="s">
        <v>73</v>
      </c>
      <c r="P153" s="57" t="s">
        <v>73</v>
      </c>
    </row>
    <row r="154" spans="2:16" ht="50" x14ac:dyDescent="0.35">
      <c r="B154" s="72">
        <v>149</v>
      </c>
      <c r="C154" s="54" t="s">
        <v>796</v>
      </c>
      <c r="D154" s="54" t="s">
        <v>797</v>
      </c>
      <c r="E154" s="54" t="s">
        <v>268</v>
      </c>
      <c r="F154" s="54" t="s">
        <v>69</v>
      </c>
      <c r="G154" s="55">
        <v>1</v>
      </c>
      <c r="H154" s="55" t="s">
        <v>72</v>
      </c>
      <c r="I154" s="56" t="s">
        <v>77</v>
      </c>
      <c r="J154" s="136">
        <v>990</v>
      </c>
      <c r="K154" s="138">
        <v>0.15</v>
      </c>
      <c r="L154" s="139">
        <f t="shared" si="5"/>
        <v>841.5</v>
      </c>
      <c r="N154" s="57" t="s">
        <v>73</v>
      </c>
      <c r="O154" s="57" t="s">
        <v>73</v>
      </c>
      <c r="P154" s="57" t="s">
        <v>73</v>
      </c>
    </row>
    <row r="155" spans="2:16" ht="50" x14ac:dyDescent="0.35">
      <c r="B155" s="72">
        <v>150</v>
      </c>
      <c r="C155" s="54" t="s">
        <v>798</v>
      </c>
      <c r="D155" s="54" t="s">
        <v>799</v>
      </c>
      <c r="E155" s="54" t="s">
        <v>268</v>
      </c>
      <c r="F155" s="54" t="s">
        <v>69</v>
      </c>
      <c r="G155" s="55">
        <v>1</v>
      </c>
      <c r="H155" s="55" t="s">
        <v>72</v>
      </c>
      <c r="I155" s="56" t="s">
        <v>77</v>
      </c>
      <c r="J155" s="136">
        <v>1500</v>
      </c>
      <c r="K155" s="138">
        <v>0.15</v>
      </c>
      <c r="L155" s="139">
        <f t="shared" si="5"/>
        <v>1275</v>
      </c>
      <c r="N155" s="57" t="s">
        <v>73</v>
      </c>
      <c r="O155" s="57" t="s">
        <v>73</v>
      </c>
      <c r="P155" s="57" t="s">
        <v>73</v>
      </c>
    </row>
    <row r="156" spans="2:16" ht="50" x14ac:dyDescent="0.35">
      <c r="B156" s="72">
        <v>151</v>
      </c>
      <c r="C156" s="54" t="s">
        <v>800</v>
      </c>
      <c r="D156" s="54" t="s">
        <v>801</v>
      </c>
      <c r="E156" s="54" t="s">
        <v>268</v>
      </c>
      <c r="F156" s="54" t="s">
        <v>69</v>
      </c>
      <c r="G156" s="55">
        <v>1</v>
      </c>
      <c r="H156" s="55" t="s">
        <v>72</v>
      </c>
      <c r="I156" s="56" t="s">
        <v>77</v>
      </c>
      <c r="J156" s="136">
        <v>990</v>
      </c>
      <c r="K156" s="138">
        <v>0.15</v>
      </c>
      <c r="L156" s="139">
        <f t="shared" si="5"/>
        <v>841.5</v>
      </c>
      <c r="N156" s="57" t="s">
        <v>73</v>
      </c>
      <c r="O156" s="57" t="s">
        <v>73</v>
      </c>
      <c r="P156" s="57" t="s">
        <v>73</v>
      </c>
    </row>
    <row r="157" spans="2:16" ht="50" x14ac:dyDescent="0.35">
      <c r="B157" s="72">
        <v>152</v>
      </c>
      <c r="C157" s="54" t="s">
        <v>802</v>
      </c>
      <c r="D157" s="54" t="s">
        <v>803</v>
      </c>
      <c r="E157" s="54" t="s">
        <v>268</v>
      </c>
      <c r="F157" s="54" t="s">
        <v>69</v>
      </c>
      <c r="G157" s="55">
        <v>1</v>
      </c>
      <c r="H157" s="55" t="s">
        <v>72</v>
      </c>
      <c r="I157" s="56" t="s">
        <v>77</v>
      </c>
      <c r="J157" s="136">
        <v>1500</v>
      </c>
      <c r="K157" s="138">
        <v>0.15</v>
      </c>
      <c r="L157" s="139">
        <f t="shared" si="5"/>
        <v>1275</v>
      </c>
      <c r="N157" s="57" t="s">
        <v>73</v>
      </c>
      <c r="O157" s="57" t="s">
        <v>73</v>
      </c>
      <c r="P157" s="57" t="s">
        <v>73</v>
      </c>
    </row>
    <row r="158" spans="2:16" ht="50" x14ac:dyDescent="0.35">
      <c r="B158" s="72">
        <v>153</v>
      </c>
      <c r="C158" s="54" t="s">
        <v>804</v>
      </c>
      <c r="D158" s="54" t="s">
        <v>805</v>
      </c>
      <c r="E158" s="54" t="s">
        <v>268</v>
      </c>
      <c r="F158" s="54" t="s">
        <v>69</v>
      </c>
      <c r="G158" s="55">
        <v>1</v>
      </c>
      <c r="H158" s="55" t="s">
        <v>72</v>
      </c>
      <c r="I158" s="56" t="s">
        <v>77</v>
      </c>
      <c r="J158" s="136">
        <v>990</v>
      </c>
      <c r="K158" s="138">
        <v>0.15</v>
      </c>
      <c r="L158" s="139">
        <f t="shared" si="5"/>
        <v>841.5</v>
      </c>
      <c r="N158" s="57" t="s">
        <v>73</v>
      </c>
      <c r="O158" s="57" t="s">
        <v>73</v>
      </c>
      <c r="P158" s="57" t="s">
        <v>73</v>
      </c>
    </row>
    <row r="159" spans="2:16" ht="50" x14ac:dyDescent="0.35">
      <c r="B159" s="72">
        <v>154</v>
      </c>
      <c r="C159" s="54" t="s">
        <v>806</v>
      </c>
      <c r="D159" s="54" t="s">
        <v>807</v>
      </c>
      <c r="E159" s="54" t="s">
        <v>268</v>
      </c>
      <c r="F159" s="54" t="s">
        <v>69</v>
      </c>
      <c r="G159" s="55">
        <v>1</v>
      </c>
      <c r="H159" s="55" t="s">
        <v>72</v>
      </c>
      <c r="I159" s="56" t="s">
        <v>77</v>
      </c>
      <c r="J159" s="136">
        <v>1500</v>
      </c>
      <c r="K159" s="138">
        <v>0.15</v>
      </c>
      <c r="L159" s="139">
        <f t="shared" si="5"/>
        <v>1275</v>
      </c>
      <c r="N159" s="57" t="s">
        <v>73</v>
      </c>
      <c r="O159" s="57" t="s">
        <v>73</v>
      </c>
      <c r="P159" s="57" t="s">
        <v>73</v>
      </c>
    </row>
    <row r="160" spans="2:16" ht="50" x14ac:dyDescent="0.35">
      <c r="B160" s="72">
        <v>155</v>
      </c>
      <c r="C160" s="54" t="s">
        <v>808</v>
      </c>
      <c r="D160" s="54" t="s">
        <v>809</v>
      </c>
      <c r="E160" s="54" t="s">
        <v>268</v>
      </c>
      <c r="F160" s="54" t="s">
        <v>69</v>
      </c>
      <c r="G160" s="55">
        <v>1</v>
      </c>
      <c r="H160" s="55" t="s">
        <v>72</v>
      </c>
      <c r="I160" s="56" t="s">
        <v>77</v>
      </c>
      <c r="J160" s="136">
        <v>990</v>
      </c>
      <c r="K160" s="138">
        <v>0.15</v>
      </c>
      <c r="L160" s="139">
        <f t="shared" si="5"/>
        <v>841.5</v>
      </c>
      <c r="N160" s="57" t="s">
        <v>73</v>
      </c>
      <c r="O160" s="57" t="s">
        <v>73</v>
      </c>
      <c r="P160" s="57" t="s">
        <v>73</v>
      </c>
    </row>
    <row r="161" spans="2:16" ht="50" x14ac:dyDescent="0.35">
      <c r="B161" s="72">
        <v>156</v>
      </c>
      <c r="C161" s="54" t="s">
        <v>810</v>
      </c>
      <c r="D161" s="54" t="s">
        <v>811</v>
      </c>
      <c r="E161" s="54" t="s">
        <v>268</v>
      </c>
      <c r="F161" s="54" t="s">
        <v>69</v>
      </c>
      <c r="G161" s="55">
        <v>1</v>
      </c>
      <c r="H161" s="55" t="s">
        <v>72</v>
      </c>
      <c r="I161" s="56" t="s">
        <v>77</v>
      </c>
      <c r="J161" s="136">
        <v>1500</v>
      </c>
      <c r="K161" s="138">
        <v>0.15</v>
      </c>
      <c r="L161" s="139">
        <f t="shared" si="5"/>
        <v>1275</v>
      </c>
      <c r="N161" s="57" t="s">
        <v>73</v>
      </c>
      <c r="O161" s="57" t="s">
        <v>73</v>
      </c>
      <c r="P161" s="57" t="s">
        <v>73</v>
      </c>
    </row>
    <row r="162" spans="2:16" ht="50" x14ac:dyDescent="0.35">
      <c r="B162" s="72">
        <v>157</v>
      </c>
      <c r="C162" s="54" t="s">
        <v>812</v>
      </c>
      <c r="D162" s="54" t="s">
        <v>813</v>
      </c>
      <c r="E162" s="54" t="s">
        <v>268</v>
      </c>
      <c r="F162" s="54" t="s">
        <v>69</v>
      </c>
      <c r="G162" s="55">
        <v>1</v>
      </c>
      <c r="H162" s="55" t="s">
        <v>72</v>
      </c>
      <c r="I162" s="56" t="s">
        <v>77</v>
      </c>
      <c r="J162" s="136">
        <v>990</v>
      </c>
      <c r="K162" s="138">
        <v>0.15</v>
      </c>
      <c r="L162" s="139">
        <f t="shared" si="5"/>
        <v>841.5</v>
      </c>
      <c r="N162" s="57" t="s">
        <v>73</v>
      </c>
      <c r="O162" s="57" t="s">
        <v>73</v>
      </c>
      <c r="P162" s="57" t="s">
        <v>73</v>
      </c>
    </row>
    <row r="163" spans="2:16" ht="50" x14ac:dyDescent="0.35">
      <c r="B163" s="72">
        <v>158</v>
      </c>
      <c r="C163" s="54" t="s">
        <v>814</v>
      </c>
      <c r="D163" s="54" t="s">
        <v>815</v>
      </c>
      <c r="E163" s="54" t="s">
        <v>268</v>
      </c>
      <c r="F163" s="54" t="s">
        <v>69</v>
      </c>
      <c r="G163" s="55">
        <v>1</v>
      </c>
      <c r="H163" s="55" t="s">
        <v>72</v>
      </c>
      <c r="I163" s="56" t="s">
        <v>77</v>
      </c>
      <c r="J163" s="136">
        <v>2500</v>
      </c>
      <c r="K163" s="138">
        <v>0.15</v>
      </c>
      <c r="L163" s="139">
        <f t="shared" si="5"/>
        <v>2125</v>
      </c>
      <c r="N163" s="57" t="s">
        <v>73</v>
      </c>
      <c r="O163" s="57" t="s">
        <v>73</v>
      </c>
      <c r="P163" s="57" t="s">
        <v>73</v>
      </c>
    </row>
    <row r="164" spans="2:16" ht="50" x14ac:dyDescent="0.35">
      <c r="B164" s="72">
        <v>159</v>
      </c>
      <c r="C164" s="54" t="s">
        <v>816</v>
      </c>
      <c r="D164" s="54" t="s">
        <v>817</v>
      </c>
      <c r="E164" s="54" t="s">
        <v>268</v>
      </c>
      <c r="F164" s="54" t="s">
        <v>69</v>
      </c>
      <c r="G164" s="55">
        <v>1</v>
      </c>
      <c r="H164" s="55" t="s">
        <v>72</v>
      </c>
      <c r="I164" s="56" t="s">
        <v>77</v>
      </c>
      <c r="J164" s="136">
        <v>1500</v>
      </c>
      <c r="K164" s="138">
        <v>0.15</v>
      </c>
      <c r="L164" s="139">
        <f t="shared" si="5"/>
        <v>1275</v>
      </c>
      <c r="N164" s="57" t="s">
        <v>73</v>
      </c>
      <c r="O164" s="57" t="s">
        <v>73</v>
      </c>
      <c r="P164" s="57" t="s">
        <v>73</v>
      </c>
    </row>
    <row r="165" spans="2:16" ht="50" x14ac:dyDescent="0.35">
      <c r="B165" s="72">
        <v>160</v>
      </c>
      <c r="C165" s="54" t="s">
        <v>818</v>
      </c>
      <c r="D165" s="54" t="s">
        <v>819</v>
      </c>
      <c r="E165" s="54" t="s">
        <v>268</v>
      </c>
      <c r="F165" s="54" t="s">
        <v>69</v>
      </c>
      <c r="G165" s="55">
        <v>1</v>
      </c>
      <c r="H165" s="55" t="s">
        <v>72</v>
      </c>
      <c r="I165" s="56" t="s">
        <v>77</v>
      </c>
      <c r="J165" s="136">
        <v>990</v>
      </c>
      <c r="K165" s="138">
        <v>0.15</v>
      </c>
      <c r="L165" s="139">
        <f t="shared" si="5"/>
        <v>841.5</v>
      </c>
      <c r="N165" s="57" t="s">
        <v>73</v>
      </c>
      <c r="O165" s="57" t="s">
        <v>73</v>
      </c>
      <c r="P165" s="57" t="s">
        <v>73</v>
      </c>
    </row>
    <row r="166" spans="2:16" ht="50" x14ac:dyDescent="0.35">
      <c r="B166" s="72">
        <v>161</v>
      </c>
      <c r="C166" s="54" t="s">
        <v>820</v>
      </c>
      <c r="D166" s="54" t="s">
        <v>821</v>
      </c>
      <c r="E166" s="54" t="s">
        <v>268</v>
      </c>
      <c r="F166" s="54" t="s">
        <v>69</v>
      </c>
      <c r="G166" s="55">
        <v>1</v>
      </c>
      <c r="H166" s="55" t="s">
        <v>72</v>
      </c>
      <c r="I166" s="56" t="s">
        <v>77</v>
      </c>
      <c r="J166" s="136">
        <v>990</v>
      </c>
      <c r="K166" s="138">
        <v>0.15</v>
      </c>
      <c r="L166" s="139">
        <f t="shared" si="5"/>
        <v>841.5</v>
      </c>
      <c r="N166" s="57" t="s">
        <v>73</v>
      </c>
      <c r="O166" s="57" t="s">
        <v>73</v>
      </c>
      <c r="P166" s="57" t="s">
        <v>73</v>
      </c>
    </row>
    <row r="167" spans="2:16" ht="50" x14ac:dyDescent="0.35">
      <c r="B167" s="72">
        <v>162</v>
      </c>
      <c r="C167" s="54" t="s">
        <v>822</v>
      </c>
      <c r="D167" s="54" t="s">
        <v>823</v>
      </c>
      <c r="E167" s="54" t="s">
        <v>268</v>
      </c>
      <c r="F167" s="54" t="s">
        <v>69</v>
      </c>
      <c r="G167" s="55">
        <v>1</v>
      </c>
      <c r="H167" s="55" t="s">
        <v>72</v>
      </c>
      <c r="I167" s="56" t="s">
        <v>77</v>
      </c>
      <c r="J167" s="136">
        <v>1500</v>
      </c>
      <c r="K167" s="138">
        <v>0.15</v>
      </c>
      <c r="L167" s="139">
        <f t="shared" si="5"/>
        <v>1275</v>
      </c>
      <c r="N167" s="57" t="s">
        <v>73</v>
      </c>
      <c r="O167" s="57" t="s">
        <v>73</v>
      </c>
      <c r="P167" s="57" t="s">
        <v>73</v>
      </c>
    </row>
    <row r="168" spans="2:16" ht="50" x14ac:dyDescent="0.35">
      <c r="B168" s="72">
        <v>163</v>
      </c>
      <c r="C168" s="54" t="s">
        <v>824</v>
      </c>
      <c r="D168" s="54" t="s">
        <v>825</v>
      </c>
      <c r="E168" s="54" t="s">
        <v>268</v>
      </c>
      <c r="F168" s="54" t="s">
        <v>69</v>
      </c>
      <c r="G168" s="55">
        <v>1</v>
      </c>
      <c r="H168" s="55" t="s">
        <v>72</v>
      </c>
      <c r="I168" s="56" t="s">
        <v>77</v>
      </c>
      <c r="J168" s="136">
        <v>990</v>
      </c>
      <c r="K168" s="138">
        <v>0.15</v>
      </c>
      <c r="L168" s="139">
        <f t="shared" si="5"/>
        <v>841.5</v>
      </c>
      <c r="N168" s="57" t="s">
        <v>73</v>
      </c>
      <c r="O168" s="57" t="s">
        <v>73</v>
      </c>
      <c r="P168" s="57" t="s">
        <v>73</v>
      </c>
    </row>
    <row r="169" spans="2:16" ht="50" x14ac:dyDescent="0.35">
      <c r="B169" s="72">
        <v>164</v>
      </c>
      <c r="C169" s="54" t="s">
        <v>826</v>
      </c>
      <c r="D169" s="54" t="s">
        <v>827</v>
      </c>
      <c r="E169" s="54" t="s">
        <v>268</v>
      </c>
      <c r="F169" s="54" t="s">
        <v>69</v>
      </c>
      <c r="G169" s="55">
        <v>1</v>
      </c>
      <c r="H169" s="55" t="s">
        <v>72</v>
      </c>
      <c r="I169" s="56" t="s">
        <v>77</v>
      </c>
      <c r="J169" s="136">
        <v>990</v>
      </c>
      <c r="K169" s="138">
        <v>0.15</v>
      </c>
      <c r="L169" s="139">
        <f t="shared" si="5"/>
        <v>841.5</v>
      </c>
      <c r="N169" s="57" t="s">
        <v>73</v>
      </c>
      <c r="O169" s="57" t="s">
        <v>73</v>
      </c>
      <c r="P169" s="57" t="s">
        <v>73</v>
      </c>
    </row>
    <row r="170" spans="2:16" ht="50" x14ac:dyDescent="0.35">
      <c r="B170" s="72">
        <v>165</v>
      </c>
      <c r="C170" s="54" t="s">
        <v>828</v>
      </c>
      <c r="D170" s="54" t="s">
        <v>829</v>
      </c>
      <c r="E170" s="54" t="s">
        <v>268</v>
      </c>
      <c r="F170" s="54" t="s">
        <v>69</v>
      </c>
      <c r="G170" s="55">
        <v>1</v>
      </c>
      <c r="H170" s="55" t="s">
        <v>72</v>
      </c>
      <c r="I170" s="56" t="s">
        <v>77</v>
      </c>
      <c r="J170" s="136">
        <v>990</v>
      </c>
      <c r="K170" s="138">
        <v>0.15</v>
      </c>
      <c r="L170" s="139">
        <f t="shared" si="5"/>
        <v>841.5</v>
      </c>
      <c r="N170" s="57" t="s">
        <v>73</v>
      </c>
      <c r="O170" s="57" t="s">
        <v>73</v>
      </c>
      <c r="P170" s="57" t="s">
        <v>73</v>
      </c>
    </row>
    <row r="171" spans="2:16" ht="50" x14ac:dyDescent="0.35">
      <c r="B171" s="72">
        <v>166</v>
      </c>
      <c r="C171" s="54" t="s">
        <v>830</v>
      </c>
      <c r="D171" s="54" t="s">
        <v>831</v>
      </c>
      <c r="E171" s="54" t="s">
        <v>268</v>
      </c>
      <c r="F171" s="54" t="s">
        <v>69</v>
      </c>
      <c r="G171" s="55">
        <v>1</v>
      </c>
      <c r="H171" s="55" t="s">
        <v>72</v>
      </c>
      <c r="I171" s="56" t="s">
        <v>77</v>
      </c>
      <c r="J171" s="136">
        <v>990</v>
      </c>
      <c r="K171" s="138">
        <v>0.15</v>
      </c>
      <c r="L171" s="139">
        <f t="shared" si="5"/>
        <v>841.5</v>
      </c>
      <c r="N171" s="57" t="s">
        <v>73</v>
      </c>
      <c r="O171" s="57" t="s">
        <v>73</v>
      </c>
      <c r="P171" s="57" t="s">
        <v>73</v>
      </c>
    </row>
    <row r="172" spans="2:16" ht="50" x14ac:dyDescent="0.35">
      <c r="B172" s="72">
        <v>167</v>
      </c>
      <c r="C172" s="54" t="s">
        <v>832</v>
      </c>
      <c r="D172" s="54" t="s">
        <v>833</v>
      </c>
      <c r="E172" s="54" t="s">
        <v>268</v>
      </c>
      <c r="F172" s="54" t="s">
        <v>69</v>
      </c>
      <c r="G172" s="55">
        <v>1</v>
      </c>
      <c r="H172" s="55" t="s">
        <v>72</v>
      </c>
      <c r="I172" s="56" t="s">
        <v>77</v>
      </c>
      <c r="J172" s="136">
        <v>1500</v>
      </c>
      <c r="K172" s="138">
        <v>0.15</v>
      </c>
      <c r="L172" s="139">
        <f t="shared" si="5"/>
        <v>1275</v>
      </c>
      <c r="N172" s="57" t="s">
        <v>73</v>
      </c>
      <c r="O172" s="57" t="s">
        <v>73</v>
      </c>
      <c r="P172" s="57" t="s">
        <v>73</v>
      </c>
    </row>
    <row r="173" spans="2:16" ht="62.5" x14ac:dyDescent="0.35">
      <c r="B173" s="72">
        <v>168</v>
      </c>
      <c r="C173" s="54">
        <v>38128</v>
      </c>
      <c r="D173" s="54" t="s">
        <v>834</v>
      </c>
      <c r="E173" s="54" t="s">
        <v>467</v>
      </c>
      <c r="F173" s="54" t="s">
        <v>271</v>
      </c>
      <c r="G173" s="55">
        <v>1</v>
      </c>
      <c r="H173" s="55" t="s">
        <v>72</v>
      </c>
      <c r="I173" s="56" t="s">
        <v>76</v>
      </c>
      <c r="J173" s="136">
        <v>37.950000000000003</v>
      </c>
      <c r="K173" s="138">
        <v>0.15</v>
      </c>
      <c r="L173" s="139">
        <f t="shared" si="5"/>
        <v>32.2575</v>
      </c>
      <c r="N173" s="57" t="s">
        <v>73</v>
      </c>
      <c r="O173" s="57" t="s">
        <v>73</v>
      </c>
      <c r="P173" s="57" t="s">
        <v>73</v>
      </c>
    </row>
    <row r="174" spans="2:16" ht="62.5" x14ac:dyDescent="0.35">
      <c r="B174" s="72">
        <v>169</v>
      </c>
      <c r="C174" s="54">
        <v>38102</v>
      </c>
      <c r="D174" s="54" t="s">
        <v>835</v>
      </c>
      <c r="E174" s="54" t="s">
        <v>467</v>
      </c>
      <c r="F174" s="54" t="s">
        <v>271</v>
      </c>
      <c r="G174" s="55">
        <v>1</v>
      </c>
      <c r="H174" s="55" t="s">
        <v>72</v>
      </c>
      <c r="I174" s="56" t="s">
        <v>76</v>
      </c>
      <c r="J174" s="136">
        <v>57.95</v>
      </c>
      <c r="K174" s="138">
        <v>0.15</v>
      </c>
      <c r="L174" s="139">
        <f t="shared" si="5"/>
        <v>49.2575</v>
      </c>
      <c r="N174" s="57" t="s">
        <v>73</v>
      </c>
      <c r="O174" s="57" t="s">
        <v>73</v>
      </c>
      <c r="P174" s="57" t="s">
        <v>73</v>
      </c>
    </row>
    <row r="175" spans="2:16" ht="62.5" x14ac:dyDescent="0.35">
      <c r="B175" s="72">
        <v>170</v>
      </c>
      <c r="C175" s="54">
        <v>38130</v>
      </c>
      <c r="D175" s="54" t="s">
        <v>836</v>
      </c>
      <c r="E175" s="54" t="s">
        <v>467</v>
      </c>
      <c r="F175" s="54" t="s">
        <v>271</v>
      </c>
      <c r="G175" s="55">
        <v>1</v>
      </c>
      <c r="H175" s="55" t="s">
        <v>72</v>
      </c>
      <c r="I175" s="56" t="s">
        <v>76</v>
      </c>
      <c r="J175" s="136">
        <v>87.990000000000009</v>
      </c>
      <c r="K175" s="138">
        <v>0.15</v>
      </c>
      <c r="L175" s="139">
        <f t="shared" si="5"/>
        <v>74.791500000000013</v>
      </c>
      <c r="N175" s="57" t="s">
        <v>73</v>
      </c>
      <c r="O175" s="57" t="s">
        <v>73</v>
      </c>
      <c r="P175" s="57" t="s">
        <v>73</v>
      </c>
    </row>
    <row r="176" spans="2:16" ht="62.5" x14ac:dyDescent="0.35">
      <c r="B176" s="72">
        <v>171</v>
      </c>
      <c r="C176" s="54">
        <v>38117</v>
      </c>
      <c r="D176" s="54" t="s">
        <v>837</v>
      </c>
      <c r="E176" s="54" t="s">
        <v>467</v>
      </c>
      <c r="F176" s="54" t="s">
        <v>271</v>
      </c>
      <c r="G176" s="55">
        <v>1</v>
      </c>
      <c r="H176" s="55" t="s">
        <v>72</v>
      </c>
      <c r="I176" s="56" t="s">
        <v>76</v>
      </c>
      <c r="J176" s="136">
        <v>92.990000000000009</v>
      </c>
      <c r="K176" s="138">
        <v>0.15</v>
      </c>
      <c r="L176" s="139">
        <f t="shared" si="5"/>
        <v>79.041500000000013</v>
      </c>
      <c r="N176" s="57" t="s">
        <v>73</v>
      </c>
      <c r="O176" s="57" t="s">
        <v>73</v>
      </c>
      <c r="P176" s="57" t="s">
        <v>73</v>
      </c>
    </row>
    <row r="177" spans="2:16" ht="62.5" x14ac:dyDescent="0.35">
      <c r="B177" s="72">
        <v>172</v>
      </c>
      <c r="C177" s="54">
        <v>38134</v>
      </c>
      <c r="D177" s="54" t="s">
        <v>466</v>
      </c>
      <c r="E177" s="54" t="s">
        <v>467</v>
      </c>
      <c r="F177" s="54" t="s">
        <v>271</v>
      </c>
      <c r="G177" s="55">
        <v>1</v>
      </c>
      <c r="H177" s="55" t="s">
        <v>72</v>
      </c>
      <c r="I177" s="56" t="s">
        <v>76</v>
      </c>
      <c r="J177" s="136">
        <v>132.99</v>
      </c>
      <c r="K177" s="138">
        <v>0.15</v>
      </c>
      <c r="L177" s="139">
        <f t="shared" si="5"/>
        <v>113.04150000000001</v>
      </c>
      <c r="N177" s="57" t="s">
        <v>73</v>
      </c>
      <c r="O177" s="57" t="s">
        <v>73</v>
      </c>
      <c r="P177" s="57" t="s">
        <v>73</v>
      </c>
    </row>
    <row r="178" spans="2:16" ht="62.5" x14ac:dyDescent="0.35">
      <c r="B178" s="72">
        <v>173</v>
      </c>
      <c r="C178" s="54">
        <v>38138</v>
      </c>
      <c r="D178" s="54" t="s">
        <v>468</v>
      </c>
      <c r="E178" s="54" t="s">
        <v>467</v>
      </c>
      <c r="F178" s="54" t="s">
        <v>271</v>
      </c>
      <c r="G178" s="55">
        <v>1</v>
      </c>
      <c r="H178" s="55" t="s">
        <v>72</v>
      </c>
      <c r="I178" s="56" t="s">
        <v>76</v>
      </c>
      <c r="J178" s="136">
        <v>132.99</v>
      </c>
      <c r="K178" s="138">
        <v>0.15</v>
      </c>
      <c r="L178" s="139">
        <f t="shared" si="5"/>
        <v>113.04150000000001</v>
      </c>
      <c r="N178" s="57" t="s">
        <v>73</v>
      </c>
      <c r="O178" s="57" t="s">
        <v>73</v>
      </c>
      <c r="P178" s="57" t="s">
        <v>73</v>
      </c>
    </row>
    <row r="179" spans="2:16" ht="62.5" x14ac:dyDescent="0.35">
      <c r="B179" s="72">
        <v>174</v>
      </c>
      <c r="C179" s="54">
        <v>38104</v>
      </c>
      <c r="D179" s="54" t="s">
        <v>469</v>
      </c>
      <c r="E179" s="54" t="s">
        <v>467</v>
      </c>
      <c r="F179" s="54" t="s">
        <v>271</v>
      </c>
      <c r="G179" s="55">
        <v>1</v>
      </c>
      <c r="H179" s="55" t="s">
        <v>72</v>
      </c>
      <c r="I179" s="56" t="s">
        <v>76</v>
      </c>
      <c r="J179" s="136">
        <v>99.95</v>
      </c>
      <c r="K179" s="138">
        <v>0.15</v>
      </c>
      <c r="L179" s="139">
        <f t="shared" si="5"/>
        <v>84.95750000000001</v>
      </c>
      <c r="N179" s="57" t="s">
        <v>73</v>
      </c>
      <c r="O179" s="57" t="s">
        <v>73</v>
      </c>
      <c r="P179" s="57" t="s">
        <v>73</v>
      </c>
    </row>
    <row r="180" spans="2:16" ht="62.5" x14ac:dyDescent="0.35">
      <c r="B180" s="72">
        <v>175</v>
      </c>
      <c r="C180" s="54">
        <v>38132</v>
      </c>
      <c r="D180" s="54" t="s">
        <v>470</v>
      </c>
      <c r="E180" s="54" t="s">
        <v>467</v>
      </c>
      <c r="F180" s="54" t="s">
        <v>271</v>
      </c>
      <c r="G180" s="55">
        <v>1</v>
      </c>
      <c r="H180" s="55" t="s">
        <v>72</v>
      </c>
      <c r="I180" s="56" t="s">
        <v>76</v>
      </c>
      <c r="J180" s="136">
        <v>116.99</v>
      </c>
      <c r="K180" s="138">
        <v>0.15</v>
      </c>
      <c r="L180" s="139">
        <f t="shared" si="5"/>
        <v>99.441499999999991</v>
      </c>
      <c r="N180" s="57" t="s">
        <v>73</v>
      </c>
      <c r="O180" s="57" t="s">
        <v>73</v>
      </c>
      <c r="P180" s="57" t="s">
        <v>73</v>
      </c>
    </row>
    <row r="181" spans="2:16" ht="62.5" x14ac:dyDescent="0.35">
      <c r="B181" s="72">
        <v>176</v>
      </c>
      <c r="C181" s="54">
        <v>38118</v>
      </c>
      <c r="D181" s="54" t="s">
        <v>471</v>
      </c>
      <c r="E181" s="54" t="s">
        <v>467</v>
      </c>
      <c r="F181" s="54" t="s">
        <v>271</v>
      </c>
      <c r="G181" s="55">
        <v>1</v>
      </c>
      <c r="H181" s="55" t="s">
        <v>72</v>
      </c>
      <c r="I181" s="56" t="s">
        <v>76</v>
      </c>
      <c r="J181" s="136">
        <v>121.99</v>
      </c>
      <c r="K181" s="138">
        <v>0.15</v>
      </c>
      <c r="L181" s="139">
        <f t="shared" si="5"/>
        <v>103.69149999999999</v>
      </c>
      <c r="N181" s="57" t="s">
        <v>73</v>
      </c>
      <c r="O181" s="57" t="s">
        <v>73</v>
      </c>
      <c r="P181" s="57" t="s">
        <v>73</v>
      </c>
    </row>
    <row r="182" spans="2:16" ht="62.5" x14ac:dyDescent="0.35">
      <c r="B182" s="72">
        <v>177</v>
      </c>
      <c r="C182" s="54">
        <v>38136</v>
      </c>
      <c r="D182" s="54" t="s">
        <v>472</v>
      </c>
      <c r="E182" s="54" t="s">
        <v>467</v>
      </c>
      <c r="F182" s="54" t="s">
        <v>271</v>
      </c>
      <c r="G182" s="55">
        <v>1</v>
      </c>
      <c r="H182" s="55" t="s">
        <v>72</v>
      </c>
      <c r="I182" s="56" t="s">
        <v>76</v>
      </c>
      <c r="J182" s="136">
        <v>141.99</v>
      </c>
      <c r="K182" s="138">
        <v>0.15</v>
      </c>
      <c r="L182" s="139">
        <f t="shared" si="5"/>
        <v>120.6915</v>
      </c>
      <c r="N182" s="57" t="s">
        <v>73</v>
      </c>
      <c r="O182" s="57" t="s">
        <v>73</v>
      </c>
      <c r="P182" s="57" t="s">
        <v>73</v>
      </c>
    </row>
    <row r="183" spans="2:16" ht="62.5" x14ac:dyDescent="0.35">
      <c r="B183" s="72">
        <v>178</v>
      </c>
      <c r="C183" s="54">
        <v>38140</v>
      </c>
      <c r="D183" s="54" t="s">
        <v>473</v>
      </c>
      <c r="E183" s="54" t="s">
        <v>467</v>
      </c>
      <c r="F183" s="54" t="s">
        <v>271</v>
      </c>
      <c r="G183" s="55">
        <v>1</v>
      </c>
      <c r="H183" s="55" t="s">
        <v>72</v>
      </c>
      <c r="I183" s="56" t="s">
        <v>76</v>
      </c>
      <c r="J183" s="136">
        <v>154.99</v>
      </c>
      <c r="K183" s="138">
        <v>0.15</v>
      </c>
      <c r="L183" s="139">
        <f t="shared" si="5"/>
        <v>131.7415</v>
      </c>
      <c r="N183" s="57" t="s">
        <v>73</v>
      </c>
      <c r="O183" s="57" t="s">
        <v>73</v>
      </c>
      <c r="P183" s="57" t="s">
        <v>73</v>
      </c>
    </row>
    <row r="184" spans="2:16" ht="62.5" x14ac:dyDescent="0.35">
      <c r="B184" s="72">
        <v>179</v>
      </c>
      <c r="C184" s="54">
        <v>3765419</v>
      </c>
      <c r="D184" s="54" t="s">
        <v>474</v>
      </c>
      <c r="E184" s="54" t="s">
        <v>272</v>
      </c>
      <c r="F184" s="54" t="s">
        <v>271</v>
      </c>
      <c r="G184" s="55" t="s">
        <v>81</v>
      </c>
      <c r="H184" s="55" t="s">
        <v>72</v>
      </c>
      <c r="I184" s="56" t="s">
        <v>76</v>
      </c>
      <c r="J184" s="136">
        <v>50</v>
      </c>
      <c r="K184" s="138">
        <v>0.15</v>
      </c>
      <c r="L184" s="139">
        <f t="shared" si="5"/>
        <v>42.5</v>
      </c>
      <c r="N184" s="57" t="s">
        <v>73</v>
      </c>
      <c r="O184" s="57" t="s">
        <v>73</v>
      </c>
      <c r="P184" s="57" t="s">
        <v>73</v>
      </c>
    </row>
    <row r="185" spans="2:16" ht="62.5" x14ac:dyDescent="0.35">
      <c r="B185" s="72">
        <v>180</v>
      </c>
      <c r="C185" s="54">
        <v>3765485</v>
      </c>
      <c r="D185" s="54" t="s">
        <v>475</v>
      </c>
      <c r="E185" s="54" t="s">
        <v>272</v>
      </c>
      <c r="F185" s="54" t="s">
        <v>271</v>
      </c>
      <c r="G185" s="55" t="s">
        <v>81</v>
      </c>
      <c r="H185" s="55" t="s">
        <v>72</v>
      </c>
      <c r="I185" s="56" t="s">
        <v>76</v>
      </c>
      <c r="J185" s="136">
        <v>52</v>
      </c>
      <c r="K185" s="138">
        <v>0.15</v>
      </c>
      <c r="L185" s="139">
        <f t="shared" si="5"/>
        <v>44.2</v>
      </c>
      <c r="N185" s="57" t="s">
        <v>73</v>
      </c>
      <c r="O185" s="57" t="s">
        <v>73</v>
      </c>
      <c r="P185" s="57" t="s">
        <v>73</v>
      </c>
    </row>
    <row r="186" spans="2:16" ht="62.5" x14ac:dyDescent="0.35">
      <c r="B186" s="72">
        <v>181</v>
      </c>
      <c r="C186" s="54">
        <v>3765498</v>
      </c>
      <c r="D186" s="54" t="s">
        <v>476</v>
      </c>
      <c r="E186" s="54" t="s">
        <v>272</v>
      </c>
      <c r="F186" s="54" t="s">
        <v>271</v>
      </c>
      <c r="G186" s="55" t="s">
        <v>81</v>
      </c>
      <c r="H186" s="55" t="s">
        <v>72</v>
      </c>
      <c r="I186" s="56" t="s">
        <v>76</v>
      </c>
      <c r="J186" s="136">
        <v>54</v>
      </c>
      <c r="K186" s="138">
        <v>0.15</v>
      </c>
      <c r="L186" s="139">
        <f t="shared" si="5"/>
        <v>45.9</v>
      </c>
      <c r="N186" s="57" t="s">
        <v>73</v>
      </c>
      <c r="O186" s="57" t="s">
        <v>73</v>
      </c>
      <c r="P186" s="57" t="s">
        <v>73</v>
      </c>
    </row>
    <row r="187" spans="2:16" ht="62.5" x14ac:dyDescent="0.35">
      <c r="B187" s="72">
        <v>182</v>
      </c>
      <c r="C187" s="54">
        <v>3765492</v>
      </c>
      <c r="D187" s="54" t="s">
        <v>477</v>
      </c>
      <c r="E187" s="54" t="s">
        <v>272</v>
      </c>
      <c r="F187" s="54" t="s">
        <v>271</v>
      </c>
      <c r="G187" s="55" t="s">
        <v>81</v>
      </c>
      <c r="H187" s="55" t="s">
        <v>72</v>
      </c>
      <c r="I187" s="56" t="s">
        <v>76</v>
      </c>
      <c r="J187" s="136">
        <v>58</v>
      </c>
      <c r="K187" s="138">
        <v>0.15</v>
      </c>
      <c r="L187" s="139">
        <f t="shared" si="5"/>
        <v>49.3</v>
      </c>
      <c r="N187" s="57" t="s">
        <v>73</v>
      </c>
      <c r="O187" s="57" t="s">
        <v>73</v>
      </c>
      <c r="P187" s="57" t="s">
        <v>73</v>
      </c>
    </row>
    <row r="188" spans="2:16" ht="62.5" x14ac:dyDescent="0.35">
      <c r="B188" s="72">
        <v>183</v>
      </c>
      <c r="C188" s="54">
        <v>3765489</v>
      </c>
      <c r="D188" s="54" t="s">
        <v>478</v>
      </c>
      <c r="E188" s="54" t="s">
        <v>272</v>
      </c>
      <c r="F188" s="54" t="s">
        <v>271</v>
      </c>
      <c r="G188" s="55" t="s">
        <v>81</v>
      </c>
      <c r="H188" s="55" t="s">
        <v>72</v>
      </c>
      <c r="I188" s="56" t="s">
        <v>76</v>
      </c>
      <c r="J188" s="136">
        <v>60</v>
      </c>
      <c r="K188" s="138">
        <v>0.15</v>
      </c>
      <c r="L188" s="139">
        <f t="shared" si="5"/>
        <v>51</v>
      </c>
      <c r="N188" s="57" t="s">
        <v>73</v>
      </c>
      <c r="O188" s="57" t="s">
        <v>73</v>
      </c>
      <c r="P188" s="57" t="s">
        <v>73</v>
      </c>
    </row>
    <row r="189" spans="2:16" ht="62.5" x14ac:dyDescent="0.35">
      <c r="B189" s="72">
        <v>184</v>
      </c>
      <c r="C189" s="54">
        <v>3765501</v>
      </c>
      <c r="D189" s="54" t="s">
        <v>479</v>
      </c>
      <c r="E189" s="54" t="s">
        <v>272</v>
      </c>
      <c r="F189" s="54" t="s">
        <v>271</v>
      </c>
      <c r="G189" s="55" t="s">
        <v>81</v>
      </c>
      <c r="H189" s="55" t="s">
        <v>72</v>
      </c>
      <c r="I189" s="56" t="s">
        <v>76</v>
      </c>
      <c r="J189" s="136">
        <v>65</v>
      </c>
      <c r="K189" s="138">
        <v>0.15</v>
      </c>
      <c r="L189" s="139">
        <f t="shared" si="5"/>
        <v>55.25</v>
      </c>
      <c r="N189" s="57" t="s">
        <v>73</v>
      </c>
      <c r="O189" s="57" t="s">
        <v>73</v>
      </c>
      <c r="P189" s="57" t="s">
        <v>73</v>
      </c>
    </row>
    <row r="190" spans="2:16" ht="62.5" x14ac:dyDescent="0.35">
      <c r="B190" s="72">
        <v>185</v>
      </c>
      <c r="C190" s="54">
        <v>3765506</v>
      </c>
      <c r="D190" s="54" t="s">
        <v>480</v>
      </c>
      <c r="E190" s="54" t="s">
        <v>272</v>
      </c>
      <c r="F190" s="54" t="s">
        <v>271</v>
      </c>
      <c r="G190" s="55" t="s">
        <v>81</v>
      </c>
      <c r="H190" s="55" t="s">
        <v>72</v>
      </c>
      <c r="I190" s="56" t="s">
        <v>76</v>
      </c>
      <c r="J190" s="136">
        <v>0</v>
      </c>
      <c r="K190" s="138">
        <v>0.15</v>
      </c>
      <c r="L190" s="139">
        <f t="shared" si="5"/>
        <v>0</v>
      </c>
      <c r="N190" s="57" t="s">
        <v>73</v>
      </c>
      <c r="O190" s="57" t="s">
        <v>73</v>
      </c>
      <c r="P190" s="57" t="s">
        <v>73</v>
      </c>
    </row>
    <row r="191" spans="2:16" ht="62.5" x14ac:dyDescent="0.35">
      <c r="B191" s="72">
        <v>186</v>
      </c>
      <c r="C191" s="54">
        <v>3765477</v>
      </c>
      <c r="D191" s="54" t="s">
        <v>481</v>
      </c>
      <c r="E191" s="54" t="s">
        <v>272</v>
      </c>
      <c r="F191" s="54" t="s">
        <v>271</v>
      </c>
      <c r="G191" s="55" t="s">
        <v>81</v>
      </c>
      <c r="H191" s="55" t="s">
        <v>72</v>
      </c>
      <c r="I191" s="56" t="s">
        <v>76</v>
      </c>
      <c r="J191" s="136">
        <v>6.25</v>
      </c>
      <c r="K191" s="138">
        <v>0.15</v>
      </c>
      <c r="L191" s="139">
        <f t="shared" si="5"/>
        <v>5.3125</v>
      </c>
      <c r="N191" s="57" t="s">
        <v>73</v>
      </c>
      <c r="O191" s="57" t="s">
        <v>73</v>
      </c>
      <c r="P191" s="57" t="s">
        <v>73</v>
      </c>
    </row>
    <row r="192" spans="2:16" ht="62.5" x14ac:dyDescent="0.35">
      <c r="B192" s="72">
        <v>187</v>
      </c>
      <c r="C192" s="54">
        <v>3765478</v>
      </c>
      <c r="D192" s="54" t="s">
        <v>482</v>
      </c>
      <c r="E192" s="54" t="s">
        <v>272</v>
      </c>
      <c r="F192" s="54" t="s">
        <v>271</v>
      </c>
      <c r="G192" s="55" t="s">
        <v>81</v>
      </c>
      <c r="H192" s="55" t="s">
        <v>72</v>
      </c>
      <c r="I192" s="56" t="s">
        <v>76</v>
      </c>
      <c r="J192" s="136">
        <v>12.5</v>
      </c>
      <c r="K192" s="138">
        <v>0.15</v>
      </c>
      <c r="L192" s="139">
        <f t="shared" si="5"/>
        <v>10.625</v>
      </c>
      <c r="N192" s="57" t="s">
        <v>73</v>
      </c>
      <c r="O192" s="57" t="s">
        <v>73</v>
      </c>
      <c r="P192" s="57" t="s">
        <v>73</v>
      </c>
    </row>
    <row r="193" spans="2:16" ht="62.5" x14ac:dyDescent="0.35">
      <c r="B193" s="72">
        <v>188</v>
      </c>
      <c r="C193" s="54">
        <v>3765479</v>
      </c>
      <c r="D193" s="54" t="s">
        <v>483</v>
      </c>
      <c r="E193" s="54" t="s">
        <v>272</v>
      </c>
      <c r="F193" s="54" t="s">
        <v>271</v>
      </c>
      <c r="G193" s="55" t="s">
        <v>81</v>
      </c>
      <c r="H193" s="55" t="s">
        <v>72</v>
      </c>
      <c r="I193" s="56" t="s">
        <v>76</v>
      </c>
      <c r="J193" s="136">
        <v>18.75</v>
      </c>
      <c r="K193" s="138">
        <v>0.15</v>
      </c>
      <c r="L193" s="139">
        <f t="shared" si="5"/>
        <v>15.9375</v>
      </c>
      <c r="N193" s="57" t="s">
        <v>73</v>
      </c>
      <c r="O193" s="57" t="s">
        <v>73</v>
      </c>
      <c r="P193" s="57" t="s">
        <v>73</v>
      </c>
    </row>
    <row r="194" spans="2:16" ht="62.5" x14ac:dyDescent="0.35">
      <c r="B194" s="72">
        <v>189</v>
      </c>
      <c r="C194" s="54">
        <v>3765480</v>
      </c>
      <c r="D194" s="54" t="s">
        <v>484</v>
      </c>
      <c r="E194" s="54" t="s">
        <v>272</v>
      </c>
      <c r="F194" s="54" t="s">
        <v>271</v>
      </c>
      <c r="G194" s="55" t="s">
        <v>81</v>
      </c>
      <c r="H194" s="55" t="s">
        <v>72</v>
      </c>
      <c r="I194" s="56" t="s">
        <v>76</v>
      </c>
      <c r="J194" s="136">
        <v>25</v>
      </c>
      <c r="K194" s="138">
        <v>0.15</v>
      </c>
      <c r="L194" s="139">
        <f t="shared" si="5"/>
        <v>21.25</v>
      </c>
      <c r="N194" s="57" t="s">
        <v>73</v>
      </c>
      <c r="O194" s="57" t="s">
        <v>73</v>
      </c>
      <c r="P194" s="57" t="s">
        <v>73</v>
      </c>
    </row>
    <row r="195" spans="2:16" ht="62.5" x14ac:dyDescent="0.35">
      <c r="B195" s="72">
        <v>190</v>
      </c>
      <c r="C195" s="54">
        <v>3765481</v>
      </c>
      <c r="D195" s="54" t="s">
        <v>485</v>
      </c>
      <c r="E195" s="54" t="s">
        <v>272</v>
      </c>
      <c r="F195" s="54" t="s">
        <v>271</v>
      </c>
      <c r="G195" s="55" t="s">
        <v>81</v>
      </c>
      <c r="H195" s="55" t="s">
        <v>72</v>
      </c>
      <c r="I195" s="56" t="s">
        <v>76</v>
      </c>
      <c r="J195" s="136">
        <v>31.25</v>
      </c>
      <c r="K195" s="138">
        <v>0.15</v>
      </c>
      <c r="L195" s="139">
        <f t="shared" si="5"/>
        <v>26.5625</v>
      </c>
      <c r="N195" s="57" t="s">
        <v>73</v>
      </c>
      <c r="O195" s="57" t="s">
        <v>73</v>
      </c>
      <c r="P195" s="57" t="s">
        <v>73</v>
      </c>
    </row>
    <row r="196" spans="2:16" ht="62.5" x14ac:dyDescent="0.35">
      <c r="B196" s="72">
        <v>191</v>
      </c>
      <c r="C196" s="54">
        <v>3765482</v>
      </c>
      <c r="D196" s="54" t="s">
        <v>486</v>
      </c>
      <c r="E196" s="54" t="s">
        <v>272</v>
      </c>
      <c r="F196" s="54" t="s">
        <v>271</v>
      </c>
      <c r="G196" s="55" t="s">
        <v>81</v>
      </c>
      <c r="H196" s="55" t="s">
        <v>72</v>
      </c>
      <c r="I196" s="56" t="s">
        <v>76</v>
      </c>
      <c r="J196" s="136">
        <v>62.5</v>
      </c>
      <c r="K196" s="138">
        <v>0.15</v>
      </c>
      <c r="L196" s="139">
        <f t="shared" si="5"/>
        <v>53.125</v>
      </c>
      <c r="N196" s="57" t="s">
        <v>73</v>
      </c>
      <c r="O196" s="57" t="s">
        <v>73</v>
      </c>
      <c r="P196" s="57" t="s">
        <v>73</v>
      </c>
    </row>
    <row r="197" spans="2:16" ht="62.5" x14ac:dyDescent="0.35">
      <c r="B197" s="72">
        <v>192</v>
      </c>
      <c r="C197" s="54">
        <v>3766093</v>
      </c>
      <c r="D197" s="54" t="s">
        <v>487</v>
      </c>
      <c r="E197" s="54" t="s">
        <v>272</v>
      </c>
      <c r="F197" s="54" t="s">
        <v>271</v>
      </c>
      <c r="G197" s="55" t="s">
        <v>81</v>
      </c>
      <c r="H197" s="55" t="s">
        <v>72</v>
      </c>
      <c r="I197" s="56" t="s">
        <v>77</v>
      </c>
      <c r="J197" s="136">
        <v>500</v>
      </c>
      <c r="K197" s="138">
        <v>0.15</v>
      </c>
      <c r="L197" s="139">
        <f t="shared" si="5"/>
        <v>425</v>
      </c>
      <c r="N197" s="57" t="s">
        <v>73</v>
      </c>
      <c r="O197" s="57" t="s">
        <v>73</v>
      </c>
      <c r="P197" s="57" t="s">
        <v>73</v>
      </c>
    </row>
    <row r="198" spans="2:16" ht="62.5" x14ac:dyDescent="0.35">
      <c r="B198" s="72">
        <v>193</v>
      </c>
      <c r="C198" s="54">
        <v>3765505</v>
      </c>
      <c r="D198" s="54" t="s">
        <v>488</v>
      </c>
      <c r="E198" s="54" t="s">
        <v>272</v>
      </c>
      <c r="F198" s="54" t="s">
        <v>271</v>
      </c>
      <c r="G198" s="55" t="s">
        <v>81</v>
      </c>
      <c r="H198" s="55" t="s">
        <v>72</v>
      </c>
      <c r="I198" s="56" t="s">
        <v>77</v>
      </c>
      <c r="J198" s="136">
        <v>25</v>
      </c>
      <c r="K198" s="138">
        <v>0.15</v>
      </c>
      <c r="L198" s="139">
        <f t="shared" si="5"/>
        <v>21.25</v>
      </c>
      <c r="N198" s="57" t="s">
        <v>73</v>
      </c>
      <c r="O198" s="57" t="s">
        <v>73</v>
      </c>
      <c r="P198" s="57" t="s">
        <v>73</v>
      </c>
    </row>
    <row r="199" spans="2:16" ht="62.5" x14ac:dyDescent="0.35">
      <c r="B199" s="72">
        <v>194</v>
      </c>
      <c r="C199" s="54">
        <v>34975</v>
      </c>
      <c r="D199" s="54" t="s">
        <v>841</v>
      </c>
      <c r="E199" s="54" t="s">
        <v>272</v>
      </c>
      <c r="F199" s="54" t="s">
        <v>271</v>
      </c>
      <c r="G199" s="55" t="s">
        <v>81</v>
      </c>
      <c r="H199" s="55" t="s">
        <v>72</v>
      </c>
      <c r="I199" s="56" t="s">
        <v>77</v>
      </c>
      <c r="J199" s="136">
        <v>199</v>
      </c>
      <c r="K199" s="138">
        <v>0.15</v>
      </c>
      <c r="L199" s="139">
        <f t="shared" si="5"/>
        <v>169.15</v>
      </c>
      <c r="N199" s="57"/>
      <c r="O199" s="57"/>
      <c r="P199" s="57"/>
    </row>
    <row r="200" spans="2:16" ht="37.5" x14ac:dyDescent="0.35">
      <c r="B200" s="72">
        <v>195</v>
      </c>
      <c r="C200" s="54">
        <v>3763943</v>
      </c>
      <c r="D200" s="54" t="s">
        <v>489</v>
      </c>
      <c r="E200" s="54" t="s">
        <v>490</v>
      </c>
      <c r="F200" s="54" t="s">
        <v>271</v>
      </c>
      <c r="G200" s="55" t="s">
        <v>81</v>
      </c>
      <c r="H200" s="55" t="s">
        <v>72</v>
      </c>
      <c r="I200" s="56" t="s">
        <v>76</v>
      </c>
      <c r="J200" s="136">
        <v>85</v>
      </c>
      <c r="K200" s="138">
        <v>0.15</v>
      </c>
      <c r="L200" s="139">
        <f t="shared" si="5"/>
        <v>72.25</v>
      </c>
      <c r="N200" s="57" t="s">
        <v>73</v>
      </c>
      <c r="O200" s="57" t="s">
        <v>73</v>
      </c>
      <c r="P200" s="57" t="s">
        <v>73</v>
      </c>
    </row>
    <row r="201" spans="2:16" ht="37.5" x14ac:dyDescent="0.35">
      <c r="B201" s="72">
        <v>196</v>
      </c>
      <c r="C201" s="54">
        <v>3765408</v>
      </c>
      <c r="D201" s="54" t="s">
        <v>491</v>
      </c>
      <c r="E201" s="54" t="s">
        <v>490</v>
      </c>
      <c r="F201" s="54" t="s">
        <v>271</v>
      </c>
      <c r="G201" s="55" t="s">
        <v>81</v>
      </c>
      <c r="H201" s="55" t="s">
        <v>72</v>
      </c>
      <c r="I201" s="56" t="s">
        <v>76</v>
      </c>
      <c r="J201" s="136">
        <v>88</v>
      </c>
      <c r="K201" s="138">
        <v>0.15</v>
      </c>
      <c r="L201" s="139">
        <f t="shared" si="5"/>
        <v>74.8</v>
      </c>
      <c r="N201" s="57" t="s">
        <v>73</v>
      </c>
      <c r="O201" s="57" t="s">
        <v>73</v>
      </c>
      <c r="P201" s="57" t="s">
        <v>73</v>
      </c>
    </row>
    <row r="202" spans="2:16" ht="37.5" x14ac:dyDescent="0.35">
      <c r="B202" s="72">
        <v>197</v>
      </c>
      <c r="C202" s="54">
        <v>3765453</v>
      </c>
      <c r="D202" s="54" t="s">
        <v>492</v>
      </c>
      <c r="E202" s="54" t="s">
        <v>490</v>
      </c>
      <c r="F202" s="54" t="s">
        <v>271</v>
      </c>
      <c r="G202" s="55" t="s">
        <v>81</v>
      </c>
      <c r="H202" s="55" t="s">
        <v>72</v>
      </c>
      <c r="I202" s="56" t="s">
        <v>76</v>
      </c>
      <c r="J202" s="136">
        <v>92</v>
      </c>
      <c r="K202" s="138">
        <v>0.15</v>
      </c>
      <c r="L202" s="139">
        <f t="shared" si="5"/>
        <v>78.2</v>
      </c>
      <c r="N202" s="57" t="s">
        <v>73</v>
      </c>
      <c r="O202" s="57" t="s">
        <v>73</v>
      </c>
      <c r="P202" s="57" t="s">
        <v>73</v>
      </c>
    </row>
    <row r="203" spans="2:16" ht="37.5" x14ac:dyDescent="0.35">
      <c r="B203" s="72">
        <v>198</v>
      </c>
      <c r="C203" s="54">
        <v>3765450</v>
      </c>
      <c r="D203" s="54" t="s">
        <v>493</v>
      </c>
      <c r="E203" s="54" t="s">
        <v>490</v>
      </c>
      <c r="F203" s="54" t="s">
        <v>271</v>
      </c>
      <c r="G203" s="55" t="s">
        <v>81</v>
      </c>
      <c r="H203" s="55" t="s">
        <v>72</v>
      </c>
      <c r="I203" s="56" t="s">
        <v>76</v>
      </c>
      <c r="J203" s="136">
        <v>97</v>
      </c>
      <c r="K203" s="138">
        <v>0.15</v>
      </c>
      <c r="L203" s="139">
        <f t="shared" si="5"/>
        <v>82.45</v>
      </c>
      <c r="N203" s="57" t="s">
        <v>73</v>
      </c>
      <c r="O203" s="57" t="s">
        <v>73</v>
      </c>
      <c r="P203" s="57" t="s">
        <v>73</v>
      </c>
    </row>
    <row r="204" spans="2:16" ht="37.5" x14ac:dyDescent="0.35">
      <c r="B204" s="72">
        <v>199</v>
      </c>
      <c r="C204" s="54">
        <v>3765447</v>
      </c>
      <c r="D204" s="54" t="s">
        <v>494</v>
      </c>
      <c r="E204" s="54" t="s">
        <v>490</v>
      </c>
      <c r="F204" s="54" t="s">
        <v>271</v>
      </c>
      <c r="G204" s="55" t="s">
        <v>81</v>
      </c>
      <c r="H204" s="55" t="s">
        <v>72</v>
      </c>
      <c r="I204" s="56" t="s">
        <v>76</v>
      </c>
      <c r="J204" s="136">
        <v>102</v>
      </c>
      <c r="K204" s="138">
        <v>0.15</v>
      </c>
      <c r="L204" s="139">
        <f t="shared" si="5"/>
        <v>86.7</v>
      </c>
      <c r="N204" s="57" t="s">
        <v>73</v>
      </c>
      <c r="O204" s="57" t="s">
        <v>73</v>
      </c>
      <c r="P204" s="57" t="s">
        <v>73</v>
      </c>
    </row>
    <row r="205" spans="2:16" ht="37.5" x14ac:dyDescent="0.35">
      <c r="B205" s="72">
        <v>200</v>
      </c>
      <c r="C205" s="54">
        <v>3765442</v>
      </c>
      <c r="D205" s="54" t="s">
        <v>495</v>
      </c>
      <c r="E205" s="54" t="s">
        <v>490</v>
      </c>
      <c r="F205" s="54" t="s">
        <v>271</v>
      </c>
      <c r="G205" s="55" t="s">
        <v>81</v>
      </c>
      <c r="H205" s="55" t="s">
        <v>72</v>
      </c>
      <c r="I205" s="56" t="s">
        <v>76</v>
      </c>
      <c r="J205" s="136">
        <v>107</v>
      </c>
      <c r="K205" s="138">
        <v>0.15</v>
      </c>
      <c r="L205" s="139">
        <f t="shared" si="5"/>
        <v>90.95</v>
      </c>
      <c r="N205" s="57" t="s">
        <v>73</v>
      </c>
      <c r="O205" s="57" t="s">
        <v>73</v>
      </c>
      <c r="P205" s="57" t="s">
        <v>73</v>
      </c>
    </row>
    <row r="206" spans="2:16" ht="37.5" x14ac:dyDescent="0.35">
      <c r="B206" s="72">
        <v>201</v>
      </c>
      <c r="C206" s="54">
        <v>3765439</v>
      </c>
      <c r="D206" s="54" t="s">
        <v>496</v>
      </c>
      <c r="E206" s="54" t="s">
        <v>490</v>
      </c>
      <c r="F206" s="54" t="s">
        <v>271</v>
      </c>
      <c r="G206" s="55" t="s">
        <v>81</v>
      </c>
      <c r="H206" s="55" t="s">
        <v>72</v>
      </c>
      <c r="I206" s="56" t="s">
        <v>76</v>
      </c>
      <c r="J206" s="136">
        <v>113</v>
      </c>
      <c r="K206" s="138">
        <v>0.15</v>
      </c>
      <c r="L206" s="139">
        <f t="shared" si="5"/>
        <v>96.05</v>
      </c>
      <c r="N206" s="57" t="s">
        <v>73</v>
      </c>
      <c r="O206" s="57" t="s">
        <v>73</v>
      </c>
      <c r="P206" s="57" t="s">
        <v>73</v>
      </c>
    </row>
    <row r="207" spans="2:16" ht="37.5" x14ac:dyDescent="0.35">
      <c r="B207" s="72">
        <v>202</v>
      </c>
      <c r="C207" s="54">
        <v>3743938</v>
      </c>
      <c r="D207" s="54" t="s">
        <v>497</v>
      </c>
      <c r="E207" s="54" t="s">
        <v>490</v>
      </c>
      <c r="F207" s="54" t="s">
        <v>271</v>
      </c>
      <c r="G207" s="55" t="s">
        <v>81</v>
      </c>
      <c r="H207" s="55" t="s">
        <v>72</v>
      </c>
      <c r="I207" s="56" t="s">
        <v>76</v>
      </c>
      <c r="J207" s="136">
        <v>119</v>
      </c>
      <c r="K207" s="138">
        <v>0.15</v>
      </c>
      <c r="L207" s="139">
        <f t="shared" si="5"/>
        <v>101.15</v>
      </c>
      <c r="N207" s="57" t="s">
        <v>73</v>
      </c>
      <c r="O207" s="57" t="s">
        <v>73</v>
      </c>
      <c r="P207" s="57" t="s">
        <v>73</v>
      </c>
    </row>
    <row r="208" spans="2:16" ht="37.5" x14ac:dyDescent="0.35">
      <c r="B208" s="72">
        <v>203</v>
      </c>
      <c r="C208" s="54">
        <v>3765432</v>
      </c>
      <c r="D208" s="54" t="s">
        <v>498</v>
      </c>
      <c r="E208" s="54" t="s">
        <v>490</v>
      </c>
      <c r="F208" s="54" t="s">
        <v>271</v>
      </c>
      <c r="G208" s="55" t="s">
        <v>81</v>
      </c>
      <c r="H208" s="55" t="s">
        <v>72</v>
      </c>
      <c r="I208" s="56" t="s">
        <v>76</v>
      </c>
      <c r="J208" s="136">
        <v>125</v>
      </c>
      <c r="K208" s="138">
        <v>0.15</v>
      </c>
      <c r="L208" s="139">
        <f t="shared" si="5"/>
        <v>106.25</v>
      </c>
      <c r="N208" s="57" t="s">
        <v>73</v>
      </c>
      <c r="O208" s="57" t="s">
        <v>73</v>
      </c>
      <c r="P208" s="57" t="s">
        <v>73</v>
      </c>
    </row>
    <row r="209" spans="2:16" ht="37.5" x14ac:dyDescent="0.35">
      <c r="B209" s="72">
        <v>204</v>
      </c>
      <c r="C209" s="54">
        <v>3765430</v>
      </c>
      <c r="D209" s="54" t="s">
        <v>499</v>
      </c>
      <c r="E209" s="54" t="s">
        <v>490</v>
      </c>
      <c r="F209" s="54" t="s">
        <v>271</v>
      </c>
      <c r="G209" s="55" t="s">
        <v>81</v>
      </c>
      <c r="H209" s="55" t="s">
        <v>72</v>
      </c>
      <c r="I209" s="56" t="s">
        <v>76</v>
      </c>
      <c r="J209" s="136">
        <v>132</v>
      </c>
      <c r="K209" s="138">
        <v>0.15</v>
      </c>
      <c r="L209" s="139">
        <f t="shared" ref="L209:L235" si="6">IF(J209="","",(J209-(J209*K209)))</f>
        <v>112.2</v>
      </c>
      <c r="N209" s="57" t="s">
        <v>73</v>
      </c>
      <c r="O209" s="57" t="s">
        <v>73</v>
      </c>
      <c r="P209" s="57" t="s">
        <v>73</v>
      </c>
    </row>
    <row r="210" spans="2:16" ht="37.5" x14ac:dyDescent="0.35">
      <c r="B210" s="72">
        <v>205</v>
      </c>
      <c r="C210" s="54">
        <v>3765434</v>
      </c>
      <c r="D210" s="54" t="s">
        <v>500</v>
      </c>
      <c r="E210" s="54" t="s">
        <v>490</v>
      </c>
      <c r="F210" s="54" t="s">
        <v>271</v>
      </c>
      <c r="G210" s="55" t="s">
        <v>81</v>
      </c>
      <c r="H210" s="55" t="s">
        <v>72</v>
      </c>
      <c r="I210" s="56" t="s">
        <v>76</v>
      </c>
      <c r="J210" s="136">
        <v>140</v>
      </c>
      <c r="K210" s="138">
        <v>0.15</v>
      </c>
      <c r="L210" s="139">
        <f t="shared" si="6"/>
        <v>119</v>
      </c>
      <c r="N210" s="57" t="s">
        <v>73</v>
      </c>
      <c r="O210" s="57" t="s">
        <v>73</v>
      </c>
      <c r="P210" s="57" t="s">
        <v>73</v>
      </c>
    </row>
    <row r="211" spans="2:16" ht="37.5" x14ac:dyDescent="0.35">
      <c r="B211" s="72">
        <v>206</v>
      </c>
      <c r="C211" s="54">
        <v>3765427</v>
      </c>
      <c r="D211" s="54" t="s">
        <v>501</v>
      </c>
      <c r="E211" s="54" t="s">
        <v>490</v>
      </c>
      <c r="F211" s="54" t="s">
        <v>271</v>
      </c>
      <c r="G211" s="55" t="s">
        <v>81</v>
      </c>
      <c r="H211" s="55" t="s">
        <v>72</v>
      </c>
      <c r="I211" s="56" t="s">
        <v>76</v>
      </c>
      <c r="J211" s="136">
        <v>148</v>
      </c>
      <c r="K211" s="138">
        <v>0.15</v>
      </c>
      <c r="L211" s="139">
        <f t="shared" si="6"/>
        <v>125.8</v>
      </c>
      <c r="N211" s="57" t="s">
        <v>73</v>
      </c>
      <c r="O211" s="57" t="s">
        <v>73</v>
      </c>
      <c r="P211" s="57" t="s">
        <v>73</v>
      </c>
    </row>
    <row r="212" spans="2:16" ht="37.5" x14ac:dyDescent="0.35">
      <c r="B212" s="72">
        <v>207</v>
      </c>
      <c r="C212" s="54">
        <v>3765424</v>
      </c>
      <c r="D212" s="54" t="s">
        <v>502</v>
      </c>
      <c r="E212" s="54" t="s">
        <v>490</v>
      </c>
      <c r="F212" s="54" t="s">
        <v>271</v>
      </c>
      <c r="G212" s="55" t="s">
        <v>81</v>
      </c>
      <c r="H212" s="55" t="s">
        <v>72</v>
      </c>
      <c r="I212" s="56" t="s">
        <v>76</v>
      </c>
      <c r="J212" s="136">
        <v>158</v>
      </c>
      <c r="K212" s="138">
        <v>0.15</v>
      </c>
      <c r="L212" s="139">
        <f t="shared" si="6"/>
        <v>134.30000000000001</v>
      </c>
      <c r="N212" s="57" t="s">
        <v>73</v>
      </c>
      <c r="O212" s="57" t="s">
        <v>73</v>
      </c>
      <c r="P212" s="57" t="s">
        <v>73</v>
      </c>
    </row>
    <row r="213" spans="2:16" ht="37.5" x14ac:dyDescent="0.35">
      <c r="B213" s="72">
        <v>208</v>
      </c>
      <c r="C213" s="54">
        <v>3765471</v>
      </c>
      <c r="D213" s="54" t="s">
        <v>503</v>
      </c>
      <c r="E213" s="54" t="s">
        <v>504</v>
      </c>
      <c r="F213" s="54" t="s">
        <v>271</v>
      </c>
      <c r="G213" s="55" t="s">
        <v>81</v>
      </c>
      <c r="H213" s="55" t="s">
        <v>72</v>
      </c>
      <c r="I213" s="56" t="s">
        <v>76</v>
      </c>
      <c r="J213" s="136">
        <v>110</v>
      </c>
      <c r="K213" s="138">
        <v>0.15</v>
      </c>
      <c r="L213" s="139">
        <f t="shared" si="6"/>
        <v>93.5</v>
      </c>
      <c r="N213" s="57" t="s">
        <v>73</v>
      </c>
      <c r="O213" s="57" t="s">
        <v>73</v>
      </c>
      <c r="P213" s="57" t="s">
        <v>73</v>
      </c>
    </row>
    <row r="214" spans="2:16" ht="37.5" x14ac:dyDescent="0.35">
      <c r="B214" s="72">
        <v>209</v>
      </c>
      <c r="C214" s="54">
        <v>3765468</v>
      </c>
      <c r="D214" s="54" t="s">
        <v>505</v>
      </c>
      <c r="E214" s="54" t="s">
        <v>504</v>
      </c>
      <c r="F214" s="54" t="s">
        <v>271</v>
      </c>
      <c r="G214" s="55" t="s">
        <v>81</v>
      </c>
      <c r="H214" s="55" t="s">
        <v>72</v>
      </c>
      <c r="I214" s="56" t="s">
        <v>76</v>
      </c>
      <c r="J214" s="136">
        <v>149</v>
      </c>
      <c r="K214" s="138">
        <v>0.15</v>
      </c>
      <c r="L214" s="139">
        <f t="shared" si="6"/>
        <v>126.65</v>
      </c>
      <c r="N214" s="57" t="s">
        <v>73</v>
      </c>
      <c r="O214" s="57" t="s">
        <v>73</v>
      </c>
      <c r="P214" s="57" t="s">
        <v>73</v>
      </c>
    </row>
    <row r="215" spans="2:16" ht="37.5" x14ac:dyDescent="0.35">
      <c r="B215" s="72">
        <v>210</v>
      </c>
      <c r="C215" s="54">
        <v>3765465</v>
      </c>
      <c r="D215" s="54" t="s">
        <v>506</v>
      </c>
      <c r="E215" s="54" t="s">
        <v>275</v>
      </c>
      <c r="F215" s="54" t="s">
        <v>271</v>
      </c>
      <c r="G215" s="55" t="s">
        <v>81</v>
      </c>
      <c r="H215" s="55" t="s">
        <v>72</v>
      </c>
      <c r="I215" s="56" t="s">
        <v>76</v>
      </c>
      <c r="J215" s="136">
        <v>194</v>
      </c>
      <c r="K215" s="138">
        <v>0.15</v>
      </c>
      <c r="L215" s="139">
        <f t="shared" si="6"/>
        <v>164.9</v>
      </c>
      <c r="N215" s="57" t="s">
        <v>73</v>
      </c>
      <c r="O215" s="57" t="s">
        <v>73</v>
      </c>
      <c r="P215" s="57" t="s">
        <v>73</v>
      </c>
    </row>
    <row r="216" spans="2:16" ht="37.5" x14ac:dyDescent="0.35">
      <c r="B216" s="72">
        <v>211</v>
      </c>
      <c r="C216" s="54">
        <v>3765462</v>
      </c>
      <c r="D216" s="54" t="s">
        <v>507</v>
      </c>
      <c r="E216" s="54" t="s">
        <v>508</v>
      </c>
      <c r="F216" s="54" t="s">
        <v>271</v>
      </c>
      <c r="G216" s="55" t="s">
        <v>81</v>
      </c>
      <c r="H216" s="55" t="s">
        <v>72</v>
      </c>
      <c r="I216" s="56" t="s">
        <v>76</v>
      </c>
      <c r="J216" s="136">
        <v>372</v>
      </c>
      <c r="K216" s="138">
        <v>0.15</v>
      </c>
      <c r="L216" s="139">
        <f t="shared" si="6"/>
        <v>316.2</v>
      </c>
      <c r="N216" s="57" t="s">
        <v>73</v>
      </c>
      <c r="O216" s="57" t="s">
        <v>73</v>
      </c>
      <c r="P216" s="57" t="s">
        <v>73</v>
      </c>
    </row>
    <row r="217" spans="2:16" ht="37.5" x14ac:dyDescent="0.35">
      <c r="B217" s="72">
        <v>212</v>
      </c>
      <c r="C217" s="54">
        <v>3765459</v>
      </c>
      <c r="D217" s="54" t="s">
        <v>509</v>
      </c>
      <c r="E217" s="54" t="s">
        <v>510</v>
      </c>
      <c r="F217" s="54" t="s">
        <v>271</v>
      </c>
      <c r="G217" s="55" t="s">
        <v>81</v>
      </c>
      <c r="H217" s="55" t="s">
        <v>72</v>
      </c>
      <c r="I217" s="56" t="s">
        <v>76</v>
      </c>
      <c r="J217" s="136">
        <v>439</v>
      </c>
      <c r="K217" s="138">
        <v>0.15</v>
      </c>
      <c r="L217" s="139">
        <f t="shared" si="6"/>
        <v>373.15</v>
      </c>
      <c r="N217" s="57" t="s">
        <v>73</v>
      </c>
      <c r="O217" s="57" t="s">
        <v>73</v>
      </c>
      <c r="P217" s="57" t="s">
        <v>73</v>
      </c>
    </row>
    <row r="218" spans="2:16" ht="25" x14ac:dyDescent="0.35">
      <c r="B218" s="72">
        <v>213</v>
      </c>
      <c r="C218" s="54">
        <v>3765507</v>
      </c>
      <c r="D218" s="54" t="s">
        <v>511</v>
      </c>
      <c r="E218" s="54" t="s">
        <v>512</v>
      </c>
      <c r="F218" s="54" t="s">
        <v>271</v>
      </c>
      <c r="G218" s="55" t="s">
        <v>81</v>
      </c>
      <c r="H218" s="55" t="s">
        <v>72</v>
      </c>
      <c r="I218" s="56" t="s">
        <v>76</v>
      </c>
      <c r="J218" s="136">
        <v>0</v>
      </c>
      <c r="K218" s="138">
        <v>0.15</v>
      </c>
      <c r="L218" s="139">
        <f t="shared" si="6"/>
        <v>0</v>
      </c>
      <c r="N218" s="57" t="s">
        <v>73</v>
      </c>
      <c r="O218" s="57" t="s">
        <v>73</v>
      </c>
      <c r="P218" s="57" t="s">
        <v>73</v>
      </c>
    </row>
    <row r="219" spans="2:16" ht="25" x14ac:dyDescent="0.35">
      <c r="B219" s="72">
        <v>214</v>
      </c>
      <c r="C219" s="54">
        <v>3765409</v>
      </c>
      <c r="D219" s="54" t="s">
        <v>513</v>
      </c>
      <c r="E219" s="54" t="s">
        <v>512</v>
      </c>
      <c r="F219" s="54" t="s">
        <v>271</v>
      </c>
      <c r="G219" s="55" t="s">
        <v>81</v>
      </c>
      <c r="H219" s="55" t="s">
        <v>72</v>
      </c>
      <c r="I219" s="56" t="s">
        <v>76</v>
      </c>
      <c r="J219" s="136">
        <v>0</v>
      </c>
      <c r="K219" s="138">
        <v>0.15</v>
      </c>
      <c r="L219" s="139">
        <f t="shared" si="6"/>
        <v>0</v>
      </c>
      <c r="N219" s="57" t="s">
        <v>73</v>
      </c>
      <c r="O219" s="57" t="s">
        <v>73</v>
      </c>
      <c r="P219" s="57" t="s">
        <v>73</v>
      </c>
    </row>
    <row r="220" spans="2:16" ht="25" x14ac:dyDescent="0.35">
      <c r="B220" s="72">
        <v>215</v>
      </c>
      <c r="C220" s="54">
        <v>3765472</v>
      </c>
      <c r="D220" s="54" t="s">
        <v>514</v>
      </c>
      <c r="E220" s="54" t="s">
        <v>512</v>
      </c>
      <c r="F220" s="54" t="s">
        <v>271</v>
      </c>
      <c r="G220" s="55" t="s">
        <v>81</v>
      </c>
      <c r="H220" s="55" t="s">
        <v>72</v>
      </c>
      <c r="I220" s="56" t="s">
        <v>76</v>
      </c>
      <c r="J220" s="136">
        <v>12.5</v>
      </c>
      <c r="K220" s="138">
        <v>0.15</v>
      </c>
      <c r="L220" s="139">
        <f t="shared" si="6"/>
        <v>10.625</v>
      </c>
      <c r="N220" s="57" t="s">
        <v>73</v>
      </c>
      <c r="O220" s="57" t="s">
        <v>73</v>
      </c>
      <c r="P220" s="57" t="s">
        <v>73</v>
      </c>
    </row>
    <row r="221" spans="2:16" ht="25" x14ac:dyDescent="0.35">
      <c r="B221" s="72">
        <v>216</v>
      </c>
      <c r="C221" s="54">
        <v>3765473</v>
      </c>
      <c r="D221" s="54" t="s">
        <v>515</v>
      </c>
      <c r="E221" s="54" t="s">
        <v>512</v>
      </c>
      <c r="F221" s="54" t="s">
        <v>271</v>
      </c>
      <c r="G221" s="55" t="s">
        <v>81</v>
      </c>
      <c r="H221" s="55" t="s">
        <v>72</v>
      </c>
      <c r="I221" s="56" t="s">
        <v>76</v>
      </c>
      <c r="J221" s="136">
        <v>18.75</v>
      </c>
      <c r="K221" s="138">
        <v>0.15</v>
      </c>
      <c r="L221" s="139">
        <f t="shared" si="6"/>
        <v>15.9375</v>
      </c>
      <c r="N221" s="57" t="s">
        <v>73</v>
      </c>
      <c r="O221" s="57" t="s">
        <v>73</v>
      </c>
      <c r="P221" s="57" t="s">
        <v>73</v>
      </c>
    </row>
    <row r="222" spans="2:16" ht="25" x14ac:dyDescent="0.35">
      <c r="B222" s="72">
        <v>217</v>
      </c>
      <c r="C222" s="54">
        <v>3765474</v>
      </c>
      <c r="D222" s="54" t="s">
        <v>516</v>
      </c>
      <c r="E222" s="54" t="s">
        <v>512</v>
      </c>
      <c r="F222" s="54" t="s">
        <v>271</v>
      </c>
      <c r="G222" s="55" t="s">
        <v>81</v>
      </c>
      <c r="H222" s="55" t="s">
        <v>72</v>
      </c>
      <c r="I222" s="56" t="s">
        <v>76</v>
      </c>
      <c r="J222" s="136">
        <v>25</v>
      </c>
      <c r="K222" s="138">
        <v>0.15</v>
      </c>
      <c r="L222" s="139">
        <f t="shared" si="6"/>
        <v>21.25</v>
      </c>
      <c r="N222" s="57" t="s">
        <v>73</v>
      </c>
      <c r="O222" s="57" t="s">
        <v>73</v>
      </c>
      <c r="P222" s="57" t="s">
        <v>73</v>
      </c>
    </row>
    <row r="223" spans="2:16" ht="25" x14ac:dyDescent="0.35">
      <c r="B223" s="72">
        <v>218</v>
      </c>
      <c r="C223" s="54">
        <v>3765475</v>
      </c>
      <c r="D223" s="54" t="s">
        <v>517</v>
      </c>
      <c r="E223" s="54" t="s">
        <v>512</v>
      </c>
      <c r="F223" s="54" t="s">
        <v>271</v>
      </c>
      <c r="G223" s="55" t="s">
        <v>81</v>
      </c>
      <c r="H223" s="55" t="s">
        <v>72</v>
      </c>
      <c r="I223" s="56" t="s">
        <v>76</v>
      </c>
      <c r="J223" s="136">
        <v>31.25</v>
      </c>
      <c r="K223" s="138">
        <v>0.15</v>
      </c>
      <c r="L223" s="139">
        <f t="shared" si="6"/>
        <v>26.5625</v>
      </c>
      <c r="N223" s="57" t="s">
        <v>73</v>
      </c>
      <c r="O223" s="57" t="s">
        <v>73</v>
      </c>
      <c r="P223" s="57" t="s">
        <v>73</v>
      </c>
    </row>
    <row r="224" spans="2:16" ht="25" x14ac:dyDescent="0.35">
      <c r="B224" s="72">
        <v>219</v>
      </c>
      <c r="C224" s="54">
        <v>3765476</v>
      </c>
      <c r="D224" s="54" t="s">
        <v>518</v>
      </c>
      <c r="E224" s="54" t="s">
        <v>512</v>
      </c>
      <c r="F224" s="54" t="s">
        <v>271</v>
      </c>
      <c r="G224" s="55" t="s">
        <v>81</v>
      </c>
      <c r="H224" s="55" t="s">
        <v>72</v>
      </c>
      <c r="I224" s="56" t="s">
        <v>76</v>
      </c>
      <c r="J224" s="136">
        <v>62.5</v>
      </c>
      <c r="K224" s="138">
        <v>0.15</v>
      </c>
      <c r="L224" s="139">
        <f t="shared" si="6"/>
        <v>53.125</v>
      </c>
      <c r="N224" s="57" t="s">
        <v>73</v>
      </c>
      <c r="O224" s="57" t="s">
        <v>73</v>
      </c>
      <c r="P224" s="57" t="s">
        <v>73</v>
      </c>
    </row>
    <row r="225" spans="2:16" ht="25" x14ac:dyDescent="0.35">
      <c r="B225" s="72">
        <v>220</v>
      </c>
      <c r="C225" s="54">
        <v>3765456</v>
      </c>
      <c r="D225" s="54" t="s">
        <v>519</v>
      </c>
      <c r="E225" s="54" t="s">
        <v>512</v>
      </c>
      <c r="F225" s="54" t="s">
        <v>271</v>
      </c>
      <c r="G225" s="55" t="s">
        <v>81</v>
      </c>
      <c r="H225" s="55" t="s">
        <v>72</v>
      </c>
      <c r="I225" s="56" t="s">
        <v>77</v>
      </c>
      <c r="J225" s="136">
        <v>0</v>
      </c>
      <c r="K225" s="138">
        <v>0.15</v>
      </c>
      <c r="L225" s="139">
        <f t="shared" si="6"/>
        <v>0</v>
      </c>
      <c r="N225" s="57" t="s">
        <v>73</v>
      </c>
      <c r="O225" s="57" t="s">
        <v>73</v>
      </c>
      <c r="P225" s="57" t="s">
        <v>73</v>
      </c>
    </row>
    <row r="226" spans="2:16" ht="37.5" x14ac:dyDescent="0.35">
      <c r="B226" s="72">
        <v>221</v>
      </c>
      <c r="C226" s="54" t="s">
        <v>520</v>
      </c>
      <c r="D226" s="54" t="s">
        <v>521</v>
      </c>
      <c r="E226" s="54" t="s">
        <v>279</v>
      </c>
      <c r="F226" s="54" t="s">
        <v>69</v>
      </c>
      <c r="G226" s="55">
        <v>1</v>
      </c>
      <c r="H226" s="55" t="s">
        <v>72</v>
      </c>
      <c r="I226" s="56" t="s">
        <v>76</v>
      </c>
      <c r="J226" s="136">
        <v>244.99</v>
      </c>
      <c r="K226" s="138">
        <v>0.15</v>
      </c>
      <c r="L226" s="139">
        <f t="shared" si="6"/>
        <v>208.2415</v>
      </c>
      <c r="N226" s="57" t="s">
        <v>73</v>
      </c>
      <c r="O226" s="57" t="s">
        <v>73</v>
      </c>
      <c r="P226" s="57" t="s">
        <v>73</v>
      </c>
    </row>
    <row r="227" spans="2:16" ht="37.5" x14ac:dyDescent="0.35">
      <c r="B227" s="72">
        <v>222</v>
      </c>
      <c r="C227" s="54" t="s">
        <v>522</v>
      </c>
      <c r="D227" s="54" t="s">
        <v>523</v>
      </c>
      <c r="E227" s="54" t="s">
        <v>279</v>
      </c>
      <c r="F227" s="54" t="s">
        <v>69</v>
      </c>
      <c r="G227" s="55">
        <v>1</v>
      </c>
      <c r="H227" s="55" t="s">
        <v>72</v>
      </c>
      <c r="I227" s="56" t="s">
        <v>76</v>
      </c>
      <c r="J227" s="136">
        <v>59.99</v>
      </c>
      <c r="K227" s="138">
        <v>0.15</v>
      </c>
      <c r="L227" s="139">
        <f t="shared" si="6"/>
        <v>50.991500000000002</v>
      </c>
      <c r="N227" s="57" t="s">
        <v>73</v>
      </c>
      <c r="O227" s="57" t="s">
        <v>73</v>
      </c>
      <c r="P227" s="57" t="s">
        <v>73</v>
      </c>
    </row>
    <row r="228" spans="2:16" ht="37.5" x14ac:dyDescent="0.35">
      <c r="B228" s="72">
        <v>223</v>
      </c>
      <c r="C228" s="54" t="s">
        <v>524</v>
      </c>
      <c r="D228" s="54" t="s">
        <v>525</v>
      </c>
      <c r="E228" s="54" t="s">
        <v>279</v>
      </c>
      <c r="F228" s="54" t="s">
        <v>69</v>
      </c>
      <c r="G228" s="55">
        <v>1</v>
      </c>
      <c r="H228" s="55" t="s">
        <v>72</v>
      </c>
      <c r="I228" s="56" t="s">
        <v>76</v>
      </c>
      <c r="J228" s="136">
        <v>233.99</v>
      </c>
      <c r="K228" s="138">
        <v>0.15</v>
      </c>
      <c r="L228" s="139">
        <f t="shared" si="6"/>
        <v>198.89150000000001</v>
      </c>
      <c r="N228" s="57" t="s">
        <v>73</v>
      </c>
      <c r="O228" s="57" t="s">
        <v>73</v>
      </c>
      <c r="P228" s="57" t="s">
        <v>73</v>
      </c>
    </row>
    <row r="229" spans="2:16" ht="37.5" x14ac:dyDescent="0.35">
      <c r="B229" s="72">
        <v>224</v>
      </c>
      <c r="C229" s="54" t="s">
        <v>526</v>
      </c>
      <c r="D229" s="54" t="s">
        <v>527</v>
      </c>
      <c r="E229" s="54" t="s">
        <v>279</v>
      </c>
      <c r="F229" s="54" t="s">
        <v>69</v>
      </c>
      <c r="G229" s="55">
        <v>1</v>
      </c>
      <c r="H229" s="55" t="s">
        <v>72</v>
      </c>
      <c r="I229" s="56" t="s">
        <v>76</v>
      </c>
      <c r="J229" s="136">
        <v>349.99</v>
      </c>
      <c r="K229" s="138">
        <v>0.15</v>
      </c>
      <c r="L229" s="139">
        <f t="shared" si="6"/>
        <v>297.49150000000003</v>
      </c>
      <c r="N229" s="57" t="s">
        <v>73</v>
      </c>
      <c r="O229" s="57" t="s">
        <v>73</v>
      </c>
      <c r="P229" s="57" t="s">
        <v>73</v>
      </c>
    </row>
    <row r="230" spans="2:16" ht="37.5" x14ac:dyDescent="0.35">
      <c r="B230" s="72">
        <v>225</v>
      </c>
      <c r="C230" s="54" t="s">
        <v>528</v>
      </c>
      <c r="D230" s="54" t="s">
        <v>529</v>
      </c>
      <c r="E230" s="54" t="s">
        <v>279</v>
      </c>
      <c r="F230" s="54" t="s">
        <v>69</v>
      </c>
      <c r="G230" s="55">
        <v>1</v>
      </c>
      <c r="H230" s="55" t="s">
        <v>72</v>
      </c>
      <c r="I230" s="56" t="s">
        <v>76</v>
      </c>
      <c r="J230" s="136">
        <v>50</v>
      </c>
      <c r="K230" s="138">
        <v>0.15</v>
      </c>
      <c r="L230" s="139">
        <f t="shared" si="6"/>
        <v>42.5</v>
      </c>
      <c r="N230" s="57" t="s">
        <v>73</v>
      </c>
      <c r="O230" s="57" t="s">
        <v>73</v>
      </c>
      <c r="P230" s="57" t="s">
        <v>73</v>
      </c>
    </row>
    <row r="231" spans="2:16" ht="37.5" x14ac:dyDescent="0.35">
      <c r="B231" s="72">
        <v>226</v>
      </c>
      <c r="C231" s="54" t="s">
        <v>530</v>
      </c>
      <c r="D231" s="54" t="s">
        <v>531</v>
      </c>
      <c r="E231" s="54" t="s">
        <v>279</v>
      </c>
      <c r="F231" s="54" t="s">
        <v>69</v>
      </c>
      <c r="G231" s="55">
        <v>1</v>
      </c>
      <c r="H231" s="55" t="s">
        <v>72</v>
      </c>
      <c r="I231" s="56" t="s">
        <v>76</v>
      </c>
      <c r="J231" s="136">
        <v>120</v>
      </c>
      <c r="K231" s="138">
        <v>0.15</v>
      </c>
      <c r="L231" s="139">
        <f t="shared" si="6"/>
        <v>102</v>
      </c>
      <c r="N231" s="57" t="s">
        <v>73</v>
      </c>
      <c r="O231" s="57" t="s">
        <v>73</v>
      </c>
      <c r="P231" s="57" t="s">
        <v>73</v>
      </c>
    </row>
    <row r="232" spans="2:16" ht="37.5" x14ac:dyDescent="0.35">
      <c r="B232" s="72">
        <v>227</v>
      </c>
      <c r="C232" s="54" t="s">
        <v>532</v>
      </c>
      <c r="D232" s="54" t="s">
        <v>533</v>
      </c>
      <c r="E232" s="54" t="s">
        <v>279</v>
      </c>
      <c r="F232" s="54" t="s">
        <v>69</v>
      </c>
      <c r="G232" s="55">
        <v>1</v>
      </c>
      <c r="H232" s="55" t="s">
        <v>72</v>
      </c>
      <c r="I232" s="56" t="s">
        <v>76</v>
      </c>
      <c r="J232" s="136">
        <v>190</v>
      </c>
      <c r="K232" s="138">
        <v>0.15</v>
      </c>
      <c r="L232" s="139">
        <f t="shared" si="6"/>
        <v>161.5</v>
      </c>
      <c r="N232" s="57" t="s">
        <v>73</v>
      </c>
      <c r="O232" s="57" t="s">
        <v>73</v>
      </c>
      <c r="P232" s="57" t="s">
        <v>73</v>
      </c>
    </row>
    <row r="233" spans="2:16" ht="37.5" x14ac:dyDescent="0.35">
      <c r="B233" s="72">
        <v>228</v>
      </c>
      <c r="C233" s="54" t="s">
        <v>842</v>
      </c>
      <c r="D233" s="54" t="s">
        <v>843</v>
      </c>
      <c r="E233" s="54" t="s">
        <v>279</v>
      </c>
      <c r="F233" s="54" t="s">
        <v>69</v>
      </c>
      <c r="G233" s="55">
        <v>1</v>
      </c>
      <c r="H233" s="55" t="s">
        <v>72</v>
      </c>
      <c r="I233" s="56" t="s">
        <v>77</v>
      </c>
      <c r="J233" s="136">
        <v>149</v>
      </c>
      <c r="K233" s="138">
        <v>0.15</v>
      </c>
      <c r="L233" s="139">
        <f t="shared" si="6"/>
        <v>126.65</v>
      </c>
      <c r="N233" s="57" t="s">
        <v>73</v>
      </c>
      <c r="O233" s="57" t="s">
        <v>73</v>
      </c>
      <c r="P233" s="57" t="s">
        <v>73</v>
      </c>
    </row>
    <row r="234" spans="2:16" ht="50" x14ac:dyDescent="0.35">
      <c r="B234" s="72">
        <v>229</v>
      </c>
      <c r="C234" s="54" t="s">
        <v>534</v>
      </c>
      <c r="D234" s="54" t="s">
        <v>535</v>
      </c>
      <c r="E234" s="54" t="s">
        <v>279</v>
      </c>
      <c r="F234" s="54" t="s">
        <v>69</v>
      </c>
      <c r="G234" s="55" t="s">
        <v>536</v>
      </c>
      <c r="H234" s="55" t="s">
        <v>537</v>
      </c>
      <c r="I234" s="56" t="s">
        <v>77</v>
      </c>
      <c r="J234" s="136">
        <v>19</v>
      </c>
      <c r="K234" s="138">
        <v>0.15</v>
      </c>
      <c r="L234" s="139">
        <f t="shared" si="6"/>
        <v>16.149999999999999</v>
      </c>
      <c r="N234" s="57" t="s">
        <v>73</v>
      </c>
      <c r="O234" s="57" t="s">
        <v>73</v>
      </c>
      <c r="P234" s="57" t="s">
        <v>73</v>
      </c>
    </row>
    <row r="235" spans="2:16" ht="50" x14ac:dyDescent="0.35">
      <c r="B235" s="72">
        <v>230</v>
      </c>
      <c r="C235" s="54" t="s">
        <v>538</v>
      </c>
      <c r="D235" s="54" t="s">
        <v>539</v>
      </c>
      <c r="E235" s="54" t="s">
        <v>279</v>
      </c>
      <c r="F235" s="54" t="s">
        <v>69</v>
      </c>
      <c r="G235" s="55" t="s">
        <v>536</v>
      </c>
      <c r="H235" s="55" t="s">
        <v>537</v>
      </c>
      <c r="I235" s="56" t="s">
        <v>77</v>
      </c>
      <c r="J235" s="136">
        <v>35</v>
      </c>
      <c r="K235" s="138">
        <v>0.15</v>
      </c>
      <c r="L235" s="139">
        <f t="shared" si="6"/>
        <v>29.75</v>
      </c>
      <c r="N235" s="57" t="s">
        <v>73</v>
      </c>
      <c r="O235" s="57" t="s">
        <v>73</v>
      </c>
      <c r="P235" s="57" t="s">
        <v>73</v>
      </c>
    </row>
    <row r="236" spans="2:16" s="140" customFormat="1" ht="37.5" x14ac:dyDescent="0.35">
      <c r="B236" s="141">
        <v>231</v>
      </c>
      <c r="C236" s="142" t="s">
        <v>860</v>
      </c>
      <c r="D236" s="142" t="s">
        <v>861</v>
      </c>
      <c r="E236" s="142" t="s">
        <v>279</v>
      </c>
      <c r="F236" s="142" t="s">
        <v>69</v>
      </c>
      <c r="G236" s="143">
        <v>1</v>
      </c>
      <c r="H236" s="143" t="s">
        <v>72</v>
      </c>
      <c r="I236" s="144" t="s">
        <v>76</v>
      </c>
      <c r="J236" s="145">
        <v>198</v>
      </c>
      <c r="K236" s="146">
        <v>0.15</v>
      </c>
      <c r="L236" s="152">
        <v>168.3</v>
      </c>
      <c r="M236"/>
      <c r="N236" s="149" t="s">
        <v>73</v>
      </c>
      <c r="O236" s="149" t="s">
        <v>73</v>
      </c>
      <c r="P236" s="149" t="s">
        <v>73</v>
      </c>
    </row>
    <row r="237" spans="2:16" s="140" customFormat="1" ht="37.5" x14ac:dyDescent="0.35">
      <c r="B237" s="141">
        <f>B236+1</f>
        <v>232</v>
      </c>
      <c r="C237" s="142" t="s">
        <v>862</v>
      </c>
      <c r="D237" s="142" t="s">
        <v>863</v>
      </c>
      <c r="E237" s="142" t="s">
        <v>279</v>
      </c>
      <c r="F237" s="142" t="s">
        <v>69</v>
      </c>
      <c r="G237" s="143">
        <v>1</v>
      </c>
      <c r="H237" s="143" t="s">
        <v>72</v>
      </c>
      <c r="I237" s="144" t="s">
        <v>76</v>
      </c>
      <c r="J237" s="145">
        <v>260</v>
      </c>
      <c r="K237" s="146">
        <v>0.15</v>
      </c>
      <c r="L237" s="150">
        <v>221</v>
      </c>
      <c r="M237"/>
      <c r="N237" s="149" t="s">
        <v>73</v>
      </c>
      <c r="O237" s="149" t="s">
        <v>73</v>
      </c>
      <c r="P237" s="149" t="s">
        <v>73</v>
      </c>
    </row>
    <row r="238" spans="2:16" s="140" customFormat="1" ht="37.5" x14ac:dyDescent="0.35">
      <c r="B238" s="141">
        <f t="shared" ref="B238:B265" si="7">B237+1</f>
        <v>233</v>
      </c>
      <c r="C238" s="142" t="s">
        <v>864</v>
      </c>
      <c r="D238" s="142" t="s">
        <v>865</v>
      </c>
      <c r="E238" s="142" t="s">
        <v>279</v>
      </c>
      <c r="F238" s="142" t="s">
        <v>69</v>
      </c>
      <c r="G238" s="143">
        <v>1</v>
      </c>
      <c r="H238" s="143" t="s">
        <v>72</v>
      </c>
      <c r="I238" s="144" t="s">
        <v>76</v>
      </c>
      <c r="J238" s="145">
        <v>475</v>
      </c>
      <c r="K238" s="146">
        <v>0.15</v>
      </c>
      <c r="L238" s="150">
        <v>403.75</v>
      </c>
      <c r="M238"/>
      <c r="N238" s="149" t="s">
        <v>73</v>
      </c>
      <c r="O238" s="149" t="s">
        <v>73</v>
      </c>
      <c r="P238" s="149" t="s">
        <v>73</v>
      </c>
    </row>
    <row r="239" spans="2:16" s="140" customFormat="1" ht="37.5" x14ac:dyDescent="0.35">
      <c r="B239" s="141">
        <f t="shared" si="7"/>
        <v>234</v>
      </c>
      <c r="C239" s="142" t="s">
        <v>866</v>
      </c>
      <c r="D239" s="142" t="s">
        <v>867</v>
      </c>
      <c r="E239" s="142" t="s">
        <v>279</v>
      </c>
      <c r="F239" s="142" t="s">
        <v>69</v>
      </c>
      <c r="G239" s="143">
        <v>1</v>
      </c>
      <c r="H239" s="143" t="s">
        <v>72</v>
      </c>
      <c r="I239" s="144" t="s">
        <v>76</v>
      </c>
      <c r="J239" s="145">
        <v>660</v>
      </c>
      <c r="K239" s="146">
        <v>0.15</v>
      </c>
      <c r="L239" s="150">
        <v>561</v>
      </c>
      <c r="M239"/>
      <c r="N239" s="149" t="s">
        <v>73</v>
      </c>
      <c r="O239" s="149" t="s">
        <v>73</v>
      </c>
      <c r="P239" s="149" t="s">
        <v>73</v>
      </c>
    </row>
    <row r="240" spans="2:16" s="140" customFormat="1" ht="37.5" x14ac:dyDescent="0.35">
      <c r="B240" s="141">
        <f t="shared" si="7"/>
        <v>235</v>
      </c>
      <c r="C240" s="142" t="s">
        <v>868</v>
      </c>
      <c r="D240" s="142" t="s">
        <v>869</v>
      </c>
      <c r="E240" s="142" t="s">
        <v>279</v>
      </c>
      <c r="F240" s="142" t="s">
        <v>69</v>
      </c>
      <c r="G240" s="143">
        <v>1</v>
      </c>
      <c r="H240" s="143" t="s">
        <v>72</v>
      </c>
      <c r="I240" s="144" t="s">
        <v>76</v>
      </c>
      <c r="J240" s="147">
        <v>0</v>
      </c>
      <c r="K240" s="148">
        <v>0.15</v>
      </c>
      <c r="L240" s="150">
        <v>0</v>
      </c>
      <c r="M240"/>
      <c r="N240" s="149" t="s">
        <v>73</v>
      </c>
      <c r="O240" s="149" t="s">
        <v>73</v>
      </c>
      <c r="P240" s="149" t="s">
        <v>73</v>
      </c>
    </row>
    <row r="241" spans="2:16" s="140" customFormat="1" ht="37.5" x14ac:dyDescent="0.35">
      <c r="B241" s="141">
        <f t="shared" si="7"/>
        <v>236</v>
      </c>
      <c r="C241" s="142" t="s">
        <v>870</v>
      </c>
      <c r="D241" s="142" t="s">
        <v>529</v>
      </c>
      <c r="E241" s="142" t="s">
        <v>279</v>
      </c>
      <c r="F241" s="142" t="s">
        <v>69</v>
      </c>
      <c r="G241" s="143">
        <v>1</v>
      </c>
      <c r="H241" s="143" t="s">
        <v>72</v>
      </c>
      <c r="I241" s="144" t="s">
        <v>76</v>
      </c>
      <c r="J241" s="147">
        <v>0</v>
      </c>
      <c r="K241" s="148">
        <v>0.15</v>
      </c>
      <c r="L241" s="150">
        <v>0</v>
      </c>
      <c r="M241"/>
      <c r="N241" s="149" t="s">
        <v>73</v>
      </c>
      <c r="O241" s="149" t="s">
        <v>73</v>
      </c>
      <c r="P241" s="149" t="s">
        <v>73</v>
      </c>
    </row>
    <row r="242" spans="2:16" s="140" customFormat="1" ht="37.5" x14ac:dyDescent="0.35">
      <c r="B242" s="141">
        <f t="shared" si="7"/>
        <v>237</v>
      </c>
      <c r="C242" s="142" t="s">
        <v>871</v>
      </c>
      <c r="D242" s="142" t="s">
        <v>529</v>
      </c>
      <c r="E242" s="142" t="s">
        <v>279</v>
      </c>
      <c r="F242" s="142" t="s">
        <v>69</v>
      </c>
      <c r="G242" s="143">
        <v>1</v>
      </c>
      <c r="H242" s="143" t="s">
        <v>72</v>
      </c>
      <c r="I242" s="144" t="s">
        <v>76</v>
      </c>
      <c r="J242" s="147">
        <v>0</v>
      </c>
      <c r="K242" s="148">
        <v>0.15</v>
      </c>
      <c r="L242" s="150">
        <v>0</v>
      </c>
      <c r="M242"/>
      <c r="N242" s="149" t="s">
        <v>73</v>
      </c>
      <c r="O242" s="149" t="s">
        <v>73</v>
      </c>
      <c r="P242" s="149" t="s">
        <v>73</v>
      </c>
    </row>
    <row r="243" spans="2:16" s="140" customFormat="1" ht="50" x14ac:dyDescent="0.35">
      <c r="B243" s="141">
        <f t="shared" si="7"/>
        <v>238</v>
      </c>
      <c r="C243" s="142" t="s">
        <v>872</v>
      </c>
      <c r="D243" s="142" t="s">
        <v>873</v>
      </c>
      <c r="E243" s="142" t="s">
        <v>252</v>
      </c>
      <c r="F243" s="142" t="s">
        <v>253</v>
      </c>
      <c r="G243" s="143">
        <v>1</v>
      </c>
      <c r="H243" s="143" t="s">
        <v>72</v>
      </c>
      <c r="I243" s="144" t="s">
        <v>76</v>
      </c>
      <c r="J243" s="147">
        <v>140</v>
      </c>
      <c r="K243" s="148">
        <v>0.15</v>
      </c>
      <c r="L243" s="150">
        <v>119</v>
      </c>
      <c r="M243"/>
      <c r="N243" s="149" t="s">
        <v>73</v>
      </c>
      <c r="O243" s="149" t="s">
        <v>73</v>
      </c>
      <c r="P243" s="149" t="s">
        <v>73</v>
      </c>
    </row>
    <row r="244" spans="2:16" s="140" customFormat="1" ht="50" x14ac:dyDescent="0.35">
      <c r="B244" s="141">
        <f t="shared" si="7"/>
        <v>239</v>
      </c>
      <c r="C244" s="142" t="s">
        <v>874</v>
      </c>
      <c r="D244" s="142" t="s">
        <v>875</v>
      </c>
      <c r="E244" s="142" t="s">
        <v>252</v>
      </c>
      <c r="F244" s="142" t="s">
        <v>253</v>
      </c>
      <c r="G244" s="143">
        <v>1</v>
      </c>
      <c r="H244" s="143" t="s">
        <v>72</v>
      </c>
      <c r="I244" s="144" t="s">
        <v>76</v>
      </c>
      <c r="J244" s="147">
        <v>211</v>
      </c>
      <c r="K244" s="148">
        <v>0.15</v>
      </c>
      <c r="L244" s="150">
        <v>179.35</v>
      </c>
      <c r="M244"/>
      <c r="N244" s="149" t="s">
        <v>73</v>
      </c>
      <c r="O244" s="149" t="s">
        <v>73</v>
      </c>
      <c r="P244" s="149" t="s">
        <v>73</v>
      </c>
    </row>
    <row r="245" spans="2:16" s="140" customFormat="1" ht="50" x14ac:dyDescent="0.35">
      <c r="B245" s="141">
        <f t="shared" si="7"/>
        <v>240</v>
      </c>
      <c r="C245" s="142" t="s">
        <v>876</v>
      </c>
      <c r="D245" s="142" t="s">
        <v>877</v>
      </c>
      <c r="E245" s="142" t="s">
        <v>252</v>
      </c>
      <c r="F245" s="142" t="s">
        <v>253</v>
      </c>
      <c r="G245" s="143">
        <v>1</v>
      </c>
      <c r="H245" s="143" t="s">
        <v>72</v>
      </c>
      <c r="I245" s="144" t="s">
        <v>76</v>
      </c>
      <c r="J245" s="147">
        <v>316</v>
      </c>
      <c r="K245" s="148">
        <v>0.15</v>
      </c>
      <c r="L245" s="150">
        <v>268.60000000000002</v>
      </c>
      <c r="M245"/>
      <c r="N245" s="149" t="s">
        <v>73</v>
      </c>
      <c r="O245" s="149" t="s">
        <v>73</v>
      </c>
      <c r="P245" s="149" t="s">
        <v>73</v>
      </c>
    </row>
    <row r="246" spans="2:16" s="140" customFormat="1" ht="50" x14ac:dyDescent="0.35">
      <c r="B246" s="141">
        <f t="shared" si="7"/>
        <v>241</v>
      </c>
      <c r="C246" s="142" t="s">
        <v>878</v>
      </c>
      <c r="D246" s="142" t="s">
        <v>879</v>
      </c>
      <c r="E246" s="142" t="s">
        <v>252</v>
      </c>
      <c r="F246" s="142" t="s">
        <v>253</v>
      </c>
      <c r="G246" s="143">
        <v>1</v>
      </c>
      <c r="H246" s="143" t="s">
        <v>72</v>
      </c>
      <c r="I246" s="144" t="s">
        <v>76</v>
      </c>
      <c r="J246" s="147">
        <v>456</v>
      </c>
      <c r="K246" s="148">
        <v>0.15</v>
      </c>
      <c r="L246" s="150">
        <v>387.6</v>
      </c>
      <c r="M246"/>
      <c r="N246" s="149" t="s">
        <v>73</v>
      </c>
      <c r="O246" s="149" t="s">
        <v>73</v>
      </c>
      <c r="P246" s="149" t="s">
        <v>73</v>
      </c>
    </row>
    <row r="247" spans="2:16" s="140" customFormat="1" ht="37.5" x14ac:dyDescent="0.35">
      <c r="B247" s="141">
        <v>242</v>
      </c>
      <c r="C247" s="142" t="s">
        <v>880</v>
      </c>
      <c r="D247" s="142" t="s">
        <v>295</v>
      </c>
      <c r="E247" s="142" t="s">
        <v>279</v>
      </c>
      <c r="F247" s="142" t="s">
        <v>69</v>
      </c>
      <c r="G247" s="143">
        <v>1</v>
      </c>
      <c r="H247" s="143" t="s">
        <v>72</v>
      </c>
      <c r="I247" s="144" t="s">
        <v>76</v>
      </c>
      <c r="J247" s="147">
        <v>0</v>
      </c>
      <c r="K247" s="148">
        <v>0.15</v>
      </c>
      <c r="L247" s="150">
        <v>0</v>
      </c>
      <c r="M247"/>
      <c r="N247" s="149" t="s">
        <v>73</v>
      </c>
      <c r="O247" s="149" t="s">
        <v>73</v>
      </c>
      <c r="P247" s="149" t="s">
        <v>73</v>
      </c>
    </row>
    <row r="248" spans="2:16" s="140" customFormat="1" ht="37.5" x14ac:dyDescent="0.35">
      <c r="B248" s="141">
        <f t="shared" si="7"/>
        <v>243</v>
      </c>
      <c r="C248" s="142" t="s">
        <v>881</v>
      </c>
      <c r="D248" s="142" t="s">
        <v>882</v>
      </c>
      <c r="E248" s="142" t="s">
        <v>279</v>
      </c>
      <c r="F248" s="142" t="s">
        <v>69</v>
      </c>
      <c r="G248" s="143">
        <v>1</v>
      </c>
      <c r="H248" s="143" t="s">
        <v>72</v>
      </c>
      <c r="I248" s="144" t="s">
        <v>76</v>
      </c>
      <c r="J248" s="147">
        <v>364</v>
      </c>
      <c r="K248" s="148">
        <v>0.15</v>
      </c>
      <c r="L248" s="150">
        <v>309.39999999999998</v>
      </c>
      <c r="M248"/>
      <c r="N248" s="149" t="s">
        <v>73</v>
      </c>
      <c r="O248" s="149" t="s">
        <v>73</v>
      </c>
      <c r="P248" s="149" t="s">
        <v>73</v>
      </c>
    </row>
    <row r="249" spans="2:16" s="140" customFormat="1" ht="37.5" x14ac:dyDescent="0.35">
      <c r="B249" s="141">
        <f t="shared" si="7"/>
        <v>244</v>
      </c>
      <c r="C249" s="142" t="s">
        <v>883</v>
      </c>
      <c r="D249" s="142" t="s">
        <v>884</v>
      </c>
      <c r="E249" s="142" t="s">
        <v>279</v>
      </c>
      <c r="F249" s="142" t="s">
        <v>69</v>
      </c>
      <c r="G249" s="143">
        <v>1</v>
      </c>
      <c r="H249" s="143" t="s">
        <v>72</v>
      </c>
      <c r="I249" s="144" t="s">
        <v>76</v>
      </c>
      <c r="J249" s="147">
        <v>354</v>
      </c>
      <c r="K249" s="148">
        <v>0.15</v>
      </c>
      <c r="L249" s="150">
        <v>300.89999999999998</v>
      </c>
      <c r="M249"/>
      <c r="N249" s="149" t="s">
        <v>73</v>
      </c>
      <c r="O249" s="149" t="s">
        <v>73</v>
      </c>
      <c r="P249" s="149" t="s">
        <v>73</v>
      </c>
    </row>
    <row r="250" spans="2:16" s="140" customFormat="1" ht="37.5" x14ac:dyDescent="0.35">
      <c r="B250" s="141">
        <f t="shared" si="7"/>
        <v>245</v>
      </c>
      <c r="C250" s="142" t="s">
        <v>885</v>
      </c>
      <c r="D250" s="142" t="s">
        <v>886</v>
      </c>
      <c r="E250" s="142" t="s">
        <v>279</v>
      </c>
      <c r="F250" s="142" t="s">
        <v>69</v>
      </c>
      <c r="G250" s="143">
        <v>1</v>
      </c>
      <c r="H250" s="143" t="s">
        <v>72</v>
      </c>
      <c r="I250" s="144" t="s">
        <v>76</v>
      </c>
      <c r="J250" s="147">
        <v>95</v>
      </c>
      <c r="K250" s="148">
        <v>0.15</v>
      </c>
      <c r="L250" s="150">
        <v>80.75</v>
      </c>
      <c r="M250"/>
      <c r="N250" s="149" t="s">
        <v>73</v>
      </c>
      <c r="O250" s="149" t="s">
        <v>73</v>
      </c>
      <c r="P250" s="149" t="s">
        <v>73</v>
      </c>
    </row>
    <row r="251" spans="2:16" s="140" customFormat="1" ht="37.5" x14ac:dyDescent="0.35">
      <c r="B251" s="141">
        <f t="shared" si="7"/>
        <v>246</v>
      </c>
      <c r="C251" s="142" t="s">
        <v>887</v>
      </c>
      <c r="D251" s="142" t="s">
        <v>888</v>
      </c>
      <c r="E251" s="142" t="s">
        <v>279</v>
      </c>
      <c r="F251" s="142" t="s">
        <v>69</v>
      </c>
      <c r="G251" s="143">
        <v>1</v>
      </c>
      <c r="H251" s="143" t="s">
        <v>72</v>
      </c>
      <c r="I251" s="144" t="s">
        <v>76</v>
      </c>
      <c r="J251" s="147">
        <v>117</v>
      </c>
      <c r="K251" s="148">
        <v>0.15</v>
      </c>
      <c r="L251" s="150">
        <v>99.45</v>
      </c>
      <c r="M251"/>
      <c r="N251" s="149" t="s">
        <v>73</v>
      </c>
      <c r="O251" s="149" t="s">
        <v>73</v>
      </c>
      <c r="P251" s="149" t="s">
        <v>73</v>
      </c>
    </row>
    <row r="252" spans="2:16" s="140" customFormat="1" ht="37.5" x14ac:dyDescent="0.35">
      <c r="B252" s="141">
        <f t="shared" si="7"/>
        <v>247</v>
      </c>
      <c r="C252" s="142" t="s">
        <v>889</v>
      </c>
      <c r="D252" s="142" t="s">
        <v>890</v>
      </c>
      <c r="E252" s="142" t="s">
        <v>279</v>
      </c>
      <c r="F252" s="142" t="s">
        <v>69</v>
      </c>
      <c r="G252" s="143">
        <v>1</v>
      </c>
      <c r="H252" s="143" t="s">
        <v>72</v>
      </c>
      <c r="I252" s="144" t="s">
        <v>76</v>
      </c>
      <c r="J252" s="147">
        <v>132</v>
      </c>
      <c r="K252" s="148">
        <v>0.15</v>
      </c>
      <c r="L252" s="150">
        <v>112.2</v>
      </c>
      <c r="M252"/>
      <c r="N252" s="149" t="s">
        <v>73</v>
      </c>
      <c r="O252" s="149" t="s">
        <v>73</v>
      </c>
      <c r="P252" s="149" t="s">
        <v>73</v>
      </c>
    </row>
    <row r="253" spans="2:16" s="140" customFormat="1" ht="37.5" x14ac:dyDescent="0.35">
      <c r="B253" s="141">
        <f t="shared" si="7"/>
        <v>248</v>
      </c>
      <c r="C253" s="142" t="s">
        <v>891</v>
      </c>
      <c r="D253" s="142" t="s">
        <v>892</v>
      </c>
      <c r="E253" s="142" t="s">
        <v>279</v>
      </c>
      <c r="F253" s="142" t="s">
        <v>69</v>
      </c>
      <c r="G253" s="143">
        <v>1</v>
      </c>
      <c r="H253" s="143" t="s">
        <v>72</v>
      </c>
      <c r="I253" s="144" t="s">
        <v>76</v>
      </c>
      <c r="J253" s="147">
        <v>177</v>
      </c>
      <c r="K253" s="148">
        <v>0.15</v>
      </c>
      <c r="L253" s="150">
        <v>150.44999999999999</v>
      </c>
      <c r="M253"/>
      <c r="N253" s="149" t="s">
        <v>73</v>
      </c>
      <c r="O253" s="149" t="s">
        <v>73</v>
      </c>
      <c r="P253" s="149" t="s">
        <v>73</v>
      </c>
    </row>
    <row r="254" spans="2:16" s="140" customFormat="1" ht="37.5" x14ac:dyDescent="0.35">
      <c r="B254" s="141">
        <f t="shared" si="7"/>
        <v>249</v>
      </c>
      <c r="C254" s="142" t="s">
        <v>893</v>
      </c>
      <c r="D254" s="142" t="s">
        <v>894</v>
      </c>
      <c r="E254" s="142" t="s">
        <v>279</v>
      </c>
      <c r="F254" s="142" t="s">
        <v>69</v>
      </c>
      <c r="G254" s="143">
        <v>1</v>
      </c>
      <c r="H254" s="143" t="s">
        <v>72</v>
      </c>
      <c r="I254" s="144" t="s">
        <v>76</v>
      </c>
      <c r="J254" s="147">
        <v>207</v>
      </c>
      <c r="K254" s="148">
        <v>0.15</v>
      </c>
      <c r="L254" s="150">
        <v>175.95</v>
      </c>
      <c r="M254"/>
      <c r="N254" s="149" t="s">
        <v>73</v>
      </c>
      <c r="O254" s="149" t="s">
        <v>73</v>
      </c>
      <c r="P254" s="149" t="s">
        <v>73</v>
      </c>
    </row>
    <row r="255" spans="2:16" s="140" customFormat="1" ht="37.5" x14ac:dyDescent="0.35">
      <c r="B255" s="141">
        <f t="shared" si="7"/>
        <v>250</v>
      </c>
      <c r="C255" s="142" t="s">
        <v>895</v>
      </c>
      <c r="D255" s="142" t="s">
        <v>896</v>
      </c>
      <c r="E255" s="142" t="s">
        <v>279</v>
      </c>
      <c r="F255" s="142" t="s">
        <v>69</v>
      </c>
      <c r="G255" s="143">
        <v>1</v>
      </c>
      <c r="H255" s="143" t="s">
        <v>72</v>
      </c>
      <c r="I255" s="144" t="s">
        <v>76</v>
      </c>
      <c r="J255" s="147">
        <v>322</v>
      </c>
      <c r="K255" s="148">
        <v>0.15</v>
      </c>
      <c r="L255" s="150">
        <v>273.7</v>
      </c>
      <c r="M255"/>
      <c r="N255" s="149" t="s">
        <v>73</v>
      </c>
      <c r="O255" s="149" t="s">
        <v>73</v>
      </c>
      <c r="P255" s="149" t="s">
        <v>73</v>
      </c>
    </row>
    <row r="256" spans="2:16" s="140" customFormat="1" ht="37.5" x14ac:dyDescent="0.35">
      <c r="B256" s="141">
        <f t="shared" si="7"/>
        <v>251</v>
      </c>
      <c r="C256" s="142" t="s">
        <v>897</v>
      </c>
      <c r="D256" s="142" t="s">
        <v>898</v>
      </c>
      <c r="E256" s="142" t="s">
        <v>279</v>
      </c>
      <c r="F256" s="142" t="s">
        <v>69</v>
      </c>
      <c r="G256" s="143">
        <v>1</v>
      </c>
      <c r="H256" s="143" t="s">
        <v>72</v>
      </c>
      <c r="I256" s="144" t="s">
        <v>76</v>
      </c>
      <c r="J256" s="147">
        <v>423</v>
      </c>
      <c r="K256" s="148">
        <v>0.15</v>
      </c>
      <c r="L256" s="150">
        <v>359.55</v>
      </c>
      <c r="M256"/>
      <c r="N256" s="149" t="s">
        <v>73</v>
      </c>
      <c r="O256" s="149" t="s">
        <v>73</v>
      </c>
      <c r="P256" s="149" t="s">
        <v>73</v>
      </c>
    </row>
    <row r="257" spans="2:16" s="140" customFormat="1" ht="37.5" x14ac:dyDescent="0.35">
      <c r="B257" s="141">
        <f t="shared" si="7"/>
        <v>252</v>
      </c>
      <c r="C257" s="142" t="s">
        <v>899</v>
      </c>
      <c r="D257" s="142" t="s">
        <v>283</v>
      </c>
      <c r="E257" s="142" t="s">
        <v>279</v>
      </c>
      <c r="F257" s="142" t="s">
        <v>69</v>
      </c>
      <c r="G257" s="143">
        <v>1</v>
      </c>
      <c r="H257" s="143" t="s">
        <v>72</v>
      </c>
      <c r="I257" s="144" t="s">
        <v>76</v>
      </c>
      <c r="J257" s="147">
        <v>113</v>
      </c>
      <c r="K257" s="148">
        <v>0.15</v>
      </c>
      <c r="L257" s="150">
        <v>96.05</v>
      </c>
      <c r="M257"/>
      <c r="N257" s="149" t="s">
        <v>73</v>
      </c>
      <c r="O257" s="149" t="s">
        <v>73</v>
      </c>
      <c r="P257" s="149" t="s">
        <v>73</v>
      </c>
    </row>
    <row r="258" spans="2:16" s="140" customFormat="1" ht="37.5" x14ac:dyDescent="0.35">
      <c r="B258" s="141">
        <f t="shared" si="7"/>
        <v>253</v>
      </c>
      <c r="C258" s="142" t="s">
        <v>900</v>
      </c>
      <c r="D258" s="142" t="s">
        <v>901</v>
      </c>
      <c r="E258" s="142" t="s">
        <v>279</v>
      </c>
      <c r="F258" s="142" t="s">
        <v>69</v>
      </c>
      <c r="G258" s="143">
        <v>1</v>
      </c>
      <c r="H258" s="143" t="s">
        <v>72</v>
      </c>
      <c r="I258" s="144" t="s">
        <v>76</v>
      </c>
      <c r="J258" s="147">
        <v>136</v>
      </c>
      <c r="K258" s="148">
        <v>0.15</v>
      </c>
      <c r="L258" s="150">
        <v>115.6</v>
      </c>
      <c r="M258"/>
      <c r="N258" s="149" t="s">
        <v>73</v>
      </c>
      <c r="O258" s="149" t="s">
        <v>73</v>
      </c>
      <c r="P258" s="149" t="s">
        <v>73</v>
      </c>
    </row>
    <row r="259" spans="2:16" s="140" customFormat="1" ht="37.5" x14ac:dyDescent="0.35">
      <c r="B259" s="141">
        <f t="shared" si="7"/>
        <v>254</v>
      </c>
      <c r="C259" s="142" t="s">
        <v>902</v>
      </c>
      <c r="D259" s="142" t="s">
        <v>903</v>
      </c>
      <c r="E259" s="142" t="s">
        <v>279</v>
      </c>
      <c r="F259" s="142" t="s">
        <v>69</v>
      </c>
      <c r="G259" s="143">
        <v>1</v>
      </c>
      <c r="H259" s="143" t="s">
        <v>72</v>
      </c>
      <c r="I259" s="144" t="s">
        <v>76</v>
      </c>
      <c r="J259" s="147">
        <v>150</v>
      </c>
      <c r="K259" s="148">
        <v>0.15</v>
      </c>
      <c r="L259" s="150">
        <v>127.5</v>
      </c>
      <c r="M259"/>
      <c r="N259" s="149" t="s">
        <v>73</v>
      </c>
      <c r="O259" s="149" t="s">
        <v>73</v>
      </c>
      <c r="P259" s="149" t="s">
        <v>73</v>
      </c>
    </row>
    <row r="260" spans="2:16" s="140" customFormat="1" ht="37.5" x14ac:dyDescent="0.35">
      <c r="B260" s="141">
        <f t="shared" si="7"/>
        <v>255</v>
      </c>
      <c r="C260" s="142" t="s">
        <v>904</v>
      </c>
      <c r="D260" s="142" t="s">
        <v>521</v>
      </c>
      <c r="E260" s="142" t="s">
        <v>279</v>
      </c>
      <c r="F260" s="142" t="s">
        <v>69</v>
      </c>
      <c r="G260" s="143">
        <v>1</v>
      </c>
      <c r="H260" s="143" t="s">
        <v>72</v>
      </c>
      <c r="I260" s="144" t="s">
        <v>76</v>
      </c>
      <c r="J260" s="147">
        <v>195</v>
      </c>
      <c r="K260" s="148">
        <v>0.15</v>
      </c>
      <c r="L260" s="150">
        <v>165.75</v>
      </c>
      <c r="M260"/>
      <c r="N260" s="149" t="s">
        <v>73</v>
      </c>
      <c r="O260" s="149" t="s">
        <v>73</v>
      </c>
      <c r="P260" s="149" t="s">
        <v>73</v>
      </c>
    </row>
    <row r="261" spans="2:16" s="140" customFormat="1" ht="37.5" x14ac:dyDescent="0.35">
      <c r="B261" s="141">
        <f t="shared" si="7"/>
        <v>256</v>
      </c>
      <c r="C261" s="142" t="s">
        <v>905</v>
      </c>
      <c r="D261" s="142" t="s">
        <v>287</v>
      </c>
      <c r="E261" s="142" t="s">
        <v>279</v>
      </c>
      <c r="F261" s="142" t="s">
        <v>69</v>
      </c>
      <c r="G261" s="143">
        <v>1</v>
      </c>
      <c r="H261" s="143" t="s">
        <v>72</v>
      </c>
      <c r="I261" s="144" t="s">
        <v>76</v>
      </c>
      <c r="J261" s="147">
        <v>225</v>
      </c>
      <c r="K261" s="148">
        <v>0.15</v>
      </c>
      <c r="L261" s="150">
        <v>191.25</v>
      </c>
      <c r="M261"/>
      <c r="N261" s="149" t="s">
        <v>73</v>
      </c>
      <c r="O261" s="149" t="s">
        <v>73</v>
      </c>
      <c r="P261" s="149" t="s">
        <v>73</v>
      </c>
    </row>
    <row r="262" spans="2:16" s="140" customFormat="1" ht="37.5" x14ac:dyDescent="0.35">
      <c r="B262" s="141">
        <f t="shared" si="7"/>
        <v>257</v>
      </c>
      <c r="C262" s="142" t="s">
        <v>906</v>
      </c>
      <c r="D262" s="142" t="s">
        <v>907</v>
      </c>
      <c r="E262" s="142" t="s">
        <v>279</v>
      </c>
      <c r="F262" s="142" t="s">
        <v>69</v>
      </c>
      <c r="G262" s="143">
        <v>1</v>
      </c>
      <c r="H262" s="143" t="s">
        <v>72</v>
      </c>
      <c r="I262" s="144" t="s">
        <v>76</v>
      </c>
      <c r="J262" s="147">
        <v>340</v>
      </c>
      <c r="K262" s="148">
        <v>0.15</v>
      </c>
      <c r="L262" s="150">
        <v>289</v>
      </c>
      <c r="M262"/>
      <c r="N262" s="149" t="s">
        <v>73</v>
      </c>
      <c r="O262" s="149" t="s">
        <v>73</v>
      </c>
      <c r="P262" s="149" t="s">
        <v>73</v>
      </c>
    </row>
    <row r="263" spans="2:16" s="140" customFormat="1" ht="38" thickBot="1" x14ac:dyDescent="0.4">
      <c r="B263" s="141">
        <f t="shared" si="7"/>
        <v>258</v>
      </c>
      <c r="C263" s="142" t="s">
        <v>908</v>
      </c>
      <c r="D263" s="142" t="s">
        <v>882</v>
      </c>
      <c r="E263" s="142" t="s">
        <v>279</v>
      </c>
      <c r="F263" s="142" t="s">
        <v>69</v>
      </c>
      <c r="G263" s="143">
        <v>1</v>
      </c>
      <c r="H263" s="143" t="s">
        <v>72</v>
      </c>
      <c r="I263" s="144" t="s">
        <v>76</v>
      </c>
      <c r="J263" s="147">
        <v>441</v>
      </c>
      <c r="K263" s="148">
        <v>0.15</v>
      </c>
      <c r="L263" s="151">
        <v>374.85</v>
      </c>
      <c r="M263"/>
      <c r="N263" s="149" t="s">
        <v>73</v>
      </c>
      <c r="O263" s="149" t="s">
        <v>73</v>
      </c>
      <c r="P263" s="149" t="s">
        <v>73</v>
      </c>
    </row>
    <row r="264" spans="2:16" ht="50.5" thickBot="1" x14ac:dyDescent="0.4">
      <c r="B264" s="141">
        <f t="shared" si="7"/>
        <v>259</v>
      </c>
      <c r="C264" s="142" t="s">
        <v>909</v>
      </c>
      <c r="D264" s="142" t="s">
        <v>910</v>
      </c>
      <c r="E264" s="142" t="s">
        <v>268</v>
      </c>
      <c r="F264" s="142" t="s">
        <v>69</v>
      </c>
      <c r="G264" s="143">
        <v>1</v>
      </c>
      <c r="H264" s="143" t="s">
        <v>72</v>
      </c>
      <c r="I264" s="144" t="s">
        <v>76</v>
      </c>
      <c r="J264" s="147">
        <v>1750</v>
      </c>
      <c r="K264" s="148">
        <v>0.15</v>
      </c>
      <c r="L264" s="165">
        <v>1487.5</v>
      </c>
      <c r="M264"/>
      <c r="N264" s="149" t="s">
        <v>73</v>
      </c>
      <c r="O264" s="149" t="s">
        <v>73</v>
      </c>
      <c r="P264" s="149" t="s">
        <v>73</v>
      </c>
    </row>
    <row r="265" spans="2:16" ht="75.5" thickBot="1" x14ac:dyDescent="0.4">
      <c r="B265" s="141">
        <f t="shared" si="7"/>
        <v>260</v>
      </c>
      <c r="C265" s="142" t="s">
        <v>911</v>
      </c>
      <c r="D265" s="142" t="s">
        <v>912</v>
      </c>
      <c r="E265" s="142" t="s">
        <v>913</v>
      </c>
      <c r="F265" s="142" t="s">
        <v>69</v>
      </c>
      <c r="G265" s="143">
        <v>1</v>
      </c>
      <c r="H265" s="143" t="s">
        <v>72</v>
      </c>
      <c r="I265" s="144" t="s">
        <v>76</v>
      </c>
      <c r="J265" s="147">
        <v>834</v>
      </c>
      <c r="K265" s="148">
        <v>0.15</v>
      </c>
      <c r="L265" s="166">
        <f>J265*(1-K265)</f>
        <v>708.9</v>
      </c>
      <c r="M265"/>
      <c r="N265" s="149" t="s">
        <v>73</v>
      </c>
      <c r="O265" s="149" t="s">
        <v>914</v>
      </c>
      <c r="P265" s="149" t="s">
        <v>915</v>
      </c>
    </row>
    <row r="266" spans="2:16" ht="50.5" thickBot="1" x14ac:dyDescent="0.4">
      <c r="B266" s="141">
        <v>261</v>
      </c>
      <c r="C266" s="142" t="s">
        <v>999</v>
      </c>
      <c r="D266" s="142" t="s">
        <v>959</v>
      </c>
      <c r="E266" s="142" t="s">
        <v>960</v>
      </c>
      <c r="F266" s="142" t="s">
        <v>961</v>
      </c>
      <c r="G266" s="164">
        <v>1</v>
      </c>
      <c r="H266" s="143" t="s">
        <v>72</v>
      </c>
      <c r="I266" s="144" t="s">
        <v>76</v>
      </c>
      <c r="J266" s="147">
        <v>250</v>
      </c>
      <c r="K266" s="148">
        <v>0</v>
      </c>
      <c r="L266" s="202">
        <f t="shared" ref="L266:L277" si="8">J266*(1-K266)</f>
        <v>250</v>
      </c>
      <c r="M266"/>
      <c r="N266" s="149" t="s">
        <v>73</v>
      </c>
      <c r="O266" s="149" t="s">
        <v>73</v>
      </c>
      <c r="P266" s="149" t="s">
        <v>73</v>
      </c>
    </row>
    <row r="267" spans="2:16" ht="38" thickBot="1" x14ac:dyDescent="0.4">
      <c r="B267" s="141">
        <v>262</v>
      </c>
      <c r="C267" s="142" t="s">
        <v>1019</v>
      </c>
      <c r="D267" s="142" t="s">
        <v>962</v>
      </c>
      <c r="E267" s="142" t="s">
        <v>963</v>
      </c>
      <c r="F267" s="142"/>
      <c r="G267" s="164">
        <v>1</v>
      </c>
      <c r="H267" s="143" t="s">
        <v>72</v>
      </c>
      <c r="I267" s="144" t="s">
        <v>76</v>
      </c>
      <c r="J267" s="147">
        <v>199</v>
      </c>
      <c r="K267" s="148">
        <v>0.15</v>
      </c>
      <c r="L267" s="202">
        <f t="shared" si="8"/>
        <v>169.15</v>
      </c>
      <c r="M267"/>
      <c r="N267" s="149" t="s">
        <v>73</v>
      </c>
      <c r="O267" s="149" t="s">
        <v>73</v>
      </c>
      <c r="P267" s="149" t="s">
        <v>73</v>
      </c>
    </row>
    <row r="268" spans="2:16" ht="50.5" thickBot="1" x14ac:dyDescent="0.4">
      <c r="B268" s="141">
        <v>263</v>
      </c>
      <c r="C268" s="142" t="s">
        <v>1020</v>
      </c>
      <c r="D268" s="142" t="s">
        <v>964</v>
      </c>
      <c r="E268" s="142" t="s">
        <v>965</v>
      </c>
      <c r="F268" s="142" t="s">
        <v>961</v>
      </c>
      <c r="G268" s="164">
        <v>1</v>
      </c>
      <c r="H268" s="143" t="s">
        <v>72</v>
      </c>
      <c r="I268" s="144" t="s">
        <v>76</v>
      </c>
      <c r="J268" s="147">
        <v>500</v>
      </c>
      <c r="K268" s="148">
        <v>0</v>
      </c>
      <c r="L268" s="202">
        <f t="shared" si="8"/>
        <v>500</v>
      </c>
      <c r="M268"/>
      <c r="N268" s="149" t="s">
        <v>73</v>
      </c>
      <c r="O268" s="149" t="s">
        <v>73</v>
      </c>
      <c r="P268" s="149" t="s">
        <v>73</v>
      </c>
    </row>
    <row r="269" spans="2:16" ht="38" thickBot="1" x14ac:dyDescent="0.4">
      <c r="B269" s="141">
        <v>264</v>
      </c>
      <c r="C269" s="142" t="s">
        <v>1021</v>
      </c>
      <c r="D269" s="142" t="s">
        <v>966</v>
      </c>
      <c r="E269" s="142" t="s">
        <v>967</v>
      </c>
      <c r="F269" s="142"/>
      <c r="G269" s="164">
        <v>1</v>
      </c>
      <c r="H269" s="143" t="s">
        <v>72</v>
      </c>
      <c r="I269" s="144" t="s">
        <v>76</v>
      </c>
      <c r="J269" s="147">
        <v>349</v>
      </c>
      <c r="K269" s="148">
        <v>0.15</v>
      </c>
      <c r="L269" s="202">
        <f t="shared" si="8"/>
        <v>296.64999999999998</v>
      </c>
      <c r="M269"/>
      <c r="N269" s="149" t="s">
        <v>73</v>
      </c>
      <c r="O269" s="149" t="s">
        <v>73</v>
      </c>
      <c r="P269" s="149" t="s">
        <v>73</v>
      </c>
    </row>
    <row r="270" spans="2:16" s="140" customFormat="1" ht="38" thickBot="1" x14ac:dyDescent="0.4">
      <c r="B270" s="141">
        <f t="shared" ref="B270" si="9">B269+1</f>
        <v>265</v>
      </c>
      <c r="C270" s="142" t="s">
        <v>968</v>
      </c>
      <c r="D270" s="142" t="s">
        <v>969</v>
      </c>
      <c r="E270" s="142" t="s">
        <v>970</v>
      </c>
      <c r="F270" s="142"/>
      <c r="G270" s="143">
        <v>1</v>
      </c>
      <c r="H270" s="143" t="s">
        <v>72</v>
      </c>
      <c r="I270" s="144" t="s">
        <v>77</v>
      </c>
      <c r="J270" s="147">
        <v>500</v>
      </c>
      <c r="K270" s="148">
        <v>0.15</v>
      </c>
      <c r="L270" s="202">
        <f t="shared" si="8"/>
        <v>425</v>
      </c>
      <c r="M270"/>
      <c r="N270" s="149" t="s">
        <v>73</v>
      </c>
      <c r="O270" s="149" t="s">
        <v>73</v>
      </c>
      <c r="P270" s="149" t="s">
        <v>73</v>
      </c>
    </row>
    <row r="271" spans="2:16" ht="25.5" thickBot="1" x14ac:dyDescent="0.4">
      <c r="B271" s="141">
        <v>266</v>
      </c>
      <c r="C271" s="142" t="s">
        <v>1000</v>
      </c>
      <c r="D271" s="142" t="s">
        <v>971</v>
      </c>
      <c r="E271" s="142" t="s">
        <v>972</v>
      </c>
      <c r="F271" s="142"/>
      <c r="G271" s="164">
        <v>1</v>
      </c>
      <c r="H271" s="143" t="s">
        <v>72</v>
      </c>
      <c r="I271" s="144" t="s">
        <v>77</v>
      </c>
      <c r="J271" s="147">
        <v>8999</v>
      </c>
      <c r="K271" s="148">
        <v>0.15</v>
      </c>
      <c r="L271" s="202">
        <f t="shared" si="8"/>
        <v>7649.15</v>
      </c>
      <c r="M271"/>
      <c r="N271" s="149" t="s">
        <v>73</v>
      </c>
      <c r="O271" s="149" t="s">
        <v>73</v>
      </c>
      <c r="P271" s="149" t="s">
        <v>73</v>
      </c>
    </row>
    <row r="272" spans="2:16" s="140" customFormat="1" ht="50.5" thickBot="1" x14ac:dyDescent="0.4">
      <c r="B272" s="141">
        <f t="shared" ref="B272:B277" si="10">B271+1</f>
        <v>267</v>
      </c>
      <c r="C272" s="142" t="s">
        <v>1001</v>
      </c>
      <c r="D272" s="142" t="s">
        <v>1002</v>
      </c>
      <c r="E272" s="142" t="s">
        <v>1003</v>
      </c>
      <c r="F272" s="142" t="s">
        <v>961</v>
      </c>
      <c r="G272" s="143">
        <v>1</v>
      </c>
      <c r="H272" s="143" t="s">
        <v>72</v>
      </c>
      <c r="I272" s="144" t="s">
        <v>76</v>
      </c>
      <c r="J272" s="147">
        <v>59</v>
      </c>
      <c r="K272" s="148">
        <v>0</v>
      </c>
      <c r="L272" s="202">
        <f t="shared" si="8"/>
        <v>59</v>
      </c>
      <c r="M272"/>
      <c r="N272" s="149" t="s">
        <v>73</v>
      </c>
      <c r="O272" s="149" t="s">
        <v>73</v>
      </c>
      <c r="P272" s="149" t="s">
        <v>73</v>
      </c>
    </row>
    <row r="273" spans="2:16" s="140" customFormat="1" ht="50.5" thickBot="1" x14ac:dyDescent="0.4">
      <c r="B273" s="141">
        <f t="shared" si="10"/>
        <v>268</v>
      </c>
      <c r="C273" s="142" t="s">
        <v>1004</v>
      </c>
      <c r="D273" s="142" t="s">
        <v>1005</v>
      </c>
      <c r="E273" s="142" t="s">
        <v>1006</v>
      </c>
      <c r="F273" s="142" t="s">
        <v>961</v>
      </c>
      <c r="G273" s="143">
        <v>1</v>
      </c>
      <c r="H273" s="143" t="s">
        <v>1007</v>
      </c>
      <c r="I273" s="144" t="s">
        <v>76</v>
      </c>
      <c r="J273" s="147">
        <v>39</v>
      </c>
      <c r="K273" s="148">
        <v>0</v>
      </c>
      <c r="L273" s="202">
        <f t="shared" si="8"/>
        <v>39</v>
      </c>
      <c r="M273"/>
      <c r="N273" s="149" t="s">
        <v>73</v>
      </c>
      <c r="O273" s="149" t="s">
        <v>73</v>
      </c>
      <c r="P273" s="149" t="s">
        <v>73</v>
      </c>
    </row>
    <row r="274" spans="2:16" s="140" customFormat="1" ht="50.5" thickBot="1" x14ac:dyDescent="0.4">
      <c r="B274" s="141">
        <f t="shared" si="10"/>
        <v>269</v>
      </c>
      <c r="C274" s="142" t="s">
        <v>1008</v>
      </c>
      <c r="D274" s="142" t="s">
        <v>1009</v>
      </c>
      <c r="E274" s="142" t="s">
        <v>1006</v>
      </c>
      <c r="F274" s="142" t="s">
        <v>961</v>
      </c>
      <c r="G274" s="164">
        <v>1</v>
      </c>
      <c r="H274" s="143" t="s">
        <v>1007</v>
      </c>
      <c r="I274" s="144" t="s">
        <v>76</v>
      </c>
      <c r="J274" s="147">
        <v>189</v>
      </c>
      <c r="K274" s="148">
        <v>0</v>
      </c>
      <c r="L274" s="202">
        <f t="shared" si="8"/>
        <v>189</v>
      </c>
      <c r="M274"/>
      <c r="N274" s="149" t="s">
        <v>73</v>
      </c>
      <c r="O274" s="149" t="s">
        <v>73</v>
      </c>
      <c r="P274" s="149" t="s">
        <v>73</v>
      </c>
    </row>
    <row r="275" spans="2:16" s="140" customFormat="1" ht="38" thickBot="1" x14ac:dyDescent="0.4">
      <c r="B275" s="141">
        <f t="shared" si="10"/>
        <v>270</v>
      </c>
      <c r="C275" s="142" t="s">
        <v>1010</v>
      </c>
      <c r="D275" s="142" t="s">
        <v>971</v>
      </c>
      <c r="E275" s="142" t="s">
        <v>1011</v>
      </c>
      <c r="F275" s="142"/>
      <c r="G275" s="143">
        <v>1</v>
      </c>
      <c r="H275" s="143" t="s">
        <v>72</v>
      </c>
      <c r="I275" s="144" t="s">
        <v>77</v>
      </c>
      <c r="J275" s="147">
        <v>4583</v>
      </c>
      <c r="K275" s="148">
        <v>0.15</v>
      </c>
      <c r="L275" s="202">
        <f t="shared" si="8"/>
        <v>3895.5499999999997</v>
      </c>
      <c r="M275"/>
      <c r="N275" s="149" t="s">
        <v>73</v>
      </c>
      <c r="O275" s="149" t="s">
        <v>73</v>
      </c>
      <c r="P275" s="149" t="s">
        <v>73</v>
      </c>
    </row>
    <row r="276" spans="2:16" s="140" customFormat="1" ht="38" thickBot="1" x14ac:dyDescent="0.4">
      <c r="B276" s="141">
        <f t="shared" si="10"/>
        <v>271</v>
      </c>
      <c r="C276" s="142" t="s">
        <v>1012</v>
      </c>
      <c r="D276" s="142" t="s">
        <v>971</v>
      </c>
      <c r="E276" s="142" t="s">
        <v>1013</v>
      </c>
      <c r="F276" s="142"/>
      <c r="G276" s="143">
        <v>1</v>
      </c>
      <c r="H276" s="143" t="s">
        <v>72</v>
      </c>
      <c r="I276" s="144" t="s">
        <v>77</v>
      </c>
      <c r="J276" s="147">
        <v>3256</v>
      </c>
      <c r="K276" s="148">
        <v>0.15</v>
      </c>
      <c r="L276" s="202">
        <f t="shared" si="8"/>
        <v>2767.6</v>
      </c>
      <c r="M276"/>
      <c r="N276" s="149" t="s">
        <v>73</v>
      </c>
      <c r="O276" s="149" t="s">
        <v>73</v>
      </c>
      <c r="P276" s="149" t="s">
        <v>73</v>
      </c>
    </row>
    <row r="277" spans="2:16" s="140" customFormat="1" ht="88" thickBot="1" x14ac:dyDescent="0.4">
      <c r="B277" s="141">
        <f t="shared" si="10"/>
        <v>272</v>
      </c>
      <c r="C277" s="142" t="s">
        <v>1004</v>
      </c>
      <c r="D277" s="142" t="s">
        <v>1014</v>
      </c>
      <c r="E277" s="142" t="s">
        <v>1015</v>
      </c>
      <c r="F277" s="142" t="s">
        <v>961</v>
      </c>
      <c r="G277" s="143">
        <v>1</v>
      </c>
      <c r="H277" s="143" t="s">
        <v>1007</v>
      </c>
      <c r="I277" s="144" t="s">
        <v>76</v>
      </c>
      <c r="J277" s="147">
        <v>39</v>
      </c>
      <c r="K277" s="148">
        <v>0</v>
      </c>
      <c r="L277" s="202">
        <f t="shared" si="8"/>
        <v>39</v>
      </c>
      <c r="M277"/>
      <c r="N277" s="149" t="s">
        <v>73</v>
      </c>
      <c r="O277" s="149" t="s">
        <v>73</v>
      </c>
      <c r="P277" s="149" t="s">
        <v>73</v>
      </c>
    </row>
  </sheetData>
  <sheetProtection algorithmName="SHA-512" hashValue="MgKchqUUrmP/lP5JrKa2TKE1hWRXLLi/p0RyBhEsHl9WpgPOW8JFumykIMXdud8AMjrtCKjax5S6uTjy79HYgw==" saltValue="N/uuvDr2PAxPtKGKyVRn7g==" spinCount="100000" sheet="1" formatCells="0" formatColumns="0" formatRows="0"/>
  <mergeCells count="4">
    <mergeCell ref="C1:E1"/>
    <mergeCell ref="C2:E2"/>
    <mergeCell ref="C3:E3"/>
    <mergeCell ref="G1:L3"/>
  </mergeCells>
  <conditionalFormatting sqref="B9:B277">
    <cfRule type="expression" dxfId="17" priority="24">
      <formula>#REF!&lt;&gt;"Yes"</formula>
    </cfRule>
  </conditionalFormatting>
  <conditionalFormatting sqref="C1:E3 B6:K8 C9:K26">
    <cfRule type="expression" dxfId="16" priority="277">
      <formula>#REF!&lt;&gt;"Yes"</formula>
    </cfRule>
  </conditionalFormatting>
  <conditionalFormatting sqref="C236:K265">
    <cfRule type="expression" dxfId="15" priority="3">
      <formula>#REF!&lt;&gt;"Yes"</formula>
    </cfRule>
  </conditionalFormatting>
  <conditionalFormatting sqref="C27:L235">
    <cfRule type="expression" dxfId="14" priority="52">
      <formula>#REF!&lt;&gt;"Yes"</formula>
    </cfRule>
  </conditionalFormatting>
  <conditionalFormatting sqref="L6:L26">
    <cfRule type="expression" dxfId="13" priority="118">
      <formula>#REF!&lt;&gt;"Yes"</formula>
    </cfRule>
  </conditionalFormatting>
  <conditionalFormatting sqref="L236:L265">
    <cfRule type="expression" dxfId="12" priority="21">
      <formula>#REF!&lt;&gt;"Yes"</formula>
    </cfRule>
  </conditionalFormatting>
  <conditionalFormatting sqref="N6:P277">
    <cfRule type="expression" dxfId="11" priority="5">
      <formula>#REF!&lt;&gt;"Yes"</formula>
    </cfRule>
  </conditionalFormatting>
  <conditionalFormatting sqref="P3">
    <cfRule type="expression" dxfId="10" priority="117">
      <formula>INDIRECT("f"&amp;ROW())="Main Wireless SKU"</formula>
    </cfRule>
  </conditionalFormatting>
  <conditionalFormatting sqref="C266:K277">
    <cfRule type="expression" dxfId="9" priority="1">
      <formula>#REF!&lt;&gt;"Yes"</formula>
    </cfRule>
  </conditionalFormatting>
  <conditionalFormatting sqref="L266:L277">
    <cfRule type="expression" dxfId="8" priority="2">
      <formula>#REF!&lt;&gt;"Yes"</formula>
    </cfRule>
  </conditionalFormatting>
  <dataValidations count="1">
    <dataValidation type="list" allowBlank="1" showInputMessage="1" showErrorMessage="1" sqref="I6:I265" xr:uid="{00000000-0002-0000-0800-000001000000}">
      <formula1>"Recurring, Non-recurring"</formula1>
    </dataValidation>
  </dataValidations>
  <pageMargins left="0.25" right="0.25" top="0.75" bottom="0.75" header="0.3" footer="0.3"/>
  <pageSetup paperSize="5" fitToHeight="0" orientation="landscape" horizontalDpi="200" verticalDpi="2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sheetPr>
  <dimension ref="A1:BN518"/>
  <sheetViews>
    <sheetView showGridLines="0" zoomScaleNormal="100" workbookViewId="0">
      <selection activeCell="B5" sqref="B5"/>
    </sheetView>
  </sheetViews>
  <sheetFormatPr defaultColWidth="9.1796875" defaultRowHeight="12.5" x14ac:dyDescent="0.25"/>
  <cols>
    <col min="1" max="3" width="15.1796875" style="47" customWidth="1"/>
    <col min="4" max="4" width="15.1796875" style="41" customWidth="1"/>
    <col min="5" max="63" width="15.1796875" style="40" customWidth="1"/>
    <col min="64" max="66" width="13" style="40" customWidth="1"/>
    <col min="67" max="16384" width="9.1796875" style="24"/>
  </cols>
  <sheetData>
    <row r="1" spans="1:66" s="15" customFormat="1" ht="15" customHeight="1" thickBot="1" x14ac:dyDescent="0.4">
      <c r="A1" s="117" t="s">
        <v>378</v>
      </c>
      <c r="B1" s="183" t="str">
        <f>'Pricing - Lot 1 Voice'!C1</f>
        <v>Spectrotel Inc.</v>
      </c>
      <c r="C1" s="184"/>
      <c r="D1" s="184"/>
      <c r="E1" s="185"/>
      <c r="F1" s="118"/>
      <c r="G1" s="81"/>
      <c r="H1" s="81"/>
      <c r="I1" s="81"/>
      <c r="J1" s="81"/>
      <c r="K1" s="119"/>
      <c r="L1" s="120"/>
      <c r="M1" s="121"/>
      <c r="N1" s="121"/>
      <c r="O1" s="121"/>
      <c r="P1" s="121"/>
      <c r="Q1" s="121"/>
      <c r="R1" s="17"/>
      <c r="T1" s="16"/>
      <c r="V1" s="16"/>
    </row>
    <row r="2" spans="1:66" s="15" customFormat="1" ht="15" customHeight="1" thickBot="1" x14ac:dyDescent="0.4">
      <c r="A2" s="122" t="s">
        <v>379</v>
      </c>
      <c r="B2" s="183" t="str">
        <f>'Pricing - Lot 1 Voice'!C2</f>
        <v>PS68703</v>
      </c>
      <c r="C2" s="184"/>
      <c r="D2" s="184"/>
      <c r="E2" s="185"/>
      <c r="F2" s="118"/>
      <c r="G2" s="81"/>
      <c r="H2" s="81"/>
      <c r="I2" s="81"/>
      <c r="J2" s="81"/>
      <c r="K2" s="119"/>
      <c r="L2" s="120"/>
      <c r="M2" s="121"/>
      <c r="N2" s="121"/>
      <c r="O2" s="121"/>
      <c r="P2" s="121"/>
      <c r="Q2" s="121"/>
      <c r="R2" s="17"/>
      <c r="T2" s="16"/>
      <c r="V2" s="16"/>
    </row>
    <row r="3" spans="1:66" ht="15.75" customHeight="1" x14ac:dyDescent="0.25">
      <c r="A3" s="122" t="s">
        <v>66</v>
      </c>
      <c r="B3" s="186">
        <v>45936</v>
      </c>
      <c r="C3" s="187"/>
      <c r="D3" s="187"/>
      <c r="E3" s="188"/>
      <c r="F3" s="39"/>
      <c r="G3" s="39"/>
      <c r="H3" s="39"/>
      <c r="I3" s="39"/>
      <c r="J3" s="39"/>
      <c r="K3" s="39"/>
      <c r="BN3" s="24"/>
    </row>
    <row r="4" spans="1:66" ht="13" x14ac:dyDescent="0.3">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4"/>
      <c r="BM4" s="24"/>
      <c r="BN4" s="24"/>
    </row>
    <row r="5" spans="1:66" ht="15" customHeight="1" x14ac:dyDescent="0.35">
      <c r="A5" s="43" t="s">
        <v>68</v>
      </c>
      <c r="B5" s="44"/>
      <c r="C5" s="44"/>
      <c r="D5" s="44">
        <f>COUNTIFS(A8:J8,"Yes")+COUNTIFS(A11:J11,"Yes")+COUNTIFS(A14:J14,"Yes")+COUNTIFS(A17:J17,"Yes")+COUNTIFS(A20:J20,"Yes")+COUNTIFS(A23:J23,"Yes")+COUNTIFS(A26:C26,"Yes")</f>
        <v>63</v>
      </c>
      <c r="E5" s="44"/>
      <c r="F5" s="44"/>
      <c r="G5" s="44"/>
      <c r="H5" s="44"/>
      <c r="I5" s="44"/>
      <c r="J5" s="44"/>
      <c r="BL5" s="24"/>
      <c r="BM5" s="24"/>
      <c r="BN5" s="24"/>
    </row>
    <row r="6" spans="1:66" ht="13" x14ac:dyDescent="0.3">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4"/>
      <c r="BM6" s="24"/>
      <c r="BN6" s="24"/>
    </row>
    <row r="7" spans="1:66" s="46" customFormat="1" ht="14" x14ac:dyDescent="0.35">
      <c r="A7" s="45" t="s">
        <v>1</v>
      </c>
      <c r="B7" s="45" t="s">
        <v>2</v>
      </c>
      <c r="C7" s="45" t="s">
        <v>3</v>
      </c>
      <c r="D7" s="45" t="s">
        <v>4</v>
      </c>
      <c r="E7" s="45" t="s">
        <v>5</v>
      </c>
      <c r="F7" s="45" t="s">
        <v>6</v>
      </c>
      <c r="G7" s="45" t="s">
        <v>7</v>
      </c>
      <c r="H7" s="45" t="s">
        <v>8</v>
      </c>
      <c r="I7" s="45" t="s">
        <v>9</v>
      </c>
      <c r="J7" s="45" t="s">
        <v>10</v>
      </c>
    </row>
    <row r="8" spans="1:66" ht="21" customHeight="1" x14ac:dyDescent="0.25">
      <c r="A8" s="123" t="s">
        <v>80</v>
      </c>
      <c r="B8" s="123" t="s">
        <v>80</v>
      </c>
      <c r="C8" s="123" t="s">
        <v>80</v>
      </c>
      <c r="D8" s="123" t="s">
        <v>80</v>
      </c>
      <c r="E8" s="123" t="s">
        <v>80</v>
      </c>
      <c r="F8" s="123" t="s">
        <v>80</v>
      </c>
      <c r="G8" s="123" t="s">
        <v>80</v>
      </c>
      <c r="H8" s="123" t="s">
        <v>80</v>
      </c>
      <c r="I8" s="123" t="s">
        <v>80</v>
      </c>
      <c r="J8" s="123" t="s">
        <v>80</v>
      </c>
      <c r="BL8" s="24"/>
      <c r="BM8" s="24"/>
      <c r="BN8" s="24"/>
    </row>
    <row r="9" spans="1:66" ht="13" x14ac:dyDescent="0.3">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4"/>
      <c r="BM9" s="24"/>
      <c r="BN9" s="24"/>
    </row>
    <row r="10" spans="1:66" ht="14" x14ac:dyDescent="0.25">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4"/>
      <c r="BM10" s="24"/>
      <c r="BN10" s="24"/>
    </row>
    <row r="11" spans="1:66" ht="21" customHeight="1" x14ac:dyDescent="0.25">
      <c r="A11" s="123" t="s">
        <v>80</v>
      </c>
      <c r="B11" s="123" t="s">
        <v>80</v>
      </c>
      <c r="C11" s="123" t="s">
        <v>80</v>
      </c>
      <c r="D11" s="123" t="s">
        <v>80</v>
      </c>
      <c r="E11" s="123" t="s">
        <v>80</v>
      </c>
      <c r="F11" s="123" t="s">
        <v>80</v>
      </c>
      <c r="G11" s="123" t="s">
        <v>80</v>
      </c>
      <c r="H11" s="123" t="s">
        <v>80</v>
      </c>
      <c r="I11" s="123" t="s">
        <v>80</v>
      </c>
      <c r="J11" s="123" t="s">
        <v>80</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4"/>
      <c r="BM11" s="24"/>
      <c r="BN11" s="24"/>
    </row>
    <row r="12" spans="1:66" x14ac:dyDescent="0.25">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4"/>
      <c r="BM12" s="24"/>
      <c r="BN12" s="24"/>
    </row>
    <row r="13" spans="1:66" ht="14" x14ac:dyDescent="0.25">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4"/>
      <c r="BM13" s="24"/>
      <c r="BN13" s="24"/>
    </row>
    <row r="14" spans="1:66" ht="21" customHeight="1" x14ac:dyDescent="0.25">
      <c r="A14" s="123" t="s">
        <v>80</v>
      </c>
      <c r="B14" s="123" t="s">
        <v>80</v>
      </c>
      <c r="C14" s="123" t="s">
        <v>80</v>
      </c>
      <c r="D14" s="123" t="s">
        <v>80</v>
      </c>
      <c r="E14" s="123" t="s">
        <v>80</v>
      </c>
      <c r="F14" s="123" t="s">
        <v>80</v>
      </c>
      <c r="G14" s="123" t="s">
        <v>80</v>
      </c>
      <c r="H14" s="123" t="s">
        <v>80</v>
      </c>
      <c r="I14" s="123" t="s">
        <v>80</v>
      </c>
      <c r="J14" s="123" t="s">
        <v>80</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4"/>
      <c r="BM14" s="24"/>
      <c r="BN14" s="24"/>
    </row>
    <row r="15" spans="1:66" x14ac:dyDescent="0.25">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4"/>
      <c r="BM15" s="24"/>
      <c r="BN15" s="24"/>
    </row>
    <row r="16" spans="1:66" ht="14" x14ac:dyDescent="0.25">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4"/>
      <c r="BM16" s="24"/>
      <c r="BN16" s="24"/>
    </row>
    <row r="17" spans="1:66" ht="21" customHeight="1" x14ac:dyDescent="0.25">
      <c r="A17" s="123" t="s">
        <v>80</v>
      </c>
      <c r="B17" s="123" t="s">
        <v>80</v>
      </c>
      <c r="C17" s="123" t="s">
        <v>80</v>
      </c>
      <c r="D17" s="123" t="s">
        <v>80</v>
      </c>
      <c r="E17" s="123" t="s">
        <v>80</v>
      </c>
      <c r="F17" s="123" t="s">
        <v>80</v>
      </c>
      <c r="G17" s="123" t="s">
        <v>80</v>
      </c>
      <c r="H17" s="123" t="s">
        <v>80</v>
      </c>
      <c r="I17" s="123" t="s">
        <v>80</v>
      </c>
      <c r="J17" s="123" t="s">
        <v>80</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4"/>
      <c r="BM17" s="24"/>
      <c r="BN17" s="24"/>
    </row>
    <row r="18" spans="1:66" x14ac:dyDescent="0.25">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4"/>
      <c r="BM18" s="24"/>
      <c r="BN18" s="24"/>
    </row>
    <row r="19" spans="1:66" ht="14" x14ac:dyDescent="0.25">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4"/>
      <c r="BM19" s="24"/>
      <c r="BN19" s="24"/>
    </row>
    <row r="20" spans="1:66" ht="21" customHeight="1" x14ac:dyDescent="0.25">
      <c r="A20" s="123" t="s">
        <v>80</v>
      </c>
      <c r="B20" s="123" t="s">
        <v>80</v>
      </c>
      <c r="C20" s="123" t="s">
        <v>80</v>
      </c>
      <c r="D20" s="123" t="s">
        <v>80</v>
      </c>
      <c r="E20" s="123" t="s">
        <v>80</v>
      </c>
      <c r="F20" s="123" t="s">
        <v>80</v>
      </c>
      <c r="G20" s="123" t="s">
        <v>80</v>
      </c>
      <c r="H20" s="123" t="s">
        <v>80</v>
      </c>
      <c r="I20" s="123" t="s">
        <v>80</v>
      </c>
      <c r="J20" s="123" t="s">
        <v>80</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4"/>
      <c r="BM20" s="24"/>
      <c r="BN20" s="24"/>
    </row>
    <row r="21" spans="1:66" x14ac:dyDescent="0.25">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4"/>
      <c r="BM21" s="24"/>
      <c r="BN21" s="24"/>
    </row>
    <row r="22" spans="1:66" ht="14" x14ac:dyDescent="0.25">
      <c r="A22" s="45" t="s">
        <v>75</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4"/>
      <c r="BM22" s="24"/>
      <c r="BN22" s="24"/>
    </row>
    <row r="23" spans="1:66" ht="21" customHeight="1" x14ac:dyDescent="0.25">
      <c r="A23" s="123" t="s">
        <v>80</v>
      </c>
      <c r="B23" s="123" t="s">
        <v>80</v>
      </c>
      <c r="C23" s="123" t="s">
        <v>80</v>
      </c>
      <c r="D23" s="123" t="s">
        <v>80</v>
      </c>
      <c r="E23" s="123" t="s">
        <v>80</v>
      </c>
      <c r="F23" s="123" t="s">
        <v>80</v>
      </c>
      <c r="G23" s="123" t="s">
        <v>80</v>
      </c>
      <c r="H23" s="123" t="s">
        <v>80</v>
      </c>
      <c r="I23" s="123" t="s">
        <v>80</v>
      </c>
      <c r="J23" s="123" t="s">
        <v>80</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4"/>
      <c r="BM23" s="24"/>
      <c r="BN23" s="24"/>
    </row>
    <row r="24" spans="1:66" x14ac:dyDescent="0.25">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4"/>
      <c r="BM24" s="24"/>
      <c r="BN24" s="24"/>
    </row>
    <row r="25" spans="1:66" ht="14" x14ac:dyDescent="0.25">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4"/>
      <c r="BM25" s="24"/>
      <c r="BN25" s="24"/>
    </row>
    <row r="26" spans="1:66" ht="21" customHeight="1" x14ac:dyDescent="0.25">
      <c r="A26" s="123" t="s">
        <v>80</v>
      </c>
      <c r="B26" s="123" t="s">
        <v>80</v>
      </c>
      <c r="C26" s="123" t="s">
        <v>80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4"/>
      <c r="BM26" s="24"/>
      <c r="BN26" s="24"/>
    </row>
    <row r="27" spans="1:66" x14ac:dyDescent="0.25">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4"/>
      <c r="BM27" s="24"/>
      <c r="BN27" s="24"/>
    </row>
    <row r="28" spans="1:66" x14ac:dyDescent="0.25">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4"/>
      <c r="BM28" s="24"/>
      <c r="BN28" s="24"/>
    </row>
    <row r="29" spans="1:66" x14ac:dyDescent="0.25">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4"/>
      <c r="BM29" s="24"/>
      <c r="BN29" s="24"/>
    </row>
    <row r="30" spans="1:66" x14ac:dyDescent="0.25">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4"/>
      <c r="BM30" s="24"/>
      <c r="BN30" s="24"/>
    </row>
    <row r="31" spans="1:66" x14ac:dyDescent="0.25">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4"/>
      <c r="BM31" s="24"/>
      <c r="BN31" s="24"/>
    </row>
    <row r="32" spans="1:66" x14ac:dyDescent="0.25">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4"/>
      <c r="BM32" s="24"/>
      <c r="BN32" s="24"/>
    </row>
    <row r="33" spans="1:66" x14ac:dyDescent="0.25">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4"/>
      <c r="BM33" s="24"/>
      <c r="BN33" s="24"/>
    </row>
    <row r="34" spans="1:66" x14ac:dyDescent="0.25">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4"/>
      <c r="BM34" s="24"/>
      <c r="BN34" s="24"/>
    </row>
    <row r="35" spans="1:66" x14ac:dyDescent="0.25">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4"/>
      <c r="BM35" s="24"/>
      <c r="BN35" s="24"/>
    </row>
    <row r="36" spans="1:66" x14ac:dyDescent="0.25">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4"/>
      <c r="BM36" s="24"/>
      <c r="BN36" s="24"/>
    </row>
    <row r="37" spans="1:66" x14ac:dyDescent="0.25">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4"/>
      <c r="BM37" s="24"/>
      <c r="BN37" s="24"/>
    </row>
    <row r="38" spans="1:66" x14ac:dyDescent="0.25">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4"/>
      <c r="BM38" s="24"/>
      <c r="BN38" s="24"/>
    </row>
    <row r="39" spans="1:66" x14ac:dyDescent="0.25">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4"/>
      <c r="BM39" s="24"/>
      <c r="BN39" s="24"/>
    </row>
    <row r="40" spans="1:66" x14ac:dyDescent="0.25">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4"/>
      <c r="BM40" s="24"/>
      <c r="BN40" s="24"/>
    </row>
    <row r="41" spans="1:66" x14ac:dyDescent="0.25">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4"/>
      <c r="BM41" s="24"/>
      <c r="BN41" s="24"/>
    </row>
    <row r="42" spans="1:66" x14ac:dyDescent="0.25">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4"/>
      <c r="BM42" s="24"/>
      <c r="BN42" s="24"/>
    </row>
    <row r="43" spans="1:66" x14ac:dyDescent="0.25">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4"/>
      <c r="BM43" s="24"/>
      <c r="BN43" s="24"/>
    </row>
    <row r="44" spans="1:66" x14ac:dyDescent="0.25">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4"/>
      <c r="BM44" s="24"/>
      <c r="BN44" s="24"/>
    </row>
    <row r="45" spans="1:66" x14ac:dyDescent="0.25">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4"/>
      <c r="BM45" s="24"/>
      <c r="BN45" s="24"/>
    </row>
    <row r="46" spans="1:66" x14ac:dyDescent="0.25">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4"/>
      <c r="BM46" s="24"/>
      <c r="BN46" s="24"/>
    </row>
    <row r="47" spans="1:66" x14ac:dyDescent="0.25">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4"/>
      <c r="BM47" s="24"/>
      <c r="BN47" s="24"/>
    </row>
    <row r="48" spans="1:66" x14ac:dyDescent="0.25">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4"/>
      <c r="BM48" s="24"/>
      <c r="BN48" s="24"/>
    </row>
    <row r="49" spans="1:66" x14ac:dyDescent="0.25">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4"/>
      <c r="BM49" s="24"/>
      <c r="BN49" s="24"/>
    </row>
    <row r="50" spans="1:66" x14ac:dyDescent="0.25">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4"/>
      <c r="BM50" s="24"/>
      <c r="BN50" s="24"/>
    </row>
    <row r="51" spans="1:66" x14ac:dyDescent="0.25">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4"/>
      <c r="BM51" s="24"/>
      <c r="BN51" s="24"/>
    </row>
    <row r="52" spans="1:66" x14ac:dyDescent="0.25">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4"/>
      <c r="BM52" s="24"/>
      <c r="BN52" s="24"/>
    </row>
    <row r="53" spans="1:66" x14ac:dyDescent="0.25">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4"/>
      <c r="BM53" s="24"/>
      <c r="BN53" s="24"/>
    </row>
    <row r="54" spans="1:66" x14ac:dyDescent="0.25">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4"/>
      <c r="BM54" s="24"/>
      <c r="BN54" s="24"/>
    </row>
    <row r="55" spans="1:66" x14ac:dyDescent="0.25">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4"/>
      <c r="BM55" s="24"/>
      <c r="BN55" s="24"/>
    </row>
    <row r="56" spans="1:66" x14ac:dyDescent="0.25">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4"/>
      <c r="BM56" s="24"/>
      <c r="BN56" s="24"/>
    </row>
    <row r="57" spans="1:66" x14ac:dyDescent="0.25">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4"/>
      <c r="BM57" s="24"/>
      <c r="BN57" s="24"/>
    </row>
    <row r="58" spans="1:66" x14ac:dyDescent="0.25">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4"/>
      <c r="BM58" s="24"/>
      <c r="BN58" s="24"/>
    </row>
    <row r="59" spans="1:66" x14ac:dyDescent="0.25">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4"/>
      <c r="BM59" s="24"/>
      <c r="BN59" s="24"/>
    </row>
    <row r="60" spans="1:66" x14ac:dyDescent="0.25">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4"/>
      <c r="BM60" s="24"/>
      <c r="BN60" s="24"/>
    </row>
    <row r="61" spans="1:66" x14ac:dyDescent="0.25">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4"/>
      <c r="BM61" s="24"/>
      <c r="BN61" s="24"/>
    </row>
    <row r="62" spans="1:66" x14ac:dyDescent="0.25">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4"/>
      <c r="BM62" s="24"/>
      <c r="BN62" s="24"/>
    </row>
    <row r="63" spans="1:66" x14ac:dyDescent="0.25">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4"/>
      <c r="BM63" s="24"/>
      <c r="BN63" s="24"/>
    </row>
    <row r="64" spans="1:66" x14ac:dyDescent="0.25">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4"/>
      <c r="BM64" s="24"/>
      <c r="BN64" s="24"/>
    </row>
    <row r="65" spans="1:66" x14ac:dyDescent="0.25">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4"/>
      <c r="BM65" s="24"/>
      <c r="BN65" s="24"/>
    </row>
    <row r="66" spans="1:66" x14ac:dyDescent="0.25">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4"/>
      <c r="BM66" s="24"/>
      <c r="BN66" s="24"/>
    </row>
    <row r="67" spans="1:66" x14ac:dyDescent="0.25">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4"/>
      <c r="BM67" s="24"/>
      <c r="BN67" s="24"/>
    </row>
    <row r="68" spans="1:66" x14ac:dyDescent="0.25">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4"/>
      <c r="BM68" s="24"/>
      <c r="BN68" s="24"/>
    </row>
    <row r="69" spans="1:66" x14ac:dyDescent="0.25">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4"/>
      <c r="BM69" s="24"/>
      <c r="BN69" s="24"/>
    </row>
    <row r="70" spans="1:66" x14ac:dyDescent="0.25">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4"/>
      <c r="BM70" s="24"/>
      <c r="BN70" s="24"/>
    </row>
    <row r="71" spans="1:66" x14ac:dyDescent="0.25">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4"/>
      <c r="BM71" s="24"/>
      <c r="BN71" s="24"/>
    </row>
    <row r="72" spans="1:66" x14ac:dyDescent="0.25">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4"/>
      <c r="BM72" s="24"/>
      <c r="BN72" s="24"/>
    </row>
    <row r="73" spans="1:66" x14ac:dyDescent="0.25">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4"/>
      <c r="BM73" s="24"/>
      <c r="BN73" s="24"/>
    </row>
    <row r="74" spans="1:66" x14ac:dyDescent="0.25">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4"/>
      <c r="BM74" s="24"/>
      <c r="BN74" s="24"/>
    </row>
    <row r="75" spans="1:66" x14ac:dyDescent="0.25">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4"/>
      <c r="BM75" s="24"/>
      <c r="BN75" s="24"/>
    </row>
    <row r="76" spans="1:66" x14ac:dyDescent="0.25">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4"/>
      <c r="BM76" s="24"/>
      <c r="BN76" s="24"/>
    </row>
    <row r="77" spans="1:66" x14ac:dyDescent="0.25">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4"/>
      <c r="BM77" s="24"/>
      <c r="BN77" s="24"/>
    </row>
    <row r="78" spans="1:66" x14ac:dyDescent="0.25">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4"/>
      <c r="BM78" s="24"/>
      <c r="BN78" s="24"/>
    </row>
    <row r="79" spans="1:66" x14ac:dyDescent="0.25">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4"/>
      <c r="BM79" s="24"/>
      <c r="BN79" s="24"/>
    </row>
    <row r="80" spans="1:66" x14ac:dyDescent="0.25">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4"/>
      <c r="BM80" s="24"/>
      <c r="BN80" s="24"/>
    </row>
    <row r="81" spans="1:66" x14ac:dyDescent="0.25">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4"/>
      <c r="BM81" s="24"/>
      <c r="BN81" s="24"/>
    </row>
    <row r="82" spans="1:66" x14ac:dyDescent="0.25">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4"/>
      <c r="BM82" s="24"/>
      <c r="BN82" s="24"/>
    </row>
    <row r="83" spans="1:66" x14ac:dyDescent="0.25">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4"/>
      <c r="BM83" s="24"/>
      <c r="BN83" s="24"/>
    </row>
    <row r="84" spans="1:66" x14ac:dyDescent="0.25">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4"/>
      <c r="BM84" s="24"/>
      <c r="BN84" s="24"/>
    </row>
    <row r="85" spans="1:66" x14ac:dyDescent="0.25">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4"/>
      <c r="BM85" s="24"/>
      <c r="BN85" s="24"/>
    </row>
    <row r="86" spans="1:66" x14ac:dyDescent="0.25">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4"/>
      <c r="BM86" s="24"/>
      <c r="BN86" s="24"/>
    </row>
    <row r="87" spans="1:66" x14ac:dyDescent="0.25">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4"/>
      <c r="BM87" s="24"/>
      <c r="BN87" s="24"/>
    </row>
    <row r="88" spans="1:66" x14ac:dyDescent="0.25">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4"/>
      <c r="BM88" s="24"/>
      <c r="BN88" s="24"/>
    </row>
    <row r="89" spans="1:66" x14ac:dyDescent="0.25">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4"/>
      <c r="BM89" s="24"/>
      <c r="BN89" s="24"/>
    </row>
    <row r="90" spans="1:66" x14ac:dyDescent="0.25">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4"/>
      <c r="BM90" s="24"/>
      <c r="BN90" s="24"/>
    </row>
    <row r="91" spans="1:66" x14ac:dyDescent="0.25">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4"/>
      <c r="BM91" s="24"/>
      <c r="BN91" s="24"/>
    </row>
    <row r="92" spans="1:66" x14ac:dyDescent="0.25">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4"/>
      <c r="BM92" s="24"/>
      <c r="BN92" s="24"/>
    </row>
    <row r="93" spans="1:66" x14ac:dyDescent="0.25">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4"/>
      <c r="BM93" s="24"/>
      <c r="BN93" s="24"/>
    </row>
    <row r="94" spans="1:66" x14ac:dyDescent="0.25">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4"/>
      <c r="BM94" s="24"/>
      <c r="BN94" s="24"/>
    </row>
    <row r="95" spans="1:66" x14ac:dyDescent="0.25">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4"/>
      <c r="BM95" s="24"/>
      <c r="BN95" s="24"/>
    </row>
    <row r="96" spans="1:66" x14ac:dyDescent="0.25">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4"/>
      <c r="BM96" s="24"/>
      <c r="BN96" s="24"/>
    </row>
    <row r="97" spans="1:66" x14ac:dyDescent="0.25">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4"/>
      <c r="BM97" s="24"/>
      <c r="BN97" s="24"/>
    </row>
    <row r="98" spans="1:66" x14ac:dyDescent="0.25">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4"/>
      <c r="BM98" s="24"/>
      <c r="BN98" s="24"/>
    </row>
    <row r="99" spans="1:66" x14ac:dyDescent="0.25">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4"/>
      <c r="BM99" s="24"/>
      <c r="BN99" s="24"/>
    </row>
    <row r="100" spans="1:66" x14ac:dyDescent="0.25">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4"/>
      <c r="BM100" s="24"/>
      <c r="BN100" s="24"/>
    </row>
    <row r="101" spans="1:66" x14ac:dyDescent="0.25">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4"/>
      <c r="BM101" s="24"/>
      <c r="BN101" s="24"/>
    </row>
    <row r="102" spans="1:66" x14ac:dyDescent="0.25">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4"/>
      <c r="BM102" s="24"/>
      <c r="BN102" s="24"/>
    </row>
    <row r="103" spans="1:66" x14ac:dyDescent="0.25">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4"/>
      <c r="BM103" s="24"/>
      <c r="BN103" s="24"/>
    </row>
    <row r="104" spans="1:66" x14ac:dyDescent="0.25">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4"/>
      <c r="BM104" s="24"/>
      <c r="BN104" s="24"/>
    </row>
    <row r="105" spans="1:66" x14ac:dyDescent="0.25">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4"/>
      <c r="BM105" s="24"/>
      <c r="BN105" s="24"/>
    </row>
    <row r="106" spans="1:66" x14ac:dyDescent="0.25">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4"/>
      <c r="BM106" s="24"/>
      <c r="BN106" s="24"/>
    </row>
    <row r="107" spans="1:66" x14ac:dyDescent="0.25">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4"/>
      <c r="BM107" s="24"/>
      <c r="BN107" s="24"/>
    </row>
    <row r="108" spans="1:66" x14ac:dyDescent="0.25">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4"/>
      <c r="BM108" s="24"/>
      <c r="BN108" s="24"/>
    </row>
    <row r="109" spans="1:66" x14ac:dyDescent="0.25">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4"/>
      <c r="BM109" s="24"/>
      <c r="BN109" s="24"/>
    </row>
    <row r="110" spans="1:66" x14ac:dyDescent="0.25">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4"/>
      <c r="BM110" s="24"/>
      <c r="BN110" s="24"/>
    </row>
    <row r="111" spans="1:66" x14ac:dyDescent="0.25">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4"/>
      <c r="BM111" s="24"/>
      <c r="BN111" s="24"/>
    </row>
    <row r="112" spans="1:66" x14ac:dyDescent="0.25">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4"/>
      <c r="BM112" s="24"/>
      <c r="BN112" s="24"/>
    </row>
    <row r="113" spans="1:66" x14ac:dyDescent="0.25">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4"/>
      <c r="BM113" s="24"/>
      <c r="BN113" s="24"/>
    </row>
    <row r="114" spans="1:66" x14ac:dyDescent="0.25">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4"/>
      <c r="BM114" s="24"/>
      <c r="BN114" s="24"/>
    </row>
    <row r="115" spans="1:66" x14ac:dyDescent="0.25">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4"/>
      <c r="BM115" s="24"/>
      <c r="BN115" s="24"/>
    </row>
    <row r="116" spans="1:66" x14ac:dyDescent="0.25">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4"/>
      <c r="BM116" s="24"/>
      <c r="BN116" s="24"/>
    </row>
    <row r="117" spans="1:66" x14ac:dyDescent="0.25">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4"/>
      <c r="BM117" s="24"/>
      <c r="BN117" s="24"/>
    </row>
    <row r="118" spans="1:66" x14ac:dyDescent="0.25">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4"/>
      <c r="BM118" s="24"/>
      <c r="BN118" s="24"/>
    </row>
    <row r="119" spans="1:66" x14ac:dyDescent="0.25">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4"/>
      <c r="BM119" s="24"/>
      <c r="BN119" s="24"/>
    </row>
    <row r="120" spans="1:66" x14ac:dyDescent="0.25">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4"/>
      <c r="BM120" s="24"/>
      <c r="BN120" s="24"/>
    </row>
    <row r="121" spans="1:66" x14ac:dyDescent="0.25">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4"/>
      <c r="BM121" s="24"/>
      <c r="BN121" s="24"/>
    </row>
    <row r="122" spans="1:66" x14ac:dyDescent="0.25">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4"/>
      <c r="BM122" s="24"/>
      <c r="BN122" s="24"/>
    </row>
    <row r="123" spans="1:66" x14ac:dyDescent="0.25">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4"/>
      <c r="BM123" s="24"/>
      <c r="BN123" s="24"/>
    </row>
    <row r="124" spans="1:66" x14ac:dyDescent="0.25">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4"/>
      <c r="BM124" s="24"/>
      <c r="BN124" s="24"/>
    </row>
    <row r="125" spans="1:66" x14ac:dyDescent="0.25">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4"/>
      <c r="BM125" s="24"/>
      <c r="BN125" s="24"/>
    </row>
    <row r="126" spans="1:66" x14ac:dyDescent="0.25">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4"/>
      <c r="BM126" s="24"/>
      <c r="BN126" s="24"/>
    </row>
    <row r="127" spans="1:66" x14ac:dyDescent="0.25">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4"/>
      <c r="BM127" s="24"/>
      <c r="BN127" s="24"/>
    </row>
    <row r="128" spans="1:66" x14ac:dyDescent="0.25">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4"/>
      <c r="BM128" s="24"/>
      <c r="BN128" s="24"/>
    </row>
    <row r="129" spans="1:66" x14ac:dyDescent="0.25">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4"/>
      <c r="BM129" s="24"/>
      <c r="BN129" s="24"/>
    </row>
    <row r="130" spans="1:66" x14ac:dyDescent="0.25">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4"/>
      <c r="BM130" s="24"/>
      <c r="BN130" s="24"/>
    </row>
    <row r="131" spans="1:66" x14ac:dyDescent="0.25">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4"/>
      <c r="BM131" s="24"/>
      <c r="BN131" s="24"/>
    </row>
    <row r="132" spans="1:66" x14ac:dyDescent="0.25">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4"/>
      <c r="BM132" s="24"/>
      <c r="BN132" s="24"/>
    </row>
    <row r="133" spans="1:66" x14ac:dyDescent="0.25">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4"/>
      <c r="BM133" s="24"/>
      <c r="BN133" s="24"/>
    </row>
    <row r="134" spans="1:66" x14ac:dyDescent="0.25">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4"/>
      <c r="BM134" s="24"/>
      <c r="BN134" s="24"/>
    </row>
    <row r="135" spans="1:66" x14ac:dyDescent="0.25">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4"/>
      <c r="BM135" s="24"/>
      <c r="BN135" s="24"/>
    </row>
    <row r="136" spans="1:66" x14ac:dyDescent="0.25">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4"/>
      <c r="BM136" s="24"/>
      <c r="BN136" s="24"/>
    </row>
    <row r="137" spans="1:66" x14ac:dyDescent="0.25">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4"/>
      <c r="BM137" s="24"/>
      <c r="BN137" s="24"/>
    </row>
    <row r="138" spans="1:66" x14ac:dyDescent="0.25">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4"/>
      <c r="BM138" s="24"/>
      <c r="BN138" s="24"/>
    </row>
    <row r="139" spans="1:66" x14ac:dyDescent="0.25">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4"/>
      <c r="BM139" s="24"/>
      <c r="BN139" s="24"/>
    </row>
    <row r="140" spans="1:66" x14ac:dyDescent="0.25">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4"/>
      <c r="BM140" s="24"/>
      <c r="BN140" s="24"/>
    </row>
    <row r="141" spans="1:66" x14ac:dyDescent="0.25">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4"/>
      <c r="BM141" s="24"/>
      <c r="BN141" s="24"/>
    </row>
    <row r="142" spans="1:66" x14ac:dyDescent="0.25">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4"/>
      <c r="BM142" s="24"/>
      <c r="BN142" s="24"/>
    </row>
    <row r="143" spans="1:66" x14ac:dyDescent="0.25">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4"/>
      <c r="BM143" s="24"/>
      <c r="BN143" s="24"/>
    </row>
    <row r="144" spans="1:66" x14ac:dyDescent="0.25">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4"/>
      <c r="BM144" s="24"/>
      <c r="BN144" s="24"/>
    </row>
    <row r="145" spans="1:66" x14ac:dyDescent="0.25">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4"/>
      <c r="BM145" s="24"/>
      <c r="BN145" s="24"/>
    </row>
    <row r="146" spans="1:66" x14ac:dyDescent="0.25">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4"/>
      <c r="BM146" s="24"/>
      <c r="BN146" s="24"/>
    </row>
    <row r="147" spans="1:66" x14ac:dyDescent="0.25">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4"/>
      <c r="BM147" s="24"/>
      <c r="BN147" s="24"/>
    </row>
    <row r="148" spans="1:66" x14ac:dyDescent="0.25">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4"/>
      <c r="BM148" s="24"/>
      <c r="BN148" s="24"/>
    </row>
    <row r="149" spans="1:66" x14ac:dyDescent="0.25">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4"/>
      <c r="BM149" s="24"/>
      <c r="BN149" s="24"/>
    </row>
    <row r="150" spans="1:66" x14ac:dyDescent="0.25">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4"/>
      <c r="BM150" s="24"/>
      <c r="BN150" s="24"/>
    </row>
    <row r="151" spans="1:66" x14ac:dyDescent="0.25">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4"/>
      <c r="BM151" s="24"/>
      <c r="BN151" s="24"/>
    </row>
    <row r="152" spans="1:66" x14ac:dyDescent="0.25">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4"/>
      <c r="BM152" s="24"/>
      <c r="BN152" s="24"/>
    </row>
    <row r="153" spans="1:66" x14ac:dyDescent="0.25">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4"/>
      <c r="BM153" s="24"/>
      <c r="BN153" s="24"/>
    </row>
    <row r="154" spans="1:66" x14ac:dyDescent="0.25">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4"/>
      <c r="BM154" s="24"/>
      <c r="BN154" s="24"/>
    </row>
    <row r="155" spans="1:66" x14ac:dyDescent="0.25">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4"/>
      <c r="BM155" s="24"/>
      <c r="BN155" s="24"/>
    </row>
    <row r="156" spans="1:66" x14ac:dyDescent="0.25">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4"/>
      <c r="BM156" s="24"/>
      <c r="BN156" s="24"/>
    </row>
    <row r="157" spans="1:66" x14ac:dyDescent="0.25">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4"/>
      <c r="BM157" s="24"/>
      <c r="BN157" s="24"/>
    </row>
    <row r="158" spans="1:66" x14ac:dyDescent="0.25">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4"/>
      <c r="BM158" s="24"/>
      <c r="BN158" s="24"/>
    </row>
    <row r="159" spans="1:66" x14ac:dyDescent="0.25">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4"/>
      <c r="BM159" s="24"/>
      <c r="BN159" s="24"/>
    </row>
    <row r="160" spans="1:66" x14ac:dyDescent="0.25">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4"/>
      <c r="BM160" s="24"/>
      <c r="BN160" s="24"/>
    </row>
    <row r="161" spans="1:66" x14ac:dyDescent="0.25">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4"/>
      <c r="BM161" s="24"/>
      <c r="BN161" s="24"/>
    </row>
    <row r="162" spans="1:66" x14ac:dyDescent="0.25">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4"/>
      <c r="BM162" s="24"/>
      <c r="BN162" s="24"/>
    </row>
    <row r="163" spans="1:66" x14ac:dyDescent="0.25">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4"/>
      <c r="BM163" s="24"/>
      <c r="BN163" s="24"/>
    </row>
    <row r="164" spans="1:66" x14ac:dyDescent="0.25">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4"/>
      <c r="BM164" s="24"/>
      <c r="BN164" s="24"/>
    </row>
    <row r="165" spans="1:66" x14ac:dyDescent="0.25">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4"/>
      <c r="BM165" s="24"/>
      <c r="BN165" s="24"/>
    </row>
    <row r="166" spans="1:66" x14ac:dyDescent="0.25">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4"/>
      <c r="BM166" s="24"/>
      <c r="BN166" s="24"/>
    </row>
    <row r="167" spans="1:66" x14ac:dyDescent="0.25">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4"/>
      <c r="BM167" s="24"/>
      <c r="BN167" s="24"/>
    </row>
    <row r="168" spans="1:66" x14ac:dyDescent="0.25">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4"/>
      <c r="BM168" s="24"/>
      <c r="BN168" s="24"/>
    </row>
    <row r="169" spans="1:66" x14ac:dyDescent="0.25">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4"/>
      <c r="BM169" s="24"/>
      <c r="BN169" s="24"/>
    </row>
    <row r="170" spans="1:66" x14ac:dyDescent="0.25">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4"/>
      <c r="BM170" s="24"/>
      <c r="BN170" s="24"/>
    </row>
    <row r="171" spans="1:66" x14ac:dyDescent="0.25">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4"/>
      <c r="BM171" s="24"/>
      <c r="BN171" s="24"/>
    </row>
    <row r="172" spans="1:66" x14ac:dyDescent="0.25">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4"/>
      <c r="BM172" s="24"/>
      <c r="BN172" s="24"/>
    </row>
    <row r="173" spans="1:66" x14ac:dyDescent="0.25">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4"/>
      <c r="BM173" s="24"/>
      <c r="BN173" s="24"/>
    </row>
    <row r="174" spans="1:66" x14ac:dyDescent="0.25">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4"/>
      <c r="BM174" s="24"/>
      <c r="BN174" s="24"/>
    </row>
    <row r="175" spans="1:66" x14ac:dyDescent="0.25">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4"/>
      <c r="BM175" s="24"/>
      <c r="BN175" s="24"/>
    </row>
    <row r="176" spans="1:66" x14ac:dyDescent="0.25">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4"/>
      <c r="BM176" s="24"/>
      <c r="BN176" s="24"/>
    </row>
    <row r="177" spans="1:66" x14ac:dyDescent="0.25">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4"/>
      <c r="BM177" s="24"/>
      <c r="BN177" s="24"/>
    </row>
    <row r="178" spans="1:66" x14ac:dyDescent="0.25">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4"/>
      <c r="BM178" s="24"/>
      <c r="BN178" s="24"/>
    </row>
    <row r="179" spans="1:66" x14ac:dyDescent="0.25">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4"/>
      <c r="BM179" s="24"/>
      <c r="BN179" s="24"/>
    </row>
    <row r="180" spans="1:66" x14ac:dyDescent="0.25">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4"/>
      <c r="BM180" s="24"/>
      <c r="BN180" s="24"/>
    </row>
    <row r="181" spans="1:66" x14ac:dyDescent="0.25">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4"/>
      <c r="BM181" s="24"/>
      <c r="BN181" s="24"/>
    </row>
    <row r="182" spans="1:66" x14ac:dyDescent="0.25">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4"/>
      <c r="BM182" s="24"/>
      <c r="BN182" s="24"/>
    </row>
    <row r="183" spans="1:66" x14ac:dyDescent="0.25">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4"/>
      <c r="BM183" s="24"/>
      <c r="BN183" s="24"/>
    </row>
    <row r="184" spans="1:66" x14ac:dyDescent="0.25">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4"/>
      <c r="BM184" s="24"/>
      <c r="BN184" s="24"/>
    </row>
    <row r="185" spans="1:66" x14ac:dyDescent="0.25">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4"/>
      <c r="BM185" s="24"/>
      <c r="BN185" s="24"/>
    </row>
    <row r="186" spans="1:66" x14ac:dyDescent="0.25">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4"/>
      <c r="BM186" s="24"/>
      <c r="BN186" s="24"/>
    </row>
    <row r="187" spans="1:66" x14ac:dyDescent="0.25">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4"/>
      <c r="BM187" s="24"/>
      <c r="BN187" s="24"/>
    </row>
    <row r="188" spans="1:66" x14ac:dyDescent="0.25">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4"/>
      <c r="BM188" s="24"/>
      <c r="BN188" s="24"/>
    </row>
    <row r="189" spans="1:66" x14ac:dyDescent="0.25">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4"/>
      <c r="BM189" s="24"/>
      <c r="BN189" s="24"/>
    </row>
    <row r="190" spans="1:66" x14ac:dyDescent="0.25">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4"/>
      <c r="BM190" s="24"/>
      <c r="BN190" s="24"/>
    </row>
    <row r="191" spans="1:66" x14ac:dyDescent="0.25">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4"/>
      <c r="BM191" s="24"/>
      <c r="BN191" s="24"/>
    </row>
    <row r="192" spans="1:66" x14ac:dyDescent="0.25">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4"/>
      <c r="BM192" s="24"/>
      <c r="BN192" s="24"/>
    </row>
    <row r="193" spans="1:66" x14ac:dyDescent="0.25">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4"/>
      <c r="BM193" s="24"/>
      <c r="BN193" s="24"/>
    </row>
    <row r="194" spans="1:66" x14ac:dyDescent="0.25">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4"/>
      <c r="BM194" s="24"/>
      <c r="BN194" s="24"/>
    </row>
    <row r="195" spans="1:66" x14ac:dyDescent="0.25">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4"/>
      <c r="BM195" s="24"/>
      <c r="BN195" s="24"/>
    </row>
    <row r="196" spans="1:66" x14ac:dyDescent="0.25">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4"/>
      <c r="BM196" s="24"/>
      <c r="BN196" s="24"/>
    </row>
    <row r="197" spans="1:66" x14ac:dyDescent="0.25">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4"/>
      <c r="BM197" s="24"/>
      <c r="BN197" s="24"/>
    </row>
    <row r="198" spans="1:66" x14ac:dyDescent="0.25">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4"/>
      <c r="BM198" s="24"/>
      <c r="BN198" s="24"/>
    </row>
    <row r="199" spans="1:66" x14ac:dyDescent="0.25">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4"/>
      <c r="BM199" s="24"/>
      <c r="BN199" s="24"/>
    </row>
    <row r="200" spans="1:66" x14ac:dyDescent="0.25">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4"/>
      <c r="BM200" s="24"/>
      <c r="BN200" s="24"/>
    </row>
    <row r="201" spans="1:66" x14ac:dyDescent="0.25">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4"/>
      <c r="BM201" s="24"/>
      <c r="BN201" s="24"/>
    </row>
    <row r="202" spans="1:66" x14ac:dyDescent="0.25">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4"/>
      <c r="BM202" s="24"/>
      <c r="BN202" s="24"/>
    </row>
    <row r="203" spans="1:66" x14ac:dyDescent="0.25">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4"/>
      <c r="BM203" s="24"/>
      <c r="BN203" s="24"/>
    </row>
    <row r="204" spans="1:66" x14ac:dyDescent="0.25">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4"/>
      <c r="BM204" s="24"/>
      <c r="BN204" s="24"/>
    </row>
    <row r="205" spans="1:66" x14ac:dyDescent="0.25">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4"/>
      <c r="BM205" s="24"/>
      <c r="BN205" s="24"/>
    </row>
    <row r="206" spans="1:66" x14ac:dyDescent="0.25">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4"/>
      <c r="BM206" s="24"/>
      <c r="BN206" s="24"/>
    </row>
    <row r="207" spans="1:66" x14ac:dyDescent="0.25">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4"/>
      <c r="BM207" s="24"/>
      <c r="BN207" s="24"/>
    </row>
    <row r="208" spans="1:66" x14ac:dyDescent="0.25">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4"/>
      <c r="BM208" s="24"/>
      <c r="BN208" s="24"/>
    </row>
    <row r="209" spans="1:66" x14ac:dyDescent="0.25">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4"/>
      <c r="BM209" s="24"/>
      <c r="BN209" s="24"/>
    </row>
    <row r="210" spans="1:66" x14ac:dyDescent="0.25">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4"/>
      <c r="BM210" s="24"/>
      <c r="BN210" s="24"/>
    </row>
    <row r="211" spans="1:66" x14ac:dyDescent="0.25">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4"/>
      <c r="BM211" s="24"/>
      <c r="BN211" s="24"/>
    </row>
    <row r="212" spans="1:66" x14ac:dyDescent="0.25">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4"/>
      <c r="BM212" s="24"/>
      <c r="BN212" s="24"/>
    </row>
    <row r="213" spans="1:66" x14ac:dyDescent="0.25">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4"/>
      <c r="BM213" s="24"/>
      <c r="BN213" s="24"/>
    </row>
    <row r="214" spans="1:66" x14ac:dyDescent="0.25">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4"/>
      <c r="BM214" s="24"/>
      <c r="BN214" s="24"/>
    </row>
    <row r="215" spans="1:66" x14ac:dyDescent="0.25">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4"/>
      <c r="BM215" s="24"/>
      <c r="BN215" s="24"/>
    </row>
    <row r="216" spans="1:66" x14ac:dyDescent="0.25">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4"/>
      <c r="BM216" s="24"/>
      <c r="BN216" s="24"/>
    </row>
    <row r="217" spans="1:66" x14ac:dyDescent="0.25">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4"/>
      <c r="BM217" s="24"/>
      <c r="BN217" s="24"/>
    </row>
    <row r="218" spans="1:66" x14ac:dyDescent="0.25">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4"/>
      <c r="BM218" s="24"/>
      <c r="BN218" s="24"/>
    </row>
    <row r="219" spans="1:66" x14ac:dyDescent="0.25">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4"/>
      <c r="BM219" s="24"/>
      <c r="BN219" s="24"/>
    </row>
    <row r="220" spans="1:66" x14ac:dyDescent="0.25">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4"/>
      <c r="BM220" s="24"/>
      <c r="BN220" s="24"/>
    </row>
    <row r="221" spans="1:66" x14ac:dyDescent="0.25">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4"/>
      <c r="BM221" s="24"/>
      <c r="BN221" s="24"/>
    </row>
    <row r="222" spans="1:66" x14ac:dyDescent="0.25">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4"/>
      <c r="BM222" s="24"/>
      <c r="BN222" s="24"/>
    </row>
    <row r="223" spans="1:66" x14ac:dyDescent="0.25">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4"/>
      <c r="BM223" s="24"/>
      <c r="BN223" s="24"/>
    </row>
    <row r="224" spans="1:66" x14ac:dyDescent="0.25">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4"/>
      <c r="BM224" s="24"/>
      <c r="BN224" s="24"/>
    </row>
    <row r="225" spans="1:66" x14ac:dyDescent="0.25">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4"/>
      <c r="BM225" s="24"/>
      <c r="BN225" s="24"/>
    </row>
    <row r="226" spans="1:66" x14ac:dyDescent="0.25">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4"/>
      <c r="BM226" s="24"/>
      <c r="BN226" s="24"/>
    </row>
    <row r="227" spans="1:66" x14ac:dyDescent="0.25">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4"/>
      <c r="BM227" s="24"/>
      <c r="BN227" s="24"/>
    </row>
    <row r="228" spans="1:66" x14ac:dyDescent="0.25">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4"/>
      <c r="BM228" s="24"/>
      <c r="BN228" s="24"/>
    </row>
    <row r="229" spans="1:66" x14ac:dyDescent="0.25">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4"/>
      <c r="BM229" s="24"/>
      <c r="BN229" s="24"/>
    </row>
    <row r="230" spans="1:66" x14ac:dyDescent="0.25">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4"/>
      <c r="BM230" s="24"/>
      <c r="BN230" s="24"/>
    </row>
    <row r="231" spans="1:66" x14ac:dyDescent="0.25">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4"/>
      <c r="BM231" s="24"/>
      <c r="BN231" s="24"/>
    </row>
    <row r="232" spans="1:66" x14ac:dyDescent="0.25">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4"/>
      <c r="BM232" s="24"/>
      <c r="BN232" s="24"/>
    </row>
    <row r="233" spans="1:66" x14ac:dyDescent="0.25">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4"/>
      <c r="BM233" s="24"/>
      <c r="BN233" s="24"/>
    </row>
    <row r="234" spans="1:66" x14ac:dyDescent="0.25">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4"/>
      <c r="BM234" s="24"/>
      <c r="BN234" s="24"/>
    </row>
    <row r="235" spans="1:66" x14ac:dyDescent="0.25">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4"/>
      <c r="BM235" s="24"/>
      <c r="BN235" s="24"/>
    </row>
    <row r="236" spans="1:66" x14ac:dyDescent="0.25">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4"/>
      <c r="BM236" s="24"/>
      <c r="BN236" s="24"/>
    </row>
    <row r="237" spans="1:66" x14ac:dyDescent="0.25">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4"/>
      <c r="BM237" s="24"/>
      <c r="BN237" s="24"/>
    </row>
    <row r="238" spans="1:66" x14ac:dyDescent="0.25">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4"/>
      <c r="BM238" s="24"/>
      <c r="BN238" s="24"/>
    </row>
    <row r="239" spans="1:66" x14ac:dyDescent="0.25">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4"/>
      <c r="BM239" s="24"/>
      <c r="BN239" s="24"/>
    </row>
    <row r="240" spans="1:66" x14ac:dyDescent="0.25">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4"/>
      <c r="BM240" s="24"/>
      <c r="BN240" s="24"/>
    </row>
    <row r="241" spans="1:66" x14ac:dyDescent="0.25">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4"/>
      <c r="BM241" s="24"/>
      <c r="BN241" s="24"/>
    </row>
    <row r="242" spans="1:66" x14ac:dyDescent="0.25">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4"/>
      <c r="BM242" s="24"/>
      <c r="BN242" s="24"/>
    </row>
    <row r="243" spans="1:66" x14ac:dyDescent="0.25">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4"/>
      <c r="BM243" s="24"/>
      <c r="BN243" s="24"/>
    </row>
    <row r="244" spans="1:66" x14ac:dyDescent="0.25">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4"/>
      <c r="BM244" s="24"/>
      <c r="BN244" s="24"/>
    </row>
    <row r="245" spans="1:66" x14ac:dyDescent="0.25">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4"/>
      <c r="BM245" s="24"/>
      <c r="BN245" s="24"/>
    </row>
    <row r="246" spans="1:66" x14ac:dyDescent="0.25">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4"/>
      <c r="BM246" s="24"/>
      <c r="BN246" s="24"/>
    </row>
    <row r="247" spans="1:66" x14ac:dyDescent="0.25">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4"/>
      <c r="BM247" s="24"/>
      <c r="BN247" s="24"/>
    </row>
    <row r="248" spans="1:66" x14ac:dyDescent="0.25">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4"/>
      <c r="BM248" s="24"/>
      <c r="BN248" s="24"/>
    </row>
    <row r="249" spans="1:66" x14ac:dyDescent="0.25">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4"/>
      <c r="BM249" s="24"/>
      <c r="BN249" s="24"/>
    </row>
    <row r="250" spans="1:66" x14ac:dyDescent="0.25">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4"/>
      <c r="BM250" s="24"/>
      <c r="BN250" s="24"/>
    </row>
    <row r="251" spans="1:66" x14ac:dyDescent="0.25">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4"/>
      <c r="BM251" s="24"/>
      <c r="BN251" s="24"/>
    </row>
    <row r="252" spans="1:66" x14ac:dyDescent="0.25">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4"/>
      <c r="BM252" s="24"/>
      <c r="BN252" s="24"/>
    </row>
    <row r="253" spans="1:66" x14ac:dyDescent="0.25">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4"/>
      <c r="BM253" s="24"/>
      <c r="BN253" s="24"/>
    </row>
    <row r="254" spans="1:66" x14ac:dyDescent="0.25">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4"/>
      <c r="BM254" s="24"/>
      <c r="BN254" s="24"/>
    </row>
    <row r="255" spans="1:66" x14ac:dyDescent="0.25">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4"/>
      <c r="BM255" s="24"/>
      <c r="BN255" s="24"/>
    </row>
    <row r="256" spans="1:66" x14ac:dyDescent="0.25">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4"/>
      <c r="BM256" s="24"/>
      <c r="BN256" s="24"/>
    </row>
    <row r="257" spans="1:66" x14ac:dyDescent="0.25">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4"/>
      <c r="BM257" s="24"/>
      <c r="BN257" s="24"/>
    </row>
    <row r="258" spans="1:66" x14ac:dyDescent="0.25">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4"/>
      <c r="BM258" s="24"/>
      <c r="BN258" s="24"/>
    </row>
    <row r="259" spans="1:66" x14ac:dyDescent="0.25">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4"/>
      <c r="BM259" s="24"/>
      <c r="BN259" s="24"/>
    </row>
    <row r="260" spans="1:66" x14ac:dyDescent="0.25">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4"/>
      <c r="BM260" s="24"/>
      <c r="BN260" s="24"/>
    </row>
    <row r="261" spans="1:66" x14ac:dyDescent="0.25">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4"/>
      <c r="BM261" s="24"/>
      <c r="BN261" s="24"/>
    </row>
    <row r="262" spans="1:66" x14ac:dyDescent="0.25">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4"/>
      <c r="BM262" s="24"/>
      <c r="BN262" s="24"/>
    </row>
    <row r="263" spans="1:66" x14ac:dyDescent="0.25">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4"/>
      <c r="BM263" s="24"/>
      <c r="BN263" s="24"/>
    </row>
    <row r="264" spans="1:66" x14ac:dyDescent="0.25">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4"/>
      <c r="BM264" s="24"/>
      <c r="BN264" s="24"/>
    </row>
    <row r="265" spans="1:66" x14ac:dyDescent="0.25">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4"/>
      <c r="BM265" s="24"/>
      <c r="BN265" s="24"/>
    </row>
    <row r="266" spans="1:66" x14ac:dyDescent="0.25">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4"/>
      <c r="BM266" s="24"/>
      <c r="BN266" s="24"/>
    </row>
    <row r="267" spans="1:66" x14ac:dyDescent="0.25">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4"/>
      <c r="BM267" s="24"/>
      <c r="BN267" s="24"/>
    </row>
    <row r="268" spans="1:66" x14ac:dyDescent="0.25">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4"/>
      <c r="BM268" s="24"/>
      <c r="BN268" s="24"/>
    </row>
    <row r="269" spans="1:66" x14ac:dyDescent="0.25">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4"/>
      <c r="BM269" s="24"/>
      <c r="BN269" s="24"/>
    </row>
    <row r="270" spans="1:66" x14ac:dyDescent="0.25">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4"/>
      <c r="BM270" s="24"/>
      <c r="BN270" s="24"/>
    </row>
    <row r="271" spans="1:66" x14ac:dyDescent="0.25">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4"/>
      <c r="BM271" s="24"/>
      <c r="BN271" s="24"/>
    </row>
    <row r="272" spans="1:66" x14ac:dyDescent="0.25">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4"/>
      <c r="BM272" s="24"/>
      <c r="BN272" s="24"/>
    </row>
    <row r="273" spans="1:66" x14ac:dyDescent="0.25">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4"/>
      <c r="BM273" s="24"/>
      <c r="BN273" s="24"/>
    </row>
    <row r="274" spans="1:66" x14ac:dyDescent="0.25">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4"/>
      <c r="BM274" s="24"/>
      <c r="BN274" s="24"/>
    </row>
    <row r="275" spans="1:66" x14ac:dyDescent="0.25">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4"/>
      <c r="BM275" s="24"/>
      <c r="BN275" s="24"/>
    </row>
    <row r="276" spans="1:66" x14ac:dyDescent="0.25">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4"/>
      <c r="BM276" s="24"/>
      <c r="BN276" s="24"/>
    </row>
    <row r="277" spans="1:66" x14ac:dyDescent="0.25">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4"/>
      <c r="BM277" s="24"/>
      <c r="BN277" s="24"/>
    </row>
    <row r="278" spans="1:66" x14ac:dyDescent="0.25">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4"/>
      <c r="BM278" s="24"/>
      <c r="BN278" s="24"/>
    </row>
    <row r="279" spans="1:66" x14ac:dyDescent="0.25">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4"/>
      <c r="BM279" s="24"/>
      <c r="BN279" s="24"/>
    </row>
    <row r="280" spans="1:66" x14ac:dyDescent="0.25">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4"/>
      <c r="BM280" s="24"/>
      <c r="BN280" s="24"/>
    </row>
    <row r="281" spans="1:66" x14ac:dyDescent="0.25">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4"/>
      <c r="BM281" s="24"/>
      <c r="BN281" s="24"/>
    </row>
    <row r="282" spans="1:66" x14ac:dyDescent="0.25">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4"/>
      <c r="BM282" s="24"/>
      <c r="BN282" s="24"/>
    </row>
    <row r="283" spans="1:66" x14ac:dyDescent="0.25">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4"/>
      <c r="BM283" s="24"/>
      <c r="BN283" s="24"/>
    </row>
    <row r="284" spans="1:66" x14ac:dyDescent="0.25">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4"/>
      <c r="BM284" s="24"/>
      <c r="BN284" s="24"/>
    </row>
    <row r="285" spans="1:66" x14ac:dyDescent="0.25">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4"/>
      <c r="BM285" s="24"/>
      <c r="BN285" s="24"/>
    </row>
    <row r="286" spans="1:66" x14ac:dyDescent="0.25">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4"/>
      <c r="BM286" s="24"/>
      <c r="BN286" s="24"/>
    </row>
    <row r="287" spans="1:66" x14ac:dyDescent="0.25">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4"/>
      <c r="BM287" s="24"/>
      <c r="BN287" s="24"/>
    </row>
    <row r="288" spans="1:66" x14ac:dyDescent="0.25">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4"/>
      <c r="BM288" s="24"/>
      <c r="BN288" s="24"/>
    </row>
    <row r="289" spans="1:66" x14ac:dyDescent="0.25">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4"/>
      <c r="BM289" s="24"/>
      <c r="BN289" s="24"/>
    </row>
    <row r="290" spans="1:66" x14ac:dyDescent="0.25">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4"/>
      <c r="BM290" s="24"/>
      <c r="BN290" s="24"/>
    </row>
    <row r="291" spans="1:66" x14ac:dyDescent="0.25">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4"/>
      <c r="BM291" s="24"/>
      <c r="BN291" s="24"/>
    </row>
    <row r="292" spans="1:66" x14ac:dyDescent="0.25">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4"/>
      <c r="BM292" s="24"/>
      <c r="BN292" s="24"/>
    </row>
    <row r="293" spans="1:66" x14ac:dyDescent="0.25">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4"/>
      <c r="BM293" s="24"/>
      <c r="BN293" s="24"/>
    </row>
    <row r="294" spans="1:66" x14ac:dyDescent="0.25">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4"/>
      <c r="BM294" s="24"/>
      <c r="BN294" s="24"/>
    </row>
    <row r="295" spans="1:66" x14ac:dyDescent="0.25">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4"/>
      <c r="BM295" s="24"/>
      <c r="BN295" s="24"/>
    </row>
    <row r="296" spans="1:66" x14ac:dyDescent="0.25">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4"/>
      <c r="BM296" s="24"/>
      <c r="BN296" s="24"/>
    </row>
    <row r="297" spans="1:66" x14ac:dyDescent="0.25">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4"/>
      <c r="BM297" s="24"/>
      <c r="BN297" s="24"/>
    </row>
    <row r="298" spans="1:66" x14ac:dyDescent="0.25">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4"/>
      <c r="BM298" s="24"/>
      <c r="BN298" s="24"/>
    </row>
    <row r="299" spans="1:66" x14ac:dyDescent="0.25">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4"/>
      <c r="BM299" s="24"/>
      <c r="BN299" s="24"/>
    </row>
    <row r="300" spans="1:66" x14ac:dyDescent="0.25">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4"/>
      <c r="BM300" s="24"/>
      <c r="BN300" s="24"/>
    </row>
    <row r="301" spans="1:66" x14ac:dyDescent="0.25">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4"/>
      <c r="BM301" s="24"/>
      <c r="BN301" s="24"/>
    </row>
    <row r="302" spans="1:66" x14ac:dyDescent="0.25">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4"/>
      <c r="BM302" s="24"/>
      <c r="BN302" s="24"/>
    </row>
    <row r="303" spans="1:66" x14ac:dyDescent="0.25">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4"/>
      <c r="BM303" s="24"/>
      <c r="BN303" s="24"/>
    </row>
    <row r="304" spans="1:66" x14ac:dyDescent="0.25">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4"/>
      <c r="BM304" s="24"/>
      <c r="BN304" s="24"/>
    </row>
    <row r="305" spans="1:66" x14ac:dyDescent="0.25">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4"/>
      <c r="BM305" s="24"/>
      <c r="BN305" s="24"/>
    </row>
    <row r="306" spans="1:66" x14ac:dyDescent="0.25">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4"/>
      <c r="BM306" s="24"/>
      <c r="BN306" s="24"/>
    </row>
    <row r="307" spans="1:66" x14ac:dyDescent="0.25">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4"/>
      <c r="BM307" s="24"/>
      <c r="BN307" s="24"/>
    </row>
    <row r="308" spans="1:66" x14ac:dyDescent="0.25">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4"/>
      <c r="BM308" s="24"/>
      <c r="BN308" s="24"/>
    </row>
    <row r="309" spans="1:66" x14ac:dyDescent="0.25">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4"/>
      <c r="BM309" s="24"/>
      <c r="BN309" s="24"/>
    </row>
    <row r="310" spans="1:66" x14ac:dyDescent="0.25">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4"/>
      <c r="BM310" s="24"/>
      <c r="BN310" s="24"/>
    </row>
    <row r="311" spans="1:66" x14ac:dyDescent="0.25">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4"/>
      <c r="BM311" s="24"/>
      <c r="BN311" s="24"/>
    </row>
    <row r="312" spans="1:66" x14ac:dyDescent="0.25">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4"/>
      <c r="BM312" s="24"/>
      <c r="BN312" s="24"/>
    </row>
    <row r="313" spans="1:66" x14ac:dyDescent="0.25">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4"/>
      <c r="BM313" s="24"/>
      <c r="BN313" s="24"/>
    </row>
    <row r="314" spans="1:66" x14ac:dyDescent="0.25">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4"/>
      <c r="BM314" s="24"/>
      <c r="BN314" s="24"/>
    </row>
    <row r="315" spans="1:66" x14ac:dyDescent="0.25">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4"/>
      <c r="BM315" s="24"/>
      <c r="BN315" s="24"/>
    </row>
    <row r="316" spans="1:66" x14ac:dyDescent="0.25">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4"/>
      <c r="BM316" s="24"/>
      <c r="BN316" s="24"/>
    </row>
    <row r="317" spans="1:66" x14ac:dyDescent="0.25">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4"/>
      <c r="BM317" s="24"/>
      <c r="BN317" s="24"/>
    </row>
    <row r="318" spans="1:66" x14ac:dyDescent="0.25">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4"/>
      <c r="BM318" s="24"/>
      <c r="BN318" s="24"/>
    </row>
    <row r="319" spans="1:66" x14ac:dyDescent="0.25">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4"/>
      <c r="BM319" s="24"/>
      <c r="BN319" s="24"/>
    </row>
    <row r="320" spans="1:66" x14ac:dyDescent="0.25">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4"/>
      <c r="BM320" s="24"/>
      <c r="BN320" s="24"/>
    </row>
    <row r="321" spans="1:66" x14ac:dyDescent="0.25">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4"/>
      <c r="BM321" s="24"/>
      <c r="BN321" s="24"/>
    </row>
    <row r="322" spans="1:66" x14ac:dyDescent="0.25">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4"/>
      <c r="BM322" s="24"/>
      <c r="BN322" s="24"/>
    </row>
    <row r="323" spans="1:66" x14ac:dyDescent="0.25">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4"/>
      <c r="BM323" s="24"/>
      <c r="BN323" s="24"/>
    </row>
    <row r="324" spans="1:66" x14ac:dyDescent="0.25">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4"/>
      <c r="BM324" s="24"/>
      <c r="BN324" s="24"/>
    </row>
    <row r="325" spans="1:66" x14ac:dyDescent="0.25">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4"/>
      <c r="BM325" s="24"/>
      <c r="BN325" s="24"/>
    </row>
    <row r="326" spans="1:66" x14ac:dyDescent="0.25">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4"/>
      <c r="BM326" s="24"/>
      <c r="BN326" s="24"/>
    </row>
    <row r="327" spans="1:66" x14ac:dyDescent="0.25">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4"/>
      <c r="BM327" s="24"/>
      <c r="BN327" s="24"/>
    </row>
    <row r="328" spans="1:66" x14ac:dyDescent="0.25">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4"/>
      <c r="BM328" s="24"/>
      <c r="BN328" s="24"/>
    </row>
    <row r="329" spans="1:66" x14ac:dyDescent="0.25">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4"/>
      <c r="BM329" s="24"/>
      <c r="BN329" s="24"/>
    </row>
    <row r="330" spans="1:66" x14ac:dyDescent="0.25">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4"/>
      <c r="BM330" s="24"/>
      <c r="BN330" s="24"/>
    </row>
    <row r="331" spans="1:66" x14ac:dyDescent="0.25">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4"/>
      <c r="BM331" s="24"/>
      <c r="BN331" s="24"/>
    </row>
    <row r="332" spans="1:66" x14ac:dyDescent="0.25">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4"/>
      <c r="BM332" s="24"/>
      <c r="BN332" s="24"/>
    </row>
    <row r="333" spans="1:66" x14ac:dyDescent="0.25">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4"/>
      <c r="BM333" s="24"/>
      <c r="BN333" s="24"/>
    </row>
    <row r="334" spans="1:66" x14ac:dyDescent="0.25">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4"/>
      <c r="BM334" s="24"/>
      <c r="BN334" s="24"/>
    </row>
    <row r="335" spans="1:66" x14ac:dyDescent="0.25">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4"/>
      <c r="BM335" s="24"/>
      <c r="BN335" s="24"/>
    </row>
    <row r="336" spans="1:66" x14ac:dyDescent="0.25">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4"/>
      <c r="BM336" s="24"/>
      <c r="BN336" s="24"/>
    </row>
    <row r="337" spans="1:66" x14ac:dyDescent="0.25">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4"/>
      <c r="BM337" s="24"/>
      <c r="BN337" s="24"/>
    </row>
    <row r="338" spans="1:66" x14ac:dyDescent="0.25">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4"/>
      <c r="BM338" s="24"/>
      <c r="BN338" s="24"/>
    </row>
    <row r="339" spans="1:66" x14ac:dyDescent="0.25">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4"/>
      <c r="BM339" s="24"/>
      <c r="BN339" s="24"/>
    </row>
    <row r="340" spans="1:66" x14ac:dyDescent="0.25">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4"/>
      <c r="BM340" s="24"/>
      <c r="BN340" s="24"/>
    </row>
    <row r="341" spans="1:66" x14ac:dyDescent="0.25">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4"/>
      <c r="BM341" s="24"/>
      <c r="BN341" s="24"/>
    </row>
    <row r="342" spans="1:66" x14ac:dyDescent="0.25">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4"/>
      <c r="BM342" s="24"/>
      <c r="BN342" s="24"/>
    </row>
    <row r="343" spans="1:66" x14ac:dyDescent="0.25">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4"/>
      <c r="BM343" s="24"/>
      <c r="BN343" s="24"/>
    </row>
    <row r="344" spans="1:66" x14ac:dyDescent="0.25">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4"/>
      <c r="BM344" s="24"/>
      <c r="BN344" s="24"/>
    </row>
    <row r="345" spans="1:66" x14ac:dyDescent="0.25">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4"/>
      <c r="BM345" s="24"/>
      <c r="BN345" s="24"/>
    </row>
    <row r="346" spans="1:66" x14ac:dyDescent="0.25">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4"/>
      <c r="BM346" s="24"/>
      <c r="BN346" s="24"/>
    </row>
    <row r="347" spans="1:66" x14ac:dyDescent="0.25">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4"/>
      <c r="BM347" s="24"/>
      <c r="BN347" s="24"/>
    </row>
    <row r="348" spans="1:66" x14ac:dyDescent="0.25">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4"/>
      <c r="BM348" s="24"/>
      <c r="BN348" s="24"/>
    </row>
    <row r="349" spans="1:66" x14ac:dyDescent="0.25">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4"/>
      <c r="BM349" s="24"/>
      <c r="BN349" s="24"/>
    </row>
    <row r="350" spans="1:66" x14ac:dyDescent="0.25">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4"/>
      <c r="BM350" s="24"/>
      <c r="BN350" s="24"/>
    </row>
    <row r="351" spans="1:66" x14ac:dyDescent="0.25">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4"/>
      <c r="BM351" s="24"/>
      <c r="BN351" s="24"/>
    </row>
    <row r="352" spans="1:66" x14ac:dyDescent="0.25">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4"/>
      <c r="BM352" s="24"/>
      <c r="BN352" s="24"/>
    </row>
    <row r="353" spans="1:66" x14ac:dyDescent="0.25">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4"/>
      <c r="BM353" s="24"/>
      <c r="BN353" s="24"/>
    </row>
    <row r="354" spans="1:66" x14ac:dyDescent="0.25">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4"/>
      <c r="BM354" s="24"/>
      <c r="BN354" s="24"/>
    </row>
    <row r="355" spans="1:66" x14ac:dyDescent="0.25">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4"/>
      <c r="BM355" s="24"/>
      <c r="BN355" s="24"/>
    </row>
    <row r="356" spans="1:66" x14ac:dyDescent="0.25">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4"/>
      <c r="BM356" s="24"/>
      <c r="BN356" s="24"/>
    </row>
    <row r="357" spans="1:66" x14ac:dyDescent="0.25">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4"/>
      <c r="BM357" s="24"/>
      <c r="BN357" s="24"/>
    </row>
    <row r="358" spans="1:66" x14ac:dyDescent="0.25">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4"/>
      <c r="BM358" s="24"/>
      <c r="BN358" s="24"/>
    </row>
    <row r="359" spans="1:66" x14ac:dyDescent="0.25">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4"/>
      <c r="BM359" s="24"/>
      <c r="BN359" s="24"/>
    </row>
    <row r="360" spans="1:66" x14ac:dyDescent="0.25">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4"/>
      <c r="BM360" s="24"/>
      <c r="BN360" s="24"/>
    </row>
    <row r="361" spans="1:66" x14ac:dyDescent="0.25">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4"/>
      <c r="BM361" s="24"/>
      <c r="BN361" s="24"/>
    </row>
    <row r="362" spans="1:66" x14ac:dyDescent="0.25">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4"/>
      <c r="BM362" s="24"/>
      <c r="BN362" s="24"/>
    </row>
    <row r="363" spans="1:66" x14ac:dyDescent="0.25">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4"/>
      <c r="BM363" s="24"/>
      <c r="BN363" s="24"/>
    </row>
    <row r="364" spans="1:66" x14ac:dyDescent="0.25">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4"/>
      <c r="BM364" s="24"/>
      <c r="BN364" s="24"/>
    </row>
    <row r="365" spans="1:66" x14ac:dyDescent="0.25">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4"/>
      <c r="BM365" s="24"/>
      <c r="BN365" s="24"/>
    </row>
    <row r="366" spans="1:66" x14ac:dyDescent="0.25">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4"/>
      <c r="BM366" s="24"/>
      <c r="BN366" s="24"/>
    </row>
    <row r="367" spans="1:66" x14ac:dyDescent="0.25">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4"/>
      <c r="BM367" s="24"/>
      <c r="BN367" s="24"/>
    </row>
    <row r="368" spans="1:66" x14ac:dyDescent="0.25">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4"/>
      <c r="BM368" s="24"/>
      <c r="BN368" s="24"/>
    </row>
    <row r="369" spans="1:66" x14ac:dyDescent="0.25">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4"/>
      <c r="BM369" s="24"/>
      <c r="BN369" s="24"/>
    </row>
    <row r="370" spans="1:66" x14ac:dyDescent="0.25">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4"/>
      <c r="BM370" s="24"/>
      <c r="BN370" s="24"/>
    </row>
    <row r="371" spans="1:66" x14ac:dyDescent="0.25">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4"/>
      <c r="BM371" s="24"/>
      <c r="BN371" s="24"/>
    </row>
    <row r="372" spans="1:66" x14ac:dyDescent="0.25">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4"/>
      <c r="BM372" s="24"/>
      <c r="BN372" s="24"/>
    </row>
    <row r="373" spans="1:66" x14ac:dyDescent="0.25">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4"/>
      <c r="BM373" s="24"/>
      <c r="BN373" s="24"/>
    </row>
    <row r="374" spans="1:66" x14ac:dyDescent="0.25">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4"/>
      <c r="BM374" s="24"/>
      <c r="BN374" s="24"/>
    </row>
    <row r="375" spans="1:66" x14ac:dyDescent="0.25">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4"/>
      <c r="BM375" s="24"/>
      <c r="BN375" s="24"/>
    </row>
    <row r="376" spans="1:66" x14ac:dyDescent="0.25">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4"/>
      <c r="BM376" s="24"/>
      <c r="BN376" s="24"/>
    </row>
    <row r="377" spans="1:66" x14ac:dyDescent="0.25">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4"/>
      <c r="BM377" s="24"/>
      <c r="BN377" s="24"/>
    </row>
    <row r="378" spans="1:66" x14ac:dyDescent="0.25">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4"/>
      <c r="BM378" s="24"/>
      <c r="BN378" s="24"/>
    </row>
    <row r="379" spans="1:66" x14ac:dyDescent="0.25">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4"/>
      <c r="BM379" s="24"/>
      <c r="BN379" s="24"/>
    </row>
    <row r="380" spans="1:66" x14ac:dyDescent="0.25">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4"/>
      <c r="BM380" s="24"/>
      <c r="BN380" s="24"/>
    </row>
    <row r="381" spans="1:66" x14ac:dyDescent="0.25">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4"/>
      <c r="BM381" s="24"/>
      <c r="BN381" s="24"/>
    </row>
    <row r="382" spans="1:66" x14ac:dyDescent="0.25">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4"/>
      <c r="BM382" s="24"/>
      <c r="BN382" s="24"/>
    </row>
    <row r="383" spans="1:66" x14ac:dyDescent="0.25">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4"/>
      <c r="BM383" s="24"/>
      <c r="BN383" s="24"/>
    </row>
    <row r="384" spans="1:66" x14ac:dyDescent="0.25">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4"/>
      <c r="BM384" s="24"/>
      <c r="BN384" s="24"/>
    </row>
    <row r="385" spans="1:66" x14ac:dyDescent="0.25">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4"/>
      <c r="BM385" s="24"/>
      <c r="BN385" s="24"/>
    </row>
    <row r="386" spans="1:66" x14ac:dyDescent="0.25">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4"/>
      <c r="BM386" s="24"/>
      <c r="BN386" s="24"/>
    </row>
    <row r="387" spans="1:66" x14ac:dyDescent="0.25">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4"/>
      <c r="BM387" s="24"/>
      <c r="BN387" s="24"/>
    </row>
    <row r="388" spans="1:66" x14ac:dyDescent="0.25">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4"/>
      <c r="BM388" s="24"/>
      <c r="BN388" s="24"/>
    </row>
    <row r="389" spans="1:66" x14ac:dyDescent="0.25">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4"/>
      <c r="BM389" s="24"/>
      <c r="BN389" s="24"/>
    </row>
    <row r="390" spans="1:66" x14ac:dyDescent="0.25">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4"/>
      <c r="BM390" s="24"/>
      <c r="BN390" s="24"/>
    </row>
    <row r="391" spans="1:66" x14ac:dyDescent="0.25">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4"/>
      <c r="BM391" s="24"/>
      <c r="BN391" s="24"/>
    </row>
    <row r="392" spans="1:66" x14ac:dyDescent="0.25">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4"/>
      <c r="BM392" s="24"/>
      <c r="BN392" s="24"/>
    </row>
    <row r="393" spans="1:66" x14ac:dyDescent="0.25">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4"/>
      <c r="BM393" s="24"/>
      <c r="BN393" s="24"/>
    </row>
    <row r="394" spans="1:66" x14ac:dyDescent="0.25">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4"/>
      <c r="BM394" s="24"/>
      <c r="BN394" s="24"/>
    </row>
    <row r="395" spans="1:66" x14ac:dyDescent="0.25">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4"/>
      <c r="BM395" s="24"/>
      <c r="BN395" s="24"/>
    </row>
    <row r="396" spans="1:66" x14ac:dyDescent="0.25">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4"/>
      <c r="BM396" s="24"/>
      <c r="BN396" s="24"/>
    </row>
    <row r="397" spans="1:66" x14ac:dyDescent="0.25">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4"/>
      <c r="BM397" s="24"/>
      <c r="BN397" s="24"/>
    </row>
    <row r="398" spans="1:66" x14ac:dyDescent="0.25">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4"/>
      <c r="BM398" s="24"/>
      <c r="BN398" s="24"/>
    </row>
    <row r="399" spans="1:66" x14ac:dyDescent="0.25">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4"/>
      <c r="BM399" s="24"/>
      <c r="BN399" s="24"/>
    </row>
    <row r="400" spans="1:66" x14ac:dyDescent="0.25">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4"/>
      <c r="BM400" s="24"/>
      <c r="BN400" s="24"/>
    </row>
    <row r="401" spans="1:66" x14ac:dyDescent="0.25">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4"/>
      <c r="BM401" s="24"/>
      <c r="BN401" s="24"/>
    </row>
    <row r="402" spans="1:66" x14ac:dyDescent="0.25">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4"/>
      <c r="BM402" s="24"/>
      <c r="BN402" s="24"/>
    </row>
    <row r="403" spans="1:66" x14ac:dyDescent="0.25">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4"/>
      <c r="BM403" s="24"/>
      <c r="BN403" s="24"/>
    </row>
    <row r="404" spans="1:66" x14ac:dyDescent="0.25">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4"/>
      <c r="BM404" s="24"/>
      <c r="BN404" s="24"/>
    </row>
    <row r="405" spans="1:66" x14ac:dyDescent="0.25">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4"/>
      <c r="BM405" s="24"/>
      <c r="BN405" s="24"/>
    </row>
    <row r="406" spans="1:66" x14ac:dyDescent="0.25">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4"/>
      <c r="BM406" s="24"/>
      <c r="BN406" s="24"/>
    </row>
    <row r="407" spans="1:66" x14ac:dyDescent="0.25">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4"/>
      <c r="BM407" s="24"/>
      <c r="BN407" s="24"/>
    </row>
    <row r="408" spans="1:66" x14ac:dyDescent="0.25">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4"/>
      <c r="BM408" s="24"/>
      <c r="BN408" s="24"/>
    </row>
    <row r="409" spans="1:66" x14ac:dyDescent="0.25">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4"/>
      <c r="BM409" s="24"/>
      <c r="BN409" s="24"/>
    </row>
    <row r="410" spans="1:66" x14ac:dyDescent="0.25">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4"/>
      <c r="BM410" s="24"/>
      <c r="BN410" s="24"/>
    </row>
    <row r="411" spans="1:66" x14ac:dyDescent="0.25">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4"/>
      <c r="BM411" s="24"/>
      <c r="BN411" s="24"/>
    </row>
    <row r="412" spans="1:66" x14ac:dyDescent="0.25">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4"/>
      <c r="BM412" s="24"/>
      <c r="BN412" s="24"/>
    </row>
    <row r="413" spans="1:66" x14ac:dyDescent="0.25">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4"/>
      <c r="BM413" s="24"/>
      <c r="BN413" s="24"/>
    </row>
    <row r="414" spans="1:66" x14ac:dyDescent="0.25">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4"/>
      <c r="BM414" s="24"/>
      <c r="BN414" s="24"/>
    </row>
    <row r="415" spans="1:66" x14ac:dyDescent="0.25">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4"/>
      <c r="BM415" s="24"/>
      <c r="BN415" s="24"/>
    </row>
    <row r="416" spans="1:66" x14ac:dyDescent="0.25">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4"/>
      <c r="BM416" s="24"/>
      <c r="BN416" s="24"/>
    </row>
    <row r="417" spans="1:66" x14ac:dyDescent="0.25">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4"/>
      <c r="BM417" s="24"/>
      <c r="BN417" s="24"/>
    </row>
    <row r="418" spans="1:66" x14ac:dyDescent="0.25">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4"/>
      <c r="BM418" s="24"/>
      <c r="BN418" s="24"/>
    </row>
    <row r="419" spans="1:66" x14ac:dyDescent="0.25">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4"/>
      <c r="BM419" s="24"/>
      <c r="BN419" s="24"/>
    </row>
    <row r="420" spans="1:66" x14ac:dyDescent="0.25">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4"/>
      <c r="BM420" s="24"/>
      <c r="BN420" s="24"/>
    </row>
    <row r="421" spans="1:66" x14ac:dyDescent="0.25">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4"/>
      <c r="BM421" s="24"/>
      <c r="BN421" s="24"/>
    </row>
    <row r="422" spans="1:66" x14ac:dyDescent="0.25">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4"/>
      <c r="BM422" s="24"/>
      <c r="BN422" s="24"/>
    </row>
    <row r="423" spans="1:66" x14ac:dyDescent="0.25">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4"/>
      <c r="BM423" s="24"/>
      <c r="BN423" s="24"/>
    </row>
    <row r="424" spans="1:66" x14ac:dyDescent="0.25">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4"/>
      <c r="BM424" s="24"/>
      <c r="BN424" s="24"/>
    </row>
    <row r="425" spans="1:66" x14ac:dyDescent="0.25">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4"/>
      <c r="BM425" s="24"/>
      <c r="BN425" s="24"/>
    </row>
    <row r="426" spans="1:66" x14ac:dyDescent="0.25">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4"/>
      <c r="BM426" s="24"/>
      <c r="BN426" s="24"/>
    </row>
    <row r="427" spans="1:66" x14ac:dyDescent="0.25">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4"/>
      <c r="BM427" s="24"/>
      <c r="BN427" s="24"/>
    </row>
    <row r="428" spans="1:66" x14ac:dyDescent="0.25">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4"/>
      <c r="BM428" s="24"/>
      <c r="BN428" s="24"/>
    </row>
    <row r="429" spans="1:66" x14ac:dyDescent="0.25">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4"/>
      <c r="BM429" s="24"/>
      <c r="BN429" s="24"/>
    </row>
    <row r="430" spans="1:66" x14ac:dyDescent="0.25">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4"/>
      <c r="BM430" s="24"/>
      <c r="BN430" s="24"/>
    </row>
    <row r="431" spans="1:66" x14ac:dyDescent="0.25">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4"/>
      <c r="BM431" s="24"/>
      <c r="BN431" s="24"/>
    </row>
    <row r="432" spans="1:66" x14ac:dyDescent="0.25">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4"/>
      <c r="BM432" s="24"/>
      <c r="BN432" s="24"/>
    </row>
    <row r="433" spans="1:66" x14ac:dyDescent="0.25">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4"/>
      <c r="BM433" s="24"/>
      <c r="BN433" s="24"/>
    </row>
    <row r="434" spans="1:66" x14ac:dyDescent="0.25">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4"/>
      <c r="BM434" s="24"/>
      <c r="BN434" s="24"/>
    </row>
    <row r="435" spans="1:66" x14ac:dyDescent="0.25">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4"/>
      <c r="BM435" s="24"/>
      <c r="BN435" s="24"/>
    </row>
    <row r="436" spans="1:66" x14ac:dyDescent="0.25">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4"/>
      <c r="BM436" s="24"/>
      <c r="BN436" s="24"/>
    </row>
    <row r="437" spans="1:66" x14ac:dyDescent="0.25">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4"/>
      <c r="BM437" s="24"/>
      <c r="BN437" s="24"/>
    </row>
    <row r="438" spans="1:66" x14ac:dyDescent="0.25">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4"/>
      <c r="BM438" s="24"/>
      <c r="BN438" s="24"/>
    </row>
    <row r="439" spans="1:66" x14ac:dyDescent="0.25">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4"/>
      <c r="BM439" s="24"/>
      <c r="BN439" s="24"/>
    </row>
    <row r="440" spans="1:66" x14ac:dyDescent="0.25">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4"/>
      <c r="BM440" s="24"/>
      <c r="BN440" s="24"/>
    </row>
    <row r="441" spans="1:66" x14ac:dyDescent="0.25">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4"/>
      <c r="BM441" s="24"/>
      <c r="BN441" s="24"/>
    </row>
    <row r="442" spans="1:66" x14ac:dyDescent="0.25">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4"/>
      <c r="BM442" s="24"/>
      <c r="BN442" s="24"/>
    </row>
    <row r="443" spans="1:66" x14ac:dyDescent="0.25">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4"/>
      <c r="BM443" s="24"/>
      <c r="BN443" s="24"/>
    </row>
    <row r="444" spans="1:66" x14ac:dyDescent="0.25">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4"/>
      <c r="BM444" s="24"/>
      <c r="BN444" s="24"/>
    </row>
    <row r="445" spans="1:66" x14ac:dyDescent="0.25">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4"/>
      <c r="BM445" s="24"/>
      <c r="BN445" s="24"/>
    </row>
    <row r="446" spans="1:66" x14ac:dyDescent="0.25">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4"/>
      <c r="BM446" s="24"/>
      <c r="BN446" s="24"/>
    </row>
    <row r="447" spans="1:66" x14ac:dyDescent="0.25">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4"/>
      <c r="BM447" s="24"/>
      <c r="BN447" s="24"/>
    </row>
    <row r="448" spans="1:66" x14ac:dyDescent="0.25">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4"/>
      <c r="BM448" s="24"/>
      <c r="BN448" s="24"/>
    </row>
    <row r="449" spans="1:66" x14ac:dyDescent="0.25">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4"/>
      <c r="BM449" s="24"/>
      <c r="BN449" s="24"/>
    </row>
    <row r="450" spans="1:66" x14ac:dyDescent="0.25">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4"/>
      <c r="BM450" s="24"/>
      <c r="BN450" s="24"/>
    </row>
    <row r="451" spans="1:66" x14ac:dyDescent="0.25">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4"/>
      <c r="BM451" s="24"/>
      <c r="BN451" s="24"/>
    </row>
    <row r="452" spans="1:66" x14ac:dyDescent="0.25">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4"/>
      <c r="BM452" s="24"/>
      <c r="BN452" s="24"/>
    </row>
    <row r="453" spans="1:66" x14ac:dyDescent="0.25">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4"/>
      <c r="BM453" s="24"/>
      <c r="BN453" s="24"/>
    </row>
    <row r="454" spans="1:66" x14ac:dyDescent="0.25">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4"/>
      <c r="BM454" s="24"/>
      <c r="BN454" s="24"/>
    </row>
    <row r="455" spans="1:66" x14ac:dyDescent="0.25">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4"/>
      <c r="BM455" s="24"/>
      <c r="BN455" s="24"/>
    </row>
    <row r="456" spans="1:66" x14ac:dyDescent="0.25">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4"/>
      <c r="BM456" s="24"/>
      <c r="BN456" s="24"/>
    </row>
    <row r="457" spans="1:66" x14ac:dyDescent="0.25">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4"/>
      <c r="BM457" s="24"/>
      <c r="BN457" s="24"/>
    </row>
    <row r="458" spans="1:66" x14ac:dyDescent="0.25">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4"/>
      <c r="BM458" s="24"/>
      <c r="BN458" s="24"/>
    </row>
    <row r="459" spans="1:66" x14ac:dyDescent="0.25">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4"/>
      <c r="BM459" s="24"/>
      <c r="BN459" s="24"/>
    </row>
    <row r="460" spans="1:66" x14ac:dyDescent="0.25">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4"/>
      <c r="BM460" s="24"/>
      <c r="BN460" s="24"/>
    </row>
    <row r="461" spans="1:66" x14ac:dyDescent="0.25">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4"/>
      <c r="BM461" s="24"/>
      <c r="BN461" s="24"/>
    </row>
    <row r="462" spans="1:66" x14ac:dyDescent="0.25">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4"/>
      <c r="BM462" s="24"/>
      <c r="BN462" s="24"/>
    </row>
    <row r="463" spans="1:66" x14ac:dyDescent="0.25">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4"/>
      <c r="BM463" s="24"/>
      <c r="BN463" s="24"/>
    </row>
    <row r="464" spans="1:66" x14ac:dyDescent="0.25">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4"/>
      <c r="BM464" s="24"/>
      <c r="BN464" s="24"/>
    </row>
    <row r="465" spans="1:66" x14ac:dyDescent="0.25">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4"/>
      <c r="BM465" s="24"/>
      <c r="BN465" s="24"/>
    </row>
    <row r="466" spans="1:66" x14ac:dyDescent="0.25">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4"/>
      <c r="BM466" s="24"/>
      <c r="BN466" s="24"/>
    </row>
    <row r="467" spans="1:66" x14ac:dyDescent="0.25">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4"/>
      <c r="BM467" s="24"/>
      <c r="BN467" s="24"/>
    </row>
    <row r="468" spans="1:66" x14ac:dyDescent="0.25">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4"/>
      <c r="BM468" s="24"/>
      <c r="BN468" s="24"/>
    </row>
    <row r="469" spans="1:66" x14ac:dyDescent="0.25">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4"/>
      <c r="BM469" s="24"/>
      <c r="BN469" s="24"/>
    </row>
    <row r="470" spans="1:66" x14ac:dyDescent="0.25">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4"/>
      <c r="BM470" s="24"/>
      <c r="BN470" s="24"/>
    </row>
    <row r="471" spans="1:66" x14ac:dyDescent="0.25">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4"/>
      <c r="BM471" s="24"/>
      <c r="BN471" s="24"/>
    </row>
    <row r="472" spans="1:66" x14ac:dyDescent="0.25">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4"/>
      <c r="BM472" s="24"/>
      <c r="BN472" s="24"/>
    </row>
    <row r="473" spans="1:66" x14ac:dyDescent="0.25">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4"/>
      <c r="BM473" s="24"/>
      <c r="BN473" s="24"/>
    </row>
    <row r="474" spans="1:66" x14ac:dyDescent="0.25">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4"/>
      <c r="BM474" s="24"/>
      <c r="BN474" s="24"/>
    </row>
    <row r="475" spans="1:66" x14ac:dyDescent="0.25">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4"/>
      <c r="BM475" s="24"/>
      <c r="BN475" s="24"/>
    </row>
    <row r="476" spans="1:66" x14ac:dyDescent="0.25">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4"/>
      <c r="BM476" s="24"/>
      <c r="BN476" s="24"/>
    </row>
    <row r="477" spans="1:66" x14ac:dyDescent="0.25">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4"/>
      <c r="BM477" s="24"/>
      <c r="BN477" s="24"/>
    </row>
    <row r="478" spans="1:66" x14ac:dyDescent="0.25">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4"/>
      <c r="BM478" s="24"/>
      <c r="BN478" s="24"/>
    </row>
    <row r="479" spans="1:66" x14ac:dyDescent="0.25">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4"/>
      <c r="BM479" s="24"/>
      <c r="BN479" s="24"/>
    </row>
    <row r="480" spans="1:66" x14ac:dyDescent="0.25">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4"/>
      <c r="BM480" s="24"/>
      <c r="BN480" s="24"/>
    </row>
    <row r="481" spans="1:66" x14ac:dyDescent="0.25">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4"/>
      <c r="BM481" s="24"/>
      <c r="BN481" s="24"/>
    </row>
    <row r="482" spans="1:66" x14ac:dyDescent="0.25">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4"/>
      <c r="BM482" s="24"/>
      <c r="BN482" s="24"/>
    </row>
    <row r="483" spans="1:66" x14ac:dyDescent="0.25">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4"/>
      <c r="BM483" s="24"/>
      <c r="BN483" s="24"/>
    </row>
    <row r="484" spans="1:66" x14ac:dyDescent="0.25">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4"/>
      <c r="BM484" s="24"/>
      <c r="BN484" s="24"/>
    </row>
    <row r="485" spans="1:66" x14ac:dyDescent="0.25">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4"/>
      <c r="BM485" s="24"/>
      <c r="BN485" s="24"/>
    </row>
    <row r="486" spans="1:66" x14ac:dyDescent="0.25">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4"/>
      <c r="BM486" s="24"/>
      <c r="BN486" s="24"/>
    </row>
    <row r="487" spans="1:66" x14ac:dyDescent="0.25">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4"/>
      <c r="BM487" s="24"/>
      <c r="BN487" s="24"/>
    </row>
    <row r="488" spans="1:66" x14ac:dyDescent="0.25">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4"/>
      <c r="BM488" s="24"/>
      <c r="BN488" s="24"/>
    </row>
    <row r="489" spans="1:66" x14ac:dyDescent="0.25">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4"/>
      <c r="BM489" s="24"/>
      <c r="BN489" s="24"/>
    </row>
    <row r="490" spans="1:66" x14ac:dyDescent="0.25">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4"/>
      <c r="BM490" s="24"/>
      <c r="BN490" s="24"/>
    </row>
    <row r="491" spans="1:66" x14ac:dyDescent="0.25">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4"/>
      <c r="BM491" s="24"/>
      <c r="BN491" s="24"/>
    </row>
    <row r="492" spans="1:66" x14ac:dyDescent="0.25">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4"/>
      <c r="BM492" s="24"/>
      <c r="BN492" s="24"/>
    </row>
    <row r="493" spans="1:66" x14ac:dyDescent="0.25">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4"/>
      <c r="BM493" s="24"/>
      <c r="BN493" s="24"/>
    </row>
    <row r="494" spans="1:66" x14ac:dyDescent="0.25">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4"/>
      <c r="BM494" s="24"/>
      <c r="BN494" s="24"/>
    </row>
    <row r="495" spans="1:66" x14ac:dyDescent="0.25">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4"/>
      <c r="BM495" s="24"/>
      <c r="BN495" s="24"/>
    </row>
    <row r="496" spans="1:66" x14ac:dyDescent="0.25">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4"/>
      <c r="BM496" s="24"/>
      <c r="BN496" s="24"/>
    </row>
    <row r="497" spans="1:66" x14ac:dyDescent="0.25">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4"/>
      <c r="BM497" s="24"/>
      <c r="BN497" s="24"/>
    </row>
    <row r="498" spans="1:66" x14ac:dyDescent="0.25">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4"/>
      <c r="BM498" s="24"/>
      <c r="BN498" s="24"/>
    </row>
    <row r="499" spans="1:66" x14ac:dyDescent="0.25">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4"/>
      <c r="BM499" s="24"/>
      <c r="BN499" s="24"/>
    </row>
    <row r="500" spans="1:66" x14ac:dyDescent="0.25">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4"/>
      <c r="BM500" s="24"/>
      <c r="BN500" s="24"/>
    </row>
    <row r="501" spans="1:66" x14ac:dyDescent="0.25">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4"/>
      <c r="BM501" s="24"/>
      <c r="BN501" s="24"/>
    </row>
    <row r="502" spans="1:66" x14ac:dyDescent="0.25">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4"/>
      <c r="BM502" s="24"/>
      <c r="BN502" s="24"/>
    </row>
    <row r="503" spans="1:66" x14ac:dyDescent="0.25">
      <c r="A503" s="41"/>
      <c r="B503" s="40"/>
      <c r="C503" s="40"/>
      <c r="D503" s="40"/>
      <c r="BL503" s="24"/>
      <c r="BM503" s="24"/>
      <c r="BN503" s="24"/>
    </row>
    <row r="504" spans="1:66" x14ac:dyDescent="0.25">
      <c r="A504" s="41"/>
      <c r="B504" s="40"/>
      <c r="C504" s="40"/>
      <c r="D504" s="40"/>
      <c r="BL504" s="24"/>
      <c r="BM504" s="24"/>
      <c r="BN504" s="24"/>
    </row>
    <row r="505" spans="1:66" x14ac:dyDescent="0.25">
      <c r="A505" s="41"/>
      <c r="B505" s="40"/>
      <c r="C505" s="40"/>
      <c r="D505" s="40"/>
      <c r="BL505" s="24"/>
      <c r="BM505" s="24"/>
      <c r="BN505" s="24"/>
    </row>
    <row r="506" spans="1:66" x14ac:dyDescent="0.25">
      <c r="A506" s="41"/>
      <c r="B506" s="40"/>
      <c r="C506" s="40"/>
      <c r="D506" s="40"/>
      <c r="BL506" s="24"/>
      <c r="BM506" s="24"/>
      <c r="BN506" s="24"/>
    </row>
    <row r="507" spans="1:66" x14ac:dyDescent="0.25">
      <c r="A507" s="41"/>
      <c r="B507" s="40"/>
      <c r="C507" s="40"/>
      <c r="D507" s="40"/>
      <c r="BL507" s="24"/>
      <c r="BM507" s="24"/>
      <c r="BN507" s="24"/>
    </row>
    <row r="508" spans="1:66" x14ac:dyDescent="0.25">
      <c r="A508" s="41"/>
      <c r="B508" s="40"/>
      <c r="C508" s="40"/>
      <c r="D508" s="40"/>
      <c r="BL508" s="24"/>
      <c r="BM508" s="24"/>
      <c r="BN508" s="24"/>
    </row>
    <row r="509" spans="1:66" x14ac:dyDescent="0.25">
      <c r="A509" s="41"/>
      <c r="B509" s="40"/>
      <c r="C509" s="40"/>
      <c r="D509" s="40"/>
      <c r="BL509" s="24"/>
      <c r="BM509" s="24"/>
      <c r="BN509" s="24"/>
    </row>
    <row r="510" spans="1:66" x14ac:dyDescent="0.25">
      <c r="A510" s="41"/>
      <c r="B510" s="40"/>
      <c r="C510" s="40"/>
      <c r="D510" s="40"/>
      <c r="BL510" s="24"/>
      <c r="BM510" s="24"/>
      <c r="BN510" s="24"/>
    </row>
    <row r="511" spans="1:66" x14ac:dyDescent="0.25">
      <c r="A511" s="41"/>
      <c r="B511" s="40"/>
      <c r="C511" s="40"/>
      <c r="D511" s="40"/>
      <c r="BL511" s="24"/>
      <c r="BM511" s="24"/>
      <c r="BN511" s="24"/>
    </row>
    <row r="512" spans="1:66" x14ac:dyDescent="0.25">
      <c r="A512" s="41"/>
      <c r="B512" s="40"/>
      <c r="C512" s="40"/>
      <c r="D512" s="40"/>
      <c r="BL512" s="24"/>
      <c r="BM512" s="24"/>
      <c r="BN512" s="24"/>
    </row>
    <row r="513" spans="1:66" x14ac:dyDescent="0.25">
      <c r="A513" s="41"/>
      <c r="B513" s="40"/>
      <c r="C513" s="40"/>
      <c r="D513" s="40"/>
      <c r="BL513" s="24"/>
      <c r="BM513" s="24"/>
      <c r="BN513" s="24"/>
    </row>
    <row r="514" spans="1:66" x14ac:dyDescent="0.25">
      <c r="A514" s="41"/>
      <c r="B514" s="40"/>
      <c r="C514" s="40"/>
      <c r="D514" s="40"/>
      <c r="BL514" s="24"/>
      <c r="BM514" s="24"/>
      <c r="BN514" s="24"/>
    </row>
    <row r="515" spans="1:66" x14ac:dyDescent="0.25">
      <c r="A515" s="41"/>
      <c r="B515" s="40"/>
      <c r="C515" s="40"/>
      <c r="D515" s="40"/>
      <c r="BL515" s="24"/>
      <c r="BM515" s="24"/>
      <c r="BN515" s="24"/>
    </row>
    <row r="516" spans="1:66" x14ac:dyDescent="0.25">
      <c r="A516" s="41"/>
      <c r="B516" s="40"/>
      <c r="C516" s="40"/>
      <c r="D516" s="40"/>
      <c r="BL516" s="24"/>
      <c r="BM516" s="24"/>
      <c r="BN516" s="24"/>
    </row>
    <row r="517" spans="1:66" x14ac:dyDescent="0.25">
      <c r="A517" s="41"/>
      <c r="B517" s="40"/>
      <c r="C517" s="40"/>
      <c r="D517" s="40"/>
      <c r="BL517" s="24"/>
      <c r="BM517" s="24"/>
      <c r="BN517" s="24"/>
    </row>
    <row r="518" spans="1:66" x14ac:dyDescent="0.25">
      <c r="A518" s="41"/>
      <c r="B518" s="40"/>
      <c r="C518" s="40"/>
      <c r="D518" s="40"/>
      <c r="BL518" s="24"/>
      <c r="BM518" s="24"/>
      <c r="BN518" s="24"/>
    </row>
  </sheetData>
  <sheetProtection algorithmName="SHA-512" hashValue="f7M5RavDLjcseToEpF8HarDyOTzo1yufWa7csH6e2qMnLKVdbpdaiWESmtELfmTQBK1Y50p/YPusbKYF5trTlw==" saltValue="kwZGpLTBd7bxYS12INSB3A==" spinCount="100000" sheet="1" formatCells="0" formatColumns="0" formatRows="0"/>
  <mergeCells count="3">
    <mergeCell ref="B1:E1"/>
    <mergeCell ref="B2:E2"/>
    <mergeCell ref="B3:E3"/>
  </mergeCells>
  <conditionalFormatting sqref="B1:B3">
    <cfRule type="expression" dxfId="7" priority="3">
      <formula>INDIRECT("f"&amp;ROW())="Wireless Plan Component"</formula>
    </cfRule>
  </conditionalFormatting>
  <conditionalFormatting sqref="B1:E3 A8:J8 A11:J11 A14:J14 A17:J17 A20:J20 A23:J23 A26:C26">
    <cfRule type="expression" dxfId="6" priority="1">
      <formula>#REF!&lt;&gt;"Yes"</formula>
    </cfRule>
  </conditionalFormatting>
  <conditionalFormatting sqref="G1:V2">
    <cfRule type="expression" dxfId="5" priority="2">
      <formula>INDIRECT("f"&amp;ROW())="Main Wireless SKU"</formula>
    </cfRule>
  </conditionalFormatting>
  <dataValidations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A1:I13"/>
  <sheetViews>
    <sheetView showGridLines="0" zoomScaleNormal="100" workbookViewId="0">
      <pane xSplit="1" ySplit="5" topLeftCell="B11" activePane="bottomRight" state="frozen"/>
      <selection activeCell="E47" sqref="E47"/>
      <selection pane="topRight" activeCell="E47" sqref="E47"/>
      <selection pane="bottomLeft" activeCell="E47" sqref="E47"/>
      <selection pane="bottomRight" activeCell="B13" sqref="B13"/>
    </sheetView>
  </sheetViews>
  <sheetFormatPr defaultColWidth="8.81640625" defaultRowHeight="12.5" x14ac:dyDescent="0.25"/>
  <cols>
    <col min="1" max="1" width="40" style="52" customWidth="1"/>
    <col min="2" max="2" width="66.7265625" style="51" customWidth="1"/>
    <col min="3" max="3" width="52" style="53" customWidth="1"/>
    <col min="4" max="4" width="47.26953125" style="51" customWidth="1"/>
    <col min="5" max="5" width="42.26953125" style="51" customWidth="1"/>
    <col min="6" max="6" width="48.453125" style="52" customWidth="1"/>
    <col min="7" max="7" width="48.54296875" style="52" customWidth="1"/>
    <col min="8" max="8" width="32.81640625" style="52" customWidth="1"/>
    <col min="9" max="9" width="23.453125" style="52" customWidth="1"/>
    <col min="10" max="16384" width="8.81640625" style="51"/>
  </cols>
  <sheetData>
    <row r="1" spans="1:9" ht="15.75" customHeight="1" x14ac:dyDescent="0.25">
      <c r="A1" s="22" t="s">
        <v>378</v>
      </c>
      <c r="B1" s="73" t="str">
        <f>'Pricing - Lot 1 Voice'!C1</f>
        <v>Spectrotel Inc.</v>
      </c>
      <c r="C1" s="189" t="s">
        <v>65</v>
      </c>
      <c r="D1" s="189"/>
      <c r="E1" s="189"/>
      <c r="F1" s="18"/>
      <c r="G1" s="18"/>
      <c r="H1" s="18"/>
      <c r="I1" s="18"/>
    </row>
    <row r="2" spans="1:9" ht="15.75" customHeight="1" x14ac:dyDescent="0.25">
      <c r="A2" s="23" t="s">
        <v>379</v>
      </c>
      <c r="B2" s="73" t="str">
        <f>'Pricing - Lot 1 Voice'!C2</f>
        <v>PS68703</v>
      </c>
      <c r="C2" s="189"/>
      <c r="D2" s="189"/>
      <c r="E2" s="189"/>
      <c r="F2" s="18"/>
      <c r="G2" s="18"/>
      <c r="H2" s="18"/>
      <c r="I2" s="18"/>
    </row>
    <row r="3" spans="1:9" ht="15.75" customHeight="1" x14ac:dyDescent="0.25">
      <c r="A3" s="23" t="s">
        <v>66</v>
      </c>
      <c r="B3" s="74">
        <v>45936</v>
      </c>
      <c r="C3" s="189"/>
      <c r="D3" s="189"/>
      <c r="E3" s="189"/>
      <c r="F3" s="18"/>
      <c r="G3" s="18"/>
      <c r="H3" s="18"/>
      <c r="I3" s="18"/>
    </row>
    <row r="4" spans="1:9" x14ac:dyDescent="0.25">
      <c r="A4" s="27"/>
      <c r="B4" s="27"/>
      <c r="C4" s="28"/>
      <c r="D4" s="27"/>
      <c r="E4" s="28"/>
      <c r="F4" s="28"/>
      <c r="G4" s="29"/>
      <c r="H4" s="29"/>
      <c r="I4" s="29"/>
    </row>
    <row r="5" spans="1:9" ht="26" x14ac:dyDescent="0.25">
      <c r="A5" s="8" t="s">
        <v>0</v>
      </c>
      <c r="B5" s="8" t="s">
        <v>83</v>
      </c>
      <c r="C5" s="50" t="s">
        <v>84</v>
      </c>
      <c r="D5" s="9" t="s">
        <v>85</v>
      </c>
      <c r="E5" s="9" t="s">
        <v>86</v>
      </c>
      <c r="F5" s="21" t="s">
        <v>87</v>
      </c>
      <c r="G5" s="26" t="s">
        <v>88</v>
      </c>
      <c r="H5" s="26" t="s">
        <v>89</v>
      </c>
      <c r="I5" s="26" t="s">
        <v>90</v>
      </c>
    </row>
    <row r="6" spans="1:9" ht="62.5" x14ac:dyDescent="0.25">
      <c r="A6" s="113" t="s">
        <v>124</v>
      </c>
      <c r="B6" s="54" t="s">
        <v>125</v>
      </c>
      <c r="C6" s="114" t="s">
        <v>126</v>
      </c>
      <c r="D6" s="100" t="s">
        <v>127</v>
      </c>
      <c r="E6" s="101" t="s">
        <v>127</v>
      </c>
      <c r="F6" s="101" t="s">
        <v>128</v>
      </c>
      <c r="G6" s="115" t="s">
        <v>100</v>
      </c>
      <c r="H6" s="115" t="s">
        <v>127</v>
      </c>
      <c r="I6" s="115" t="s">
        <v>91</v>
      </c>
    </row>
    <row r="7" spans="1:9" ht="50" x14ac:dyDescent="0.25">
      <c r="A7" s="113" t="s">
        <v>129</v>
      </c>
      <c r="B7" s="54" t="s">
        <v>130</v>
      </c>
      <c r="C7" s="114" t="s">
        <v>126</v>
      </c>
      <c r="D7" s="100" t="s">
        <v>131</v>
      </c>
      <c r="E7" s="101" t="s">
        <v>131</v>
      </c>
      <c r="F7" s="101" t="s">
        <v>132</v>
      </c>
      <c r="G7" s="115" t="s">
        <v>100</v>
      </c>
      <c r="H7" s="115" t="s">
        <v>131</v>
      </c>
      <c r="I7" s="115" t="s">
        <v>91</v>
      </c>
    </row>
    <row r="8" spans="1:9" ht="50" x14ac:dyDescent="0.25">
      <c r="A8" s="113" t="s">
        <v>133</v>
      </c>
      <c r="B8" s="54" t="s">
        <v>134</v>
      </c>
      <c r="C8" s="114" t="s">
        <v>126</v>
      </c>
      <c r="D8" s="100" t="s">
        <v>388</v>
      </c>
      <c r="E8" s="101" t="s">
        <v>388</v>
      </c>
      <c r="F8" s="101" t="s">
        <v>132</v>
      </c>
      <c r="G8" s="116" t="s">
        <v>100</v>
      </c>
      <c r="H8" s="116" t="s">
        <v>388</v>
      </c>
      <c r="I8" s="116" t="s">
        <v>91</v>
      </c>
    </row>
    <row r="9" spans="1:9" ht="50" x14ac:dyDescent="0.25">
      <c r="A9" s="113" t="s">
        <v>135</v>
      </c>
      <c r="B9" s="54" t="s">
        <v>136</v>
      </c>
      <c r="C9" s="114" t="s">
        <v>126</v>
      </c>
      <c r="D9" s="100" t="s">
        <v>389</v>
      </c>
      <c r="E9" s="101" t="s">
        <v>389</v>
      </c>
      <c r="F9" s="101" t="s">
        <v>132</v>
      </c>
      <c r="G9" s="115" t="s">
        <v>100</v>
      </c>
      <c r="H9" s="115" t="s">
        <v>389</v>
      </c>
      <c r="I9" s="115" t="s">
        <v>91</v>
      </c>
    </row>
    <row r="10" spans="1:9" ht="50" x14ac:dyDescent="0.25">
      <c r="A10" s="113" t="s">
        <v>137</v>
      </c>
      <c r="B10" s="54" t="s">
        <v>138</v>
      </c>
      <c r="C10" s="114" t="s">
        <v>126</v>
      </c>
      <c r="D10" s="100" t="s">
        <v>390</v>
      </c>
      <c r="E10" s="101" t="s">
        <v>390</v>
      </c>
      <c r="F10" s="101" t="s">
        <v>132</v>
      </c>
      <c r="G10" s="115" t="s">
        <v>100</v>
      </c>
      <c r="H10" s="115" t="s">
        <v>390</v>
      </c>
      <c r="I10" s="115" t="s">
        <v>91</v>
      </c>
    </row>
    <row r="11" spans="1:9" ht="50" x14ac:dyDescent="0.25">
      <c r="A11" s="113" t="s">
        <v>139</v>
      </c>
      <c r="B11" s="54" t="s">
        <v>140</v>
      </c>
      <c r="C11" s="114" t="s">
        <v>126</v>
      </c>
      <c r="D11" s="100" t="s">
        <v>141</v>
      </c>
      <c r="E11" s="101" t="s">
        <v>141</v>
      </c>
      <c r="F11" s="101" t="s">
        <v>142</v>
      </c>
      <c r="G11" s="115" t="s">
        <v>100</v>
      </c>
      <c r="H11" s="115" t="s">
        <v>141</v>
      </c>
      <c r="I11" s="115" t="s">
        <v>91</v>
      </c>
    </row>
    <row r="12" spans="1:9" ht="75" x14ac:dyDescent="0.25">
      <c r="A12" s="160" t="s">
        <v>1022</v>
      </c>
      <c r="B12" s="161" t="s">
        <v>978</v>
      </c>
      <c r="C12" s="162" t="s">
        <v>979</v>
      </c>
      <c r="D12" s="163" t="s">
        <v>980</v>
      </c>
      <c r="E12" s="101" t="s">
        <v>981</v>
      </c>
      <c r="F12" s="101" t="s">
        <v>982</v>
      </c>
      <c r="G12" s="115" t="s">
        <v>983</v>
      </c>
      <c r="H12" s="115" t="s">
        <v>984</v>
      </c>
      <c r="I12" s="115" t="s">
        <v>985</v>
      </c>
    </row>
    <row r="13" spans="1:9" ht="125" x14ac:dyDescent="0.25">
      <c r="A13" s="160" t="s">
        <v>977</v>
      </c>
      <c r="B13" s="161" t="s">
        <v>978</v>
      </c>
      <c r="C13" s="162" t="s">
        <v>1023</v>
      </c>
      <c r="D13" s="163" t="s">
        <v>980</v>
      </c>
      <c r="E13" s="101" t="s">
        <v>1016</v>
      </c>
      <c r="F13" s="101" t="s">
        <v>1017</v>
      </c>
      <c r="G13" s="115" t="s">
        <v>983</v>
      </c>
      <c r="H13" s="115" t="s">
        <v>984</v>
      </c>
      <c r="I13" s="115" t="s">
        <v>1018</v>
      </c>
    </row>
  </sheetData>
  <sheetProtection algorithmName="SHA-512" hashValue="qP0JSZMyxtFOR9vun4mkfhX/FnQ0LJU+tZDXVPuPfGJ5/nvWXbfPl8laOHu9F8L2/ZCXSee7e2EaO86RuZR5Dg==" saltValue="MlwE9qkv9TMFrS8dpADgLA==" spinCount="100000" sheet="1" formatCells="0" formatColumns="0" formatRows="0" selectLockedCells="1"/>
  <mergeCells count="1">
    <mergeCell ref="C1:E3"/>
  </mergeCells>
  <conditionalFormatting sqref="A6:I11">
    <cfRule type="expression" dxfId="4" priority="2">
      <formula>#REF!&lt;&gt;"Yes"</formula>
    </cfRule>
  </conditionalFormatting>
  <conditionalFormatting sqref="B1:B3">
    <cfRule type="expression" dxfId="3" priority="5">
      <formula>#REF!&lt;&gt;"Yes"</formula>
    </cfRule>
  </conditionalFormatting>
  <conditionalFormatting sqref="C1">
    <cfRule type="expression" dxfId="2" priority="8">
      <formula>INDIRECT("f"&amp;ROW())="Wireless Plan Component"</formula>
    </cfRule>
  </conditionalFormatting>
  <conditionalFormatting sqref="A12:I13">
    <cfRule type="expression" dxfId="1" priority="1">
      <formula>#REF!&lt;&gt;"Yes"</formula>
    </cfRule>
  </conditionalFormatting>
  <dataValidations count="2">
    <dataValidation type="list" allowBlank="1" showInputMessage="1" showErrorMessage="1" sqref="F7:F11" xr:uid="{00000000-0002-0000-0A00-000000000000}">
      <formula1>"Recurring, Non-recurring"</formula1>
    </dataValidation>
    <dataValidation operator="greaterThanOrEqual" allowBlank="1" showInputMessage="1" showErrorMessage="1" sqref="G1:I11 I12:I13" xr:uid="{00000000-0002-0000-0A00-000002000000}"/>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8B1A-A5FA-461F-9FB0-1AA5F0E6C635}">
  <sheetPr>
    <tabColor rgb="FFFFFF99"/>
  </sheetPr>
  <dimension ref="A1:J37"/>
  <sheetViews>
    <sheetView showGridLines="0" zoomScaleNormal="100" workbookViewId="0">
      <selection activeCell="B6" sqref="B6"/>
    </sheetView>
  </sheetViews>
  <sheetFormatPr defaultColWidth="9.1796875" defaultRowHeight="11.5" x14ac:dyDescent="0.35"/>
  <cols>
    <col min="1" max="1" width="1.7265625" style="77" customWidth="1"/>
    <col min="2" max="2" width="12.1796875" style="78" customWidth="1"/>
    <col min="3" max="3" width="24.453125" style="78" customWidth="1"/>
    <col min="4" max="4" width="19.453125" style="78" customWidth="1"/>
    <col min="5" max="5" width="23" style="109" customWidth="1"/>
    <col min="6" max="6" width="25" style="82" customWidth="1"/>
    <col min="7" max="7" width="36.453125" style="80" customWidth="1"/>
    <col min="8" max="8" width="15.7265625" style="79" customWidth="1"/>
    <col min="9" max="9" width="30.7265625" style="79" customWidth="1"/>
    <col min="10" max="10" width="27.54296875" style="81" customWidth="1"/>
    <col min="11" max="16384" width="9.1796875" style="82"/>
  </cols>
  <sheetData>
    <row r="1" spans="1:10" ht="12" thickBot="1" x14ac:dyDescent="0.4"/>
    <row r="2" spans="1:10" s="15" customFormat="1" ht="20.25" customHeight="1" x14ac:dyDescent="0.35">
      <c r="B2" s="22" t="s">
        <v>378</v>
      </c>
      <c r="C2" s="190" t="str">
        <f>'Pricing - Lot 1 Voice'!C1</f>
        <v>Spectrotel Inc.</v>
      </c>
      <c r="D2" s="191"/>
      <c r="E2" s="192"/>
      <c r="F2" s="196" t="s">
        <v>394</v>
      </c>
      <c r="G2" s="196"/>
      <c r="H2" s="196"/>
      <c r="I2" s="196"/>
      <c r="J2" s="197"/>
    </row>
    <row r="3" spans="1:10" s="15" customFormat="1" ht="20.25" customHeight="1" x14ac:dyDescent="0.35">
      <c r="B3" s="23" t="s">
        <v>379</v>
      </c>
      <c r="C3" s="190" t="str">
        <f>'Pricing - Lot 1 Voice'!C2</f>
        <v>PS68703</v>
      </c>
      <c r="D3" s="191"/>
      <c r="E3" s="192"/>
      <c r="F3" s="198"/>
      <c r="G3" s="198"/>
      <c r="H3" s="198"/>
      <c r="I3" s="198"/>
      <c r="J3" s="199"/>
    </row>
    <row r="4" spans="1:10" s="15" customFormat="1" ht="20.25" customHeight="1" thickBot="1" x14ac:dyDescent="0.4">
      <c r="B4" s="23" t="s">
        <v>66</v>
      </c>
      <c r="C4" s="193">
        <v>45936</v>
      </c>
      <c r="D4" s="194"/>
      <c r="E4" s="195"/>
      <c r="F4" s="200"/>
      <c r="G4" s="200"/>
      <c r="H4" s="200"/>
      <c r="I4" s="200"/>
      <c r="J4" s="201"/>
    </row>
    <row r="5" spans="1:10" s="11" customFormat="1" ht="17.25" customHeight="1" x14ac:dyDescent="0.35">
      <c r="A5" s="83"/>
      <c r="B5" s="84"/>
      <c r="C5" s="84"/>
      <c r="D5" s="84"/>
      <c r="E5" s="25"/>
      <c r="G5" s="86"/>
      <c r="H5" s="84"/>
      <c r="I5" s="85"/>
      <c r="J5" s="84"/>
    </row>
    <row r="6" spans="1:10" s="11" customFormat="1" ht="52" x14ac:dyDescent="0.35">
      <c r="A6" s="87"/>
      <c r="B6" s="9" t="s">
        <v>67</v>
      </c>
      <c r="C6" s="105" t="s">
        <v>391</v>
      </c>
      <c r="D6" s="105" t="s">
        <v>298</v>
      </c>
      <c r="E6" s="106" t="s">
        <v>392</v>
      </c>
      <c r="F6" s="112" t="s">
        <v>302</v>
      </c>
      <c r="G6" s="107" t="s">
        <v>300</v>
      </c>
      <c r="H6" s="108" t="s">
        <v>301</v>
      </c>
      <c r="I6" s="105" t="s">
        <v>299</v>
      </c>
      <c r="J6" s="108" t="s">
        <v>393</v>
      </c>
    </row>
    <row r="7" spans="1:10" ht="92" x14ac:dyDescent="0.35">
      <c r="B7" s="88">
        <v>1</v>
      </c>
      <c r="C7" s="104" t="s">
        <v>306</v>
      </c>
      <c r="D7" s="94" t="s">
        <v>305</v>
      </c>
      <c r="E7" s="168" t="s">
        <v>309</v>
      </c>
      <c r="F7" s="94" t="s">
        <v>73</v>
      </c>
      <c r="G7" s="90" t="s">
        <v>308</v>
      </c>
      <c r="H7" s="91" t="s">
        <v>304</v>
      </c>
      <c r="I7" s="89" t="s">
        <v>307</v>
      </c>
      <c r="J7" s="92" t="s">
        <v>80</v>
      </c>
    </row>
    <row r="8" spans="1:10" ht="92" x14ac:dyDescent="0.35">
      <c r="B8" s="88">
        <v>2</v>
      </c>
      <c r="C8" s="104" t="s">
        <v>310</v>
      </c>
      <c r="D8" s="94" t="s">
        <v>305</v>
      </c>
      <c r="E8" s="168" t="s">
        <v>309</v>
      </c>
      <c r="F8" s="94" t="s">
        <v>73</v>
      </c>
      <c r="G8" s="90" t="s">
        <v>312</v>
      </c>
      <c r="H8" s="91" t="s">
        <v>304</v>
      </c>
      <c r="I8" s="89" t="s">
        <v>311</v>
      </c>
      <c r="J8" s="92" t="s">
        <v>80</v>
      </c>
    </row>
    <row r="9" spans="1:10" ht="92" x14ac:dyDescent="0.35">
      <c r="B9" s="88">
        <v>3</v>
      </c>
      <c r="C9" s="104" t="s">
        <v>313</v>
      </c>
      <c r="D9" s="94" t="s">
        <v>305</v>
      </c>
      <c r="E9" s="168" t="s">
        <v>309</v>
      </c>
      <c r="F9" s="94" t="s">
        <v>73</v>
      </c>
      <c r="G9" s="90" t="s">
        <v>315</v>
      </c>
      <c r="H9" s="91" t="s">
        <v>304</v>
      </c>
      <c r="I9" s="89" t="s">
        <v>314</v>
      </c>
      <c r="J9" s="92" t="s">
        <v>80</v>
      </c>
    </row>
    <row r="10" spans="1:10" ht="92" x14ac:dyDescent="0.35">
      <c r="B10" s="88">
        <v>4</v>
      </c>
      <c r="C10" s="104" t="s">
        <v>316</v>
      </c>
      <c r="D10" s="94" t="s">
        <v>305</v>
      </c>
      <c r="E10" s="168" t="s">
        <v>309</v>
      </c>
      <c r="F10" s="94" t="s">
        <v>73</v>
      </c>
      <c r="G10" s="90" t="s">
        <v>318</v>
      </c>
      <c r="H10" s="91" t="s">
        <v>304</v>
      </c>
      <c r="I10" s="89" t="s">
        <v>317</v>
      </c>
      <c r="J10" s="92" t="s">
        <v>80</v>
      </c>
    </row>
    <row r="11" spans="1:10" ht="218.5" x14ac:dyDescent="0.35">
      <c r="B11" s="88">
        <v>5</v>
      </c>
      <c r="C11" s="104" t="s">
        <v>319</v>
      </c>
      <c r="D11" s="94" t="s">
        <v>303</v>
      </c>
      <c r="E11" s="169" t="s">
        <v>987</v>
      </c>
      <c r="F11" s="94" t="s">
        <v>73</v>
      </c>
      <c r="G11" s="90" t="s">
        <v>321</v>
      </c>
      <c r="H11" s="91" t="s">
        <v>304</v>
      </c>
      <c r="I11" s="89" t="s">
        <v>320</v>
      </c>
      <c r="J11" s="92" t="s">
        <v>80</v>
      </c>
    </row>
    <row r="12" spans="1:10" ht="92" x14ac:dyDescent="0.35">
      <c r="B12" s="88">
        <v>6</v>
      </c>
      <c r="C12" s="104" t="s">
        <v>322</v>
      </c>
      <c r="D12" s="94" t="s">
        <v>305</v>
      </c>
      <c r="E12" s="169" t="s">
        <v>309</v>
      </c>
      <c r="F12" s="94" t="s">
        <v>73</v>
      </c>
      <c r="G12" s="90" t="s">
        <v>324</v>
      </c>
      <c r="H12" s="91" t="s">
        <v>304</v>
      </c>
      <c r="I12" s="89" t="s">
        <v>323</v>
      </c>
      <c r="J12" s="92" t="s">
        <v>80</v>
      </c>
    </row>
    <row r="13" spans="1:10" ht="218.5" x14ac:dyDescent="0.35">
      <c r="B13" s="88">
        <v>7</v>
      </c>
      <c r="C13" s="104" t="s">
        <v>325</v>
      </c>
      <c r="D13" s="94" t="s">
        <v>305</v>
      </c>
      <c r="E13" s="169" t="s">
        <v>987</v>
      </c>
      <c r="F13" s="94" t="s">
        <v>73</v>
      </c>
      <c r="G13" s="93">
        <v>2.5641000000000001E-2</v>
      </c>
      <c r="H13" s="91" t="s">
        <v>304</v>
      </c>
      <c r="I13" s="89" t="s">
        <v>326</v>
      </c>
      <c r="J13" s="92" t="s">
        <v>80</v>
      </c>
    </row>
    <row r="14" spans="1:10" ht="218.5" x14ac:dyDescent="0.35">
      <c r="B14" s="88">
        <v>8</v>
      </c>
      <c r="C14" s="104" t="s">
        <v>327</v>
      </c>
      <c r="D14" s="94" t="s">
        <v>305</v>
      </c>
      <c r="E14" s="169" t="s">
        <v>987</v>
      </c>
      <c r="F14" s="94" t="s">
        <v>73</v>
      </c>
      <c r="G14" s="93">
        <v>2.2340000000000001E-4</v>
      </c>
      <c r="H14" s="91" t="s">
        <v>304</v>
      </c>
      <c r="I14" s="89" t="s">
        <v>328</v>
      </c>
      <c r="J14" s="92" t="s">
        <v>80</v>
      </c>
    </row>
    <row r="15" spans="1:10" ht="115" x14ac:dyDescent="0.35">
      <c r="B15" s="88">
        <v>9</v>
      </c>
      <c r="C15" s="104" t="s">
        <v>329</v>
      </c>
      <c r="D15" s="94" t="s">
        <v>305</v>
      </c>
      <c r="E15" s="169" t="s">
        <v>332</v>
      </c>
      <c r="F15" s="94" t="s">
        <v>73</v>
      </c>
      <c r="G15" s="89" t="s">
        <v>331</v>
      </c>
      <c r="H15" s="91" t="s">
        <v>304</v>
      </c>
      <c r="I15" s="89" t="s">
        <v>330</v>
      </c>
      <c r="J15" s="92" t="s">
        <v>80</v>
      </c>
    </row>
    <row r="16" spans="1:10" ht="115" x14ac:dyDescent="0.35">
      <c r="B16" s="88">
        <v>10</v>
      </c>
      <c r="C16" s="104" t="s">
        <v>333</v>
      </c>
      <c r="D16" s="94" t="s">
        <v>303</v>
      </c>
      <c r="E16" s="169" t="s">
        <v>332</v>
      </c>
      <c r="F16" s="94" t="s">
        <v>73</v>
      </c>
      <c r="G16" s="90" t="s">
        <v>335</v>
      </c>
      <c r="H16" s="91" t="s">
        <v>304</v>
      </c>
      <c r="I16" s="89" t="s">
        <v>334</v>
      </c>
      <c r="J16" s="92" t="s">
        <v>80</v>
      </c>
    </row>
    <row r="17" spans="2:10" ht="218.5" x14ac:dyDescent="0.35">
      <c r="B17" s="88">
        <v>11</v>
      </c>
      <c r="C17" s="104" t="s">
        <v>337</v>
      </c>
      <c r="D17" s="94" t="s">
        <v>336</v>
      </c>
      <c r="E17" s="169" t="s">
        <v>987</v>
      </c>
      <c r="F17" s="94" t="s">
        <v>73</v>
      </c>
      <c r="G17" s="95" t="s">
        <v>339</v>
      </c>
      <c r="H17" s="91" t="s">
        <v>304</v>
      </c>
      <c r="I17" s="94" t="s">
        <v>338</v>
      </c>
      <c r="J17" s="92" t="s">
        <v>80</v>
      </c>
    </row>
    <row r="18" spans="2:10" ht="218.5" x14ac:dyDescent="0.35">
      <c r="B18" s="88">
        <v>12</v>
      </c>
      <c r="C18" s="104" t="s">
        <v>340</v>
      </c>
      <c r="D18" s="94" t="s">
        <v>336</v>
      </c>
      <c r="E18" s="169" t="s">
        <v>987</v>
      </c>
      <c r="F18" s="94" t="s">
        <v>342</v>
      </c>
      <c r="G18" s="93">
        <v>0.03</v>
      </c>
      <c r="H18" s="91" t="s">
        <v>304</v>
      </c>
      <c r="I18" s="90" t="s">
        <v>341</v>
      </c>
      <c r="J18" s="92" t="s">
        <v>80</v>
      </c>
    </row>
    <row r="19" spans="2:10" ht="218.5" x14ac:dyDescent="0.35">
      <c r="B19" s="88">
        <v>13</v>
      </c>
      <c r="C19" s="104" t="s">
        <v>343</v>
      </c>
      <c r="D19" s="94" t="s">
        <v>336</v>
      </c>
      <c r="E19" s="169" t="s">
        <v>987</v>
      </c>
      <c r="F19" s="94" t="s">
        <v>73</v>
      </c>
      <c r="G19" s="95">
        <v>0.24399999999999999</v>
      </c>
      <c r="H19" s="91" t="s">
        <v>304</v>
      </c>
      <c r="I19" s="94" t="s">
        <v>344</v>
      </c>
      <c r="J19" s="92" t="s">
        <v>80</v>
      </c>
    </row>
    <row r="20" spans="2:10" ht="195.5" x14ac:dyDescent="0.35">
      <c r="B20" s="88">
        <v>14</v>
      </c>
      <c r="C20" s="104" t="s">
        <v>345</v>
      </c>
      <c r="D20" s="94" t="s">
        <v>336</v>
      </c>
      <c r="E20" s="169" t="s">
        <v>986</v>
      </c>
      <c r="F20" s="94" t="s">
        <v>73</v>
      </c>
      <c r="G20" s="95" t="s">
        <v>347</v>
      </c>
      <c r="H20" s="91" t="s">
        <v>304</v>
      </c>
      <c r="I20" s="94" t="s">
        <v>346</v>
      </c>
      <c r="J20" s="92" t="s">
        <v>80</v>
      </c>
    </row>
    <row r="21" spans="2:10" ht="195.5" x14ac:dyDescent="0.35">
      <c r="B21" s="88">
        <v>15</v>
      </c>
      <c r="C21" s="104" t="s">
        <v>348</v>
      </c>
      <c r="D21" s="94" t="s">
        <v>336</v>
      </c>
      <c r="E21" s="169" t="s">
        <v>986</v>
      </c>
      <c r="F21" s="94" t="s">
        <v>350</v>
      </c>
      <c r="G21" s="93">
        <v>0</v>
      </c>
      <c r="H21" s="91" t="s">
        <v>304</v>
      </c>
      <c r="I21" s="90" t="s">
        <v>349</v>
      </c>
      <c r="J21" s="92" t="s">
        <v>80</v>
      </c>
    </row>
    <row r="22" spans="2:10" ht="218.5" x14ac:dyDescent="0.35">
      <c r="B22" s="88">
        <v>16</v>
      </c>
      <c r="C22" s="104" t="s">
        <v>351</v>
      </c>
      <c r="D22" s="94" t="s">
        <v>336</v>
      </c>
      <c r="E22" s="169" t="s">
        <v>987</v>
      </c>
      <c r="F22" s="94" t="s">
        <v>73</v>
      </c>
      <c r="G22" s="93">
        <v>5.6695420799999998E-4</v>
      </c>
      <c r="H22" s="91" t="s">
        <v>304</v>
      </c>
      <c r="I22" s="94" t="s">
        <v>352</v>
      </c>
      <c r="J22" s="92" t="s">
        <v>80</v>
      </c>
    </row>
    <row r="23" spans="2:10" ht="195.5" x14ac:dyDescent="0.35">
      <c r="B23" s="88">
        <v>17</v>
      </c>
      <c r="C23" s="104" t="s">
        <v>353</v>
      </c>
      <c r="D23" s="94" t="s">
        <v>336</v>
      </c>
      <c r="E23" s="169" t="s">
        <v>986</v>
      </c>
      <c r="F23" s="94" t="s">
        <v>350</v>
      </c>
      <c r="G23" s="93">
        <v>0</v>
      </c>
      <c r="H23" s="91" t="s">
        <v>304</v>
      </c>
      <c r="I23" s="90" t="s">
        <v>349</v>
      </c>
      <c r="J23" s="92" t="s">
        <v>80</v>
      </c>
    </row>
    <row r="24" spans="2:10" ht="195.5" x14ac:dyDescent="0.35">
      <c r="B24" s="88">
        <v>18</v>
      </c>
      <c r="C24" s="104" t="s">
        <v>354</v>
      </c>
      <c r="D24" s="94" t="s">
        <v>336</v>
      </c>
      <c r="E24" s="169" t="s">
        <v>986</v>
      </c>
      <c r="F24" s="94" t="s">
        <v>350</v>
      </c>
      <c r="G24" s="93">
        <v>0</v>
      </c>
      <c r="H24" s="91" t="s">
        <v>304</v>
      </c>
      <c r="I24" s="90" t="s">
        <v>349</v>
      </c>
      <c r="J24" s="92" t="s">
        <v>80</v>
      </c>
    </row>
    <row r="25" spans="2:10" ht="195.5" x14ac:dyDescent="0.35">
      <c r="B25" s="88">
        <v>19</v>
      </c>
      <c r="C25" s="104" t="s">
        <v>355</v>
      </c>
      <c r="D25" s="94" t="s">
        <v>336</v>
      </c>
      <c r="E25" s="169" t="s">
        <v>986</v>
      </c>
      <c r="F25" s="94" t="s">
        <v>350</v>
      </c>
      <c r="G25" s="93">
        <v>0</v>
      </c>
      <c r="H25" s="91" t="s">
        <v>304</v>
      </c>
      <c r="I25" s="90" t="s">
        <v>349</v>
      </c>
      <c r="J25" s="92" t="s">
        <v>80</v>
      </c>
    </row>
    <row r="26" spans="2:10" ht="218.5" x14ac:dyDescent="0.35">
      <c r="B26" s="88">
        <v>20</v>
      </c>
      <c r="C26" s="104" t="s">
        <v>356</v>
      </c>
      <c r="D26" s="94" t="s">
        <v>336</v>
      </c>
      <c r="E26" s="169" t="s">
        <v>987</v>
      </c>
      <c r="F26" s="94" t="s">
        <v>342</v>
      </c>
      <c r="G26" s="93">
        <v>0.03</v>
      </c>
      <c r="H26" s="91" t="s">
        <v>304</v>
      </c>
      <c r="I26" s="89" t="s">
        <v>357</v>
      </c>
      <c r="J26" s="92" t="s">
        <v>80</v>
      </c>
    </row>
    <row r="27" spans="2:10" ht="218.5" x14ac:dyDescent="0.35">
      <c r="B27" s="88">
        <v>21</v>
      </c>
      <c r="C27" s="104" t="s">
        <v>358</v>
      </c>
      <c r="D27" s="94" t="s">
        <v>336</v>
      </c>
      <c r="E27" s="169" t="s">
        <v>987</v>
      </c>
      <c r="F27" s="94" t="s">
        <v>342</v>
      </c>
      <c r="G27" s="96">
        <v>0.04</v>
      </c>
      <c r="H27" s="91" t="s">
        <v>304</v>
      </c>
      <c r="I27" s="94" t="s">
        <v>359</v>
      </c>
      <c r="J27" s="92" t="s">
        <v>80</v>
      </c>
    </row>
    <row r="28" spans="2:10" ht="218.5" x14ac:dyDescent="0.35">
      <c r="B28" s="88">
        <v>22</v>
      </c>
      <c r="C28" s="104" t="s">
        <v>360</v>
      </c>
      <c r="D28" s="94" t="s">
        <v>336</v>
      </c>
      <c r="E28" s="169" t="s">
        <v>987</v>
      </c>
      <c r="F28" s="94" t="s">
        <v>342</v>
      </c>
      <c r="G28" s="93">
        <v>4.7500000000000001E-2</v>
      </c>
      <c r="H28" s="91" t="s">
        <v>304</v>
      </c>
      <c r="I28" s="90" t="s">
        <v>359</v>
      </c>
      <c r="J28" s="92" t="s">
        <v>80</v>
      </c>
    </row>
    <row r="29" spans="2:10" ht="218.5" x14ac:dyDescent="0.35">
      <c r="B29" s="88">
        <v>23</v>
      </c>
      <c r="C29" s="104" t="s">
        <v>361</v>
      </c>
      <c r="D29" s="94" t="s">
        <v>336</v>
      </c>
      <c r="E29" s="169" t="s">
        <v>987</v>
      </c>
      <c r="F29" s="94" t="s">
        <v>73</v>
      </c>
      <c r="G29" s="93">
        <v>0.03</v>
      </c>
      <c r="H29" s="91" t="s">
        <v>304</v>
      </c>
      <c r="I29" s="89" t="s">
        <v>362</v>
      </c>
      <c r="J29" s="92" t="s">
        <v>96</v>
      </c>
    </row>
    <row r="30" spans="2:10" ht="218.5" x14ac:dyDescent="0.35">
      <c r="B30" s="88">
        <v>24</v>
      </c>
      <c r="C30" s="104" t="s">
        <v>363</v>
      </c>
      <c r="D30" s="94" t="s">
        <v>336</v>
      </c>
      <c r="E30" s="169" t="s">
        <v>987</v>
      </c>
      <c r="F30" s="94" t="s">
        <v>73</v>
      </c>
      <c r="G30" s="93">
        <v>3.7499999999999999E-3</v>
      </c>
      <c r="H30" s="91" t="s">
        <v>304</v>
      </c>
      <c r="I30" s="89" t="s">
        <v>364</v>
      </c>
      <c r="J30" s="92" t="s">
        <v>80</v>
      </c>
    </row>
    <row r="31" spans="2:10" ht="218.5" x14ac:dyDescent="0.35">
      <c r="B31" s="88">
        <v>25</v>
      </c>
      <c r="C31" s="104" t="s">
        <v>365</v>
      </c>
      <c r="D31" s="94" t="s">
        <v>336</v>
      </c>
      <c r="E31" s="169" t="s">
        <v>987</v>
      </c>
      <c r="F31" s="94" t="s">
        <v>73</v>
      </c>
      <c r="G31" s="93">
        <v>5.9500000000000004E-3</v>
      </c>
      <c r="H31" s="91" t="s">
        <v>304</v>
      </c>
      <c r="I31" s="89" t="s">
        <v>366</v>
      </c>
      <c r="J31" s="92" t="s">
        <v>80</v>
      </c>
    </row>
    <row r="32" spans="2:10" ht="218.5" x14ac:dyDescent="0.35">
      <c r="B32" s="88">
        <v>26</v>
      </c>
      <c r="C32" s="104" t="s">
        <v>367</v>
      </c>
      <c r="D32" s="94" t="s">
        <v>336</v>
      </c>
      <c r="E32" s="169" t="s">
        <v>987</v>
      </c>
      <c r="F32" s="94" t="s">
        <v>73</v>
      </c>
      <c r="G32" s="93">
        <v>2.5000000000000001E-2</v>
      </c>
      <c r="H32" s="91" t="s">
        <v>304</v>
      </c>
      <c r="I32" s="89" t="s">
        <v>368</v>
      </c>
      <c r="J32" s="92" t="s">
        <v>80</v>
      </c>
    </row>
    <row r="33" spans="2:10" ht="218.5" x14ac:dyDescent="0.35">
      <c r="B33" s="88">
        <v>27</v>
      </c>
      <c r="C33" s="104" t="s">
        <v>369</v>
      </c>
      <c r="D33" s="94" t="s">
        <v>336</v>
      </c>
      <c r="E33" s="169" t="s">
        <v>987</v>
      </c>
      <c r="F33" s="94" t="s">
        <v>342</v>
      </c>
      <c r="G33" s="93">
        <v>0.04</v>
      </c>
      <c r="H33" s="91" t="s">
        <v>304</v>
      </c>
      <c r="I33" s="94" t="s">
        <v>370</v>
      </c>
      <c r="J33" s="92" t="s">
        <v>80</v>
      </c>
    </row>
    <row r="34" spans="2:10" ht="218.5" x14ac:dyDescent="0.35">
      <c r="B34" s="88">
        <v>28</v>
      </c>
      <c r="C34" s="104" t="s">
        <v>355</v>
      </c>
      <c r="D34" s="94" t="s">
        <v>305</v>
      </c>
      <c r="E34" s="169" t="s">
        <v>987</v>
      </c>
      <c r="F34" s="94" t="s">
        <v>350</v>
      </c>
      <c r="G34" s="93" t="s">
        <v>372</v>
      </c>
      <c r="H34" s="91" t="s">
        <v>304</v>
      </c>
      <c r="I34" s="90" t="s">
        <v>371</v>
      </c>
      <c r="J34" s="92" t="s">
        <v>80</v>
      </c>
    </row>
    <row r="35" spans="2:10" ht="218.5" x14ac:dyDescent="0.35">
      <c r="B35" s="88">
        <v>29</v>
      </c>
      <c r="C35" s="104" t="s">
        <v>353</v>
      </c>
      <c r="D35" s="94" t="s">
        <v>305</v>
      </c>
      <c r="E35" s="169" t="s">
        <v>987</v>
      </c>
      <c r="F35" s="94" t="s">
        <v>350</v>
      </c>
      <c r="G35" s="93" t="s">
        <v>372</v>
      </c>
      <c r="H35" s="91" t="s">
        <v>304</v>
      </c>
      <c r="I35" s="90" t="s">
        <v>373</v>
      </c>
      <c r="J35" s="92" t="s">
        <v>80</v>
      </c>
    </row>
    <row r="36" spans="2:10" ht="218.5" x14ac:dyDescent="0.35">
      <c r="B36" s="88">
        <v>30</v>
      </c>
      <c r="C36" s="104" t="s">
        <v>374</v>
      </c>
      <c r="D36" s="94" t="s">
        <v>336</v>
      </c>
      <c r="E36" s="169" t="s">
        <v>987</v>
      </c>
      <c r="F36" s="94" t="s">
        <v>73</v>
      </c>
      <c r="G36" s="93">
        <v>3.7499999999999999E-3</v>
      </c>
      <c r="H36" s="91" t="s">
        <v>304</v>
      </c>
      <c r="I36" s="89" t="s">
        <v>375</v>
      </c>
      <c r="J36" s="92" t="s">
        <v>80</v>
      </c>
    </row>
    <row r="37" spans="2:10" ht="218.5" x14ac:dyDescent="0.35">
      <c r="B37" s="88">
        <v>31</v>
      </c>
      <c r="C37" s="104" t="s">
        <v>376</v>
      </c>
      <c r="D37" s="94" t="s">
        <v>336</v>
      </c>
      <c r="E37" s="169" t="s">
        <v>987</v>
      </c>
      <c r="F37" s="94" t="s">
        <v>73</v>
      </c>
      <c r="G37" s="93">
        <v>1.2750000000000001E-3</v>
      </c>
      <c r="H37" s="91" t="s">
        <v>304</v>
      </c>
      <c r="I37" s="90" t="s">
        <v>377</v>
      </c>
      <c r="J37" s="92" t="s">
        <v>80</v>
      </c>
    </row>
  </sheetData>
  <sheetProtection algorithmName="SHA-512" hashValue="Sty/ZU2r9DQ4Ve6SDH0970BDlXCLCvgk6T/GkWd2tTU1VUYhkOankXjRAuHZpJesAzb9c1oHZKm8ZS6rzUo1dg==" saltValue="mczWR77dycANr9EXG6aoKg==" spinCount="100000" sheet="1" formatCells="0" formatColumns="0" formatRows="0"/>
  <protectedRanges>
    <protectedRange sqref="J5 G5:H5 J7:J1048566" name="Range1"/>
    <protectedRange sqref="J6" name="Range1_1"/>
  </protectedRanges>
  <mergeCells count="4">
    <mergeCell ref="F2:J4"/>
    <mergeCell ref="C2:E2"/>
    <mergeCell ref="C3:E3"/>
    <mergeCell ref="C4:E4"/>
  </mergeCells>
  <conditionalFormatting sqref="C2:C4">
    <cfRule type="expression" dxfId="0" priority="1">
      <formula>#REF!&lt;&gt;"Yes"</formula>
    </cfRule>
  </conditionalFormatting>
  <dataValidations count="1">
    <dataValidation allowBlank="1" showErrorMessage="1" sqref="A1:A1048576 K1:XFD1048576 B5:J5 B1:J1 B7:J1048576" xr:uid="{91447F7F-11FF-47C4-A17D-3C052F729CFF}"/>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5E41A7-0C04-4853-8B46-153056B3A1B0}">
  <ds:schemaRefs>
    <ds:schemaRef ds:uri="678ff5ba-7e10-4e2b-ab41-c6b2b3c0abbf"/>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3.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953958-274C-4496-9743-044D3E774B56}">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'Pricing - Lot 1 Voice'!Print_Area</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2019-07-15T13:19:47Z</cp:lastPrinted>
  <dcterms:created xsi:type="dcterms:W3CDTF">2011-04-27T14:49:10Z</dcterms:created>
  <dcterms:modified xsi:type="dcterms:W3CDTF">2025-10-06T15:10:34Z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