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updateLinks="never" codeName="ThisWorkbook" defaultThemeVersion="124226"/>
  <mc:AlternateContent xmlns:mc="http://schemas.openxmlformats.org/markup-compatibility/2006">
    <mc:Choice Requires="x15">
      <x15ac:absPath xmlns:x15ac="http://schemas.microsoft.com/office/spreadsheetml/2010/11/ac" url="V:\ProcurementServices\PSTm06(Davis)\Telecommunications\77017-23100 TCS\4ConMgmt\Contractors\PS68706_TimeWarner\Contract Mods\Update #22\"/>
    </mc:Choice>
  </mc:AlternateContent>
  <xr:revisionPtr revIDLastSave="0" documentId="13_ncr:1_{2C69C184-E36C-4056-9B58-76DED9B69866}" xr6:coauthVersionLast="47" xr6:coauthVersionMax="47" xr10:uidLastSave="{00000000-0000-0000-0000-000000000000}"/>
  <bookViews>
    <workbookView xWindow="-110" yWindow="-110" windowWidth="19420" windowHeight="10300" tabRatio="796" firstSheet="1" activeTab="1"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6" r:id="rId8"/>
  </sheets>
  <externalReferences>
    <externalReference r:id="rId9"/>
    <externalReference r:id="rId10"/>
    <externalReference r:id="rId11"/>
    <externalReference r:id="rId12"/>
    <externalReference r:id="rId13"/>
    <externalReference r:id="rId14"/>
    <externalReference r:id="rId15"/>
  </externalReferences>
  <definedNames>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ustomWorkbookViews>
    <customWorkbookView name="Accenture - Personal View" guid="{8A8F7088-C6A3-4AFB-9EB1-C188635FEB3C}" mergeInterval="0" personalView="1" maximized="1" xWindow="1" yWindow="1" windowWidth="1280" windowHeight="580" activeSheetId="3"/>
    <customWorkbookView name="michael.falstich - Personal View" guid="{03CC777F-CB35-4204-9FA4-98641554F379}" mergeInterval="0" personalView="1" maximized="1" xWindow="1" yWindow="1" windowWidth="1276" windowHeight="5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7" i="47" l="1"/>
  <c r="L270" i="47"/>
  <c r="L269" i="47"/>
  <c r="L268" i="47"/>
  <c r="L267" i="47"/>
  <c r="L266" i="47"/>
  <c r="L265" i="47"/>
  <c r="L264" i="47"/>
  <c r="L263" i="47"/>
  <c r="L262" i="47"/>
  <c r="L261" i="47"/>
  <c r="L260" i="47"/>
  <c r="L259" i="47"/>
  <c r="L258" i="47"/>
  <c r="L257" i="47"/>
  <c r="L256" i="47"/>
  <c r="L255" i="47"/>
  <c r="L254" i="47"/>
  <c r="L253" i="47"/>
  <c r="L252" i="47"/>
  <c r="L251" i="47"/>
  <c r="L250" i="47"/>
  <c r="L249" i="47"/>
  <c r="L248" i="47"/>
  <c r="L247" i="47"/>
  <c r="L246" i="47"/>
  <c r="L245" i="47"/>
  <c r="L244" i="47"/>
  <c r="L243" i="47"/>
  <c r="L242" i="47"/>
  <c r="L241" i="47"/>
  <c r="L240" i="47"/>
  <c r="L239" i="47"/>
  <c r="L238" i="47"/>
  <c r="L237" i="47"/>
  <c r="L236" i="47"/>
  <c r="L235" i="47"/>
  <c r="L234" i="47"/>
  <c r="L233" i="47"/>
  <c r="L232" i="47"/>
  <c r="L231" i="47"/>
  <c r="L230" i="47"/>
  <c r="L229" i="47"/>
  <c r="L228" i="47"/>
  <c r="L227" i="47"/>
  <c r="L226" i="47"/>
  <c r="L225" i="47"/>
  <c r="L224" i="47"/>
  <c r="L223" i="47"/>
  <c r="L222" i="47"/>
  <c r="L221" i="47"/>
  <c r="L220" i="47"/>
  <c r="L219" i="47"/>
  <c r="L218" i="47"/>
  <c r="L217" i="47"/>
  <c r="L216" i="47"/>
  <c r="L215" i="47"/>
  <c r="L214" i="47"/>
  <c r="L213" i="47"/>
  <c r="L212" i="47"/>
  <c r="L211" i="47"/>
  <c r="L210" i="47"/>
  <c r="L209" i="47"/>
  <c r="L208" i="47"/>
  <c r="L207" i="47"/>
  <c r="L206" i="47"/>
  <c r="L205" i="47"/>
  <c r="L204" i="47"/>
  <c r="L203" i="47"/>
  <c r="L202" i="47"/>
  <c r="L201" i="47"/>
  <c r="L200" i="47"/>
  <c r="L199" i="47"/>
  <c r="L198" i="47"/>
  <c r="L197" i="47"/>
  <c r="L196" i="47"/>
  <c r="L195" i="47"/>
  <c r="L194" i="47"/>
  <c r="L193" i="47"/>
  <c r="L192" i="47"/>
  <c r="L191" i="47"/>
  <c r="L190" i="47"/>
  <c r="L189" i="47"/>
  <c r="L188" i="47"/>
  <c r="L187" i="47"/>
  <c r="L186" i="47"/>
  <c r="L185" i="47"/>
  <c r="L184" i="47"/>
  <c r="L183" i="47"/>
  <c r="L182" i="47"/>
  <c r="L181" i="47"/>
  <c r="L180" i="47"/>
  <c r="L179" i="47"/>
  <c r="L178" i="47"/>
  <c r="L177" i="47"/>
  <c r="L176" i="47"/>
  <c r="L175" i="47"/>
  <c r="L174" i="47"/>
  <c r="L173" i="47"/>
  <c r="L172" i="47"/>
  <c r="L171" i="47"/>
  <c r="L170" i="47"/>
  <c r="L169" i="47"/>
  <c r="L168" i="47"/>
  <c r="L167" i="47"/>
  <c r="L166" i="47"/>
  <c r="L165" i="47"/>
  <c r="L164" i="47"/>
  <c r="L163" i="47"/>
  <c r="L162" i="47"/>
  <c r="L161" i="47"/>
  <c r="L160" i="47"/>
  <c r="L159" i="47"/>
  <c r="L158" i="47"/>
  <c r="L157" i="47"/>
  <c r="L156" i="47"/>
  <c r="L59" i="43"/>
  <c r="L83" i="47"/>
  <c r="L82" i="47"/>
  <c r="L81" i="47"/>
  <c r="L80" i="47"/>
  <c r="L78" i="47"/>
  <c r="L77" i="47"/>
  <c r="L76" i="47"/>
  <c r="L75" i="47"/>
  <c r="L74" i="47"/>
  <c r="L73" i="47"/>
  <c r="L72" i="47"/>
  <c r="L137" i="47" l="1"/>
  <c r="L136" i="47"/>
  <c r="L135" i="47"/>
  <c r="L134" i="47"/>
  <c r="L133" i="47"/>
  <c r="L132" i="47"/>
  <c r="L131" i="47"/>
  <c r="L130" i="47"/>
  <c r="L129" i="47"/>
  <c r="L128" i="47"/>
  <c r="L127" i="47"/>
  <c r="L126" i="47"/>
  <c r="L125" i="47"/>
  <c r="L124" i="47"/>
  <c r="L123" i="47"/>
  <c r="L122" i="47"/>
  <c r="L121" i="47"/>
  <c r="L120" i="47"/>
  <c r="L119" i="47"/>
  <c r="L118" i="47"/>
  <c r="L117" i="47"/>
  <c r="L116" i="47"/>
  <c r="L115" i="47"/>
  <c r="L114" i="47"/>
  <c r="L113" i="47"/>
  <c r="L112" i="47"/>
  <c r="L111" i="47"/>
  <c r="L110" i="47"/>
  <c r="L7" i="47"/>
  <c r="L27" i="47"/>
  <c r="L26" i="47"/>
  <c r="L25" i="47"/>
  <c r="L24" i="47"/>
  <c r="L23" i="47"/>
  <c r="L22" i="47"/>
  <c r="L21" i="47"/>
  <c r="L20" i="47"/>
  <c r="L19" i="47"/>
  <c r="L18" i="47"/>
  <c r="L17" i="47"/>
  <c r="L16" i="47"/>
  <c r="L28" i="47"/>
  <c r="L15" i="47"/>
  <c r="L58" i="43"/>
  <c r="L57" i="43"/>
  <c r="L56" i="43"/>
  <c r="L55" i="43"/>
  <c r="L54" i="43"/>
  <c r="L53" i="43"/>
  <c r="L52" i="43"/>
  <c r="L51" i="43"/>
  <c r="L50" i="43"/>
  <c r="L49" i="43"/>
  <c r="L48" i="43"/>
  <c r="L47" i="43"/>
  <c r="L46" i="43"/>
  <c r="L45" i="43"/>
  <c r="L44" i="43"/>
  <c r="L43" i="43"/>
  <c r="L42" i="43"/>
  <c r="L41" i="43"/>
  <c r="L40" i="43"/>
  <c r="L15" i="43"/>
  <c r="L14" i="43"/>
  <c r="L13" i="43"/>
  <c r="L12" i="43"/>
  <c r="L11" i="43"/>
  <c r="L10" i="43"/>
  <c r="L9" i="43"/>
  <c r="J8" i="43"/>
  <c r="L8" i="43" s="1"/>
  <c r="J7" i="43"/>
  <c r="L7" i="43" s="1"/>
  <c r="J6" i="43"/>
  <c r="L6" i="43" s="1"/>
  <c r="L109" i="47"/>
  <c r="L108" i="47" l="1"/>
  <c r="L107" i="47"/>
  <c r="L106" i="47"/>
  <c r="L105" i="47"/>
  <c r="L104" i="47"/>
  <c r="L103" i="47"/>
  <c r="L102" i="47"/>
  <c r="L101" i="47"/>
  <c r="L100" i="47"/>
  <c r="L99" i="47"/>
  <c r="L98" i="47"/>
  <c r="L97" i="47"/>
  <c r="L96" i="47"/>
  <c r="L65" i="47" l="1"/>
  <c r="L95" i="47"/>
  <c r="L94" i="47"/>
  <c r="L93" i="47"/>
  <c r="L92" i="47" l="1"/>
  <c r="L91" i="47"/>
  <c r="L90" i="47"/>
  <c r="L89" i="47"/>
  <c r="L88" i="47"/>
  <c r="L87" i="47"/>
  <c r="L86" i="47"/>
  <c r="L85" i="47"/>
  <c r="L71" i="47"/>
  <c r="L70" i="47"/>
  <c r="L67" i="47"/>
  <c r="L66" i="47"/>
  <c r="L64" i="47"/>
  <c r="L63" i="47"/>
  <c r="L62" i="47"/>
  <c r="L61" i="47"/>
  <c r="L60" i="47"/>
  <c r="C3" i="66" l="1"/>
  <c r="C2" i="66"/>
  <c r="B2" i="62"/>
  <c r="B1" i="62"/>
  <c r="B2" i="60"/>
  <c r="B1" i="60"/>
  <c r="P3" i="47"/>
  <c r="C2" i="47"/>
  <c r="C1" i="47"/>
  <c r="B2" i="61"/>
  <c r="B1" i="61"/>
  <c r="B2" i="30"/>
  <c r="B1" i="30"/>
  <c r="D5" i="60" l="1"/>
  <c r="D5" i="30" l="1"/>
  <c r="L6" i="47" l="1"/>
  <c r="L8" i="47"/>
  <c r="L9" i="47"/>
  <c r="L10" i="47"/>
  <c r="L11" i="47"/>
  <c r="L12" i="47"/>
  <c r="L13" i="47"/>
  <c r="L14" i="47"/>
  <c r="L29" i="47"/>
  <c r="L30" i="47"/>
  <c r="L31" i="47"/>
  <c r="L32" i="47"/>
  <c r="L33" i="47"/>
  <c r="L34" i="47"/>
  <c r="L35" i="47"/>
  <c r="L36" i="47"/>
  <c r="L37" i="47"/>
  <c r="L38" i="47"/>
  <c r="L39" i="47"/>
  <c r="L40" i="47"/>
  <c r="L41" i="47"/>
  <c r="L42" i="47"/>
  <c r="L43" i="47"/>
  <c r="L44" i="47"/>
  <c r="L45" i="47"/>
  <c r="L46" i="47"/>
  <c r="L47" i="47"/>
  <c r="L48" i="47"/>
  <c r="L49" i="47"/>
  <c r="L50" i="47"/>
  <c r="L51" i="47"/>
  <c r="L52" i="47"/>
  <c r="L53" i="47"/>
  <c r="L54" i="47"/>
  <c r="L55" i="47"/>
  <c r="L56" i="47"/>
  <c r="L57" i="47"/>
  <c r="L58" i="47"/>
  <c r="L59" i="47"/>
  <c r="L16" i="43" l="1"/>
  <c r="L17" i="43"/>
  <c r="L18" i="43"/>
  <c r="L19" i="43"/>
  <c r="L20" i="43"/>
  <c r="L21" i="43"/>
  <c r="L22" i="43"/>
  <c r="L23" i="43"/>
  <c r="L24" i="43"/>
  <c r="L25" i="43"/>
  <c r="L26" i="43"/>
  <c r="L27" i="43"/>
  <c r="L28" i="43"/>
  <c r="L29" i="43"/>
  <c r="L30" i="43"/>
  <c r="L31" i="43"/>
  <c r="L32" i="43"/>
  <c r="L33" i="43"/>
  <c r="L34" i="43"/>
  <c r="L35" i="43"/>
  <c r="L36" i="43"/>
  <c r="L37" i="43"/>
  <c r="L38" i="43"/>
  <c r="L39" i="43"/>
  <c r="A1" i="27"/>
</calcChain>
</file>

<file path=xl/sharedStrings.xml><?xml version="1.0" encoding="utf-8"?>
<sst xmlns="http://schemas.openxmlformats.org/spreadsheetml/2006/main" count="3838" uniqueCount="926">
  <si>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</si>
  <si>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</si>
  <si>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</si>
  <si>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</si>
  <si>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</si>
  <si>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</si>
  <si>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</si>
  <si>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</si>
  <si>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</si>
  <si>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</si>
  <si>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</si>
  <si>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</si>
  <si>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</si>
  <si>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</si>
  <si>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</si>
  <si>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</si>
  <si>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</si>
  <si>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</si>
  <si>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</si>
  <si>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</si>
  <si>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</si>
  <si>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</si>
  <si>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</si>
  <si>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</si>
  <si>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</si>
  <si>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</si>
  <si>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</si>
  <si>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</si>
  <si>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</si>
  <si>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</si>
  <si>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</si>
  <si>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</si>
  <si>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</si>
  <si>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</si>
  <si>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</si>
  <si>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</si>
  <si>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</si>
  <si>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</si>
  <si>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</si>
  <si>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</si>
  <si>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</si>
  <si>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</si>
  <si>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</si>
  <si>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</si>
  <si>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</si>
  <si>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</si>
  <si>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</si>
  <si>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</si>
  <si>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</si>
  <si>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</si>
  <si>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</si>
  <si>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</si>
  <si>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</si>
  <si>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</si>
  <si>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</si>
  <si>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</si>
  <si>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</si>
  <si>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</si>
  <si>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</si>
  <si>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</si>
  <si>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</si>
  <si>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</si>
  <si>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</si>
  <si>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</si>
  <si>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</si>
  <si>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</si>
  <si>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</si>
  <si>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</si>
  <si>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</si>
  <si>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Unit of Measure - Numerical</t>
  </si>
  <si>
    <t>Unit of Measure - Description</t>
  </si>
  <si>
    <t>N/A</t>
  </si>
  <si>
    <t>SKU Number</t>
  </si>
  <si>
    <t>St. Lawrence</t>
  </si>
  <si>
    <t>Recurring</t>
  </si>
  <si>
    <t>NYS Discount %</t>
  </si>
  <si>
    <t>Service Specifications</t>
  </si>
  <si>
    <t>Yes</t>
  </si>
  <si>
    <t>1</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</si>
  <si>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</si>
  <si>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</si>
  <si>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</si>
  <si>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</si>
  <si>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</si>
  <si>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</si>
  <si>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</si>
  <si>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</si>
  <si>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</si>
  <si>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Bidirectional communication, pulse dialing signal included.</t>
  </si>
  <si>
    <t>No</t>
  </si>
  <si>
    <t>PRI- or SIP-PBX</t>
  </si>
  <si>
    <t>SIP trunk 8 call paths.</t>
  </si>
  <si>
    <t>Supported SIP IP PBX</t>
  </si>
  <si>
    <t>per trunk</t>
  </si>
  <si>
    <t xml:space="preserve">SIP trunk 12-20 call paths. </t>
  </si>
  <si>
    <t>4</t>
  </si>
  <si>
    <t>call paths, per single trunk of this size</t>
  </si>
  <si>
    <t xml:space="preserve">SIP trunk 24-32 call paths. </t>
  </si>
  <si>
    <t xml:space="preserve">SIP trunk 36-44 call paths. </t>
  </si>
  <si>
    <t xml:space="preserve">SIP trunk 48-56 call paths. </t>
  </si>
  <si>
    <t xml:space="preserve">SIP trunk 60-68 call paths. </t>
  </si>
  <si>
    <t xml:space="preserve">SIP trunk 72-80 call paths. </t>
  </si>
  <si>
    <t xml:space="preserve">SIP trunk 84-92 call paths. </t>
  </si>
  <si>
    <t xml:space="preserve">SIP trunk 96-104 call paths. </t>
  </si>
  <si>
    <t xml:space="preserve">SIP trunk 108-116 call paths. </t>
  </si>
  <si>
    <t xml:space="preserve">SIP trunk 120-128 call paths. </t>
  </si>
  <si>
    <t xml:space="preserve">SIP trunk 132-140 call paths. </t>
  </si>
  <si>
    <t xml:space="preserve">SIP trunk 144-152 call paths. </t>
  </si>
  <si>
    <t xml:space="preserve">SIP trunk 156-164 call paths. </t>
  </si>
  <si>
    <t>SIP trunk 168-176 call paths.</t>
  </si>
  <si>
    <t xml:space="preserve">SIP trunk 180-188 call paths. </t>
  </si>
  <si>
    <t xml:space="preserve">SIP trunk 192-200 call paths. </t>
  </si>
  <si>
    <t xml:space="preserve">SIP Trunk 204 or more call paths. </t>
  </si>
  <si>
    <t>Flat Rate that includes local calling.  No included MOU or DIDs - must order Optional MOU package and DID Blocks.</t>
  </si>
  <si>
    <t>per MOU Package of this size, per trunk group</t>
  </si>
  <si>
    <t xml:space="preserve">Optional LD Minutes of Usage (MOU) - 20,000 Minutes Block. </t>
  </si>
  <si>
    <t xml:space="preserve">Optional LD Minutes of Usage (MOU) - 50,000 Minutes Block. </t>
  </si>
  <si>
    <t xml:space="preserve">Optional Minutes of Usage (MOU) Package - 100,000 Minutes Block.  </t>
  </si>
  <si>
    <t xml:space="preserve">Optional Minutes of Usage (MOU) Package - 200,000 Minutes Block.  </t>
  </si>
  <si>
    <t xml:space="preserve">Optional Minutes of Usage (MOU) Package- 500,000 Minutes Block.  </t>
  </si>
  <si>
    <t>Analog lines over fiber - analog lines only</t>
  </si>
  <si>
    <t>Enable up to 24 POTS lines (minimum 8 then increments of 4).  Order as SIP trunk of 8/12/16/20/24 call paths.  Not suitable for life-safety applications.</t>
  </si>
  <si>
    <t>analog POTS CPE</t>
  </si>
  <si>
    <t>SIP call paths to be delivered as analog lines</t>
  </si>
  <si>
    <t>Ethernet UNI - EP-LAN</t>
  </si>
  <si>
    <t>Multipoint-to-Multipoint Ethernet Connections</t>
  </si>
  <si>
    <t xml:space="preserve">Mbps </t>
  </si>
  <si>
    <t>Gbps</t>
  </si>
  <si>
    <t>Dedicated Internet Connection over Fiber</t>
  </si>
  <si>
    <t>Point-to-Point Ethernet Connections</t>
  </si>
  <si>
    <t>Point-to-Multipoint Ethernet Connections</t>
  </si>
  <si>
    <t>Basic service is 25Mb with available speeds tiers of ; 50Mb, 100Mb, 200Mb, 500Mb, 1G, 2G, 5G, 10G. +10G speeds are ICB</t>
  </si>
  <si>
    <t>BGP &amp; Static IP options</t>
  </si>
  <si>
    <t xml:space="preserve">Please see the pricing tab for charges related to installation services required. </t>
  </si>
  <si>
    <t>Internet access is unlimited with the exception of the speed of the line</t>
  </si>
  <si>
    <t>Spectrum Business Voice</t>
  </si>
  <si>
    <t>Standard Connection over public switched telephone network. Local service included at no charge. Long distance service included at additional charge. International calling at additional charge.</t>
  </si>
  <si>
    <t>Voice Signal Only.</t>
  </si>
  <si>
    <t>Long Distance service included at additional charge. International calling at additional charge.</t>
  </si>
  <si>
    <t>Traditional phone equipment</t>
  </si>
  <si>
    <t>Please see Pricing tab for charges related to installation services required.</t>
  </si>
  <si>
    <t>ENTERPRISE TRUNKING</t>
  </si>
  <si>
    <t xml:space="preserve">.Get reliable, secure and highly scalable connectivity to the Public Switched Telephone Network (PSTN) over the Spectrum Enterprise private fiber network
</t>
  </si>
  <si>
    <t>. Enterprise Trunking enables clear, reliable voice service that can easily scale to shifting business needs. SIP and PRI trunk solutions deliver flexibility and productivity, backed by competitive service level agreements (SLAs) over a private fiber network to ensure quality, reliability and security. And Enterprise Trunking offers superior value, with unlimited local calling and a bundle of long distance and inbound toll free calling included with every trunk. An optional analog lines capability enables consolidation of all your voice communications needs under one service provider.</t>
  </si>
  <si>
    <t xml:space="preserve">* Leverage dedicated voice bandwidth: Enterprise Trunking provides dedicated bandwidth for voice calls, so voice and traffic never competes with your data service.
* Match your trunk to your business requirements: Trunks are delivered as your choice of ISDN SIP or PRI solutions. SIP trunks can be expanded by as few as 4 call paths and PRI is available as a full 23B+D or a fractional 12B+D trunk. Analog line options over our private fiber network are also available.
 * Keep your network secure: Leverage the power of a private, fiber network, separate from the public Internet, ensuring a reliable voice solution
* Monitor call detail and reporting: Configure trunk features in real time with an online portal that enables secure access to call usage details and reporting
 Ensure speed and reliability to the PBX.
 * Maximize business continuity: Calls can be received at another facility even in the event of a service disruption
* Online access and control: Manage peak business demands by rerouting overflow calls and utilize valuable features such as caller ID and call blocking from anywhere
</t>
  </si>
  <si>
    <t>* IP PBX equipment is tested and pre-approved, either internally or externally, with leading IP PBX manufacturers - including Avaya, Cisco, Mitel, NEX, Panasonic and more - to ensure interoperability (SIP only). SIPconnectTM certification provides additional assurance of interoperability * Trunk services can be delivered via the Spectrum private, fiber network, separate from the public Internet, ensuring a reliable voice solution, or via our coax DOCSIS plant.</t>
  </si>
  <si>
    <t>SPECTRUM BUSINESS INTERNET</t>
  </si>
  <si>
    <t xml:space="preserve">Fast, reliable Internet service is a necessity to use technologies vital in today’s marketplace. High bandwidth helps your business use cloud-based applications, share files, stream videos and so much more.
Our high-performance Spectrum Business Internet, delivered over our fiber rich-network, provides a reliable connection that meets the needs of any business, helping you increase productivity. Choose the speed that fits your business and get started today.
</t>
  </si>
  <si>
    <t xml:space="preserve">Our Spectrum Business Internet service plans provide download speeds of up to 1 Gbps*: enough connectivity to support streaming audio and video, online order processing, backup and disaster recovery solutions and other business applications.
Static IP addresses are available at a low monthly rate. A static IP address is a manually assigned, unique numeric address that identifies your business on the Internet and is always configured with the same computer.
McAfee Personal Security Suite is included and provides server-level anti-spam, anti-virus and anti-spyware protection, continuous scanning and real-time warnings and automatic removal of existing and new threats.
You get 24/7 Business Class technical support from experienced representatives available by telephone, email and live chat.
</t>
  </si>
  <si>
    <t xml:space="preserve"> - Asymmetrical Internet access up to 1Gbps x 35 Mbps*
* Speeds may vary by market. 
</t>
  </si>
  <si>
    <t>DOCSIS 3.0 protocol to enhance upstream and downstream transmission speeds and support IPv6</t>
  </si>
  <si>
    <t xml:space="preserve">* Hybrid Fiber Coax (HFC) network for reliable, fast and secure connectivity
 * DOCSIS 3.0 protocol to enhance upstream and downstream transmission speeds and support IPv6
</t>
  </si>
  <si>
    <t>Ethernet Virtual Private Line (EVPL)</t>
  </si>
  <si>
    <t>For businesses with a headquarters office and branch locations, Ethernet Virtual Private Line (EVPL) provides essential high-speed point-to-multipoint connectivity. EVPL helps multi-location companies streamline network management with configuration options to support your offices.</t>
  </si>
  <si>
    <t xml:space="preserve">EVPL benefits
 Privacy: All data travels within the secure domain of a Layer 2, dedicated, high capacity, point-to-point connection at native Ethernet speeds.
 Single Interconnection: A hub aggregates all data traffic on a single network between one central location, or data center, and smaller locations.
 Standards-Based: Depend on EVPL with our MEF CE 2.0 Certifications.
 Traffic Separation: Maintain discrete pathways when you consolidate previously separate domains for specific applications or departments onto a single network.
 Cost Savings: A single handoff reduces network equipment and management costs.
</t>
  </si>
  <si>
    <t>EVPL provides an Ethernet Virtual Connection (EVC) between three or more locations, similar to Ethernet Private Line service. But it also permits multiplexing multiple services (EVCs) on a single User-to-Network Interface (UNI) at your hub or aggregation site.</t>
  </si>
  <si>
    <t xml:space="preserve">EVPL provides an Ethernet Virtual Connection (EVC) between three or more locations, similar to Ethernet Private Line service. But it also permits multiplexing multiple services (EVCs) on a single User-to-Network Interface (UNI) at your hub or aggregation </t>
  </si>
  <si>
    <t>Spectrum Fiber with Spectrum Supplied Fiber Network Interface Device (NID)</t>
  </si>
  <si>
    <t>2 strands minimum between end location and Spectrum Hub facility.</t>
  </si>
  <si>
    <t>10 Mbps to 10 Gbps</t>
  </si>
  <si>
    <t>Layer 2 only</t>
  </si>
  <si>
    <t>Ethernet Private Line (EPL)</t>
  </si>
  <si>
    <t>For businesses with two locations, Ethernet Private Line (EPL) is a cost-effective, high-capacity solution. EPL reliably connects Customer Premises Equipment (CPE) with a lower-cost User-to-Network Interface (UNI), making it a smart replacement for traditional TDM private line service.</t>
  </si>
  <si>
    <t xml:space="preserve">EPL product highlights
 Privacy: All data travels within the secure domain of a Layer 2, dedicated, high-capacity, point-to-point connection, at native Ethernet speeds.
 Availability: Easily link business locations in geographically dispersed areas.
 Cost Savings: You can connect your business’s Customer Premises Equipment (CPE) with a lower-cost Ethernet interface.
 Standards-Based: Depend on Ethernet Private Line (EPL) with our MEF CE 2.0 Certifications.
</t>
  </si>
  <si>
    <t>EPL can instantly and privately transmit mission-critical data at speeds from 10 Mbps to 10 Gbps. And Ethernet Private Line dedicated point-to-point connectivity supports metro and national business applications including online backup, storage area networking, and data center connectivity.</t>
  </si>
  <si>
    <t>Ethernet Private Line dedicated point-to-point connectivity supports metro and national business applications including online backup, storage area networking, and data center connectivity.</t>
  </si>
  <si>
    <t>Ethernet Private Local Area Network (EP-LAN)</t>
  </si>
  <si>
    <t>Ethernet Private LAN (EP-LAN) enables any-to-any connectivity for businesses that need to connect all their locations on a single network. EP-LAN brings together cost-effectiveness, speed, simplicity and flexibility in a broadly customizable Ethernet solution.</t>
  </si>
  <si>
    <t xml:space="preserve">EP-LAN benefits
 Privacy: All data travels within the secure domain of a Layer 2, dedicated, high capacity, point-to-point connection at native Ethernet speeds.
 Standards-Based: Depend on Ethernet Private LAN (EP-LAN) MEF 2.0 certifications.
 Single Interconnection: A hub aggregates all data traffic on a single network linking all your business locations.
 Traffic Separation: Maintain discrete pathways when you consolidate previously separate domains for specific applications or departments onto a single network.
 Cost Savings: A single handoff reduces network equipment and management costs. 
</t>
  </si>
  <si>
    <t>EP-LAN can instantly and privately transmit mission-critical data at speeds from 10 Mbps to 10 Gbps.</t>
  </si>
  <si>
    <t>EP-LAN provides a multipoint-to-multipoint Ethernet Wide Area Network (WAN) that extends your Local Area Network (LAN) to a Metro or Wide Area Network that allows your company’s business-critical applications and data to travel seamlessly across the entire network. EP-LAN can move large amounts of information between sites, quickly and securely.</t>
  </si>
  <si>
    <t>EPL - 2M</t>
  </si>
  <si>
    <t>EPL - 5M</t>
  </si>
  <si>
    <t>EPL - 10M</t>
  </si>
  <si>
    <t>EPL - 20M</t>
  </si>
  <si>
    <t>EPL - 50M</t>
  </si>
  <si>
    <t>EPL - 100M</t>
  </si>
  <si>
    <t>EPL - 200M</t>
  </si>
  <si>
    <t>EPL - 500M</t>
  </si>
  <si>
    <t>EPL - 1G</t>
  </si>
  <si>
    <t>EPL - 2G</t>
  </si>
  <si>
    <t>EPL - 5G</t>
  </si>
  <si>
    <t>EPL - 10G</t>
  </si>
  <si>
    <t>EVPL - 5M</t>
  </si>
  <si>
    <t>EVPL - 10M</t>
  </si>
  <si>
    <t>EVPL - 20M</t>
  </si>
  <si>
    <t>EVPL - 50M</t>
  </si>
  <si>
    <t>EVPL - 100M</t>
  </si>
  <si>
    <t>EVPL - 200M</t>
  </si>
  <si>
    <t>EVPL - 500M</t>
  </si>
  <si>
    <t>EVPL - 1G</t>
  </si>
  <si>
    <t>EP-LAN - 2M</t>
  </si>
  <si>
    <t>EP-LAN - 5M</t>
  </si>
  <si>
    <t>EP-LAN - 10M</t>
  </si>
  <si>
    <t>EP-LAN - 20M</t>
  </si>
  <si>
    <t>EP-LAN - 50M</t>
  </si>
  <si>
    <t>EP-LAN - 100M</t>
  </si>
  <si>
    <t>EP-LAN - 200M</t>
  </si>
  <si>
    <t>EP-LAN - 500M</t>
  </si>
  <si>
    <t>EP-LAN - 1G</t>
  </si>
  <si>
    <t>EP-LAN - 2G</t>
  </si>
  <si>
    <t>EP-LAN - 5G</t>
  </si>
  <si>
    <t>EP-LAN - 10G</t>
  </si>
  <si>
    <t>ADVA or RAD device</t>
  </si>
  <si>
    <t>Cable Modem, Cisco Router and an ADVA</t>
  </si>
  <si>
    <t>Nature of Charge (Tax, Surcharge, Fee, or Other)</t>
  </si>
  <si>
    <t>Pertinent Section(s) of Statute, Regulation or Other Authority to Pass Through</t>
  </si>
  <si>
    <t>Formula Used to Calculate Charge</t>
  </si>
  <si>
    <t>One-Time or Monthly Recurring Charge (MRC)?</t>
  </si>
  <si>
    <t>Conditions on Pass-Through</t>
  </si>
  <si>
    <t>Fee</t>
  </si>
  <si>
    <t>MRC</t>
  </si>
  <si>
    <t>Surcharge</t>
  </si>
  <si>
    <t>Federal Universal Svc Fund</t>
  </si>
  <si>
    <t>47 USC § 254(d)</t>
  </si>
  <si>
    <t>Federal Excise Tax</t>
  </si>
  <si>
    <t>Tax</t>
  </si>
  <si>
    <t>Impositon - 26 USC § 4251(a)(1),(b)(1)
Pass Through - 26 USC § 4251(a)(2)
Exemption - 26 USC § 4253(i)</t>
  </si>
  <si>
    <t>3% of Local Charges</t>
  </si>
  <si>
    <t>Enterprise Trunking</t>
  </si>
  <si>
    <t>May not be passed through to Authorized Users. Authorized Users are presumed exempt unless Contractor proves to OGS and the Authorized User that the Authorized User is not exempt.</t>
  </si>
  <si>
    <t>Impositon - 26 USC § 4251(a)(1),(b)(1)
Pass Through - 26 USC § 4251(a)(2)
Exemption - 26 USC § 4253(h),(j) (Certain nonprofits are exempt - hospitals and educational institutions)</t>
  </si>
  <si>
    <t>State and Local Sales Tax</t>
  </si>
  <si>
    <t>Imposition - NY Tax Law §§ 1105(b)(1)(B) (eff. 6/1/19), 1210 (eff. 6/1/19), 1211, 1212
MTA Impositon - NY Tax Law § 1109(a)
Pass Through - 20 N.Y.C.R.R. 532.1(a)(1)
Exemption - NY Tax Law § 1116(a)(1),(a)(4)</t>
  </si>
  <si>
    <t>State  - 4% of Intrastate Charges
Local  - Varies Between 0.5% and 4% of Intrastate Charges
School District - Varies Between 8% and 11.75% of Intrastate Charges in the School Districts Imposing the Tax
MTA Sales Tax Surcharge - 0.375% of Intrastate Charges in the Areas Imposing the Surcharge</t>
  </si>
  <si>
    <t>Enterprise Trunking, Spectrum Business Voice (intrastate component)</t>
  </si>
  <si>
    <t>State Telecomm Excise Tax (186E)</t>
  </si>
  <si>
    <t>NY Tax Law § 186-e(2)(a)
Time Warner Cable Information Services (New York), LLC New York Local and Interexchange Telecommunications Tariff, Sections 2.11, 2.12.1
Time Warner Cable Information Services (New York), LLC New York Intrastate Access Tariff, Section 2.11.1
Time Warner Cable Information Services (New York), LLC Federal Access Tariff No. 2, Section 2.11.1</t>
  </si>
  <si>
    <t>2.5% of Charges</t>
  </si>
  <si>
    <t>MCTD surcharge (186E)  (where applicable)</t>
  </si>
  <si>
    <t>0.595% of Charges in the Areas Imposing the Surcharge</t>
  </si>
  <si>
    <t>Local Telecomm Excise Tax</t>
  </si>
  <si>
    <t>NYC Admin. Code § 11-1102(a)
Time Warner Cable Information Services (New York), LLC New York Local and Interexchange Telecommunications Tariff, Sections 2.11, 2.12.2
Time Warner Cable Information Services (New York), LLC New York Intrastate Access Tariff, Section 2.11.1</t>
  </si>
  <si>
    <t>2.35% of Intrastate Charges</t>
  </si>
  <si>
    <t>E911</t>
  </si>
  <si>
    <t>Imposition - N.Y. County Law § 303(1)
Pass Through - N.Y. County Law § 303(2)</t>
  </si>
  <si>
    <t>Up to $0.35 Per Access Line or Up to $1.00 Per Access Line in Certain Jurisdictions
(Max of 75 access lines per customer per location)</t>
  </si>
  <si>
    <t>Enterprise Trunking (subject to limitation), Spectrum Business Voice (subject to limitation)</t>
  </si>
  <si>
    <t>May not be passed through to State Agency Authorized Users. Non-State Agency Authorized Users must offer their own proof of exemption upon request.</t>
  </si>
  <si>
    <t xml:space="preserve">Regulatory Cost Recovery Fee </t>
  </si>
  <si>
    <t>Time Warner Cable Information Services (New York), LLC Federal Access Tariff No. 2, Section 2.11.2</t>
  </si>
  <si>
    <t>Time Warner Cable Information Services (New York), LLC New York Intrastate Access Tariff, Section 2.11.2</t>
  </si>
  <si>
    <t>1.6416% of Intrastate Charges</t>
  </si>
  <si>
    <t>NY Local GRT Recovery Fee  (where applicable)</t>
  </si>
  <si>
    <t>N.Y. Gen. City Law § 20-b (Cities); N.Y. Village Law § 5-530(1) (Villages)
Time Warner Cable Information Services (New York), LLC New York Local and Interexchange Telecommunications Tariff, Sections 2.11, 2.12.2
Time Warner Cable Information Services (New York), LLC New York Intrastate Access Tariff, Section 2.11.1</t>
  </si>
  <si>
    <t xml:space="preserve">City  - Up to 1% of Intrastate Charges (Certain Cities May Impose at a Rate of Up to 3% of Intrastate Charges)
Village  - Up to 1% of Intrastate Charges
</t>
  </si>
  <si>
    <t>Enterprise Trunking. Spectrum Business Voice (intrastate component)</t>
  </si>
  <si>
    <t>State Universal Service Fund</t>
  </si>
  <si>
    <t>Proceeding on Motion of the Commission to Review the State Universal Service Fund, Order Adopting Joint Proposal, Case 15-M-0742, 2016 WL 5340326 (N.Y. PSC 2016)</t>
  </si>
  <si>
    <t>0.257% of Intrastate Charges</t>
  </si>
  <si>
    <t>Subscriber Line Charge</t>
  </si>
  <si>
    <t>Time Warner Cable Information Services (New York), LLC Federal Access Tariff No. 2, Section 5.1</t>
  </si>
  <si>
    <t>$6.50/line; $7.99 multi line; $37.50 per PRI</t>
  </si>
  <si>
    <t>Contractor:</t>
  </si>
  <si>
    <t>Contract #:</t>
  </si>
  <si>
    <t>Time Warner Cable Northeast, LLC dba Spectrum</t>
  </si>
  <si>
    <t>PS68706</t>
  </si>
  <si>
    <t xml:space="preserve">Overage Charges </t>
  </si>
  <si>
    <t>Additional Discount %</t>
  </si>
  <si>
    <t>Terms of Additional Discount</t>
  </si>
  <si>
    <t>Total Number of Items:</t>
  </si>
  <si>
    <t>Long Distance: $0.0170/minute
Toll-free on-net: $0.0220/minute</t>
  </si>
  <si>
    <t>Long Distance: $0.0300/minute
Toll-free on-net: $0.0220/minute</t>
  </si>
  <si>
    <t>Long Distance: $0.0300/minute
Toll-free on-net: $0.0290/minute</t>
  </si>
  <si>
    <t>Long Distance: $0.0300/minute
Toll-free on-net: $0.0190/minute</t>
  </si>
  <si>
    <t>Long Distance: $0.01600/minute
Toll-free on-net: $0.0190/minute</t>
  </si>
  <si>
    <t>Long Distance: $0.0160/minute
Toll-free on-net: $0.0190/minute</t>
  </si>
  <si>
    <t>Flat Rate that includes local calling and package of 3000 no-charge LD minutes of use per month and up to 40 no-charge DIDs</t>
  </si>
  <si>
    <t>Flat Rate that includes local calling and package of 5000 no-charge LD minutes of use per month and up to 60 no-charge DIDs</t>
  </si>
  <si>
    <t>Flat Rate that includes local calling and package of 5000 no-charge LD minutes of use per month and up to 100 no-charge DIDs</t>
  </si>
  <si>
    <t>Flat Rate that includes local calling and package of 10,000 no-charge LD minutes of use per month and up to 100 no-charge DIDs</t>
  </si>
  <si>
    <t>Flat Rate that includes local calling and package of 10,000 no-charge LD minutes of use per month and up to 200 no-charge DIDs</t>
  </si>
  <si>
    <t>Flat Rate that includes local calling and package of 15,000 no-charge LD minutes of use per month and up to 200 no-charge DIDs</t>
  </si>
  <si>
    <t>Flat Rate that includes local calling and package of 15,000 no-charge LD minutes of use per month and up to 300 no-charge DIDs</t>
  </si>
  <si>
    <t>Flat Rate that includes local calling and package of 20,000 no-charge LD minutes of use per month and up to 300 no-charge DIDs</t>
  </si>
  <si>
    <t>Flat Rate that includes local calling and package of 20,000 no-charge LD minutes of use per month and up to 400 no-charge DIDs</t>
  </si>
  <si>
    <t>Flat Rate that includes local calling and package of 25,000 no-charge LD minutes of use per month and up to 400 no-charge DIDs</t>
  </si>
  <si>
    <t>Flat Rate that includes local calling and package of 25,000 no-charge LD minutes of use per month and up to 500 no-charge DIDs</t>
  </si>
  <si>
    <t>Flat Rate that includes local calling and package of 30,000 no-charge LD minutes of use per month and up to 500 no-charge DIDs</t>
  </si>
  <si>
    <t>Flat Rate that includes local calling and package of 30,000 no-charge LD minutes of use per month and up to 600 no-charge DIDs</t>
  </si>
  <si>
    <t>Flat Rate that includes local calling and package of 35,000 no-charge LD minutes of use per month and up to 600 no-charge DIDs</t>
  </si>
  <si>
    <t xml:space="preserve"> Flat Rate that includes local calling and package of 35,000 no-charge LD minutes of use per month and up to 700 no-charge DIDs</t>
  </si>
  <si>
    <t>Flat Rate that includes local calling and package of 40,000 no-charge LD minutes of use per month and up to 700 no-charge DIDs</t>
  </si>
  <si>
    <t>Flat Rate that includes local calling and package of 40,000 no-charge LD minutes of use per month and up to 800 no-charge DIDs</t>
  </si>
  <si>
    <t>Applicable to intrastate LD, interstate LD, inbound on-net toll free and select international destinations;Optional MOU packages replace the minutes-of-use included with the trunk</t>
  </si>
  <si>
    <t>Applicable to intrastate LD, interstate LD, inbound on-net toll free and select international destinations.;Optional MOU packages replace the minutes-of-use included with the trunk</t>
  </si>
  <si>
    <t>Applicable to intrastate LD, interstate LD, inbound on net toll free and select international destinations.;Optional MOU packages replace the minutes-of-use that come standard with the trunk</t>
  </si>
  <si>
    <t>Applicable to intrastate LD, interstate LD, inbound on net toll free and select international destinations. ;Optional MOU packages replace the minutes-of-use that come standard with the trunk</t>
  </si>
  <si>
    <t>Applicable to intrastate LD, interstate LD, inbound on net toll free and select international destinations. ;Optional MOU packages replace the minutes-of-use that come standard with the trunk.</t>
  </si>
  <si>
    <t>Pass Through Item</t>
  </si>
  <si>
    <t>Applicability of Charge</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</si>
  <si>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</si>
  <si>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</si>
  <si>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Required On Premises Equipment</t>
  </si>
  <si>
    <t>Installation Fee</t>
  </si>
  <si>
    <t>Site based services to install</t>
  </si>
  <si>
    <t>Per Location</t>
  </si>
  <si>
    <t>Non-recurring</t>
  </si>
  <si>
    <t>Broadband Installation</t>
  </si>
  <si>
    <t>Internet Installation (Internet and Ultra)</t>
  </si>
  <si>
    <t>Internet Ancillary 1</t>
  </si>
  <si>
    <t>Static IP- 1</t>
  </si>
  <si>
    <t>Single Static IP</t>
  </si>
  <si>
    <t>Per Single IP</t>
  </si>
  <si>
    <t>Internet Ancillary 5</t>
  </si>
  <si>
    <t>Static IP- 5</t>
  </si>
  <si>
    <t>5 Static IP</t>
  </si>
  <si>
    <t>Block of 5 IP</t>
  </si>
  <si>
    <t>Internet Ancillary 13</t>
  </si>
  <si>
    <t>Static IP- 13</t>
  </si>
  <si>
    <t>13 Static IP</t>
  </si>
  <si>
    <t>Block of 13 IP</t>
  </si>
  <si>
    <t>Business WiFi</t>
  </si>
  <si>
    <t>Business WiFi services with Broadband</t>
  </si>
  <si>
    <t>Per Router</t>
  </si>
  <si>
    <t>Business WiFi with Gig'</t>
  </si>
  <si>
    <t>Business WiFi services with Gigabit Broadband</t>
  </si>
  <si>
    <t>Cable TV Service</t>
  </si>
  <si>
    <t>Business TV</t>
  </si>
  <si>
    <t>Basic Cable Services</t>
  </si>
  <si>
    <t>Per Outlet</t>
  </si>
  <si>
    <t>Cable TV Service Premium</t>
  </si>
  <si>
    <t>Business TV Premier</t>
  </si>
  <si>
    <t>Premier Cable Services</t>
  </si>
  <si>
    <t>Ethernet - EPL 2</t>
  </si>
  <si>
    <t>EPL</t>
  </si>
  <si>
    <t>Ethernet - EVPL 2</t>
  </si>
  <si>
    <t>VPL</t>
  </si>
  <si>
    <t>Ethernet - E-LAN 2</t>
  </si>
  <si>
    <t>E-LAN</t>
  </si>
  <si>
    <t>Ethernet - EPL 5</t>
  </si>
  <si>
    <t>Ethernet - EVPL 5</t>
  </si>
  <si>
    <t>Ethernet - E-LAN 5</t>
  </si>
  <si>
    <t>Sidegrade Internet Service</t>
  </si>
  <si>
    <t>High Speed Internet Service from Legacy Product</t>
  </si>
  <si>
    <t>Sidegrade Internet Ultra</t>
  </si>
  <si>
    <t>New Internet Service</t>
  </si>
  <si>
    <t>High Speed Internet Service</t>
  </si>
  <si>
    <t>New Internet Ultra</t>
  </si>
  <si>
    <t xml:space="preserve">New Internet Gig </t>
  </si>
  <si>
    <t>Internet Ancillary 29</t>
  </si>
  <si>
    <t>Static IP- 29</t>
  </si>
  <si>
    <t>29 Static IP</t>
  </si>
  <si>
    <t>Block of 29 IP</t>
  </si>
  <si>
    <t>Cable Modem</t>
  </si>
  <si>
    <t>Digital Converter Box</t>
  </si>
  <si>
    <t>T2 - EVPL - 10M</t>
  </si>
  <si>
    <t>Type II Ethernet UNI - EVPL</t>
  </si>
  <si>
    <t>T2 - EPL - 10M</t>
  </si>
  <si>
    <t>Type II Ethernet UNI - EPL</t>
  </si>
  <si>
    <t>T2 - EPLAN - 10M</t>
  </si>
  <si>
    <t>Type II Ethernet UNI - EPLAN</t>
  </si>
  <si>
    <t>T2 - EVPL - 20M</t>
  </si>
  <si>
    <t>T2 - EPL - 20M</t>
  </si>
  <si>
    <t>T2 - EPLAN - 20M</t>
  </si>
  <si>
    <t>T2 - EVPL - 100M</t>
  </si>
  <si>
    <t>T2 - EPL - 100M</t>
  </si>
  <si>
    <t>T2 - EPLAN - 100 M</t>
  </si>
  <si>
    <t>T2 Construction / Physical Service Connection Cost</t>
  </si>
  <si>
    <t>Construction costs to provide lit services</t>
  </si>
  <si>
    <t>Per location</t>
  </si>
  <si>
    <t xml:space="preserve"> On-Net Construction / Physical Service Connection Costs</t>
  </si>
  <si>
    <t>Construction / Physical Service Connection Costs for On Net Services</t>
  </si>
  <si>
    <t>Per Mile</t>
  </si>
  <si>
    <t>Broadband Installation - Internet Gig</t>
  </si>
  <si>
    <t>Installation for HSD Internet Gig Service</t>
  </si>
  <si>
    <t>Site-based services to install</t>
  </si>
  <si>
    <t>Broadband Installation - Internet, Internet Ultra and Video</t>
  </si>
  <si>
    <t>Installation for HSD Internet, HSD Internet Ultra and Cable Video Services</t>
  </si>
  <si>
    <t>31.8% of Interstate and International Charges for January 1, 2021 - March 31, 2021
(Changes on a Quarterly Basis)</t>
  </si>
  <si>
    <t>1.07% of Intrastate Charges</t>
  </si>
  <si>
    <t>FCC Report and Order Released November 25, 2019 in CG Docket Nos. 13-24 and 03-123, FCC 19-118. Paragraph 1</t>
  </si>
  <si>
    <t>EVPL (intrastate), EPL (intrastate), EPLAN (intrastate), Enterprise Trunking, Spectrum Business Voice (intrastate component)</t>
  </si>
  <si>
    <t>EVPL (interstate), EPL (interstate), EPLAN (interstate), Spectrum Business Voice (interstate component)</t>
  </si>
  <si>
    <t>EVPL (intrastate), EPL (intrastate),  EPLAN (intrastate), Enterprise Trunking, Spectrum Business Voice (intrastate component)</t>
  </si>
  <si>
    <t>Enterprise Trunking, EVPL, EPL, EPLAN, Spectrum Business Voice</t>
  </si>
  <si>
    <t>EVPL(interstate), EPL(interstate), EPLAN (interstate), Spectrum Business Voice (interstate component)</t>
  </si>
  <si>
    <t>3.69% of Interstate Charges</t>
  </si>
  <si>
    <t>EVPL (intrastate), EPL (intrastate), EPLAN (intrastate),  Enterprise Trunking, Spectrum Business Voice (intrastate component)</t>
  </si>
  <si>
    <t>12 Channel PRI</t>
  </si>
  <si>
    <t xml:space="preserve">12 Channel Fractional PRI (12B+D).  </t>
  </si>
  <si>
    <t>Flat Rate that includes local calling and package of 5000 no-charge LD minutes of use per month and up to 60 no-charge DIDs;International LD overage/min: see "International Calling" entry</t>
  </si>
  <si>
    <t>PRI-enabled PBX</t>
  </si>
  <si>
    <t>per single trunk of this size</t>
  </si>
  <si>
    <t>23 Channel PRI</t>
  </si>
  <si>
    <t xml:space="preserve">23 Channel PRI (23B+D).  </t>
  </si>
  <si>
    <t>Flat Rate that includes local calling and package of 5000 no-charge LD minutes of use per month and up to 100 no-charge DIDs.;International LD overage/min: see "International Calling" entry</t>
  </si>
  <si>
    <t>46 Channel PRI</t>
  </si>
  <si>
    <t xml:space="preserve">46 Channel PRI (2 of 23B+D).  </t>
  </si>
  <si>
    <t>Flat Rate that includes local calling and package of 10000 no-charge LD minutes of use per month and up to 200 no-charge DIDs.  ; International LD overage/min: see "International Calling" entry</t>
  </si>
  <si>
    <t>69 Channel PRI</t>
  </si>
  <si>
    <t xml:space="preserve">69 Channel PRI (3 of 23B+D).  </t>
  </si>
  <si>
    <t>Flat Rate that includes local calling and package of 15000 no-charge LD minutes of use per month and up to 300 no-charge DIDs. ;International LD overage/min: see "International Calling" entry</t>
  </si>
  <si>
    <t>92 Channel PRI</t>
  </si>
  <si>
    <t xml:space="preserve">92 Channel PRI (4 of 23B+D).  </t>
  </si>
  <si>
    <t>Flat Rate that includes local calling and package of 20,000 no-charge LD minutes of use per month and up to 400 no-charge DIDs;International LD overage/min: see "International Calling" entry</t>
  </si>
  <si>
    <t>115 Channel PRI</t>
  </si>
  <si>
    <t xml:space="preserve">115 Channel PRI (5 of 23B+D).  </t>
  </si>
  <si>
    <t>Flat Rate that includes local calling and package of 25,000 no-charge LD minutes of use per month and up to 500 no-charge DIDs;International LD overage/min: see "International Calling" entry</t>
  </si>
  <si>
    <t>138 Channel PRI</t>
  </si>
  <si>
    <t xml:space="preserve">138 Channel PRI (6 of 23B+D).  </t>
  </si>
  <si>
    <t xml:space="preserve">Flat Rate that includes local calling and package of 30,000 no-charge LD minutes of use per month and up to 600 no-charge DIDs;International LD overage/min: see "International Calling" entry </t>
  </si>
  <si>
    <t>161 Channel PRI</t>
  </si>
  <si>
    <t xml:space="preserve">161 Channel PRI (7 of 23B+D).  </t>
  </si>
  <si>
    <t>Flat Rate that includes local calling and package of 35,000 no-charge LD minutes of use per month and up to 700 no-charge DIDs;International LD overage/min: see "International Calling" entry</t>
  </si>
  <si>
    <t>184 Channel PRI</t>
  </si>
  <si>
    <t xml:space="preserve">184 Channel PRI (8 of 23B+D).  </t>
  </si>
  <si>
    <t xml:space="preserve">Flat Rate that includes local calling and package of 40,000 no-charge LD minutes of use per month and up to 800 no-charge DIDs;International LD overage/min: see "International Calling" entry </t>
  </si>
  <si>
    <t>207 or more Channels PRI</t>
  </si>
  <si>
    <t xml:space="preserve">207 or more channels of PRI (9 or more 23B+D) at single location. </t>
  </si>
  <si>
    <t>Flat Rate that includes local calling.  No included MOU or DIDs - must order Optional MOU package and DID Blocks;International LD overage/min: see "International Calling" entry</t>
  </si>
  <si>
    <t>Per Channel</t>
  </si>
  <si>
    <t xml:space="preserve"> Long Distance: $0.0300/minute
Toll-free on-net: $0.0290/minute</t>
  </si>
  <si>
    <t>DID 20 Block</t>
  </si>
  <si>
    <t xml:space="preserve"> optional DID blocks are in addition to DID TNs that come standard with the PRI/SIP trunk (if any)</t>
  </si>
  <si>
    <t>per Block of this size</t>
  </si>
  <si>
    <t>DID 100 Block</t>
  </si>
  <si>
    <t>DID 1000 Block</t>
  </si>
  <si>
    <t>Trunk Overflow</t>
  </si>
  <si>
    <t>Trunk Overflow, per service location account</t>
  </si>
  <si>
    <t>Forwards calls to alternate PSTN TN under capacity exceeded conditions. ** May not be available for all deployments **</t>
  </si>
  <si>
    <t>per service location account</t>
  </si>
  <si>
    <t>Trunk Group Overflow</t>
  </si>
  <si>
    <t>Trunk Group Overflow, per location account</t>
  </si>
  <si>
    <t>Forwards calls to specific DIDs to alternate PSTN TNs under unreachable &amp; capacity exceeded conditions. ** May not be available for all deployments **</t>
  </si>
  <si>
    <t>DID Overflow</t>
  </si>
  <si>
    <t>Automatic DID Overflow, per 20 DIDs</t>
  </si>
  <si>
    <t>Reroutes calls to alternate trunk group or PSTN TN under unreachable &amp; capacity exceeded conditions. ** May not be available for all deployments **</t>
  </si>
  <si>
    <t>20</t>
  </si>
  <si>
    <t>DIDs that require this feature, per service location account</t>
  </si>
  <si>
    <t>E911 Location Plus - Activation (OTC)</t>
  </si>
  <si>
    <t>E911 Location Plus</t>
  </si>
  <si>
    <t>Portal for managing location information for e911 purposes, limit up to 3000 DID - Set Up</t>
  </si>
  <si>
    <t>Per Account</t>
  </si>
  <si>
    <t>Non Recurring</t>
  </si>
  <si>
    <t>E911 Location Plus (MRC)</t>
  </si>
  <si>
    <t>Portal for managing location information for e911 purposes, limit up to 3000 DID</t>
  </si>
  <si>
    <t xml:space="preserve">Optional LD Minutes of Usage (MOU) - 10,000 Minutes Block.  </t>
  </si>
  <si>
    <t>Applicable to intrastate LD, interstate LD, inbound on-net toll free and select international destinations;Optional MOU packages replace the minutes-of-use included with the trunk;Domestic LD overage/min: $0.030;Toll-free on-net overage/min: $0.029;International LD overage/min: see "International Calling" entry ** This MOU package not available for trunks of 200 or more call paths per location**</t>
  </si>
  <si>
    <t xml:space="preserve">Optional LD Minutes of Usage (MOU) - 30,000 Minutes Block. </t>
  </si>
  <si>
    <t xml:space="preserve">Optional LD Minutes of Usage (MOU) - 40,000 Minutes Block. </t>
  </si>
  <si>
    <t xml:space="preserve">Optional LD Minutes of Usage (MOU) - 60,000 Minutes Block. </t>
  </si>
  <si>
    <t xml:space="preserve">Optional LD Minutes of Usage (MOU) - 75,000 Minutes Block. </t>
  </si>
  <si>
    <t xml:space="preserve">Optional Minutes of Usage (MOU) Package - 300,000 Minutes Block.  </t>
  </si>
  <si>
    <t xml:space="preserve">Optional Minutes of Usage (MOU) Package - 400,000 Minutes Block.  </t>
  </si>
  <si>
    <t xml:space="preserve">Optional Minutes of Usage (MOU) Package- 1,000,000 Minutes Block.  </t>
  </si>
  <si>
    <t>Business Class Phone</t>
  </si>
  <si>
    <t>POTS Line</t>
  </si>
  <si>
    <t>1 call path</t>
  </si>
  <si>
    <t>Remote Call Forward (RCF)</t>
  </si>
  <si>
    <t>Forward calls from specific TN's that are onnet trunk customers (to Spectrum Enterprise)</t>
  </si>
  <si>
    <t>Per TN</t>
  </si>
  <si>
    <t>Remote Number Forwarding (RNF)</t>
  </si>
  <si>
    <t>Forward calls to either onnet or offnet customers, limited availabiity</t>
  </si>
  <si>
    <t>100</t>
  </si>
  <si>
    <t>25/30</t>
  </si>
  <si>
    <t>Type II - EP-LAN - 20M</t>
  </si>
  <si>
    <t>Ethernet UNI -  EP-LAN</t>
  </si>
  <si>
    <t>Per Month</t>
  </si>
  <si>
    <t>Type II - EP-LAN - 50M</t>
  </si>
  <si>
    <t>Type II - EP-LAN - 100M</t>
  </si>
  <si>
    <t>Type II - EP-LAN - 200M</t>
  </si>
  <si>
    <t>Type II - EP-LAN - 500M</t>
  </si>
  <si>
    <t>Type II - EP-LAN - 1G</t>
  </si>
  <si>
    <t>Type II - EP-LAN - 2G</t>
  </si>
  <si>
    <t>2</t>
  </si>
  <si>
    <t>Type II - EP-LAN - 5G</t>
  </si>
  <si>
    <t>5</t>
  </si>
  <si>
    <t>Type II - EP-LAN - 10G</t>
  </si>
  <si>
    <t>10</t>
  </si>
  <si>
    <t>Type II EPL - 20M</t>
  </si>
  <si>
    <t>Ethernet UNI - EPL</t>
  </si>
  <si>
    <t>Type II EPL - 50M</t>
  </si>
  <si>
    <t>Type II EPL - 100M</t>
  </si>
  <si>
    <t>Type II EPL - 200M</t>
  </si>
  <si>
    <t>Type II EPL - 500M</t>
  </si>
  <si>
    <t>Type II EPL - 1G</t>
  </si>
  <si>
    <t>Type II EPL - 2G</t>
  </si>
  <si>
    <t>Type II EPL - 5G</t>
  </si>
  <si>
    <t>Type II EPL - 10G</t>
  </si>
  <si>
    <t>Type II EVPL - 20M</t>
  </si>
  <si>
    <t>Ethernet UNI - EVPL</t>
  </si>
  <si>
    <t>Point-to-Multi-Point Ethernet Connections</t>
  </si>
  <si>
    <t>Type II EVPL - 50M</t>
  </si>
  <si>
    <t>Type II EVPL - 100M</t>
  </si>
  <si>
    <t>Type II EVPL - 200M</t>
  </si>
  <si>
    <t>Type II EVPL - 500M</t>
  </si>
  <si>
    <t>Type II EVPL - 1G</t>
  </si>
  <si>
    <t>Type II EVPL - 2G</t>
  </si>
  <si>
    <t>Type II EVPL - 5G</t>
  </si>
  <si>
    <t>Type II EVPL - 10G</t>
  </si>
  <si>
    <t>Cable Box</t>
  </si>
  <si>
    <t>Receiver</t>
  </si>
  <si>
    <t>Required equipment to receive cable video services</t>
  </si>
  <si>
    <t>Business Variety TV</t>
  </si>
  <si>
    <t>Business TV Plus</t>
  </si>
  <si>
    <t>Premium Channel for Business TV Premier</t>
  </si>
  <si>
    <t>HBO</t>
  </si>
  <si>
    <t>HBO Channel</t>
  </si>
  <si>
    <t>Premium Channel for Cable TV Service</t>
  </si>
  <si>
    <t>Cinemax</t>
  </si>
  <si>
    <t>Cinemax Channel</t>
  </si>
  <si>
    <t>Showtime</t>
  </si>
  <si>
    <t>Showtime Channel</t>
  </si>
  <si>
    <t>Starz</t>
  </si>
  <si>
    <t>Starz Channel</t>
  </si>
  <si>
    <t xml:space="preserve">TMC </t>
  </si>
  <si>
    <t>The Movie Channel</t>
  </si>
  <si>
    <t>Epix</t>
  </si>
  <si>
    <t>Epix Channel</t>
  </si>
  <si>
    <t>DVR</t>
  </si>
  <si>
    <t>DVR Service</t>
  </si>
  <si>
    <t>Digital Video Recorder</t>
  </si>
  <si>
    <t>per account</t>
  </si>
  <si>
    <t>Fiber Connect Plus</t>
  </si>
  <si>
    <t>Service Charge</t>
  </si>
  <si>
    <t>Enterprise TV</t>
  </si>
  <si>
    <t>R-PHY device</t>
  </si>
  <si>
    <t>per room</t>
  </si>
  <si>
    <t>Fiber Connect Plus Deluxe</t>
  </si>
  <si>
    <t>Deluxe</t>
  </si>
  <si>
    <t>Deluxe package</t>
  </si>
  <si>
    <t>Fiber Connect Plus Install</t>
  </si>
  <si>
    <t>Installation</t>
  </si>
  <si>
    <t>Fiber Connect Plus Installation</t>
  </si>
  <si>
    <t>per property</t>
  </si>
  <si>
    <t>Set Back Box (SBB) Equipment</t>
  </si>
  <si>
    <t>Music Choice</t>
  </si>
  <si>
    <t>Music Choice Channels Package</t>
  </si>
  <si>
    <t>Premium Channels for TV Service</t>
  </si>
  <si>
    <t xml:space="preserve">Channel Insertion </t>
  </si>
  <si>
    <t>Channel Insertion</t>
  </si>
  <si>
    <t>Authorized User Supplied Content for Video Services</t>
  </si>
  <si>
    <t>DigiVu device</t>
  </si>
  <si>
    <t xml:space="preserve">per channel </t>
  </si>
  <si>
    <t>BGP Configuration Fee</t>
  </si>
  <si>
    <t>Border Gateway Protocol</t>
  </si>
  <si>
    <t>Configuration Fee</t>
  </si>
  <si>
    <t>Per connection</t>
  </si>
  <si>
    <t>Deluxe Package</t>
  </si>
  <si>
    <t>per outlet</t>
  </si>
  <si>
    <t>Deluxe + Sports Package</t>
  </si>
  <si>
    <t>SpectrumU IP TV Application</t>
  </si>
  <si>
    <t>IP TV Application</t>
  </si>
  <si>
    <t>Spectrum U Client Fee per door (added to per room/outlet programming bundle)</t>
  </si>
  <si>
    <t>per door</t>
  </si>
  <si>
    <t>Spectrum U - Install</t>
  </si>
  <si>
    <t>Install Provisioning Fee</t>
  </si>
  <si>
    <t>per installation</t>
  </si>
  <si>
    <t>Internet Ancillary 253</t>
  </si>
  <si>
    <t>Internet Ancillary 253 (/24)</t>
  </si>
  <si>
    <t>Static IP- 253</t>
  </si>
  <si>
    <t>253 Static IP</t>
  </si>
  <si>
    <t>Block of 253 IP</t>
  </si>
  <si>
    <t>On net Cost to build per mile to complete the circuit connections to the Demarcation Point and/or per mile of wiring to connect to end points within the premises (i.e., inside wiring), as applicable.</t>
  </si>
  <si>
    <t>Franchise Fee</t>
  </si>
  <si>
    <t>Video Services</t>
  </si>
  <si>
    <t>Generally none, but some local franchises may limit the pass through right</t>
  </si>
  <si>
    <t>0%-5% of gross revenues as defined in the applicable Franchise Agreement</t>
  </si>
  <si>
    <t xml:space="preserve">Pass Through - 47 USC Sec. 542(f), 47 USC Sec. 442(c)(3) </t>
  </si>
  <si>
    <t>DFI (Dedicated Fiber Internet)</t>
  </si>
  <si>
    <t>DFI - 30M</t>
  </si>
  <si>
    <t>DFI - 50M</t>
  </si>
  <si>
    <t>DFI - 100M</t>
  </si>
  <si>
    <t>DFI - 200M</t>
  </si>
  <si>
    <t>DFI - 500M</t>
  </si>
  <si>
    <t>DFI - 1G</t>
  </si>
  <si>
    <t>DFI  - 2G</t>
  </si>
  <si>
    <t>DFI - 5G</t>
  </si>
  <si>
    <t>DFI - 10G</t>
  </si>
  <si>
    <t>DFI - 40G</t>
  </si>
  <si>
    <t>DFI - 100G</t>
  </si>
  <si>
    <t>T2 DFI - 20M</t>
  </si>
  <si>
    <t>T2 DFI - 30M</t>
  </si>
  <si>
    <t>T2 DFI - 50M</t>
  </si>
  <si>
    <t>T2 DFI - 100M</t>
  </si>
  <si>
    <t>T2 DFI - 200M</t>
  </si>
  <si>
    <t>T2 DFI - 500M</t>
  </si>
  <si>
    <t>T2 DFI - 1G</t>
  </si>
  <si>
    <t>T2 DFI - 2G</t>
  </si>
  <si>
    <t>T2 DFI - 5G</t>
  </si>
  <si>
    <t>T2 DFI - 10G</t>
  </si>
  <si>
    <r>
      <rPr>
        <sz val="10"/>
        <rFont val="Arial"/>
        <family val="2"/>
      </rPr>
      <t>DFI</t>
    </r>
    <r>
      <rPr>
        <sz val="10"/>
        <color theme="1"/>
        <rFont val="Arial"/>
        <family val="2"/>
      </rPr>
      <t xml:space="preserve"> - 25M</t>
    </r>
  </si>
  <si>
    <r>
      <t>Ethernet/</t>
    </r>
    <r>
      <rPr>
        <b/>
        <sz val="10"/>
        <color theme="1"/>
        <rFont val="Arial"/>
        <family val="2"/>
      </rPr>
      <t xml:space="preserve">DFI </t>
    </r>
    <r>
      <rPr>
        <sz val="10"/>
        <color theme="1"/>
        <rFont val="Arial"/>
        <family val="2"/>
      </rPr>
      <t>Installation</t>
    </r>
  </si>
  <si>
    <r>
      <t>Ethernet/</t>
    </r>
    <r>
      <rPr>
        <b/>
        <sz val="10"/>
        <color theme="1"/>
        <rFont val="Arial"/>
        <family val="2"/>
      </rPr>
      <t>DFI</t>
    </r>
    <r>
      <rPr>
        <sz val="10"/>
        <color theme="1"/>
        <rFont val="Arial"/>
        <family val="2"/>
      </rPr>
      <t xml:space="preserve"> Installation</t>
    </r>
  </si>
  <si>
    <r>
      <t xml:space="preserve">Construction / Physical Service Connection Costs for Type II </t>
    </r>
    <r>
      <rPr>
        <b/>
        <sz val="10"/>
        <color theme="1"/>
        <rFont val="Arial"/>
        <family val="2"/>
      </rPr>
      <t>DFI</t>
    </r>
    <r>
      <rPr>
        <sz val="10"/>
        <color theme="1"/>
        <rFont val="Arial"/>
        <family val="2"/>
      </rPr>
      <t>, Type II Ethernet Services, and and Type II or Type III High Speed Internet Service (also known as Finished Internet).</t>
    </r>
  </si>
  <si>
    <t>DFI - 20G</t>
  </si>
  <si>
    <t xml:space="preserve">Dedicated Fiber Internet </t>
  </si>
  <si>
    <r>
      <rPr>
        <b/>
        <sz val="10"/>
        <color theme="1"/>
        <rFont val="Arial"/>
        <family val="2"/>
      </rPr>
      <t>Dedicated Fiber Internet</t>
    </r>
    <r>
      <rPr>
        <sz val="10"/>
        <color theme="1"/>
        <rFont val="Arial"/>
        <family val="2"/>
      </rPr>
      <t xml:space="preserve"> delivers a reliable and scalable service to help organizations meet their current and future demands for bandwidth. The </t>
    </r>
    <r>
      <rPr>
        <b/>
        <sz val="10"/>
        <color theme="1"/>
        <rFont val="Arial"/>
        <family val="2"/>
      </rPr>
      <t>DFI</t>
    </r>
    <r>
      <rPr>
        <sz val="10"/>
        <color theme="1"/>
        <rFont val="Arial"/>
        <family val="2"/>
      </rPr>
      <t xml:space="preserve"> service is delivered over Charter’s wholly owned and redundant national fiber network, offering customers the benefits of symmetrical Internet connectivity speeds ranging from 25 Mbps up to multi-gigabit tiers. </t>
    </r>
  </si>
  <si>
    <r>
      <t xml:space="preserve">Spectrum’s </t>
    </r>
    <r>
      <rPr>
        <b/>
        <sz val="10"/>
        <color theme="1"/>
        <rFont val="Arial"/>
        <family val="2"/>
      </rPr>
      <t>Dedicated Fiber Internet</t>
    </r>
    <r>
      <rPr>
        <sz val="10"/>
        <color theme="1"/>
        <rFont val="Arial"/>
        <family val="2"/>
      </rPr>
      <t xml:space="preserve"> (</t>
    </r>
    <r>
      <rPr>
        <b/>
        <sz val="10"/>
        <color theme="1"/>
        <rFont val="Arial"/>
        <family val="2"/>
      </rPr>
      <t>DFI</t>
    </r>
    <r>
      <rPr>
        <sz val="10"/>
        <color theme="1"/>
        <rFont val="Arial"/>
        <family val="2"/>
      </rPr>
      <t xml:space="preserve">) service provides a simple and reliable IP-level connection to the public Internet utilizing our fiber-based first mile platform. These platforms, including direct connection between the customer and Charter’s Commercial Edge Router (CER). Any combination of IPv4 and/or IPv6 connectivity can be provided for </t>
    </r>
    <r>
      <rPr>
        <b/>
        <sz val="10"/>
        <color theme="1"/>
        <rFont val="Arial"/>
        <family val="2"/>
      </rPr>
      <t>DFI</t>
    </r>
    <r>
      <rPr>
        <sz val="10"/>
        <color theme="1"/>
        <rFont val="Arial"/>
        <family val="2"/>
      </rPr>
      <t>, with the default being both IPv4 and IPv6</t>
    </r>
  </si>
  <si>
    <t xml:space="preserve">10G Wavelength </t>
  </si>
  <si>
    <t>Wave 10Gbps  (per site)</t>
  </si>
  <si>
    <t>Point-to-Point Connection (per site)</t>
  </si>
  <si>
    <t>10 Gbps</t>
  </si>
  <si>
    <t>per site</t>
  </si>
  <si>
    <t xml:space="preserve">Ethernet 40G </t>
  </si>
  <si>
    <t>Ethernet EPL UNI or EVPL UNI</t>
  </si>
  <si>
    <t>PT to PT or PT to Mulltipoint Connections</t>
  </si>
  <si>
    <t>40 Gbps</t>
  </si>
  <si>
    <t xml:space="preserve">SBB Installation </t>
  </si>
  <si>
    <t xml:space="preserve">SBB Installation Fee  </t>
  </si>
  <si>
    <t>Installation (NRC) per Box</t>
  </si>
  <si>
    <t>1 Box</t>
  </si>
  <si>
    <t>per Box</t>
  </si>
  <si>
    <t>Latino View</t>
  </si>
  <si>
    <t>Ancilliary video offering</t>
  </si>
  <si>
    <t>Digital Converter box</t>
  </si>
  <si>
    <r>
      <t xml:space="preserve">Ethernet </t>
    </r>
    <r>
      <rPr>
        <b/>
        <sz val="10"/>
        <color theme="1"/>
        <rFont val="Arial"/>
        <family val="2"/>
      </rPr>
      <t>UNI</t>
    </r>
    <r>
      <rPr>
        <sz val="10"/>
        <color theme="1"/>
        <rFont val="Arial"/>
        <family val="2"/>
      </rPr>
      <t xml:space="preserve"> - EPL</t>
    </r>
  </si>
  <si>
    <r>
      <t xml:space="preserve">Ethernet </t>
    </r>
    <r>
      <rPr>
        <b/>
        <sz val="10"/>
        <color theme="1"/>
        <rFont val="Arial"/>
        <family val="2"/>
      </rPr>
      <t>UNI</t>
    </r>
    <r>
      <rPr>
        <sz val="10"/>
        <color theme="1"/>
        <rFont val="Arial"/>
        <family val="2"/>
      </rPr>
      <t xml:space="preserve"> - EVPL</t>
    </r>
  </si>
  <si>
    <t>Programming Bundle Fiber Connect +, Spectrum U, and SBB</t>
  </si>
  <si>
    <t>SBB or R-PHY or IP</t>
  </si>
  <si>
    <t>T2 Ethernet/DFI Installation</t>
  </si>
  <si>
    <t>Ethernet/DFI Installation Type II</t>
  </si>
  <si>
    <t>Spectrum Business Voice Install</t>
  </si>
  <si>
    <t xml:space="preserve">Business Class Phone </t>
  </si>
  <si>
    <t>installation charge</t>
  </si>
  <si>
    <t>per location</t>
  </si>
  <si>
    <t xml:space="preserve">EPL - 20G </t>
  </si>
  <si>
    <t xml:space="preserve">Ethernet UNI - EPL </t>
  </si>
  <si>
    <t>Point to Point Ethernet connection (per site)</t>
  </si>
  <si>
    <t xml:space="preserve">EVPL - 20G </t>
  </si>
  <si>
    <t xml:space="preserve">Ethernet UNI - EVPL </t>
  </si>
  <si>
    <t>Point to Multipoint Ethernet connection (per site)</t>
  </si>
  <si>
    <t xml:space="preserve">EP-LAN - 20G </t>
  </si>
  <si>
    <t xml:space="preserve">Ethernet UNI - EP-LAN </t>
  </si>
  <si>
    <t>Multipoint to Multipoint Ethernet connection (per site)</t>
  </si>
  <si>
    <t>Internet Ancillary 61</t>
  </si>
  <si>
    <t>Static IP- 61</t>
  </si>
  <si>
    <t>61 Static IP</t>
  </si>
  <si>
    <t>Block of 61 IP</t>
  </si>
  <si>
    <t>Enterprise  Internet 100Mbps</t>
  </si>
  <si>
    <t>Enterprise Internet 100Mbps</t>
  </si>
  <si>
    <t>per connection</t>
  </si>
  <si>
    <t>Enterprise  Internet install</t>
  </si>
  <si>
    <t>Enterprise Internet install</t>
  </si>
  <si>
    <t>Enterprise Internet 500Mbps</t>
  </si>
  <si>
    <t>Enterprise Internet 1Gbps</t>
  </si>
  <si>
    <t>100x10, 200x10, 300x10 or 500x20</t>
  </si>
  <si>
    <t>300x10, 400x10, 600x35 or 750x35</t>
  </si>
  <si>
    <t>300x10, 400x10,  600x35 or 750x35</t>
  </si>
  <si>
    <t>1Gx35 or 1Gx50</t>
  </si>
  <si>
    <t>Cloud Connect 50 Mbps</t>
  </si>
  <si>
    <t>Secure Ethernet transport only, connectivity to a cloud provider.</t>
  </si>
  <si>
    <t>Network edge device to connect to the Ethernet interface provided by Spectrum at the demarcation point.</t>
  </si>
  <si>
    <t>50</t>
  </si>
  <si>
    <t>Cloud Connect 100 Mbps</t>
  </si>
  <si>
    <t>Cloud Connect 200 Mbps</t>
  </si>
  <si>
    <t xml:space="preserve">Cloud Connect 200 Mbps </t>
  </si>
  <si>
    <t>200</t>
  </si>
  <si>
    <t>Cloud Connect 500 Mbps</t>
  </si>
  <si>
    <t xml:space="preserve">Cloud Connect 500 Mbps </t>
  </si>
  <si>
    <t>500</t>
  </si>
  <si>
    <t>Cloud Connect 1 Gbps</t>
  </si>
  <si>
    <t xml:space="preserve">Cloud Connect 1 Gbps </t>
  </si>
  <si>
    <t>Cloud Connect 2 Gbps</t>
  </si>
  <si>
    <t xml:space="preserve">Cloud Connect 2 Gbps </t>
  </si>
  <si>
    <t>Cloud Connect 5 Gbps</t>
  </si>
  <si>
    <t xml:space="preserve">Cloud Connect 5 Gbps </t>
  </si>
  <si>
    <t>Cloud Connect 10 Gbps</t>
  </si>
  <si>
    <t xml:space="preserve">Cloud Connect 10 Gbps </t>
  </si>
  <si>
    <t>Cloud Connect Install</t>
  </si>
  <si>
    <t>per Install</t>
  </si>
  <si>
    <t>Cloud Connect Dual</t>
  </si>
  <si>
    <t>Cloud Connect Dual 50 Mbps</t>
  </si>
  <si>
    <t>Secure Ethernet transport only, connectivity to a cloud provider. Dual connect provides a redundant connectivity option at the peering location and is a requirement for some CSPs.</t>
  </si>
  <si>
    <t>Cloud Connect Dual 100 Mbps</t>
  </si>
  <si>
    <t>Cloud Connect Dual 200 Mbps</t>
  </si>
  <si>
    <t>Cloud Connect Dual 500 Mbps</t>
  </si>
  <si>
    <t>Cloud Connect Dual 1 Gbps</t>
  </si>
  <si>
    <t>Cloud Connect Dual 2 Gbps</t>
  </si>
  <si>
    <t>Cloud Connect Dual 5 Gbps</t>
  </si>
  <si>
    <t>Cloud Connect Dual 10 Gbps</t>
  </si>
  <si>
    <t>Cloud Connect Dual Install</t>
  </si>
  <si>
    <t>DDoS 100 Mbps</t>
  </si>
  <si>
    <t>Distributed Denial of Service (DDoS) 100 Mbps</t>
  </si>
  <si>
    <t>Internet DDOS Protection &amp; Mitigation Service</t>
  </si>
  <si>
    <t xml:space="preserve">Spectrum will provide enhanced level of DDoS protection and mitigation against DDoS threats at the IP/subnet level.  </t>
  </si>
  <si>
    <t>DDoS 200 Mbps</t>
  </si>
  <si>
    <t>Distributed Denial of Service (DDoS) 200 Mbps</t>
  </si>
  <si>
    <t>DDoS 500 Mbps</t>
  </si>
  <si>
    <t>Distributed Denial of Service (DDoS) 500 Mbps</t>
  </si>
  <si>
    <t>DDoS 1 Gbps</t>
  </si>
  <si>
    <t>Distributed Denial of Service (DDoS) 1 Gbps</t>
  </si>
  <si>
    <t>DDoS 2 Gbps</t>
  </si>
  <si>
    <t>Distributed Denial of Service (DDoS) 2 Gbps</t>
  </si>
  <si>
    <t>DDoS 5 Gbps</t>
  </si>
  <si>
    <t>Distributed Denial of Service (DDoS) 5 Gbps</t>
  </si>
  <si>
    <t>DDoS 10 Gbps</t>
  </si>
  <si>
    <t>Distributed Denial of Service (DDoS) 10 Gbps</t>
  </si>
  <si>
    <t>DDoS 20 Gbps</t>
  </si>
  <si>
    <t>Distributed Denial of Service (DDoS) 20 Gbps</t>
  </si>
  <si>
    <t>DDoS 30 Gbps</t>
  </si>
  <si>
    <t>Distributed Denial of Service (DDoS) 30 Gbps</t>
  </si>
  <si>
    <t>30</t>
  </si>
  <si>
    <t>DDoS 40 Gbps</t>
  </si>
  <si>
    <t>Distributed Denial of Service (DDoS) 40 Gbps</t>
  </si>
  <si>
    <t>40</t>
  </si>
  <si>
    <t>DDoS 50 Gbps</t>
  </si>
  <si>
    <t>Distributed Denial of Service (DDoS) 50 Gbps</t>
  </si>
  <si>
    <t>DDoS 60 Gbps</t>
  </si>
  <si>
    <t>Distributed Denial of Service (DDoS) 60 Gbps</t>
  </si>
  <si>
    <t>60</t>
  </si>
  <si>
    <t>DDoS 70 Gbps</t>
  </si>
  <si>
    <t>Distributed Denial of Service (DDoS) 70 Gbps</t>
  </si>
  <si>
    <t>70</t>
  </si>
  <si>
    <t>DDoS 80 Gbps</t>
  </si>
  <si>
    <t>Distributed Denial of Service (DDoS) 80 Gbps</t>
  </si>
  <si>
    <t>80</t>
  </si>
  <si>
    <t>DDoS 90 Gbps</t>
  </si>
  <si>
    <t>Distributed Denial of Service (DDoS) 90 Gbps</t>
  </si>
  <si>
    <t>90</t>
  </si>
  <si>
    <t>DDoS 100 Gbps</t>
  </si>
  <si>
    <t>Distributed Denial of Service (DDoS) 100 Gbps</t>
  </si>
  <si>
    <t>DDoS Install</t>
  </si>
  <si>
    <t>Distributed Denial of Service (DDoS) Install</t>
  </si>
  <si>
    <t>Managed Network Edge 20 Mbps</t>
  </si>
  <si>
    <t>Managed Network Edge (MNE) 20 Mbps</t>
  </si>
  <si>
    <t xml:space="preserve">Managed secure router with integrated security and 24/7/365 technical support provided by Charter. Includes proactive monitoring, hardware, license, network management, remote access capability, and supports 2 WAN/internet connections for use as a single site router, multisite secure router, or in a managed Software Defined Wide Area Network / SD-WAN. </t>
  </si>
  <si>
    <t xml:space="preserve">Requires a LAN connection, POE+ and an upstream Spectrum managed Cisco Meraki.
</t>
  </si>
  <si>
    <t>per Appliance</t>
  </si>
  <si>
    <t>Managed Network Edge 30 Mbps</t>
  </si>
  <si>
    <t>Managed Network Edge (MNE) 30 Mbps</t>
  </si>
  <si>
    <t>Managed Network Edge 50 Mbps</t>
  </si>
  <si>
    <t>Managed Network Edge (MNE) 50 Mbps</t>
  </si>
  <si>
    <t>Managed Network Edge 100 Mbps</t>
  </si>
  <si>
    <t>Managed Network Edge (MNE) 100 Mbps</t>
  </si>
  <si>
    <t>Managed Network Edge 200 Mbps</t>
  </si>
  <si>
    <t>Managed Network Edge (MNE) 200 Mbps</t>
  </si>
  <si>
    <t>Managed Network Edge 500 Mbps</t>
  </si>
  <si>
    <t>Managed Network Edge (MNE) 500 Mbps</t>
  </si>
  <si>
    <t>Managed Network Edge 1 Gbps</t>
  </si>
  <si>
    <t>Managed Network Edge (MNE) 1 Gbps</t>
  </si>
  <si>
    <t>Managed Network Edge 2 Gbps</t>
  </si>
  <si>
    <t>Managed Network Edge (MNE) 2 Gbps</t>
  </si>
  <si>
    <t>Managed Network Edge High Capacity</t>
  </si>
  <si>
    <t>Managed Network Edge (MNE) High Capacity</t>
  </si>
  <si>
    <t>Managed Network Edge (MNE) Install</t>
  </si>
  <si>
    <t>POE Device</t>
  </si>
  <si>
    <t>Managed Network Edge HA 20 Mbps</t>
  </si>
  <si>
    <t>Managed Network Edge - High Availability 
(MNE-HA) 20 Mbps</t>
  </si>
  <si>
    <t>Managed Network Edge HA 30 Mbps</t>
  </si>
  <si>
    <t>Managed Network Edge - High Availability 
(MNE-HA) 30 Mbps</t>
  </si>
  <si>
    <t>Managed Network Edge HA 50 Mbps</t>
  </si>
  <si>
    <t>Managed Network Edge - High Availability 
(MNE-HA) 50 Mbps</t>
  </si>
  <si>
    <t>Managed Network Edge HA 100 Mbps</t>
  </si>
  <si>
    <t>Managed Network Edge - High Availability 
(MNE-HA) 100 Mbps</t>
  </si>
  <si>
    <t>Managed Network Edge HA 200 Mbps</t>
  </si>
  <si>
    <t>Managed Network Edge - High Availability 
(MNE-HA) 200 Mbps</t>
  </si>
  <si>
    <t>Managed Network Edge HA 500 Mbps</t>
  </si>
  <si>
    <t>Managed Network Edge - High Availability 
(MNE-HA) 500 Mbps</t>
  </si>
  <si>
    <t>Managed Network Edge HA 1 Gbps</t>
  </si>
  <si>
    <t>Managed Network Edge - High Availability 
(MNE-HA) 1 Gbps</t>
  </si>
  <si>
    <t>Managed Network Edge HA 2 Gbps</t>
  </si>
  <si>
    <t>Managed Network Edge - High Availability 
(MNE-HA) 2 Gbps</t>
  </si>
  <si>
    <t>Managed Network Edge - HA 
High Capacity</t>
  </si>
  <si>
    <t>Managed Network Edge - High Availability 
(MNE-HA) High Capacity</t>
  </si>
  <si>
    <t>Managed Network Edge - High Availability 
(MNE-HA) Install</t>
  </si>
  <si>
    <t>Managed Network Switch MS130-8 Port PoE</t>
  </si>
  <si>
    <t>Managed switch service with integrated security and 24/7/365 support provided by Charter, delivered using Cisco Meraki MS130 or successor model switch device. Includes proactive status monitoring, integrated management portal, licensing and device break/fix. Ideal for connecting wired devices in small office area. Supports 8 ports and provides Power over Ethernet. Uplink is 2 × 1GbE SFP.</t>
  </si>
  <si>
    <t>per Switch</t>
  </si>
  <si>
    <t>Managed Network Switch MS130-24 Port PoE</t>
  </si>
  <si>
    <t>Managed Network Switch MS130-48 POE</t>
  </si>
  <si>
    <t>Managed switch service with integrated security and 24/7/365 support provided by Charter, delivered using Cisco Meraki MS130 or equivalent model Layer 2 stackable switch device. Includes proactive status monitoring, integrated management portal, licensing and device break/fix. Supports 48 ports, uplink is 4 × 1GbE SFP and PoE is 740W.</t>
  </si>
  <si>
    <t>Managed Network Switch MS210- 24 Port PoE</t>
  </si>
  <si>
    <t>Managed switch service with integrated security and 24/7/365 support provided by Charter, delivered using Cisco Meraki MS210 or equivalent model Layer 2 stackable switch device. Includes proactive status monitoring, integrated management portal, licensing and device break/fix. Supports 24 ports, uplink is 4 × 1GbE SFP and PoE is 370W.</t>
  </si>
  <si>
    <t>Managed Network Switch MS210- 48 Port PoE</t>
  </si>
  <si>
    <t>Managed switch service with integrated security and 24/7/365 support provided by Charter, delivered using Cisco Meraki MS210 or equivalent model Layer 2 stackable switch device. Includes proactive status monitoring, integrated management portal, licensing and device break/fix. Supports 48 ports, uplink is 4 × 1GbE SFP and PoE is 740W.</t>
  </si>
  <si>
    <t>Requires a LAN connection, POE+ and an upstream Spectrum managed Cisco Meraki.</t>
  </si>
  <si>
    <t>Managed Network Switch MS225-24 POE</t>
  </si>
  <si>
    <t>Managed switch service with integrated security and 24/7/365 support provided by Charter, delivered using Cisco Meraki MS225 or equivalent model Layer 2 stackable switch device. Includes proactive status monitoring, integrated management portal, licensing and device break/fix. Supports 24 ports, uplink is 4 × 10GbE SFP+ and PoE is 370W.</t>
  </si>
  <si>
    <t>Managed Network Switch MS225-48 POE</t>
  </si>
  <si>
    <t>Managed switch service with integrated security and 24/7/365 support provided by Charter, delivered using Cisco Meraki MS225 or equivalent model Layer 2 stackable switch device. Includes proactive status monitoring, integrated management portal, licensing and device break/fix. Supports 48 ports, uplink is 4 × 1GbE SFP and PoE is 740W.</t>
  </si>
  <si>
    <t>Managed Network Switch C9300L-24P-M</t>
  </si>
  <si>
    <t>Managed Network Switch C9300L-48P-M</t>
  </si>
  <si>
    <t>Managed Network Switch C9300L-24P-4X-M</t>
  </si>
  <si>
    <t>Managed Network Switch C9300L-48P-4X-M</t>
  </si>
  <si>
    <t>Managed Network Switch C9300X-12Y-M</t>
  </si>
  <si>
    <t>Managed Network Switch C9300X-24Y-M</t>
  </si>
  <si>
    <t>Managed Network Switch C9300-48S-M</t>
  </si>
  <si>
    <t>Managed Network Switch (MNS) Install</t>
  </si>
  <si>
    <t>MNE Switch Dual Power Supply</t>
  </si>
  <si>
    <t>Managed Network Edge (MNE) Switch - Dual Power Supply</t>
  </si>
  <si>
    <t>MNE Switch - Dual Power Supply</t>
  </si>
  <si>
    <t>Power back-up for MS250, MS350,MS355, MS425. Requires MNE Switch Purchase.</t>
  </si>
  <si>
    <t>Per Device</t>
  </si>
  <si>
    <t>MNE Switch Stack Cable</t>
  </si>
  <si>
    <t>Managed Network Edge (MNE) Switch - Switch Stack Cable</t>
  </si>
  <si>
    <t>MNE Switch - Switch Stacking Cable</t>
  </si>
  <si>
    <t>Cabling for stacking switches together. (MS210, MS225, MS250, MS350,MS355, MS425). Requires MNE Switch Purchase.</t>
  </si>
  <si>
    <t>Managed Network WiFi MR28</t>
  </si>
  <si>
    <r>
      <t xml:space="preserve">Managed WiFi service with </t>
    </r>
    <r>
      <rPr>
        <b/>
        <sz val="10"/>
        <rFont val="Arial"/>
        <family val="2"/>
      </rPr>
      <t>general purpose characteristics</t>
    </r>
    <r>
      <rPr>
        <sz val="10"/>
        <rFont val="Arial"/>
        <family val="2"/>
      </rPr>
      <t xml:space="preserve"> and 24/7/365 support provided by Charter. Includes proactive status monitoring, next-gen equipment, integrated management portal and security, licensing, and device break/fix. Delivered using a Meraki MR28, or equivalent or successor model access point device. </t>
    </r>
    <r>
      <rPr>
        <b/>
        <sz val="10"/>
        <rFont val="Arial"/>
        <family val="2"/>
      </rPr>
      <t>The monthly recurring charge applies per access point, and larger sites generally require multiple access points to ensure appropriate coverage.</t>
    </r>
  </si>
  <si>
    <t>Managed Network WiFi General Purpose</t>
  </si>
  <si>
    <r>
      <t xml:space="preserve">Managed WiFi service with </t>
    </r>
    <r>
      <rPr>
        <b/>
        <sz val="10"/>
        <rFont val="Arial"/>
        <family val="2"/>
      </rPr>
      <t>general purpose characteristics</t>
    </r>
    <r>
      <rPr>
        <sz val="10"/>
        <rFont val="Arial"/>
        <family val="2"/>
      </rPr>
      <t xml:space="preserve"> and 24/7/365 support provided by Charter. Includes proactive status monitoring, next-gen equipment, integrated management portal and security, licensing, and device break/fix. Delivered using a Meraki MR36, Fortinet 231F or equivalent or successor model access point device. </t>
    </r>
    <r>
      <rPr>
        <b/>
        <sz val="10"/>
        <rFont val="Arial"/>
        <family val="2"/>
      </rPr>
      <t>The monthly recurring charge applies per access point, and larger sites generally require multiple access points to ensure appropriate coverage.</t>
    </r>
  </si>
  <si>
    <t>Managed Network WiFi High Performance</t>
  </si>
  <si>
    <r>
      <t xml:space="preserve">Managed WiFi service with </t>
    </r>
    <r>
      <rPr>
        <b/>
        <sz val="10"/>
        <rFont val="Arial"/>
        <family val="2"/>
      </rPr>
      <t>high-performance characteristics</t>
    </r>
    <r>
      <rPr>
        <sz val="10"/>
        <rFont val="Arial"/>
        <family val="2"/>
      </rPr>
      <t xml:space="preserve"> and 24/7/365 support provided by Charter. Includes proactive status monitoring, next-gen equipment, integrated management portal and security, licensing, and device break/fix. Delivered using a Meraki MR46, Fortinet 431F or equivalent or successor model access point device. </t>
    </r>
    <r>
      <rPr>
        <b/>
        <sz val="10"/>
        <rFont val="Arial"/>
        <family val="2"/>
      </rPr>
      <t>The monthly recurring charge applies per access point, and larger sites generally require multiple access points to ensure appropriate coverage.</t>
    </r>
  </si>
  <si>
    <t>Managed Network WiFi MR46E</t>
  </si>
  <si>
    <r>
      <t xml:space="preserve">Managed WiFi service with </t>
    </r>
    <r>
      <rPr>
        <b/>
        <sz val="10"/>
        <rFont val="Arial"/>
        <family val="2"/>
      </rPr>
      <t>high-performance characteristics</t>
    </r>
    <r>
      <rPr>
        <sz val="10"/>
        <rFont val="Arial"/>
        <family val="2"/>
      </rPr>
      <t xml:space="preserve"> and 24/7/365 support provided by Charter. Includes proactive status monitoring, next-gen equipment, integrated management portal and security, licensing, and device break/fix. Delivered using a Meraki MR46E, Fortinet 431F or equivalent or successor model access point device. </t>
    </r>
    <r>
      <rPr>
        <b/>
        <sz val="10"/>
        <rFont val="Arial"/>
        <family val="2"/>
      </rPr>
      <t>The monthly recurring charge applies per access point, and larger sites generally require multiple access points to ensure appropriate coverage.</t>
    </r>
  </si>
  <si>
    <t>Managed Network WiFi General Purpose- Outdoors</t>
  </si>
  <si>
    <t xml:space="preserve">Managed Network WiFi General Purpose- Outdoors </t>
  </si>
  <si>
    <r>
      <t xml:space="preserve">Managed WiFi service with </t>
    </r>
    <r>
      <rPr>
        <b/>
        <sz val="10"/>
        <rFont val="Arial"/>
        <family val="2"/>
      </rPr>
      <t xml:space="preserve">general-purpose outdoor characteristics and </t>
    </r>
    <r>
      <rPr>
        <sz val="10"/>
        <rFont val="Arial"/>
        <family val="2"/>
      </rPr>
      <t xml:space="preserve">24/7/365 support provided by Charter. Includes proactive status monitoring, next-gen equipment, integrated management portal and security, licensing, and device break/fix. Delivered using a Meraki MR76, Fortinet 234F or equivalent or successor model access point device. The access point is rated to withstand outdoor environments. </t>
    </r>
    <r>
      <rPr>
        <b/>
        <sz val="10"/>
        <rFont val="Arial"/>
        <family val="2"/>
      </rPr>
      <t>The monthly recurring charge applies per access point, and larger sites generally require multiple access points to ensure appropriate coverage.</t>
    </r>
  </si>
  <si>
    <t>Managed Network WiFi High Performance- Outdoors</t>
  </si>
  <si>
    <r>
      <t xml:space="preserve">Managed WiFi service </t>
    </r>
    <r>
      <rPr>
        <b/>
        <sz val="10"/>
        <rFont val="Arial"/>
        <family val="2"/>
      </rPr>
      <t xml:space="preserve">with high-performance outdoor characteristics </t>
    </r>
    <r>
      <rPr>
        <sz val="10"/>
        <rFont val="Arial"/>
        <family val="2"/>
      </rPr>
      <t xml:space="preserve">and 24/7/365 support provided by Charter. Includes proactive status monitoring, next-gen equipment, integrated management portal and security, licensing, and device break/fix. Delivered using a Meraki MR86, Fortinet 432F or equivalent or successor model access point device. The access point is rated to withstand outdoor environments. </t>
    </r>
    <r>
      <rPr>
        <b/>
        <sz val="10"/>
        <rFont val="Arial"/>
        <family val="2"/>
      </rPr>
      <t>The monthly recurring charge applies per access point, and larger sites generally require multiple access points to ensure appropriate coverage.</t>
    </r>
  </si>
  <si>
    <t>Managed Network WiFi MR57</t>
  </si>
  <si>
    <r>
      <t xml:space="preserve">Managed WiFi service with </t>
    </r>
    <r>
      <rPr>
        <b/>
        <sz val="10"/>
        <rFont val="Arial"/>
        <family val="2"/>
      </rPr>
      <t>general purpose characteristics</t>
    </r>
    <r>
      <rPr>
        <sz val="10"/>
        <rFont val="Arial"/>
        <family val="2"/>
      </rPr>
      <t xml:space="preserve"> and 24/7/365 support provided by Charter. Includes proactive status monitoring, next-gen equipment, integrated management portal and security, licensing, and device break/fix. Delivered using a Meraki MR57, or equivalent or successor model access point device. </t>
    </r>
    <r>
      <rPr>
        <b/>
        <sz val="10"/>
        <rFont val="Arial"/>
        <family val="2"/>
      </rPr>
      <t>The monthly recurring charge applies per access point, and larger sites generally require multiple access points to ensure appropriate coverage.</t>
    </r>
  </si>
  <si>
    <t>Managed Network WiFi Install</t>
  </si>
  <si>
    <t>Managed Network Wi-Fi Install</t>
  </si>
  <si>
    <t>Managed Network Secure WiFi General Purpose</t>
  </si>
  <si>
    <r>
      <t xml:space="preserve">Managed WiFi service with </t>
    </r>
    <r>
      <rPr>
        <b/>
        <sz val="10"/>
        <rFont val="Arial"/>
        <family val="2"/>
      </rPr>
      <t>general purpose characteristics</t>
    </r>
    <r>
      <rPr>
        <sz val="10"/>
        <rFont val="Arial"/>
        <family val="2"/>
      </rPr>
      <t xml:space="preserve"> and Cisco Umbrella (ICB needed) security enabled and 24/7/365 support provided by Charter. Includes proactive status monitoring, next-gen equipment, integrated management portal and security, licensing, and device break/fix. Delivered using a Meraki MR36, Fortinet 231F or equivalent or successor model access point device. </t>
    </r>
    <r>
      <rPr>
        <b/>
        <sz val="10"/>
        <rFont val="Arial"/>
        <family val="2"/>
      </rPr>
      <t>The monthly recurring charge applies per access point, and larger sites generally require multiple access points to ensure appropriate coverage.</t>
    </r>
  </si>
  <si>
    <t>Managed Network Secure WiFi High Performance</t>
  </si>
  <si>
    <r>
      <t xml:space="preserve">Managed WiFi service with </t>
    </r>
    <r>
      <rPr>
        <b/>
        <sz val="10"/>
        <rFont val="Arial"/>
        <family val="2"/>
      </rPr>
      <t>high-performance characteristics</t>
    </r>
    <r>
      <rPr>
        <sz val="10"/>
        <rFont val="Arial"/>
        <family val="2"/>
      </rPr>
      <t xml:space="preserve"> and Cisco Umbrella (ICB needed) security enabled and 24/7/365 support provided by Charter. Includes proactive status monitoring, next-gen equipment, integrated management portal and security, licensing, and device break/fix. Delivered using a Meraki MR46, Fortinet 431F or equivalent or successor model access point device. </t>
    </r>
    <r>
      <rPr>
        <b/>
        <sz val="10"/>
        <rFont val="Arial"/>
        <family val="2"/>
      </rPr>
      <t>The monthly recurring charge applies per access point, and larger sites generally require multiple access points to ensure appropriate coverage.</t>
    </r>
  </si>
  <si>
    <t>Managed Network Secure WiFi General Purpose-Outdoors</t>
  </si>
  <si>
    <r>
      <t xml:space="preserve">Managed WiFi service with </t>
    </r>
    <r>
      <rPr>
        <b/>
        <sz val="10"/>
        <rFont val="Arial"/>
        <family val="2"/>
      </rPr>
      <t xml:space="preserve">general-purpose outdoor characteristics and Cisco Umbrella (ICB needed) security enabled and </t>
    </r>
    <r>
      <rPr>
        <sz val="10"/>
        <rFont val="Arial"/>
        <family val="2"/>
      </rPr>
      <t xml:space="preserve">24/7/365 support provided by Charter. Includes proactive status monitoring, next-gen equipment, integrated management portal and security, licensing, and device break/fix. Delivered using a Meraki MR76, Fortinet 234F or equivalent or successor model access point device. The access point is rated to withstand outdoor environments. </t>
    </r>
    <r>
      <rPr>
        <b/>
        <sz val="10"/>
        <rFont val="Arial"/>
        <family val="2"/>
      </rPr>
      <t>The monthly recurring charge applies per access point, and larger sites generally require multiple access points to ensure appropriate coverage.</t>
    </r>
  </si>
  <si>
    <t>Managed Network Secure WiFi High Performance-Outdoors</t>
  </si>
  <si>
    <r>
      <t xml:space="preserve">Managed WiFi service </t>
    </r>
    <r>
      <rPr>
        <b/>
        <sz val="10"/>
        <rFont val="Arial"/>
        <family val="2"/>
      </rPr>
      <t xml:space="preserve">with high-performance outdoor characteristics and Cisco Umbrella (ICB needed) security enabled </t>
    </r>
    <r>
      <rPr>
        <sz val="10"/>
        <rFont val="Arial"/>
        <family val="2"/>
      </rPr>
      <t xml:space="preserve">and 24/7/365 support provided by Charter. Includes proactive status monitoring, next-gen equipment, integrated management portal and security, licensing, and device break/fix. Delivered using a Meraki MR86, Fortinet 432F or equivalent or successor model access point device. The access point is rated to withstand outdoor environments. </t>
    </r>
    <r>
      <rPr>
        <b/>
        <sz val="10"/>
        <rFont val="Arial"/>
        <family val="2"/>
      </rPr>
      <t>The monthly recurring charge applies per access point, and larger sites generally require multiple access points to ensure appropriate coverage.</t>
    </r>
  </si>
  <si>
    <t>Managed Network Secure Wi-Fi Install</t>
  </si>
  <si>
    <t>Enterprise Network Edge 100 Mbps</t>
  </si>
  <si>
    <t>Enterprise Network Edge (ENE) 100 Mbps</t>
  </si>
  <si>
    <t>Delivered over a device such as or equivalent to the Cisco Meraki MX85 or Fortinet FG40F or a successor model. Supports up to 1 Gbps throughput.Requires an internet connection at each client site.</t>
  </si>
  <si>
    <t>Enterprise Network Edge 200 Mbps</t>
  </si>
  <si>
    <t>Enterprise Network Edge (ENE) 200 Mbps</t>
  </si>
  <si>
    <t>Enterprise Network Edge 500 Mbps</t>
  </si>
  <si>
    <t>Enterprise Network Edge (ENE) 500 Mbps</t>
  </si>
  <si>
    <t>Enterprise Network Edge 1 Gbps</t>
  </si>
  <si>
    <t>Enterprise Network Edge (ENE) 1 Gbps</t>
  </si>
  <si>
    <t>Enterprise Network Edge 2 Gbps</t>
  </si>
  <si>
    <t>Enterprise Network Edge (ENE) 2 Gbps</t>
  </si>
  <si>
    <t>Enterprise Network Edge 5 Gbps</t>
  </si>
  <si>
    <t>Enterprise Network Edge (ENE) 5 Gbps</t>
  </si>
  <si>
    <t>Enterprise Network Edge 10 Gbps</t>
  </si>
  <si>
    <t>Enterprise Network Edge (ENE) 10 Gbps</t>
  </si>
  <si>
    <t>Enterprise Network Edge 20 Gbps</t>
  </si>
  <si>
    <t>Enterprise Network Edge (ENE) 20 Gbps</t>
  </si>
  <si>
    <t>Enterprise Network Edge 30 Gbps</t>
  </si>
  <si>
    <t>Enterprise Network Edge (ENE) 30 Gbps</t>
  </si>
  <si>
    <t>Enterprise Network Edge 50 Gbps</t>
  </si>
  <si>
    <t>Enterprise Network Edge (ENE) 50 Gbps</t>
  </si>
  <si>
    <t>Enterprise Network Edge 100 Gbps</t>
  </si>
  <si>
    <t>Enterprise Network Edge (ENE) 100 Gbps</t>
  </si>
  <si>
    <t>Enterprise Network Edge (ENE) Install</t>
  </si>
  <si>
    <t>Enterprise Network Switch 8 Port</t>
  </si>
  <si>
    <t>Managed switch service with integrated security and 24/7/365 support provided by Charter. Includes proactive status monitoring, equipment, integrated management portal, licensing and device break/fix. Delivered using a Fortinet FS108F or equivalent model switch device. Layer 2 switch controller supports 8 RJ45 + 2 SFP ports. Fanless.</t>
  </si>
  <si>
    <t>Customer Layer 3 equipment</t>
  </si>
  <si>
    <t>Enterprise Network Switch 8 Port PoE</t>
  </si>
  <si>
    <t>Managed switch service with integrated security and 24/7/365 support provided by Charter. Includes proactive status monitoring, equipment, integrated management portal, licensing and device break/fix. Delivered using a Fortinet FS108E-FPOE or equivalent model switch device. Layer 2 PoE+ switch supports 8 RJ45 + 2 SFP ports, 8 port PoE with maximum 130 W PoE limit. Fanless.</t>
  </si>
  <si>
    <t>Enterprise Network Switch 24 Port</t>
  </si>
  <si>
    <t>Managed switch service with integrated security and 24/7/365 support provided by Charter. Includes proactive status monitoring, equipment, integrated management portal, licensing and device break/fix. Delivered using a Fortinet FS124F or equivalent model switch device. Layer 2 switch supports 24 RJ45 + 4 10G SFP+ ports. Fanless.</t>
  </si>
  <si>
    <t>Enterprise Network Switch 24 Port PoE</t>
  </si>
  <si>
    <t>Managed switch service with integrated security and 24/7/365 support provided by Charter. Includes proactive status monitoring, equipment, integrated management portal, licensing and device break/fix. Delivered using a Fortinet FS124F-FPOE or equivalent model switch device. Layer 2 PoE+ switch supports 24 RJ45 + 4 10G SFP+ ports, 12 port PoE with maximum 185 W limit.</t>
  </si>
  <si>
    <t>Enterprise Network Switch 48 Port</t>
  </si>
  <si>
    <t>Managed switch service with integrated security and 24/7/365 support provided by Charter. Includes proactive status monitoring, equipment, integrated management portal, licensing and device break/fix. Delivered using a Fortinet FS148F or equivalent model switch device. Layer 2 switch supports 48 RJ45 + 4 10G SFP+ ports.</t>
  </si>
  <si>
    <t>Enterprise Network Switch 48 Port PoE</t>
  </si>
  <si>
    <t>Managed switch service with integrated security and 24/7/365 support provided by Charter. Includes proactive status monitoring, equipment, integrated management portal, licensing and device break/fix. Delivered using a Fortinet FS148F-FPOE or equivalent model switch device. Layer 2 PoE+ switch supports 48 RJ45 + 4 10G SFP+ ports, 24 port PoE with maximum 370 W limit.</t>
  </si>
  <si>
    <t>Enterprise Network Switch 24 Port Campus</t>
  </si>
  <si>
    <t>Managed switch service with integrated security and 24/7/365 support provided by Charter. Includes proactive status monitoring, equipment, integrated management portal, licensing and device break/fix. Delivered using a Fortinet FS424E or equivalent model switch device. Layer 2/3 switch supports 24 RJ45, 4x 10 GE SFP + ports.</t>
  </si>
  <si>
    <t>Enterprise Network Switch 24 Port Campus PoE</t>
  </si>
  <si>
    <t>Enterprise Network Switch 48 Port Campus</t>
  </si>
  <si>
    <t>Managed switch service with integrated security and 24/7/365 support provided by Charter. Includes proactive status monitoring, equipment, integrated management portal, licensing and device break/fix. Delivered using a Fortinet FS448E or equivalent model switch device. Layer 2/3 switch supports 48 RJ45, 4x 10 GE SFP + ports.</t>
  </si>
  <si>
    <t>Enterprise Network Switch 48 Port Campus PoE</t>
  </si>
  <si>
    <t>Enterprise Network Switch Aggregation</t>
  </si>
  <si>
    <t>Managed switch service with integrated security and 24/7/365 support provided by Charter. Includes proactive status monitoring, equipment, integrated management portal, licensing and device break/fix. Delivered using a Fortinet FS1024E or equivalent model switch device. Layer 2/3 switch supports 24x GE/10 GE SFP/SFP+ slots. Dual AC power supplies.</t>
  </si>
  <si>
    <t>Enterprise Network Switch Install</t>
  </si>
  <si>
    <t>Enterprise Network WIFI 23X Indoor</t>
  </si>
  <si>
    <t>Managed Access Point with integrated security and 24/7/365 technical support provided by Charter. Includes proactive monitoring, hardware, license, network management, remote access capability, and support for an indoor WiFi 6E Access Point with 4 antennas, 3 radios, 1 X 2.5GbE &amp;1x 1GbE uplink port, and a maximum combined WiFi data rate of 4,176 Mbps.</t>
  </si>
  <si>
    <t>Delivered over a device such as or equivalent to the Fortinet FAP231F/G or a successor model. Requires a LAN connection, POE+ and an upstream Spectrum managed FortiGate.</t>
  </si>
  <si>
    <t>Enterprise Network WIFI 23X Outdoor</t>
  </si>
  <si>
    <t>Managed Access Point with integrated security and 24/7/365 technical support provided by Charter. Includes proactive monitoring, hardware, license, network management, remote access capability, and support for an outdoor WiFi 6E Access Point with 4 antennas, 3 radios, 1 X 2.5GbE &amp;1x 1GbE uplink ports, and a maximum combined WiFi data rate of 4,176 Mbps.</t>
  </si>
  <si>
    <t>Delivered over a device such as or equivalent to the Fortinet FAP234F/G or a successor model. Requires a LAN connection, POE+ and an upstream Spectrum managed FortiGate.</t>
  </si>
  <si>
    <t>Enterprise Network WIFI 43X Indoor</t>
  </si>
  <si>
    <t>Managed Access Point with integrated security and 24/7/365 technical support provided by Charter. Includes proactive monitoring, hardware, license, network management, remote access capability, and support for a WiFi 6 Access Point with 5 antennas, 3 radios, 1 X 2.5GbE &amp;1x 1GbE uplink ports, and a maximum combined WiFi data rate of 3,549 Mbps.</t>
  </si>
  <si>
    <t>Delivered over a device such as or equivalent to the Fortinet FAP431F or a successor model. Requires a LAN connection, UPOE and an upstream Spectrum managed FortiGate.</t>
  </si>
  <si>
    <t>Enterprise Network WIFI 43X Outdoor</t>
  </si>
  <si>
    <t>Managed Access Point with integrated security and 24/7/365 technical support provided by Charter. Includes proactive monitoring, hardware, license, network management, remote access capability, and support for a 3Gbps outdoor WiFi 6 Access Point with 5 antennas, 3 radios, 1 X 2.5GbE &amp;1x 1GbE uplink ports, and a maximum combined WiFi data rate of 3,549 Mbps.</t>
  </si>
  <si>
    <t>Delivered over a device such as or equivalent to the Fortinet FAP432F or a successor model. Requires a LAN connection, UPOE, an external antenna and an upstream Spectrum managed FortiGate.</t>
  </si>
  <si>
    <t>Enterprise Network WIFI 83X Indoor</t>
  </si>
  <si>
    <t>Managed Access Point with integrated security and 24/7/365 technical support provided by Charter. Includes proactive monitoring, hardware, license, network management, remote access capability, and support for a 5Gbps indoor WiFi 6 Access Point with 13 antennas, 3 radios, 1 X 2.5GbE &amp;1x 1GbE uplink ports, and a maximum combined WiFi data rate of 5,951Mbps.</t>
  </si>
  <si>
    <t>Delivered over a device such as or equivalent to the Fortinet FAP831F or a successor model. Requires a LAN connection, UPOE and an upstream Spectrum managed FortiGate.</t>
  </si>
  <si>
    <t>Enterprise Network Wi-Fi Install</t>
  </si>
  <si>
    <t>Enhanced Toll Free</t>
  </si>
  <si>
    <t>Per Toll Free number. Include screening
and routing features</t>
  </si>
  <si>
    <t>Secure Dedicated Fiber Internet (SDFI) - 50 MBPS</t>
  </si>
  <si>
    <t>Secure Dedicated Fiber Internet (SDFI)</t>
  </si>
  <si>
    <t>Secure Dedicated Internet Connection over Fiber</t>
  </si>
  <si>
    <t>MX68 &amp; ADVA or RAD device (NID)</t>
  </si>
  <si>
    <t>Secure Dedicated Fiber Internet (SDFI) - 100 MBPS</t>
  </si>
  <si>
    <t>Secure Dedicated Fiber Internet (SDFI) -200 MBPS</t>
  </si>
  <si>
    <t>Secure Dedicated Fiber Internet (SDFI) - 500 MBPS</t>
  </si>
  <si>
    <t>MX85 &amp; ADVA or RAD device (NID)</t>
  </si>
  <si>
    <t>Secure Dedicated Fiber Internet (SDFI) - 1 GBPS</t>
  </si>
  <si>
    <t>MX95 &amp; ADVA or RAD device (NID)</t>
  </si>
  <si>
    <t>GBPS</t>
  </si>
  <si>
    <t>Secure Dedicated Fiber Internet (SDFI) - 2 GBPS</t>
  </si>
  <si>
    <t>MX105 &amp; ADVA or RAD device (NID)</t>
  </si>
  <si>
    <t>Secure Dedicated Fiber Internet (SDFI) - Install</t>
  </si>
  <si>
    <t>Per Install</t>
  </si>
  <si>
    <t>Managed Network Sensor</t>
  </si>
  <si>
    <t>Temp and Humidity</t>
  </si>
  <si>
    <t>Sensors use Bluetooth connectivity to connect to cloud management system. Requires at least 1 AP or 1 Camera as a gateway to support service.</t>
  </si>
  <si>
    <t>Requires at least 1 AP or 1 Camera as a gateway to support service.</t>
  </si>
  <si>
    <t>Open/Close</t>
  </si>
  <si>
    <t>Temp Probe</t>
  </si>
  <si>
    <t>Air Quality</t>
  </si>
  <si>
    <t>Smart Button</t>
  </si>
  <si>
    <t>Water Detection</t>
  </si>
  <si>
    <t>Managed Network Sensor (Install)</t>
  </si>
  <si>
    <t xml:space="preserve">Managed Network Sensor </t>
  </si>
  <si>
    <t>Managed Network Sensor (Service Charge)</t>
  </si>
  <si>
    <t>Per Truck Roll</t>
  </si>
  <si>
    <t>Managed Network Camera (Flex)</t>
  </si>
  <si>
    <t>Managed Network Camera</t>
  </si>
  <si>
    <t>Managed Network Camera (Narrow Angle)</t>
  </si>
  <si>
    <t>Managed Network Camera (Wide Angle)</t>
  </si>
  <si>
    <t>Managed Network Camera (360 Degree- Indoor)</t>
  </si>
  <si>
    <t>Managed Network Camera (360 Degree- Outdoor)</t>
  </si>
  <si>
    <t>Managed Network Camera (Varifocal)</t>
  </si>
  <si>
    <t>Managed Network Camera (Long Range)</t>
  </si>
  <si>
    <t>Managed Network Camera (MV63)</t>
  </si>
  <si>
    <t>Managed Network Camera Install</t>
  </si>
  <si>
    <t>Type III Coax Internet - 100M</t>
  </si>
  <si>
    <t>Type III - Coax Internet</t>
  </si>
  <si>
    <t>Type III Coax Internet - 300M</t>
  </si>
  <si>
    <t>300</t>
  </si>
  <si>
    <t>Type III Coax Internet - 500M</t>
  </si>
  <si>
    <t>Type III Coax Internet - 1G</t>
  </si>
  <si>
    <t>Type III Coax Internet - Install</t>
  </si>
  <si>
    <t>High Speed Internet Service for 100 Mbps, 300 Mbps, 500 Mbps and 1 Gbps</t>
  </si>
  <si>
    <t>SBB Equipment- SBB 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</si>
</sst>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quot;$&quot;#,##0.00"/>
    <numFmt numFmtId="165" formatCode="_(&quot;$&quot;* #,##0.000_);_(&quot;$&quot;* \(#,##0.000\);_(&quot;$&quot;* &quot;-&quot;?????_);_(@_)"/>
    <numFmt numFmtId="166" formatCode="&quot;$&quot;#,##0.000"/>
    <numFmt numFmtId="167" formatCode="&quot;$&quot;#,##0.0000"/>
    <numFmt numFmtId="168" formatCode="_(&quot;$&quot;* #,##0.0000_);_(&quot;$&quot;* \(#,##0.0000\);_(&quot;$&quot;* &quot;-&quot;????_);_(@_)"/>
    <numFmt numFmtId="169" formatCode="0.0%"/>
    <numFmt numFmtId="170" formatCode="0.0000%"/>
    <numFmt numFmtId="171" formatCode="0.000%"/>
    <numFmt numFmtId="172" formatCode="&quot;$&quot;#,##0.0000_);[Red]\(&quot;$&quot;#,##0.0000\)"/>
  </numFmts>
  <fonts count="23"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0"/>
      <color rgb="FFFF0000"/>
      <name val="Arial"/>
      <family val="2"/>
    </font>
    <font>
      <b/>
      <sz val="12"/>
      <color theme="0"/>
      <name val="Arial"/>
      <family val="2"/>
    </font>
    <font>
      <b/>
      <sz val="11"/>
      <color theme="0"/>
      <name val="Arial"/>
      <family val="2"/>
    </font>
    <font>
      <sz val="9"/>
      <name val="Arial"/>
      <family val="2"/>
    </font>
    <font>
      <b/>
      <sz val="10"/>
      <name val="Arial"/>
      <family val="2"/>
    </font>
    <font>
      <sz val="12"/>
      <color theme="1"/>
      <name val="Arial"/>
      <family val="2"/>
    </font>
    <font>
      <b/>
      <sz val="8"/>
      <color rgb="FFFF0000"/>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8">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cellStyleXfs>
  <cellXfs count="214">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5" fillId="0" borderId="0" xfId="0" applyFont="1" applyFill="1" applyAlignment="1" applyProtection="1">
      <alignment horizontal="center" vertical="center"/>
      <protection hidden="1"/>
    </xf>
    <xf numFmtId="166"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164" fontId="14" fillId="2" borderId="1" xfId="9" applyNumberFormat="1" applyFont="1" applyFill="1" applyBorder="1" applyAlignment="1" applyProtection="1">
      <alignment horizontal="center" vertical="center" wrapText="1"/>
      <protection hidden="1"/>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44"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64" fontId="7" fillId="0" borderId="0" xfId="9" applyNumberFormat="1" applyFont="1" applyFill="1" applyAlignment="1" applyProtection="1">
      <alignment horizontal="center" vertical="center"/>
    </xf>
    <xf numFmtId="10" fontId="7" fillId="0" borderId="0" xfId="4" applyNumberFormat="1" applyFont="1" applyFill="1" applyAlignment="1" applyProtection="1">
      <alignment horizontal="center" vertical="center"/>
    </xf>
    <xf numFmtId="44" fontId="7" fillId="0" borderId="0" xfId="9"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165" fontId="7" fillId="0" borderId="0" xfId="9" applyNumberFormat="1" applyFont="1" applyFill="1" applyAlignment="1" applyProtection="1">
      <alignment horizontal="center" vertical="center"/>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7" fillId="2" borderId="0" xfId="0" applyFont="1" applyFill="1" applyBorder="1" applyAlignment="1" applyProtection="1"/>
    <xf numFmtId="0" fontId="14" fillId="2" borderId="0" xfId="0" applyFont="1" applyFill="1" applyBorder="1" applyAlignment="1" applyProtection="1"/>
    <xf numFmtId="0" fontId="18"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165" fontId="7" fillId="0" borderId="0" xfId="0" applyNumberFormat="1" applyFont="1" applyFill="1" applyBorder="1" applyAlignment="1" applyProtection="1">
      <alignment horizontal="center" vertical="center" wrapText="1"/>
    </xf>
    <xf numFmtId="44" fontId="7" fillId="0" borderId="0" xfId="4" applyNumberFormat="1" applyFont="1" applyFill="1" applyAlignment="1" applyProtection="1">
      <alignment horizontal="center" vertical="center"/>
    </xf>
    <xf numFmtId="0" fontId="14" fillId="2" borderId="1" xfId="0"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0" fontId="8" fillId="3" borderId="1" xfId="0" applyFont="1" applyFill="1" applyBorder="1" applyAlignment="1" applyProtection="1">
      <alignment horizontal="left" vertical="center"/>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19"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20"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0" fontId="19" fillId="5" borderId="1" xfId="4" applyNumberFormat="1" applyFont="1" applyFill="1" applyBorder="1" applyAlignment="1" applyProtection="1">
      <alignment horizontal="center" vertical="center" wrapText="1"/>
    </xf>
    <xf numFmtId="49" fontId="19" fillId="5" borderId="1" xfId="4" applyNumberFormat="1" applyFont="1" applyFill="1" applyBorder="1" applyAlignment="1" applyProtection="1">
      <alignment horizontal="center" vertical="center" wrapText="1"/>
    </xf>
    <xf numFmtId="0" fontId="7" fillId="0" borderId="0" xfId="0" applyNumberFormat="1" applyFont="1" applyAlignment="1" applyProtection="1">
      <alignment horizontal="left" vertical="center" wrapText="1"/>
    </xf>
    <xf numFmtId="0" fontId="8" fillId="8" borderId="16" xfId="0" applyNumberFormat="1" applyFont="1" applyFill="1" applyBorder="1" applyAlignment="1" applyProtection="1">
      <alignment horizontal="center" vertical="center" wrapText="1"/>
      <protection hidden="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167" fontId="20" fillId="6" borderId="17" xfId="9" applyNumberFormat="1" applyFont="1" applyFill="1" applyBorder="1" applyAlignment="1" applyProtection="1">
      <alignment horizontal="right" vertical="center"/>
    </xf>
    <xf numFmtId="0" fontId="14" fillId="2" borderId="18" xfId="0" applyFont="1" applyFill="1" applyBorder="1" applyAlignment="1" applyProtection="1">
      <alignment horizontal="center" vertical="center" wrapText="1"/>
      <protection hidden="1"/>
    </xf>
    <xf numFmtId="0" fontId="14" fillId="4" borderId="18"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protection hidden="1"/>
    </xf>
    <xf numFmtId="0" fontId="14" fillId="2" borderId="18" xfId="4" applyNumberFormat="1" applyFont="1" applyFill="1" applyBorder="1" applyAlignment="1" applyProtection="1">
      <alignment horizontal="center" vertical="center" wrapText="1"/>
      <protection hidden="1"/>
    </xf>
    <xf numFmtId="10" fontId="14" fillId="2" borderId="18" xfId="4" applyNumberFormat="1" applyFont="1" applyFill="1" applyBorder="1" applyAlignment="1" applyProtection="1">
      <alignment horizontal="center" vertical="center" wrapText="1"/>
      <protection hidden="1"/>
    </xf>
    <xf numFmtId="171" fontId="19" fillId="5" borderId="1" xfId="4" applyNumberFormat="1" applyFont="1" applyFill="1" applyBorder="1" applyAlignment="1" applyProtection="1">
      <alignment horizontal="center" vertical="center" wrapText="1"/>
    </xf>
    <xf numFmtId="10" fontId="19" fillId="5" borderId="1" xfId="4" applyNumberFormat="1"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49" fontId="7"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center" vertical="center"/>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wrapText="1"/>
    </xf>
    <xf numFmtId="164" fontId="7" fillId="5" borderId="1" xfId="9" applyNumberFormat="1" applyFont="1" applyFill="1" applyBorder="1" applyAlignment="1" applyProtection="1">
      <alignment horizontal="center" vertical="center" wrapText="1"/>
    </xf>
    <xf numFmtId="0" fontId="7" fillId="5" borderId="1" xfId="0" applyNumberFormat="1" applyFont="1" applyFill="1" applyBorder="1" applyAlignment="1" applyProtection="1">
      <alignment horizontal="center" vertical="center" wrapText="1"/>
    </xf>
    <xf numFmtId="49" fontId="7" fillId="5" borderId="1" xfId="0" applyNumberFormat="1"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0" fillId="0" borderId="0" xfId="0" applyProtection="1"/>
    <xf numFmtId="0" fontId="7" fillId="3" borderId="1" xfId="0" applyFont="1" applyFill="1" applyBorder="1" applyAlignment="1" applyProtection="1">
      <alignment horizontal="center" vertical="center"/>
    </xf>
    <xf numFmtId="0" fontId="5" fillId="7" borderId="1" xfId="0" applyFont="1" applyFill="1" applyBorder="1" applyAlignment="1" applyProtection="1">
      <alignment horizontal="center" vertical="center"/>
    </xf>
    <xf numFmtId="0" fontId="7" fillId="0" borderId="0" xfId="0" applyNumberFormat="1" applyFont="1" applyAlignment="1" applyProtection="1">
      <alignment wrapText="1"/>
    </xf>
    <xf numFmtId="49" fontId="1" fillId="5" borderId="1" xfId="0" applyNumberFormat="1"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169" fontId="7" fillId="5" borderId="11" xfId="4" applyNumberFormat="1" applyFont="1" applyFill="1" applyBorder="1" applyAlignment="1" applyProtection="1">
      <alignment horizontal="center" vertical="center"/>
      <protection hidden="1"/>
    </xf>
    <xf numFmtId="44" fontId="14" fillId="2" borderId="18" xfId="9" applyNumberFormat="1" applyFont="1" applyFill="1" applyBorder="1" applyAlignment="1" applyProtection="1">
      <alignment horizontal="center" vertical="center" wrapText="1"/>
      <protection hidden="1"/>
    </xf>
    <xf numFmtId="49" fontId="7" fillId="5" borderId="1" xfId="0" applyNumberFormat="1" applyFont="1" applyFill="1" applyBorder="1" applyAlignment="1" applyProtection="1">
      <alignment vertical="center" wrapText="1"/>
      <protection locked="0"/>
    </xf>
    <xf numFmtId="49" fontId="7" fillId="5" borderId="1" xfId="0" applyNumberFormat="1" applyFont="1" applyFill="1" applyBorder="1" applyAlignment="1" applyProtection="1">
      <alignment horizontal="center" vertical="center"/>
      <protection locked="0"/>
    </xf>
    <xf numFmtId="0" fontId="7" fillId="5" borderId="1" xfId="9" applyNumberFormat="1" applyFont="1" applyFill="1" applyBorder="1" applyAlignment="1" applyProtection="1">
      <alignment horizontal="center" vertical="center"/>
      <protection locked="0"/>
    </xf>
    <xf numFmtId="164" fontId="7" fillId="5" borderId="1" xfId="9" applyNumberFormat="1" applyFont="1" applyFill="1" applyBorder="1" applyAlignment="1" applyProtection="1">
      <alignment horizontal="center" vertical="center"/>
      <protection locked="0"/>
    </xf>
    <xf numFmtId="10" fontId="7" fillId="5" borderId="11" xfId="4" applyNumberFormat="1" applyFont="1" applyFill="1" applyBorder="1" applyAlignment="1" applyProtection="1">
      <alignment horizontal="center" vertical="center"/>
      <protection locked="0" hidden="1"/>
    </xf>
    <xf numFmtId="171" fontId="7" fillId="5" borderId="11" xfId="4" applyNumberFormat="1" applyFont="1" applyFill="1" applyBorder="1" applyAlignment="1" applyProtection="1">
      <alignment horizontal="center" vertical="center"/>
      <protection locked="0" hidden="1"/>
    </xf>
    <xf numFmtId="167" fontId="20" fillId="6" borderId="21" xfId="9" applyNumberFormat="1" applyFont="1" applyFill="1" applyBorder="1" applyAlignment="1" applyProtection="1">
      <alignment horizontal="right" vertical="center"/>
    </xf>
    <xf numFmtId="167" fontId="20" fillId="6" borderId="17" xfId="9" applyNumberFormat="1" applyFont="1" applyFill="1" applyBorder="1" applyAlignment="1" applyProtection="1">
      <alignment vertical="center"/>
    </xf>
    <xf numFmtId="0" fontId="7" fillId="5" borderId="1" xfId="0" applyNumberFormat="1" applyFont="1" applyFill="1" applyBorder="1" applyAlignment="1" applyProtection="1">
      <alignment horizontal="center" vertical="center"/>
      <protection locked="0"/>
    </xf>
    <xf numFmtId="49" fontId="1" fillId="5" borderId="1" xfId="0" applyNumberFormat="1" applyFont="1" applyFill="1" applyBorder="1" applyAlignment="1" applyProtection="1">
      <alignment vertical="center" wrapText="1"/>
      <protection locked="0"/>
    </xf>
    <xf numFmtId="10" fontId="1" fillId="5" borderId="11" xfId="4" applyNumberFormat="1" applyFont="1" applyFill="1" applyBorder="1" applyAlignment="1" applyProtection="1">
      <alignment horizontal="center" vertical="center"/>
      <protection locked="0" hidden="1"/>
    </xf>
    <xf numFmtId="0" fontId="7" fillId="5" borderId="1" xfId="0" applyFont="1" applyFill="1" applyBorder="1" applyAlignment="1" applyProtection="1">
      <alignment horizontal="center" vertical="center"/>
      <protection locked="0"/>
    </xf>
    <xf numFmtId="170" fontId="7" fillId="5" borderId="11" xfId="4" applyNumberFormat="1" applyFont="1" applyFill="1" applyBorder="1" applyAlignment="1" applyProtection="1">
      <alignment horizontal="center" vertical="center"/>
      <protection locked="0" hidden="1"/>
    </xf>
    <xf numFmtId="0" fontId="1" fillId="5" borderId="1" xfId="0" applyFont="1" applyFill="1" applyBorder="1" applyAlignment="1" applyProtection="1">
      <alignment vertical="center"/>
      <protection locked="0"/>
    </xf>
    <xf numFmtId="167" fontId="7" fillId="5" borderId="1" xfId="27" applyNumberFormat="1" applyFont="1" applyFill="1" applyBorder="1" applyAlignment="1" applyProtection="1">
      <alignment wrapText="1"/>
      <protection locked="0"/>
    </xf>
    <xf numFmtId="167" fontId="7" fillId="5" borderId="1" xfId="27" applyNumberFormat="1" applyFont="1" applyFill="1" applyBorder="1" applyAlignment="1" applyProtection="1">
      <alignment vertical="center" wrapText="1"/>
      <protection locked="0"/>
    </xf>
    <xf numFmtId="167" fontId="7" fillId="5" borderId="1" xfId="0" applyNumberFormat="1" applyFont="1" applyFill="1" applyBorder="1" applyAlignment="1" applyProtection="1">
      <alignment vertical="center"/>
      <protection locked="0"/>
    </xf>
    <xf numFmtId="167" fontId="7" fillId="5" borderId="0" xfId="27" applyNumberFormat="1" applyFont="1" applyFill="1" applyAlignment="1" applyProtection="1">
      <protection locked="0"/>
    </xf>
    <xf numFmtId="167" fontId="7" fillId="5" borderId="1" xfId="27" applyNumberFormat="1" applyFont="1" applyFill="1" applyBorder="1" applyAlignment="1" applyProtection="1">
      <alignment vertical="center"/>
      <protection locked="0"/>
    </xf>
    <xf numFmtId="167" fontId="7" fillId="5" borderId="1" xfId="9" applyNumberFormat="1" applyFont="1" applyFill="1" applyBorder="1" applyAlignment="1" applyProtection="1">
      <alignment vertical="center"/>
    </xf>
    <xf numFmtId="167" fontId="7" fillId="5" borderId="1" xfId="9" applyNumberFormat="1" applyFont="1" applyFill="1" applyBorder="1" applyAlignment="1" applyProtection="1">
      <alignment vertical="center"/>
      <protection locked="0"/>
    </xf>
    <xf numFmtId="172" fontId="7" fillId="5" borderId="1" xfId="9" applyNumberFormat="1" applyFont="1" applyFill="1" applyBorder="1" applyAlignment="1" applyProtection="1">
      <alignment horizontal="center" vertical="center"/>
    </xf>
    <xf numFmtId="49" fontId="19" fillId="5" borderId="1" xfId="0" applyNumberFormat="1" applyFont="1" applyFill="1" applyBorder="1" applyAlignment="1">
      <alignment horizontal="center" vertical="center" wrapText="1"/>
    </xf>
    <xf numFmtId="49" fontId="19" fillId="5" borderId="1" xfId="0" applyNumberFormat="1" applyFont="1" applyFill="1" applyBorder="1" applyAlignment="1" applyProtection="1">
      <alignment horizontal="center" vertical="center" wrapText="1"/>
    </xf>
    <xf numFmtId="164" fontId="19" fillId="5" borderId="1" xfId="0" applyNumberFormat="1" applyFont="1" applyFill="1" applyBorder="1" applyAlignment="1" applyProtection="1">
      <alignment horizontal="center" vertical="center" wrapText="1"/>
    </xf>
    <xf numFmtId="164" fontId="19" fillId="5" borderId="1" xfId="0" applyNumberFormat="1" applyFont="1" applyFill="1" applyBorder="1" applyAlignment="1">
      <alignment horizontal="center" vertical="center" wrapText="1"/>
    </xf>
    <xf numFmtId="0" fontId="0" fillId="0" borderId="0" xfId="0" applyFill="1" applyProtection="1"/>
    <xf numFmtId="0" fontId="7" fillId="7" borderId="1" xfId="0" applyFont="1" applyFill="1" applyBorder="1" applyAlignment="1">
      <alignment horizontal="center" vertical="center" wrapText="1"/>
    </xf>
    <xf numFmtId="49" fontId="7" fillId="5" borderId="1" xfId="0" applyNumberFormat="1" applyFont="1" applyFill="1" applyBorder="1" applyAlignment="1" applyProtection="1">
      <alignment horizontal="center" vertical="center" wrapText="1"/>
      <protection locked="0"/>
    </xf>
    <xf numFmtId="49" fontId="1" fillId="5" borderId="1" xfId="0" applyNumberFormat="1" applyFont="1" applyFill="1" applyBorder="1" applyAlignment="1" applyProtection="1">
      <alignment horizontal="center" vertical="center" wrapText="1"/>
      <protection locked="0"/>
    </xf>
    <xf numFmtId="8" fontId="7" fillId="5" borderId="1" xfId="9" applyNumberFormat="1" applyFont="1" applyFill="1" applyBorder="1" applyAlignment="1" applyProtection="1">
      <alignment horizontal="center" vertical="center"/>
      <protection locked="0"/>
    </xf>
    <xf numFmtId="169" fontId="7" fillId="5" borderId="11" xfId="4" applyNumberFormat="1" applyFont="1" applyFill="1" applyBorder="1" applyAlignment="1" applyProtection="1">
      <alignment horizontal="center" vertical="center"/>
      <protection locked="0" hidden="1"/>
    </xf>
    <xf numFmtId="167" fontId="20" fillId="6" borderId="20" xfId="9" applyNumberFormat="1" applyFont="1" applyFill="1" applyBorder="1" applyAlignment="1" applyProtection="1">
      <alignment horizontal="right" vertical="center"/>
    </xf>
    <xf numFmtId="164" fontId="7" fillId="5" borderId="1" xfId="0" applyNumberFormat="1" applyFont="1" applyFill="1" applyBorder="1" applyAlignment="1" applyProtection="1">
      <alignment horizontal="right" vertical="center"/>
      <protection locked="0"/>
    </xf>
    <xf numFmtId="164" fontId="7" fillId="5" borderId="1" xfId="9" applyNumberFormat="1" applyFont="1" applyFill="1" applyBorder="1" applyAlignment="1" applyProtection="1">
      <alignment horizontal="right" vertical="center"/>
      <protection locked="0"/>
    </xf>
    <xf numFmtId="10" fontId="7" fillId="5" borderId="11" xfId="4" applyNumberFormat="1" applyFont="1" applyFill="1" applyBorder="1" applyAlignment="1" applyProtection="1">
      <alignment horizontal="center" vertical="center"/>
      <protection hidden="1"/>
    </xf>
    <xf numFmtId="168" fontId="14" fillId="2" borderId="18" xfId="9" applyNumberFormat="1" applyFont="1" applyFill="1" applyBorder="1" applyAlignment="1" applyProtection="1">
      <alignment horizontal="center" vertical="center" wrapText="1"/>
      <protection hidden="1"/>
    </xf>
    <xf numFmtId="167" fontId="20" fillId="6" borderId="20" xfId="9" applyNumberFormat="1" applyFont="1" applyFill="1" applyBorder="1" applyAlignment="1" applyProtection="1">
      <alignment vertical="center"/>
    </xf>
    <xf numFmtId="167" fontId="20" fillId="6" borderId="21" xfId="9" applyNumberFormat="1" applyFont="1" applyFill="1" applyBorder="1" applyAlignment="1" applyProtection="1">
      <alignment vertical="center"/>
    </xf>
    <xf numFmtId="0" fontId="7"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1" fillId="0" borderId="0" xfId="0" applyFont="1" applyAlignment="1">
      <alignment vertical="center"/>
    </xf>
    <xf numFmtId="167" fontId="8" fillId="6" borderId="17" xfId="9" applyNumberFormat="1" applyFont="1" applyFill="1" applyBorder="1" applyAlignment="1" applyProtection="1">
      <alignment vertical="center"/>
      <protection locked="0"/>
    </xf>
    <xf numFmtId="167" fontId="8" fillId="6" borderId="17" xfId="27" applyNumberFormat="1" applyFont="1" applyFill="1" applyBorder="1" applyAlignment="1" applyProtection="1">
      <alignment vertical="center"/>
      <protection locked="0"/>
    </xf>
    <xf numFmtId="167" fontId="8" fillId="6" borderId="21" xfId="9" applyNumberFormat="1" applyFont="1" applyFill="1" applyBorder="1" applyAlignment="1" applyProtection="1">
      <alignment vertical="center"/>
      <protection locked="0"/>
    </xf>
    <xf numFmtId="0" fontId="19" fillId="3" borderId="1" xfId="0" applyFont="1" applyFill="1" applyBorder="1" applyAlignment="1">
      <alignment horizontal="center" vertical="center"/>
    </xf>
    <xf numFmtId="0" fontId="16"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167" fontId="5" fillId="7" borderId="1" xfId="0" applyNumberFormat="1" applyFont="1" applyFill="1" applyBorder="1" applyAlignment="1" applyProtection="1">
      <alignment horizontal="center" vertical="center"/>
      <protection locked="0"/>
    </xf>
    <xf numFmtId="167" fontId="8" fillId="6" borderId="17" xfId="9" applyNumberFormat="1" applyFont="1" applyFill="1" applyBorder="1" applyAlignment="1" applyProtection="1">
      <alignment horizontal="right" vertical="center"/>
      <protection locked="0"/>
    </xf>
    <xf numFmtId="0" fontId="5" fillId="7" borderId="18"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168" fontId="5" fillId="0" borderId="0" xfId="27" applyNumberFormat="1"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hidden="1"/>
    </xf>
    <xf numFmtId="0" fontId="7" fillId="5" borderId="1" xfId="9" applyNumberFormat="1" applyFont="1" applyFill="1" applyBorder="1" applyAlignment="1" applyProtection="1">
      <alignment horizontal="center" vertical="center" wrapText="1"/>
      <protection locked="0"/>
    </xf>
    <xf numFmtId="164" fontId="7" fillId="5" borderId="1" xfId="9" applyNumberFormat="1" applyFont="1" applyFill="1" applyBorder="1" applyAlignment="1" applyProtection="1">
      <alignment horizontal="center" vertical="center" wrapText="1"/>
      <protection locked="0"/>
    </xf>
    <xf numFmtId="10" fontId="7" fillId="0" borderId="0" xfId="4" applyNumberFormat="1" applyFont="1" applyFill="1" applyBorder="1" applyAlignment="1" applyProtection="1">
      <alignment horizontal="center" vertical="center" wrapText="1"/>
      <protection locked="0" hidden="1"/>
    </xf>
    <xf numFmtId="167" fontId="20" fillId="6" borderId="22" xfId="9" applyNumberFormat="1" applyFont="1" applyFill="1" applyBorder="1" applyAlignment="1" applyProtection="1">
      <alignment horizontal="right" vertical="center"/>
    </xf>
    <xf numFmtId="167" fontId="8" fillId="6" borderId="17" xfId="9" applyNumberFormat="1" applyFont="1" applyFill="1" applyBorder="1" applyAlignment="1" applyProtection="1">
      <alignment horizontal="right" vertical="center"/>
    </xf>
    <xf numFmtId="167" fontId="8" fillId="6" borderId="24" xfId="27" applyNumberFormat="1" applyFont="1" applyFill="1" applyBorder="1" applyAlignment="1" applyProtection="1">
      <alignment horizontal="right" vertical="center"/>
    </xf>
    <xf numFmtId="167" fontId="8" fillId="6" borderId="24" xfId="9" applyNumberFormat="1" applyFont="1" applyFill="1" applyBorder="1" applyAlignment="1" applyProtection="1">
      <alignment horizontal="right" vertical="center"/>
    </xf>
    <xf numFmtId="10" fontId="7" fillId="5" borderId="23" xfId="4" applyNumberFormat="1" applyFont="1" applyFill="1" applyBorder="1" applyAlignment="1" applyProtection="1">
      <alignment horizontal="center" vertical="center"/>
      <protection locked="0" hidden="1"/>
    </xf>
    <xf numFmtId="167" fontId="8" fillId="6" borderId="23" xfId="9" applyNumberFormat="1" applyFont="1" applyFill="1" applyBorder="1" applyAlignment="1" applyProtection="1">
      <alignment horizontal="right" vertical="center"/>
    </xf>
    <xf numFmtId="167" fontId="8" fillId="6" borderId="25" xfId="9" applyNumberFormat="1" applyFont="1" applyFill="1" applyBorder="1" applyAlignment="1" applyProtection="1">
      <alignment horizontal="right" vertical="center"/>
    </xf>
    <xf numFmtId="49" fontId="7" fillId="5" borderId="1" xfId="0" applyNumberFormat="1" applyFont="1" applyFill="1" applyBorder="1" applyAlignment="1" applyProtection="1">
      <alignment horizontal="left" vertical="center" wrapText="1"/>
      <protection locked="0"/>
    </xf>
    <xf numFmtId="167" fontId="7" fillId="5" borderId="1" xfId="9" applyNumberFormat="1" applyFont="1" applyFill="1" applyBorder="1" applyAlignment="1" applyProtection="1">
      <alignment horizontal="right" vertical="center"/>
      <protection locked="0"/>
    </xf>
    <xf numFmtId="0" fontId="1" fillId="3" borderId="1" xfId="0" applyFont="1" applyFill="1" applyBorder="1" applyAlignment="1" applyProtection="1">
      <alignment horizontal="center" vertical="center"/>
      <protection locked="0"/>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1" fillId="9" borderId="7" xfId="0" applyFont="1" applyFill="1" applyBorder="1" applyAlignment="1" applyProtection="1">
      <alignment horizontal="center" vertical="center" wrapText="1"/>
    </xf>
    <xf numFmtId="0" fontId="21" fillId="9" borderId="8" xfId="0" applyFont="1" applyFill="1" applyBorder="1" applyAlignment="1" applyProtection="1">
      <alignment horizontal="center" vertical="center" wrapText="1"/>
    </xf>
    <xf numFmtId="0" fontId="21" fillId="9" borderId="0" xfId="0" applyFont="1" applyFill="1" applyBorder="1" applyAlignment="1" applyProtection="1">
      <alignment horizontal="center" vertical="center" wrapText="1"/>
    </xf>
    <xf numFmtId="0" fontId="21" fillId="9" borderId="5" xfId="0" applyFont="1" applyFill="1" applyBorder="1" applyAlignment="1" applyProtection="1">
      <alignment horizontal="center" vertical="center" wrapText="1"/>
    </xf>
    <xf numFmtId="0" fontId="21" fillId="9" borderId="6" xfId="0" applyFont="1" applyFill="1" applyBorder="1" applyAlignment="1" applyProtection="1">
      <alignment horizontal="center" vertical="center" wrapText="1"/>
    </xf>
    <xf numFmtId="0" fontId="21" fillId="9" borderId="19" xfId="0" applyFont="1" applyFill="1" applyBorder="1" applyAlignment="1" applyProtection="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8" fontId="7" fillId="5" borderId="1" xfId="0" applyNumberFormat="1" applyFont="1" applyFill="1" applyBorder="1" applyAlignment="1">
      <alignment horizontal="center" vertical="center"/>
    </xf>
    <xf numFmtId="49" fontId="1" fillId="5" borderId="1" xfId="0" applyNumberFormat="1" applyFont="1" applyFill="1" applyBorder="1" applyAlignment="1" applyProtection="1">
      <alignment horizontal="center" vertical="center"/>
      <protection locked="0"/>
    </xf>
    <xf numFmtId="0" fontId="1" fillId="5" borderId="1" xfId="9" applyNumberFormat="1" applyFont="1" applyFill="1" applyBorder="1" applyAlignment="1" applyProtection="1">
      <alignment horizontal="center" vertical="center"/>
      <protection locked="0"/>
    </xf>
    <xf numFmtId="10" fontId="1" fillId="5" borderId="1" xfId="4" applyNumberFormat="1" applyFont="1" applyFill="1" applyBorder="1" applyAlignment="1" applyProtection="1">
      <alignment horizontal="center" vertical="center"/>
      <protection locked="0" hidden="1"/>
    </xf>
    <xf numFmtId="167" fontId="20" fillId="6" borderId="1" xfId="9" applyNumberFormat="1" applyFont="1" applyFill="1" applyBorder="1" applyAlignment="1" applyProtection="1">
      <alignment horizontal="right" vertical="center"/>
      <protection locked="0"/>
    </xf>
    <xf numFmtId="167" fontId="20" fillId="6" borderId="1" xfId="9" applyNumberFormat="1" applyFont="1" applyFill="1" applyBorder="1" applyAlignment="1" applyProtection="1">
      <alignment horizontal="right" vertical="center"/>
    </xf>
    <xf numFmtId="167" fontId="20" fillId="6" borderId="1" xfId="4" applyNumberFormat="1" applyFont="1" applyFill="1" applyBorder="1" applyAlignment="1" applyProtection="1">
      <alignment horizontal="right" vertical="center"/>
      <protection locked="0" hidden="1"/>
    </xf>
    <xf numFmtId="164" fontId="1" fillId="5" borderId="1" xfId="9" applyNumberFormat="1" applyFont="1" applyFill="1" applyBorder="1" applyAlignment="1" applyProtection="1">
      <alignment horizontal="right" vertical="center"/>
      <protection locked="0"/>
    </xf>
    <xf numFmtId="164" fontId="1" fillId="5" borderId="1" xfId="4" applyNumberFormat="1" applyFont="1" applyFill="1" applyBorder="1" applyAlignment="1" applyProtection="1">
      <alignment horizontal="right" vertical="center"/>
      <protection locked="0" hidden="1"/>
    </xf>
    <xf numFmtId="49" fontId="1" fillId="5" borderId="1" xfId="0" applyNumberFormat="1" applyFont="1" applyFill="1" applyBorder="1" applyAlignment="1" applyProtection="1">
      <alignment horizontal="left" vertical="center" wrapText="1"/>
      <protection locked="0"/>
    </xf>
  </cellXfs>
  <cellStyles count="28">
    <cellStyle name="Comma" xfId="9" builtinId="3"/>
    <cellStyle name="Currency" xfId="27"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53">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bgColor theme="0" tint="-0.499984740745262"/>
        </patternFill>
      </fill>
    </dxf>
    <dxf>
      <fill>
        <patternFill patternType="darkGray">
          <bgColor theme="0" tint="-0.499984740745262"/>
        </patternFill>
      </fill>
    </dxf>
    <dxf>
      <font>
        <color auto="1"/>
      </font>
      <fill>
        <patternFill>
          <bgColor theme="0" tint="-0.499984740745262"/>
        </patternFill>
      </fill>
    </dxf>
    <dxf>
      <fill>
        <patternFill>
          <bgColor theme="0" tint="-0.499984740745262"/>
        </patternFill>
      </fill>
    </dxf>
    <dxf>
      <fill>
        <patternFill>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s>
  <tableStyles count="0" defaultTableStyle="TableStyleMedium9" defaultPivotStyle="PivotStyleLight16"/>
  <colors>
    <mruColors>
      <color rgb="FFFFFF99"/>
      <color rgb="FFDDDDDD"/>
      <color rgb="FFFFFFCC"/>
      <color rgb="FFFFCC66"/>
      <color rgb="FF002266"/>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ustomXml" Target="../customXml/item4.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ccbvsfnp\users\Users\E202587\Desktop\OGS%20Contract%20(5-22)\Pricing\Kepke%20-%20OGS%20Pricing%20-%20Trun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ccbvsfnp\users\Users\E202587\Desktop\OGS%20Contract%20(5-22)\5-15%20Updates\MASTER%2023100_Attachment02_Pricing_v05.16.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curementServices\PSTm06(TBD)\Telecommunications\77017-23100%20TCS\2Eval\7_Bidder%20Submision\Time%20Warner%20Cable%20Northeast%20LLC%20dba%20Spectrum\05_Clarifications\LOCKED%20-%20CLARIFICATION%20TWCNE%20Attachment%202%20%20Prici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occbvsfnp\users\Users\E202587\Desktop\OGS%20Contract%20(5-22)\Pricing\Caruso%20-%20OGS%20pricing%20-%20Coax.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occbvsfnp\users\Users\E202587\AppData\Local\Microsoft\Windows\Temporary%20Internet%20Files\Content.Outlook\OP2JAZ7S\Craver%20-%20OGS%20Pricing%20-%20FIA_.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ProcurementServices\PSTm06(Davis)\Telecommunications\77017-23100%20TCS\4ConMgmt\Contractors\PS68706_TimeWarner\Contract%20Mods\Update%20%231\Additions%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tfile02\UserFiles\Users\E202587\AppData\Local\Microsoft\Windows\Temporary%20Internet%20Files\Content.Outlook\OP2JAZ7S\Craver%20-%20OGS%20Pricing%20-%20FIA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 Information"/>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4.5" x14ac:dyDescent="0.35"/>
  <cols>
    <col min="11" max="11" width="32.54296875" customWidth="1"/>
  </cols>
  <sheetData>
    <row r="1" spans="1:11" s="1" customFormat="1" ht="18" customHeight="1" thickBot="1" x14ac:dyDescent="0.45">
      <c r="A1" s="178" t="str">
        <f ca="1">MID(CELL("filename",A1),FIND("]",CELL("filename",A1))+1,30)</f>
        <v>Instructions (2)</v>
      </c>
      <c r="B1" s="179"/>
      <c r="C1" s="179"/>
      <c r="D1" s="179"/>
      <c r="E1" s="179"/>
      <c r="F1" s="179"/>
      <c r="G1" s="179"/>
      <c r="H1" s="179"/>
      <c r="I1" s="179"/>
      <c r="J1" s="179"/>
      <c r="K1" s="179"/>
    </row>
    <row r="2" spans="1:11" x14ac:dyDescent="0.35">
      <c r="A2" s="172"/>
      <c r="B2" s="173"/>
      <c r="C2" s="173"/>
      <c r="D2" s="173"/>
      <c r="E2" s="173"/>
      <c r="F2" s="173"/>
      <c r="G2" s="173"/>
      <c r="H2" s="173"/>
      <c r="I2" s="173"/>
      <c r="J2" s="173"/>
      <c r="K2" s="174"/>
    </row>
    <row r="3" spans="1:11" x14ac:dyDescent="0.35">
      <c r="A3" s="175"/>
      <c r="B3" s="176"/>
      <c r="C3" s="176"/>
      <c r="D3" s="176"/>
      <c r="E3" s="176"/>
      <c r="F3" s="176"/>
      <c r="G3" s="176"/>
      <c r="H3" s="176"/>
      <c r="I3" s="176"/>
      <c r="J3" s="176"/>
      <c r="K3" s="177"/>
    </row>
    <row r="4" spans="1:11" x14ac:dyDescent="0.35">
      <c r="A4" s="175"/>
      <c r="B4" s="176"/>
      <c r="C4" s="176"/>
      <c r="D4" s="176"/>
      <c r="E4" s="176"/>
      <c r="F4" s="176"/>
      <c r="G4" s="176"/>
      <c r="H4" s="176"/>
      <c r="I4" s="176"/>
      <c r="J4" s="176"/>
      <c r="K4" s="177"/>
    </row>
    <row r="5" spans="1:11" x14ac:dyDescent="0.35">
      <c r="A5" s="175"/>
      <c r="B5" s="176"/>
      <c r="C5" s="176"/>
      <c r="D5" s="176"/>
      <c r="E5" s="176"/>
      <c r="F5" s="176"/>
      <c r="G5" s="176"/>
      <c r="H5" s="176"/>
      <c r="I5" s="176"/>
      <c r="J5" s="176"/>
      <c r="K5" s="177"/>
    </row>
    <row r="6" spans="1:11" x14ac:dyDescent="0.35">
      <c r="A6" s="175"/>
      <c r="B6" s="176"/>
      <c r="C6" s="176"/>
      <c r="D6" s="176"/>
      <c r="E6" s="176"/>
      <c r="F6" s="176"/>
      <c r="G6" s="176"/>
      <c r="H6" s="176"/>
      <c r="I6" s="176"/>
      <c r="J6" s="176"/>
      <c r="K6" s="177"/>
    </row>
    <row r="7" spans="1:11" x14ac:dyDescent="0.35">
      <c r="A7" s="175"/>
      <c r="B7" s="176"/>
      <c r="C7" s="176"/>
      <c r="D7" s="176"/>
      <c r="E7" s="176"/>
      <c r="F7" s="176"/>
      <c r="G7" s="176"/>
      <c r="H7" s="176"/>
      <c r="I7" s="176"/>
      <c r="J7" s="176"/>
      <c r="K7" s="177"/>
    </row>
    <row r="8" spans="1:11" x14ac:dyDescent="0.35">
      <c r="A8" s="175"/>
      <c r="B8" s="176"/>
      <c r="C8" s="176"/>
      <c r="D8" s="176"/>
      <c r="E8" s="176"/>
      <c r="F8" s="176"/>
      <c r="G8" s="176"/>
      <c r="H8" s="176"/>
      <c r="I8" s="176"/>
      <c r="J8" s="176"/>
      <c r="K8" s="177"/>
    </row>
    <row r="9" spans="1:11" x14ac:dyDescent="0.35">
      <c r="A9" s="175"/>
      <c r="B9" s="176"/>
      <c r="C9" s="176"/>
      <c r="D9" s="176"/>
      <c r="E9" s="176"/>
      <c r="F9" s="176"/>
      <c r="G9" s="176"/>
      <c r="H9" s="176"/>
      <c r="I9" s="176"/>
      <c r="J9" s="176"/>
      <c r="K9" s="177"/>
    </row>
    <row r="10" spans="1:11" x14ac:dyDescent="0.35">
      <c r="A10" s="175"/>
      <c r="B10" s="176"/>
      <c r="C10" s="176"/>
      <c r="D10" s="176"/>
      <c r="E10" s="176"/>
      <c r="F10" s="176"/>
      <c r="G10" s="176"/>
      <c r="H10" s="176"/>
      <c r="I10" s="176"/>
      <c r="J10" s="176"/>
      <c r="K10" s="177"/>
    </row>
    <row r="11" spans="1:11" x14ac:dyDescent="0.35">
      <c r="A11" s="175"/>
      <c r="B11" s="176"/>
      <c r="C11" s="176"/>
      <c r="D11" s="176"/>
      <c r="E11" s="176"/>
      <c r="F11" s="176"/>
      <c r="G11" s="176"/>
      <c r="H11" s="176"/>
      <c r="I11" s="176"/>
      <c r="J11" s="176"/>
      <c r="K11" s="177"/>
    </row>
    <row r="12" spans="1:11" x14ac:dyDescent="0.35">
      <c r="A12" s="175"/>
      <c r="B12" s="176"/>
      <c r="C12" s="176"/>
      <c r="D12" s="176"/>
      <c r="E12" s="176"/>
      <c r="F12" s="176"/>
      <c r="G12" s="176"/>
      <c r="H12" s="176"/>
      <c r="I12" s="176"/>
      <c r="J12" s="176"/>
      <c r="K12" s="177"/>
    </row>
    <row r="13" spans="1:11" x14ac:dyDescent="0.35">
      <c r="A13" s="175"/>
      <c r="B13" s="176"/>
      <c r="C13" s="176"/>
      <c r="D13" s="176"/>
      <c r="E13" s="176"/>
      <c r="F13" s="176"/>
      <c r="G13" s="176"/>
      <c r="H13" s="176"/>
      <c r="I13" s="176"/>
      <c r="J13" s="176"/>
      <c r="K13" s="177"/>
    </row>
    <row r="14" spans="1:11" x14ac:dyDescent="0.35">
      <c r="A14" s="175"/>
      <c r="B14" s="176"/>
      <c r="C14" s="176"/>
      <c r="D14" s="176"/>
      <c r="E14" s="176"/>
      <c r="F14" s="176"/>
      <c r="G14" s="176"/>
      <c r="H14" s="176"/>
      <c r="I14" s="176"/>
      <c r="J14" s="176"/>
      <c r="K14" s="177"/>
    </row>
    <row r="15" spans="1:11" x14ac:dyDescent="0.35">
      <c r="A15" s="175"/>
      <c r="B15" s="176"/>
      <c r="C15" s="176"/>
      <c r="D15" s="176"/>
      <c r="E15" s="176"/>
      <c r="F15" s="176"/>
      <c r="G15" s="176"/>
      <c r="H15" s="176"/>
      <c r="I15" s="176"/>
      <c r="J15" s="176"/>
      <c r="K15" s="177"/>
    </row>
    <row r="16" spans="1:11" x14ac:dyDescent="0.35">
      <c r="A16" s="175"/>
      <c r="B16" s="176"/>
      <c r="C16" s="176"/>
      <c r="D16" s="176"/>
      <c r="E16" s="176"/>
      <c r="F16" s="176"/>
      <c r="G16" s="176"/>
      <c r="H16" s="176"/>
      <c r="I16" s="176"/>
      <c r="J16" s="176"/>
      <c r="K16" s="177"/>
    </row>
    <row r="17" spans="1:11" x14ac:dyDescent="0.35">
      <c r="A17" s="175"/>
      <c r="B17" s="176"/>
      <c r="C17" s="176"/>
      <c r="D17" s="176"/>
      <c r="E17" s="176"/>
      <c r="F17" s="176"/>
      <c r="G17" s="176"/>
      <c r="H17" s="176"/>
      <c r="I17" s="176"/>
      <c r="J17" s="176"/>
      <c r="K17" s="177"/>
    </row>
    <row r="18" spans="1:11" x14ac:dyDescent="0.35">
      <c r="A18" s="175"/>
      <c r="B18" s="176"/>
      <c r="C18" s="176"/>
      <c r="D18" s="176"/>
      <c r="E18" s="176"/>
      <c r="F18" s="176"/>
      <c r="G18" s="176"/>
      <c r="H18" s="176"/>
      <c r="I18" s="176"/>
      <c r="J18" s="176"/>
      <c r="K18" s="177"/>
    </row>
    <row r="19" spans="1:11" x14ac:dyDescent="0.35">
      <c r="A19" s="175"/>
      <c r="B19" s="176"/>
      <c r="C19" s="176"/>
      <c r="D19" s="176"/>
      <c r="E19" s="176"/>
      <c r="F19" s="176"/>
      <c r="G19" s="176"/>
      <c r="H19" s="176"/>
      <c r="I19" s="176"/>
      <c r="J19" s="176"/>
      <c r="K19" s="177"/>
    </row>
    <row r="20" spans="1:11" x14ac:dyDescent="0.35">
      <c r="A20" s="175"/>
      <c r="B20" s="176"/>
      <c r="C20" s="176"/>
      <c r="D20" s="176"/>
      <c r="E20" s="176"/>
      <c r="F20" s="176"/>
      <c r="G20" s="176"/>
      <c r="H20" s="176"/>
      <c r="I20" s="176"/>
      <c r="J20" s="176"/>
      <c r="K20" s="177"/>
    </row>
    <row r="21" spans="1:11" x14ac:dyDescent="0.35">
      <c r="A21" s="175"/>
      <c r="B21" s="176"/>
      <c r="C21" s="176"/>
      <c r="D21" s="176"/>
      <c r="E21" s="176"/>
      <c r="F21" s="176"/>
      <c r="G21" s="176"/>
      <c r="H21" s="176"/>
      <c r="I21" s="176"/>
      <c r="J21" s="176"/>
      <c r="K21" s="177"/>
    </row>
    <row r="22" spans="1:11" x14ac:dyDescent="0.35">
      <c r="A22" s="175"/>
      <c r="B22" s="176"/>
      <c r="C22" s="176"/>
      <c r="D22" s="176"/>
      <c r="E22" s="176"/>
      <c r="F22" s="176"/>
      <c r="G22" s="176"/>
      <c r="H22" s="176"/>
      <c r="I22" s="176"/>
      <c r="J22" s="176"/>
      <c r="K22" s="177"/>
    </row>
    <row r="23" spans="1:11" x14ac:dyDescent="0.35">
      <c r="A23" s="175"/>
      <c r="B23" s="176"/>
      <c r="C23" s="176"/>
      <c r="D23" s="176"/>
      <c r="E23" s="176"/>
      <c r="F23" s="176"/>
      <c r="G23" s="176"/>
      <c r="H23" s="176"/>
      <c r="I23" s="176"/>
      <c r="J23" s="176"/>
      <c r="K23" s="177"/>
    </row>
    <row r="24" spans="1:11" x14ac:dyDescent="0.35">
      <c r="A24" s="175"/>
      <c r="B24" s="176"/>
      <c r="C24" s="176"/>
      <c r="D24" s="176"/>
      <c r="E24" s="176"/>
      <c r="F24" s="176"/>
      <c r="G24" s="176"/>
      <c r="H24" s="176"/>
      <c r="I24" s="176"/>
      <c r="J24" s="176"/>
      <c r="K24" s="177"/>
    </row>
    <row r="25" spans="1:11" x14ac:dyDescent="0.35">
      <c r="A25" s="175"/>
      <c r="B25" s="176"/>
      <c r="C25" s="176"/>
      <c r="D25" s="176"/>
      <c r="E25" s="176"/>
      <c r="F25" s="176"/>
      <c r="G25" s="176"/>
      <c r="H25" s="176"/>
      <c r="I25" s="176"/>
      <c r="J25" s="176"/>
      <c r="K25" s="177"/>
    </row>
    <row r="26" spans="1:11" x14ac:dyDescent="0.35">
      <c r="A26" s="175"/>
      <c r="B26" s="176"/>
      <c r="C26" s="176"/>
      <c r="D26" s="176"/>
      <c r="E26" s="176"/>
      <c r="F26" s="176"/>
      <c r="G26" s="176"/>
      <c r="H26" s="176"/>
      <c r="I26" s="176"/>
      <c r="J26" s="176"/>
      <c r="K26" s="177"/>
    </row>
    <row r="27" spans="1:11" x14ac:dyDescent="0.35">
      <c r="A27" s="175"/>
      <c r="B27" s="176"/>
      <c r="C27" s="176"/>
      <c r="D27" s="176"/>
      <c r="E27" s="176"/>
      <c r="F27" s="176"/>
      <c r="G27" s="176"/>
      <c r="H27" s="176"/>
      <c r="I27" s="176"/>
      <c r="J27" s="176"/>
      <c r="K27" s="177"/>
    </row>
    <row r="28" spans="1:11" x14ac:dyDescent="0.35">
      <c r="A28" s="175"/>
      <c r="B28" s="176"/>
      <c r="C28" s="176"/>
      <c r="D28" s="176"/>
      <c r="E28" s="176"/>
      <c r="F28" s="176"/>
      <c r="G28" s="176"/>
      <c r="H28" s="176"/>
      <c r="I28" s="176"/>
      <c r="J28" s="176"/>
      <c r="K28" s="177"/>
    </row>
    <row r="29" spans="1:11" x14ac:dyDescent="0.35">
      <c r="A29" s="175"/>
      <c r="B29" s="176"/>
      <c r="C29" s="176"/>
      <c r="D29" s="176"/>
      <c r="E29" s="176"/>
      <c r="F29" s="176"/>
      <c r="G29" s="176"/>
      <c r="H29" s="176"/>
      <c r="I29" s="176"/>
      <c r="J29" s="176"/>
      <c r="K29" s="177"/>
    </row>
    <row r="30" spans="1:11" x14ac:dyDescent="0.35">
      <c r="A30" s="175"/>
      <c r="B30" s="176"/>
      <c r="C30" s="176"/>
      <c r="D30" s="176"/>
      <c r="E30" s="176"/>
      <c r="F30" s="176"/>
      <c r="G30" s="176"/>
      <c r="H30" s="176"/>
      <c r="I30" s="176"/>
      <c r="J30" s="176"/>
      <c r="K30" s="177"/>
    </row>
    <row r="31" spans="1:11" x14ac:dyDescent="0.35">
      <c r="A31" s="175"/>
      <c r="B31" s="176"/>
      <c r="C31" s="176"/>
      <c r="D31" s="176"/>
      <c r="E31" s="176"/>
      <c r="F31" s="176"/>
      <c r="G31" s="176"/>
      <c r="H31" s="176"/>
      <c r="I31" s="176"/>
      <c r="J31" s="176"/>
      <c r="K31" s="177"/>
    </row>
    <row r="32" spans="1:11" x14ac:dyDescent="0.35">
      <c r="A32" s="175"/>
      <c r="B32" s="176"/>
      <c r="C32" s="176"/>
      <c r="D32" s="176"/>
      <c r="E32" s="176"/>
      <c r="F32" s="176"/>
      <c r="G32" s="176"/>
      <c r="H32" s="176"/>
      <c r="I32" s="176"/>
      <c r="J32" s="176"/>
      <c r="K32" s="177"/>
    </row>
    <row r="33" spans="1:11" x14ac:dyDescent="0.35">
      <c r="A33" s="175"/>
      <c r="B33" s="176"/>
      <c r="C33" s="176"/>
      <c r="D33" s="176"/>
      <c r="E33" s="176"/>
      <c r="F33" s="176"/>
      <c r="G33" s="176"/>
      <c r="H33" s="176"/>
      <c r="I33" s="176"/>
      <c r="J33" s="176"/>
      <c r="K33" s="177"/>
    </row>
    <row r="34" spans="1:11" x14ac:dyDescent="0.35">
      <c r="A34" s="175"/>
      <c r="B34" s="176"/>
      <c r="C34" s="176"/>
      <c r="D34" s="176"/>
      <c r="E34" s="176"/>
      <c r="F34" s="176"/>
      <c r="G34" s="176"/>
      <c r="H34" s="176"/>
      <c r="I34" s="176"/>
      <c r="J34" s="176"/>
      <c r="K34" s="177"/>
    </row>
    <row r="35" spans="1:11" x14ac:dyDescent="0.35">
      <c r="A35" s="175"/>
      <c r="B35" s="176"/>
      <c r="C35" s="176"/>
      <c r="D35" s="176"/>
      <c r="E35" s="176"/>
      <c r="F35" s="176"/>
      <c r="G35" s="176"/>
      <c r="H35" s="176"/>
      <c r="I35" s="176"/>
      <c r="J35" s="176"/>
      <c r="K35" s="177"/>
    </row>
    <row r="36" spans="1:11" x14ac:dyDescent="0.35">
      <c r="A36" s="175"/>
      <c r="B36" s="176"/>
      <c r="C36" s="176"/>
      <c r="D36" s="176"/>
      <c r="E36" s="176"/>
      <c r="F36" s="176"/>
      <c r="G36" s="176"/>
      <c r="H36" s="176"/>
      <c r="I36" s="176"/>
      <c r="J36" s="176"/>
      <c r="K36" s="177"/>
    </row>
    <row r="37" spans="1:11" x14ac:dyDescent="0.35">
      <c r="A37" s="175"/>
      <c r="B37" s="176"/>
      <c r="C37" s="176"/>
      <c r="D37" s="176"/>
      <c r="E37" s="176"/>
      <c r="F37" s="176"/>
      <c r="G37" s="176"/>
      <c r="H37" s="176"/>
      <c r="I37" s="176"/>
      <c r="J37" s="176"/>
      <c r="K37" s="177"/>
    </row>
    <row r="38" spans="1:11" x14ac:dyDescent="0.35">
      <c r="A38" s="175"/>
      <c r="B38" s="176"/>
      <c r="C38" s="176"/>
      <c r="D38" s="176"/>
      <c r="E38" s="176"/>
      <c r="F38" s="176"/>
      <c r="G38" s="176"/>
      <c r="H38" s="176"/>
      <c r="I38" s="176"/>
      <c r="J38" s="176"/>
      <c r="K38" s="177"/>
    </row>
    <row r="39" spans="1:11" x14ac:dyDescent="0.35">
      <c r="A39" s="175"/>
      <c r="B39" s="176"/>
      <c r="C39" s="176"/>
      <c r="D39" s="176"/>
      <c r="E39" s="176"/>
      <c r="F39" s="176"/>
      <c r="G39" s="176"/>
      <c r="H39" s="176"/>
      <c r="I39" s="176"/>
      <c r="J39" s="176"/>
      <c r="K39" s="177"/>
    </row>
    <row r="40" spans="1:11" x14ac:dyDescent="0.35">
      <c r="A40" s="175"/>
      <c r="B40" s="176"/>
      <c r="C40" s="176"/>
      <c r="D40" s="176"/>
      <c r="E40" s="176"/>
      <c r="F40" s="176"/>
      <c r="G40" s="176"/>
      <c r="H40" s="176"/>
      <c r="I40" s="176"/>
      <c r="J40" s="176"/>
      <c r="K40" s="177"/>
    </row>
    <row r="41" spans="1:11" x14ac:dyDescent="0.35">
      <c r="A41" s="4"/>
      <c r="B41" s="2"/>
      <c r="C41" s="2"/>
      <c r="D41" s="2"/>
      <c r="E41" s="2"/>
      <c r="F41" s="2"/>
      <c r="G41" s="2"/>
      <c r="H41" s="2"/>
      <c r="I41" s="2"/>
      <c r="J41" s="2"/>
      <c r="K41" s="3"/>
    </row>
    <row r="42" spans="1:11" x14ac:dyDescent="0.35">
      <c r="A42" s="4"/>
      <c r="B42" s="2"/>
      <c r="C42" s="2"/>
      <c r="D42" s="2"/>
      <c r="E42" s="2"/>
      <c r="F42" s="2"/>
      <c r="G42" s="2"/>
      <c r="H42" s="2"/>
      <c r="I42" s="2"/>
      <c r="J42" s="2"/>
      <c r="K42" s="3"/>
    </row>
    <row r="43" spans="1:11" x14ac:dyDescent="0.35">
      <c r="A43" s="4"/>
      <c r="B43" s="2"/>
      <c r="C43" s="2"/>
      <c r="D43" s="2"/>
      <c r="E43" s="2"/>
      <c r="F43" s="2"/>
      <c r="G43" s="2"/>
      <c r="H43" s="2"/>
      <c r="I43" s="2"/>
      <c r="J43" s="2"/>
      <c r="K43" s="3"/>
    </row>
    <row r="44" spans="1:11" x14ac:dyDescent="0.35">
      <c r="A44" s="4"/>
      <c r="B44" s="2"/>
      <c r="C44" s="2"/>
      <c r="D44" s="2"/>
      <c r="E44" s="2"/>
      <c r="F44" s="2"/>
      <c r="G44" s="2"/>
      <c r="H44" s="2"/>
      <c r="I44" s="2"/>
      <c r="J44" s="2"/>
      <c r="K44" s="3"/>
    </row>
    <row r="45" spans="1:11" x14ac:dyDescent="0.35">
      <c r="A45" s="4"/>
      <c r="B45" s="2"/>
      <c r="C45" s="2"/>
      <c r="D45" s="2"/>
      <c r="E45" s="2"/>
      <c r="F45" s="2"/>
      <c r="G45" s="2"/>
      <c r="H45" s="2"/>
      <c r="I45" s="2"/>
      <c r="J45" s="2"/>
      <c r="K45" s="3"/>
    </row>
    <row r="46" spans="1:11" x14ac:dyDescent="0.35">
      <c r="A46" s="4"/>
      <c r="B46" s="2"/>
      <c r="C46" s="2"/>
      <c r="D46" s="2"/>
      <c r="E46" s="2"/>
      <c r="F46" s="2"/>
      <c r="G46" s="2"/>
      <c r="H46" s="2"/>
      <c r="I46" s="2"/>
      <c r="J46" s="2"/>
      <c r="K46" s="3"/>
    </row>
    <row r="47" spans="1:11" x14ac:dyDescent="0.35">
      <c r="A47" s="4"/>
      <c r="B47" s="2"/>
      <c r="C47" s="2"/>
      <c r="D47" s="2"/>
      <c r="E47" s="2"/>
      <c r="F47" s="2"/>
      <c r="G47" s="2"/>
      <c r="H47" s="2"/>
      <c r="I47" s="2"/>
      <c r="J47" s="2"/>
      <c r="K47" s="3"/>
    </row>
    <row r="48" spans="1:11" x14ac:dyDescent="0.35">
      <c r="A48" s="4"/>
      <c r="B48" s="2"/>
      <c r="C48" s="2"/>
      <c r="D48" s="2"/>
      <c r="E48" s="2"/>
      <c r="F48" s="2"/>
      <c r="G48" s="2"/>
      <c r="H48" s="2"/>
      <c r="I48" s="2"/>
      <c r="J48" s="2"/>
      <c r="K48" s="3"/>
    </row>
    <row r="49" spans="1:12" x14ac:dyDescent="0.35">
      <c r="A49" s="4"/>
      <c r="B49" s="2"/>
      <c r="C49" s="2"/>
      <c r="D49" s="2"/>
      <c r="E49" s="2"/>
      <c r="F49" s="2"/>
      <c r="G49" s="2"/>
      <c r="H49" s="2"/>
      <c r="I49" s="2"/>
      <c r="J49" s="2"/>
      <c r="K49" s="3"/>
    </row>
    <row r="50" spans="1:12" s="2" customFormat="1" x14ac:dyDescent="0.35">
      <c r="A50" s="4"/>
      <c r="L50" s="4"/>
    </row>
    <row r="51" spans="1:12" x14ac:dyDescent="0.35">
      <c r="A51" s="2"/>
      <c r="B51" s="2"/>
      <c r="C51" s="2"/>
      <c r="D51" s="2"/>
      <c r="E51" s="2"/>
      <c r="F51" s="2"/>
      <c r="G51" s="2"/>
      <c r="H51" s="2"/>
      <c r="I51" s="2"/>
      <c r="J51" s="2"/>
      <c r="K51" s="2"/>
      <c r="L51" s="4"/>
    </row>
    <row r="52" spans="1:12" x14ac:dyDescent="0.3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8"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autoPageBreaks="0"/>
  </sheetPr>
  <dimension ref="B1:AU60"/>
  <sheetViews>
    <sheetView showGridLines="0" tabSelected="1" zoomScale="80" zoomScaleNormal="80" workbookViewId="0">
      <pane xSplit="4" ySplit="5" topLeftCell="E6" activePane="bottomRight" state="frozen"/>
      <selection pane="topRight" activeCell="E1" sqref="E1"/>
      <selection pane="bottomLeft" activeCell="A6" sqref="A6"/>
      <selection pane="bottomRight" activeCell="B6" sqref="B6"/>
    </sheetView>
  </sheetViews>
  <sheetFormatPr defaultColWidth="9.1796875" defaultRowHeight="14.5" x14ac:dyDescent="0.35"/>
  <cols>
    <col min="1" max="1" width="1.81640625" style="12" customWidth="1"/>
    <col min="2" max="2" width="12.81640625" style="34" customWidth="1"/>
    <col min="3" max="3" width="19.26953125" style="34" customWidth="1"/>
    <col min="4" max="4" width="26.26953125" style="34" customWidth="1"/>
    <col min="5" max="5" width="35.1796875" style="34" customWidth="1"/>
    <col min="6" max="6" width="24.1796875" style="34" customWidth="1"/>
    <col min="7" max="7" width="15.26953125" style="34" customWidth="1"/>
    <col min="8" max="8" width="17" style="34" customWidth="1"/>
    <col min="9" max="9" width="17" style="35" customWidth="1"/>
    <col min="10" max="10" width="21.54296875" style="36" customWidth="1"/>
    <col min="11" max="11" width="17" style="37" customWidth="1"/>
    <col min="12" max="12" width="17" style="38" customWidth="1"/>
    <col min="13" max="13" width="4" style="95" customWidth="1"/>
    <col min="14" max="15" width="17" style="37" customWidth="1"/>
    <col min="16" max="16" width="28" style="39" customWidth="1"/>
    <col min="17" max="16384" width="9.1796875" style="12"/>
  </cols>
  <sheetData>
    <row r="1" spans="2:47" s="15" customFormat="1" ht="26.25" customHeight="1" x14ac:dyDescent="0.35">
      <c r="B1" s="24" t="s">
        <v>253</v>
      </c>
      <c r="C1" s="180" t="s">
        <v>255</v>
      </c>
      <c r="D1" s="180"/>
      <c r="E1" s="180"/>
      <c r="F1" s="76"/>
      <c r="G1" s="182" t="s">
        <v>65</v>
      </c>
      <c r="H1" s="182"/>
      <c r="I1" s="182"/>
      <c r="J1" s="182"/>
      <c r="K1" s="182"/>
      <c r="L1" s="182"/>
      <c r="M1" s="95"/>
      <c r="N1" s="19"/>
      <c r="O1" s="19"/>
      <c r="P1" s="20"/>
    </row>
    <row r="2" spans="2:47" s="15" customFormat="1" ht="26.25" customHeight="1" thickBot="1" x14ac:dyDescent="0.4">
      <c r="B2" s="25" t="s">
        <v>254</v>
      </c>
      <c r="C2" s="180" t="s">
        <v>256</v>
      </c>
      <c r="D2" s="180"/>
      <c r="E2" s="180"/>
      <c r="F2" s="76"/>
      <c r="G2" s="182"/>
      <c r="H2" s="182"/>
      <c r="I2" s="182"/>
      <c r="J2" s="182"/>
      <c r="K2" s="182"/>
      <c r="L2" s="182"/>
      <c r="M2" s="95"/>
      <c r="N2" s="19"/>
      <c r="O2" s="19"/>
      <c r="P2" s="72" t="s">
        <v>260</v>
      </c>
    </row>
    <row r="3" spans="2:47" s="15" customFormat="1" ht="26.25" customHeight="1" thickBot="1" x14ac:dyDescent="0.4">
      <c r="B3" s="25" t="s">
        <v>66</v>
      </c>
      <c r="C3" s="181">
        <v>46099</v>
      </c>
      <c r="D3" s="181"/>
      <c r="E3" s="181"/>
      <c r="F3" s="76"/>
      <c r="G3" s="182"/>
      <c r="H3" s="182"/>
      <c r="I3" s="182"/>
      <c r="J3" s="182"/>
      <c r="K3" s="182"/>
      <c r="L3" s="182"/>
      <c r="M3" s="95"/>
      <c r="N3" s="19"/>
      <c r="O3" s="19"/>
      <c r="P3" s="73">
        <v>55</v>
      </c>
    </row>
    <row r="4" spans="2:47" s="14" customFormat="1" ht="15" customHeight="1" x14ac:dyDescent="0.35">
      <c r="B4" s="28"/>
      <c r="C4" s="28"/>
      <c r="D4" s="28"/>
      <c r="E4" s="28"/>
      <c r="F4" s="28"/>
      <c r="G4" s="28"/>
      <c r="H4" s="28"/>
      <c r="I4" s="29"/>
      <c r="J4" s="30"/>
      <c r="K4" s="31"/>
      <c r="L4" s="32"/>
      <c r="M4" s="95"/>
      <c r="N4" s="31"/>
      <c r="O4" s="31"/>
      <c r="P4" s="33"/>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row>
    <row r="5" spans="2:47" s="11" customFormat="1" ht="26.5" thickBot="1" x14ac:dyDescent="0.4">
      <c r="B5" s="8" t="s">
        <v>67</v>
      </c>
      <c r="C5" s="8" t="s">
        <v>72</v>
      </c>
      <c r="D5" s="8" t="s">
        <v>0</v>
      </c>
      <c r="E5" s="8" t="s">
        <v>76</v>
      </c>
      <c r="F5" s="8" t="s">
        <v>293</v>
      </c>
      <c r="G5" s="9" t="s">
        <v>69</v>
      </c>
      <c r="H5" s="9" t="s">
        <v>70</v>
      </c>
      <c r="I5" s="23" t="s">
        <v>79</v>
      </c>
      <c r="J5" s="27" t="s">
        <v>64</v>
      </c>
      <c r="K5" s="10" t="s">
        <v>75</v>
      </c>
      <c r="L5" s="102" t="s">
        <v>63</v>
      </c>
      <c r="M5" s="95"/>
      <c r="N5" s="10" t="s">
        <v>257</v>
      </c>
      <c r="O5" s="10" t="s">
        <v>258</v>
      </c>
      <c r="P5" s="21" t="s">
        <v>259</v>
      </c>
    </row>
    <row r="6" spans="2:47" s="11" customFormat="1" ht="62.5" x14ac:dyDescent="0.35">
      <c r="B6" s="96">
        <v>1</v>
      </c>
      <c r="C6" s="131" t="s">
        <v>379</v>
      </c>
      <c r="D6" s="131" t="s">
        <v>380</v>
      </c>
      <c r="E6" s="132" t="s">
        <v>381</v>
      </c>
      <c r="F6" s="131" t="s">
        <v>382</v>
      </c>
      <c r="G6" s="104" t="s">
        <v>78</v>
      </c>
      <c r="H6" s="131" t="s">
        <v>383</v>
      </c>
      <c r="I6" s="105" t="s">
        <v>74</v>
      </c>
      <c r="J6" s="133">
        <f>12*15</f>
        <v>180</v>
      </c>
      <c r="K6" s="134">
        <v>0.133333333333333</v>
      </c>
      <c r="L6" s="135">
        <f t="shared" ref="L6:L15" si="0">IF(J6="","",(J6-(J6*K6)))</f>
        <v>156.00000000000006</v>
      </c>
      <c r="M6" s="129"/>
      <c r="N6" s="130" t="s">
        <v>412</v>
      </c>
      <c r="O6" s="97" t="s">
        <v>71</v>
      </c>
      <c r="P6" s="97" t="s">
        <v>71</v>
      </c>
    </row>
    <row r="7" spans="2:47" s="11" customFormat="1" ht="62.5" x14ac:dyDescent="0.35">
      <c r="B7" s="96">
        <v>2</v>
      </c>
      <c r="C7" s="131" t="s">
        <v>384</v>
      </c>
      <c r="D7" s="131" t="s">
        <v>385</v>
      </c>
      <c r="E7" s="132" t="s">
        <v>386</v>
      </c>
      <c r="F7" s="131" t="s">
        <v>382</v>
      </c>
      <c r="G7" s="104" t="s">
        <v>78</v>
      </c>
      <c r="H7" s="131" t="s">
        <v>383</v>
      </c>
      <c r="I7" s="105" t="s">
        <v>74</v>
      </c>
      <c r="J7" s="133">
        <f>15*23</f>
        <v>345</v>
      </c>
      <c r="K7" s="134">
        <v>0.133333333333333</v>
      </c>
      <c r="L7" s="77">
        <f t="shared" si="0"/>
        <v>299.00000000000011</v>
      </c>
      <c r="M7" s="129"/>
      <c r="N7" s="130" t="s">
        <v>263</v>
      </c>
      <c r="O7" s="97" t="s">
        <v>71</v>
      </c>
      <c r="P7" s="97" t="s">
        <v>71</v>
      </c>
    </row>
    <row r="8" spans="2:47" s="11" customFormat="1" ht="62.5" x14ac:dyDescent="0.35">
      <c r="B8" s="96">
        <v>3</v>
      </c>
      <c r="C8" s="131" t="s">
        <v>387</v>
      </c>
      <c r="D8" s="131" t="s">
        <v>388</v>
      </c>
      <c r="E8" s="132" t="s">
        <v>389</v>
      </c>
      <c r="F8" s="131" t="s">
        <v>382</v>
      </c>
      <c r="G8" s="104" t="s">
        <v>78</v>
      </c>
      <c r="H8" s="131" t="s">
        <v>383</v>
      </c>
      <c r="I8" s="105" t="s">
        <v>74</v>
      </c>
      <c r="J8" s="133">
        <f>46*15</f>
        <v>690</v>
      </c>
      <c r="K8" s="134">
        <v>0.13333</v>
      </c>
      <c r="L8" s="77">
        <f t="shared" si="0"/>
        <v>598.00229999999999</v>
      </c>
      <c r="M8" s="129"/>
      <c r="N8" s="130" t="s">
        <v>412</v>
      </c>
      <c r="O8" s="97" t="s">
        <v>71</v>
      </c>
      <c r="P8" s="97" t="s">
        <v>71</v>
      </c>
    </row>
    <row r="9" spans="2:47" s="11" customFormat="1" ht="62.5" x14ac:dyDescent="0.35">
      <c r="B9" s="96">
        <v>4</v>
      </c>
      <c r="C9" s="131" t="s">
        <v>390</v>
      </c>
      <c r="D9" s="131" t="s">
        <v>391</v>
      </c>
      <c r="E9" s="132" t="s">
        <v>392</v>
      </c>
      <c r="F9" s="131" t="s">
        <v>382</v>
      </c>
      <c r="G9" s="104" t="s">
        <v>78</v>
      </c>
      <c r="H9" s="131" t="s">
        <v>383</v>
      </c>
      <c r="I9" s="105" t="s">
        <v>74</v>
      </c>
      <c r="J9" s="133">
        <v>1035</v>
      </c>
      <c r="K9" s="134">
        <v>0.13333339999999999</v>
      </c>
      <c r="L9" s="77">
        <f t="shared" si="0"/>
        <v>896.99993100000006</v>
      </c>
      <c r="M9" s="129"/>
      <c r="N9" s="130" t="s">
        <v>263</v>
      </c>
      <c r="O9" s="97" t="s">
        <v>71</v>
      </c>
      <c r="P9" s="97" t="s">
        <v>71</v>
      </c>
    </row>
    <row r="10" spans="2:47" s="11" customFormat="1" ht="62.5" x14ac:dyDescent="0.35">
      <c r="B10" s="96">
        <v>5</v>
      </c>
      <c r="C10" s="131" t="s">
        <v>393</v>
      </c>
      <c r="D10" s="131" t="s">
        <v>394</v>
      </c>
      <c r="E10" s="132" t="s">
        <v>395</v>
      </c>
      <c r="F10" s="131" t="s">
        <v>382</v>
      </c>
      <c r="G10" s="104" t="s">
        <v>78</v>
      </c>
      <c r="H10" s="131" t="s">
        <v>383</v>
      </c>
      <c r="I10" s="105" t="s">
        <v>74</v>
      </c>
      <c r="J10" s="133">
        <v>1380</v>
      </c>
      <c r="K10" s="134">
        <v>0.13333339999999999</v>
      </c>
      <c r="L10" s="77">
        <f t="shared" si="0"/>
        <v>1195.999908</v>
      </c>
      <c r="M10" s="129"/>
      <c r="N10" s="130" t="s">
        <v>263</v>
      </c>
      <c r="O10" s="97" t="s">
        <v>71</v>
      </c>
      <c r="P10" s="97" t="s">
        <v>71</v>
      </c>
    </row>
    <row r="11" spans="2:47" s="11" customFormat="1" ht="62.5" x14ac:dyDescent="0.35">
      <c r="B11" s="96">
        <v>6</v>
      </c>
      <c r="C11" s="131" t="s">
        <v>396</v>
      </c>
      <c r="D11" s="131" t="s">
        <v>397</v>
      </c>
      <c r="E11" s="132" t="s">
        <v>398</v>
      </c>
      <c r="F11" s="131" t="s">
        <v>382</v>
      </c>
      <c r="G11" s="104" t="s">
        <v>78</v>
      </c>
      <c r="H11" s="131" t="s">
        <v>383</v>
      </c>
      <c r="I11" s="105" t="s">
        <v>74</v>
      </c>
      <c r="J11" s="133">
        <v>1580</v>
      </c>
      <c r="K11" s="134">
        <v>5.3797499999999998E-2</v>
      </c>
      <c r="L11" s="77">
        <f t="shared" si="0"/>
        <v>1494.9999499999999</v>
      </c>
      <c r="M11" s="129"/>
      <c r="N11" s="130" t="s">
        <v>263</v>
      </c>
      <c r="O11" s="97" t="s">
        <v>71</v>
      </c>
      <c r="P11" s="97" t="s">
        <v>71</v>
      </c>
    </row>
    <row r="12" spans="2:47" s="11" customFormat="1" ht="62.5" x14ac:dyDescent="0.35">
      <c r="B12" s="96">
        <v>7</v>
      </c>
      <c r="C12" s="131" t="s">
        <v>399</v>
      </c>
      <c r="D12" s="131" t="s">
        <v>400</v>
      </c>
      <c r="E12" s="132" t="s">
        <v>401</v>
      </c>
      <c r="F12" s="131" t="s">
        <v>382</v>
      </c>
      <c r="G12" s="104" t="s">
        <v>78</v>
      </c>
      <c r="H12" s="131" t="s">
        <v>383</v>
      </c>
      <c r="I12" s="105" t="s">
        <v>74</v>
      </c>
      <c r="J12" s="133">
        <v>2070</v>
      </c>
      <c r="K12" s="134">
        <v>0.1333375</v>
      </c>
      <c r="L12" s="77">
        <f t="shared" si="0"/>
        <v>1793.9913750000001</v>
      </c>
      <c r="M12" s="129"/>
      <c r="N12" s="130" t="s">
        <v>263</v>
      </c>
      <c r="O12" s="97" t="s">
        <v>71</v>
      </c>
      <c r="P12" s="97" t="s">
        <v>71</v>
      </c>
    </row>
    <row r="13" spans="2:47" s="11" customFormat="1" ht="62.5" x14ac:dyDescent="0.35">
      <c r="B13" s="96">
        <v>8</v>
      </c>
      <c r="C13" s="131" t="s">
        <v>402</v>
      </c>
      <c r="D13" s="131" t="s">
        <v>403</v>
      </c>
      <c r="E13" s="132" t="s">
        <v>404</v>
      </c>
      <c r="F13" s="131" t="s">
        <v>382</v>
      </c>
      <c r="G13" s="104" t="s">
        <v>78</v>
      </c>
      <c r="H13" s="131" t="s">
        <v>383</v>
      </c>
      <c r="I13" s="105" t="s">
        <v>74</v>
      </c>
      <c r="J13" s="133">
        <v>2415</v>
      </c>
      <c r="K13" s="134">
        <v>0.1333375</v>
      </c>
      <c r="L13" s="77">
        <f t="shared" si="0"/>
        <v>2092.9899375</v>
      </c>
      <c r="M13" s="129"/>
      <c r="N13" s="130" t="s">
        <v>263</v>
      </c>
      <c r="O13" s="97" t="s">
        <v>71</v>
      </c>
      <c r="P13" s="97" t="s">
        <v>71</v>
      </c>
    </row>
    <row r="14" spans="2:47" s="11" customFormat="1" ht="62.5" x14ac:dyDescent="0.35">
      <c r="B14" s="96">
        <v>9</v>
      </c>
      <c r="C14" s="131" t="s">
        <v>405</v>
      </c>
      <c r="D14" s="131" t="s">
        <v>406</v>
      </c>
      <c r="E14" s="132" t="s">
        <v>407</v>
      </c>
      <c r="F14" s="131" t="s">
        <v>382</v>
      </c>
      <c r="G14" s="104" t="s">
        <v>78</v>
      </c>
      <c r="H14" s="131" t="s">
        <v>383</v>
      </c>
      <c r="I14" s="105" t="s">
        <v>74</v>
      </c>
      <c r="J14" s="133">
        <v>2760</v>
      </c>
      <c r="K14" s="134">
        <v>0.1333375</v>
      </c>
      <c r="L14" s="77">
        <f t="shared" si="0"/>
        <v>2391.9884999999999</v>
      </c>
      <c r="M14" s="129"/>
      <c r="N14" s="130" t="s">
        <v>263</v>
      </c>
      <c r="O14" s="97" t="s">
        <v>71</v>
      </c>
      <c r="P14" s="97" t="s">
        <v>71</v>
      </c>
    </row>
    <row r="15" spans="2:47" s="11" customFormat="1" ht="63" thickBot="1" x14ac:dyDescent="0.4">
      <c r="B15" s="96">
        <v>10</v>
      </c>
      <c r="C15" s="131" t="s">
        <v>408</v>
      </c>
      <c r="D15" s="131" t="s">
        <v>409</v>
      </c>
      <c r="E15" s="132" t="s">
        <v>410</v>
      </c>
      <c r="F15" s="131" t="s">
        <v>382</v>
      </c>
      <c r="G15" s="104" t="s">
        <v>78</v>
      </c>
      <c r="H15" s="131" t="s">
        <v>411</v>
      </c>
      <c r="I15" s="105" t="s">
        <v>74</v>
      </c>
      <c r="J15" s="133">
        <v>13.5</v>
      </c>
      <c r="K15" s="134">
        <v>3.7039999999999997E-2</v>
      </c>
      <c r="L15" s="77">
        <f t="shared" si="0"/>
        <v>12.99996</v>
      </c>
      <c r="M15" s="129"/>
      <c r="N15" s="130" t="s">
        <v>71</v>
      </c>
      <c r="O15" s="97" t="s">
        <v>71</v>
      </c>
      <c r="P15" s="97" t="s">
        <v>71</v>
      </c>
    </row>
    <row r="16" spans="2:47" ht="111" customHeight="1" x14ac:dyDescent="0.35">
      <c r="B16" s="96">
        <v>11</v>
      </c>
      <c r="C16" s="93" t="s">
        <v>91</v>
      </c>
      <c r="D16" s="93" t="s">
        <v>91</v>
      </c>
      <c r="E16" s="99" t="s">
        <v>267</v>
      </c>
      <c r="F16" s="93" t="s">
        <v>92</v>
      </c>
      <c r="G16" s="88" t="s">
        <v>78</v>
      </c>
      <c r="H16" s="93" t="s">
        <v>93</v>
      </c>
      <c r="I16" s="89" t="s">
        <v>74</v>
      </c>
      <c r="J16" s="124">
        <v>120</v>
      </c>
      <c r="K16" s="101">
        <v>0.13333</v>
      </c>
      <c r="L16" s="135">
        <f t="shared" ref="L16:L25" si="1">IF(J16="","",(J16-(J16*K16)))</f>
        <v>104.0004</v>
      </c>
      <c r="N16" s="100" t="s">
        <v>264</v>
      </c>
      <c r="O16" s="97" t="s">
        <v>71</v>
      </c>
      <c r="P16" s="97" t="s">
        <v>71</v>
      </c>
    </row>
    <row r="17" spans="2:16" ht="105.75" customHeight="1" x14ac:dyDescent="0.35">
      <c r="B17" s="96">
        <v>12</v>
      </c>
      <c r="C17" s="93" t="s">
        <v>94</v>
      </c>
      <c r="D17" s="93" t="s">
        <v>94</v>
      </c>
      <c r="E17" s="99" t="s">
        <v>268</v>
      </c>
      <c r="F17" s="93" t="s">
        <v>92</v>
      </c>
      <c r="G17" s="88" t="s">
        <v>95</v>
      </c>
      <c r="H17" s="93" t="s">
        <v>96</v>
      </c>
      <c r="I17" s="89" t="s">
        <v>74</v>
      </c>
      <c r="J17" s="124">
        <v>15</v>
      </c>
      <c r="K17" s="101">
        <v>0.13333</v>
      </c>
      <c r="L17" s="77">
        <f t="shared" si="1"/>
        <v>13.00005</v>
      </c>
      <c r="N17" s="100" t="s">
        <v>264</v>
      </c>
      <c r="O17" s="97" t="s">
        <v>71</v>
      </c>
      <c r="P17" s="97" t="s">
        <v>71</v>
      </c>
    </row>
    <row r="18" spans="2:16" ht="104.25" customHeight="1" x14ac:dyDescent="0.35">
      <c r="B18" s="96">
        <v>13</v>
      </c>
      <c r="C18" s="93" t="s">
        <v>97</v>
      </c>
      <c r="D18" s="93" t="s">
        <v>97</v>
      </c>
      <c r="E18" s="99" t="s">
        <v>269</v>
      </c>
      <c r="F18" s="93" t="s">
        <v>92</v>
      </c>
      <c r="G18" s="88" t="s">
        <v>95</v>
      </c>
      <c r="H18" s="93" t="s">
        <v>96</v>
      </c>
      <c r="I18" s="89" t="s">
        <v>74</v>
      </c>
      <c r="J18" s="124">
        <v>15</v>
      </c>
      <c r="K18" s="101">
        <v>0.13333</v>
      </c>
      <c r="L18" s="77">
        <f t="shared" si="1"/>
        <v>13.00005</v>
      </c>
      <c r="N18" s="100" t="s">
        <v>264</v>
      </c>
      <c r="O18" s="97" t="s">
        <v>71</v>
      </c>
      <c r="P18" s="97" t="s">
        <v>71</v>
      </c>
    </row>
    <row r="19" spans="2:16" ht="109.5" customHeight="1" x14ac:dyDescent="0.35">
      <c r="B19" s="96">
        <v>14</v>
      </c>
      <c r="C19" s="93" t="s">
        <v>98</v>
      </c>
      <c r="D19" s="93" t="s">
        <v>98</v>
      </c>
      <c r="E19" s="99" t="s">
        <v>270</v>
      </c>
      <c r="F19" s="93" t="s">
        <v>92</v>
      </c>
      <c r="G19" s="88" t="s">
        <v>95</v>
      </c>
      <c r="H19" s="93" t="s">
        <v>96</v>
      </c>
      <c r="I19" s="89" t="s">
        <v>74</v>
      </c>
      <c r="J19" s="124">
        <v>15</v>
      </c>
      <c r="K19" s="101">
        <v>0.13333</v>
      </c>
      <c r="L19" s="77">
        <f t="shared" si="1"/>
        <v>13.00005</v>
      </c>
      <c r="N19" s="100" t="s">
        <v>264</v>
      </c>
      <c r="O19" s="97" t="s">
        <v>71</v>
      </c>
      <c r="P19" s="97" t="s">
        <v>71</v>
      </c>
    </row>
    <row r="20" spans="2:16" ht="108" customHeight="1" x14ac:dyDescent="0.35">
      <c r="B20" s="96">
        <v>15</v>
      </c>
      <c r="C20" s="93" t="s">
        <v>99</v>
      </c>
      <c r="D20" s="93" t="s">
        <v>99</v>
      </c>
      <c r="E20" s="99" t="s">
        <v>271</v>
      </c>
      <c r="F20" s="93" t="s">
        <v>92</v>
      </c>
      <c r="G20" s="88" t="s">
        <v>95</v>
      </c>
      <c r="H20" s="93" t="s">
        <v>96</v>
      </c>
      <c r="I20" s="89" t="s">
        <v>74</v>
      </c>
      <c r="J20" s="124">
        <v>15</v>
      </c>
      <c r="K20" s="101">
        <v>0.13333</v>
      </c>
      <c r="L20" s="77">
        <f t="shared" si="1"/>
        <v>13.00005</v>
      </c>
      <c r="N20" s="100" t="s">
        <v>264</v>
      </c>
      <c r="O20" s="97" t="s">
        <v>71</v>
      </c>
      <c r="P20" s="97" t="s">
        <v>71</v>
      </c>
    </row>
    <row r="21" spans="2:16" ht="108" customHeight="1" x14ac:dyDescent="0.35">
      <c r="B21" s="96">
        <v>16</v>
      </c>
      <c r="C21" s="93" t="s">
        <v>100</v>
      </c>
      <c r="D21" s="93" t="s">
        <v>100</v>
      </c>
      <c r="E21" s="99" t="s">
        <v>272</v>
      </c>
      <c r="F21" s="93" t="s">
        <v>92</v>
      </c>
      <c r="G21" s="88" t="s">
        <v>95</v>
      </c>
      <c r="H21" s="93" t="s">
        <v>96</v>
      </c>
      <c r="I21" s="89" t="s">
        <v>74</v>
      </c>
      <c r="J21" s="124">
        <v>15</v>
      </c>
      <c r="K21" s="101">
        <v>0.13333</v>
      </c>
      <c r="L21" s="77">
        <f t="shared" si="1"/>
        <v>13.00005</v>
      </c>
      <c r="N21" s="100" t="s">
        <v>264</v>
      </c>
      <c r="O21" s="97" t="s">
        <v>71</v>
      </c>
      <c r="P21" s="97" t="s">
        <v>71</v>
      </c>
    </row>
    <row r="22" spans="2:16" ht="108.75" customHeight="1" x14ac:dyDescent="0.35">
      <c r="B22" s="96">
        <v>17</v>
      </c>
      <c r="C22" s="93" t="s">
        <v>101</v>
      </c>
      <c r="D22" s="93" t="s">
        <v>101</v>
      </c>
      <c r="E22" s="99" t="s">
        <v>273</v>
      </c>
      <c r="F22" s="93" t="s">
        <v>92</v>
      </c>
      <c r="G22" s="88" t="s">
        <v>95</v>
      </c>
      <c r="H22" s="93" t="s">
        <v>96</v>
      </c>
      <c r="I22" s="89" t="s">
        <v>74</v>
      </c>
      <c r="J22" s="124">
        <v>13.5</v>
      </c>
      <c r="K22" s="101">
        <v>3.7039999999999997E-2</v>
      </c>
      <c r="L22" s="77">
        <f t="shared" si="1"/>
        <v>12.99996</v>
      </c>
      <c r="N22" s="100" t="s">
        <v>264</v>
      </c>
      <c r="O22" s="97" t="s">
        <v>71</v>
      </c>
      <c r="P22" s="97" t="s">
        <v>71</v>
      </c>
    </row>
    <row r="23" spans="2:16" ht="107.25" customHeight="1" x14ac:dyDescent="0.35">
      <c r="B23" s="96">
        <v>18</v>
      </c>
      <c r="C23" s="93" t="s">
        <v>102</v>
      </c>
      <c r="D23" s="93" t="s">
        <v>102</v>
      </c>
      <c r="E23" s="99" t="s">
        <v>274</v>
      </c>
      <c r="F23" s="93" t="s">
        <v>92</v>
      </c>
      <c r="G23" s="88" t="s">
        <v>95</v>
      </c>
      <c r="H23" s="93" t="s">
        <v>96</v>
      </c>
      <c r="I23" s="89" t="s">
        <v>74</v>
      </c>
      <c r="J23" s="124">
        <v>13.5</v>
      </c>
      <c r="K23" s="101">
        <v>3.7039999999999997E-2</v>
      </c>
      <c r="L23" s="77">
        <f t="shared" si="1"/>
        <v>12.99996</v>
      </c>
      <c r="N23" s="100" t="s">
        <v>264</v>
      </c>
      <c r="O23" s="97" t="s">
        <v>71</v>
      </c>
      <c r="P23" s="97" t="s">
        <v>71</v>
      </c>
    </row>
    <row r="24" spans="2:16" ht="102.75" customHeight="1" x14ac:dyDescent="0.35">
      <c r="B24" s="96">
        <v>19</v>
      </c>
      <c r="C24" s="93" t="s">
        <v>103</v>
      </c>
      <c r="D24" s="93" t="s">
        <v>103</v>
      </c>
      <c r="E24" s="99" t="s">
        <v>275</v>
      </c>
      <c r="F24" s="93" t="s">
        <v>92</v>
      </c>
      <c r="G24" s="88" t="s">
        <v>95</v>
      </c>
      <c r="H24" s="93" t="s">
        <v>96</v>
      </c>
      <c r="I24" s="89" t="s">
        <v>74</v>
      </c>
      <c r="J24" s="124">
        <v>13.5</v>
      </c>
      <c r="K24" s="101">
        <v>3.7039999999999997E-2</v>
      </c>
      <c r="L24" s="77">
        <f t="shared" si="1"/>
        <v>12.99996</v>
      </c>
      <c r="N24" s="100" t="s">
        <v>264</v>
      </c>
      <c r="O24" s="97" t="s">
        <v>71</v>
      </c>
      <c r="P24" s="97" t="s">
        <v>71</v>
      </c>
    </row>
    <row r="25" spans="2:16" ht="102.75" customHeight="1" x14ac:dyDescent="0.35">
      <c r="B25" s="96">
        <v>20</v>
      </c>
      <c r="C25" s="93" t="s">
        <v>104</v>
      </c>
      <c r="D25" s="93" t="s">
        <v>104</v>
      </c>
      <c r="E25" s="99" t="s">
        <v>276</v>
      </c>
      <c r="F25" s="93" t="s">
        <v>92</v>
      </c>
      <c r="G25" s="88" t="s">
        <v>95</v>
      </c>
      <c r="H25" s="93" t="s">
        <v>96</v>
      </c>
      <c r="I25" s="89" t="s">
        <v>74</v>
      </c>
      <c r="J25" s="124">
        <v>13.5</v>
      </c>
      <c r="K25" s="101">
        <v>3.7039999999999997E-2</v>
      </c>
      <c r="L25" s="77">
        <f t="shared" si="1"/>
        <v>12.99996</v>
      </c>
      <c r="N25" s="100" t="s">
        <v>264</v>
      </c>
      <c r="O25" s="97" t="s">
        <v>71</v>
      </c>
      <c r="P25" s="97" t="s">
        <v>71</v>
      </c>
    </row>
    <row r="26" spans="2:16" ht="109.5" customHeight="1" x14ac:dyDescent="0.35">
      <c r="B26" s="96">
        <v>21</v>
      </c>
      <c r="C26" s="93" t="s">
        <v>105</v>
      </c>
      <c r="D26" s="93" t="s">
        <v>105</v>
      </c>
      <c r="E26" s="99" t="s">
        <v>277</v>
      </c>
      <c r="F26" s="93" t="s">
        <v>92</v>
      </c>
      <c r="G26" s="88" t="s">
        <v>95</v>
      </c>
      <c r="H26" s="93" t="s">
        <v>96</v>
      </c>
      <c r="I26" s="89" t="s">
        <v>74</v>
      </c>
      <c r="J26" s="124">
        <v>13.5</v>
      </c>
      <c r="K26" s="101">
        <v>3.7039999999999997E-2</v>
      </c>
      <c r="L26" s="77">
        <f t="shared" ref="L26:L58" si="2">IF(J26="","",(J26-(J26*K26)))</f>
        <v>12.99996</v>
      </c>
      <c r="N26" s="100" t="s">
        <v>264</v>
      </c>
      <c r="O26" s="97" t="s">
        <v>71</v>
      </c>
      <c r="P26" s="97" t="s">
        <v>71</v>
      </c>
    </row>
    <row r="27" spans="2:16" ht="102" customHeight="1" x14ac:dyDescent="0.35">
      <c r="B27" s="96">
        <v>22</v>
      </c>
      <c r="C27" s="93" t="s">
        <v>106</v>
      </c>
      <c r="D27" s="93" t="s">
        <v>106</v>
      </c>
      <c r="E27" s="99" t="s">
        <v>278</v>
      </c>
      <c r="F27" s="93" t="s">
        <v>92</v>
      </c>
      <c r="G27" s="88" t="s">
        <v>95</v>
      </c>
      <c r="H27" s="93" t="s">
        <v>96</v>
      </c>
      <c r="I27" s="89" t="s">
        <v>74</v>
      </c>
      <c r="J27" s="124">
        <v>13.5</v>
      </c>
      <c r="K27" s="101">
        <v>3.7039999999999997E-2</v>
      </c>
      <c r="L27" s="77">
        <f t="shared" si="2"/>
        <v>12.99996</v>
      </c>
      <c r="N27" s="100" t="s">
        <v>264</v>
      </c>
      <c r="O27" s="97" t="s">
        <v>71</v>
      </c>
      <c r="P27" s="97" t="s">
        <v>71</v>
      </c>
    </row>
    <row r="28" spans="2:16" ht="103.5" customHeight="1" x14ac:dyDescent="0.35">
      <c r="B28" s="96">
        <v>23</v>
      </c>
      <c r="C28" s="93" t="s">
        <v>107</v>
      </c>
      <c r="D28" s="93" t="s">
        <v>107</v>
      </c>
      <c r="E28" s="99" t="s">
        <v>279</v>
      </c>
      <c r="F28" s="93" t="s">
        <v>92</v>
      </c>
      <c r="G28" s="88" t="s">
        <v>95</v>
      </c>
      <c r="H28" s="93" t="s">
        <v>96</v>
      </c>
      <c r="I28" s="89" t="s">
        <v>74</v>
      </c>
      <c r="J28" s="124">
        <v>13.5</v>
      </c>
      <c r="K28" s="101">
        <v>3.7039999999999997E-2</v>
      </c>
      <c r="L28" s="77">
        <f t="shared" si="2"/>
        <v>12.99996</v>
      </c>
      <c r="N28" s="100" t="s">
        <v>264</v>
      </c>
      <c r="O28" s="97" t="s">
        <v>71</v>
      </c>
      <c r="P28" s="97" t="s">
        <v>71</v>
      </c>
    </row>
    <row r="29" spans="2:16" ht="98.25" customHeight="1" x14ac:dyDescent="0.35">
      <c r="B29" s="96">
        <v>24</v>
      </c>
      <c r="C29" s="93" t="s">
        <v>108</v>
      </c>
      <c r="D29" s="93" t="s">
        <v>108</v>
      </c>
      <c r="E29" s="99" t="s">
        <v>280</v>
      </c>
      <c r="F29" s="93" t="s">
        <v>92</v>
      </c>
      <c r="G29" s="88" t="s">
        <v>95</v>
      </c>
      <c r="H29" s="93" t="s">
        <v>96</v>
      </c>
      <c r="I29" s="89" t="s">
        <v>74</v>
      </c>
      <c r="J29" s="124">
        <v>13.5</v>
      </c>
      <c r="K29" s="101">
        <v>3.7039999999999997E-2</v>
      </c>
      <c r="L29" s="77">
        <f t="shared" si="2"/>
        <v>12.99996</v>
      </c>
      <c r="N29" s="100" t="s">
        <v>264</v>
      </c>
      <c r="O29" s="97" t="s">
        <v>71</v>
      </c>
      <c r="P29" s="97" t="s">
        <v>71</v>
      </c>
    </row>
    <row r="30" spans="2:16" ht="101.25" customHeight="1" x14ac:dyDescent="0.35">
      <c r="B30" s="96">
        <v>25</v>
      </c>
      <c r="C30" s="93" t="s">
        <v>109</v>
      </c>
      <c r="D30" s="93" t="s">
        <v>109</v>
      </c>
      <c r="E30" s="99" t="s">
        <v>281</v>
      </c>
      <c r="F30" s="93" t="s">
        <v>92</v>
      </c>
      <c r="G30" s="88" t="s">
        <v>95</v>
      </c>
      <c r="H30" s="93" t="s">
        <v>96</v>
      </c>
      <c r="I30" s="89" t="s">
        <v>74</v>
      </c>
      <c r="J30" s="124">
        <v>13.5</v>
      </c>
      <c r="K30" s="101">
        <v>3.7039999999999997E-2</v>
      </c>
      <c r="L30" s="77">
        <f t="shared" si="2"/>
        <v>12.99996</v>
      </c>
      <c r="N30" s="100" t="s">
        <v>264</v>
      </c>
      <c r="O30" s="97" t="s">
        <v>71</v>
      </c>
      <c r="P30" s="97" t="s">
        <v>71</v>
      </c>
    </row>
    <row r="31" spans="2:16" ht="102.75" customHeight="1" x14ac:dyDescent="0.35">
      <c r="B31" s="96">
        <v>26</v>
      </c>
      <c r="C31" s="93" t="s">
        <v>110</v>
      </c>
      <c r="D31" s="93" t="s">
        <v>110</v>
      </c>
      <c r="E31" s="99" t="s">
        <v>282</v>
      </c>
      <c r="F31" s="93" t="s">
        <v>92</v>
      </c>
      <c r="G31" s="88" t="s">
        <v>95</v>
      </c>
      <c r="H31" s="93" t="s">
        <v>96</v>
      </c>
      <c r="I31" s="89" t="s">
        <v>74</v>
      </c>
      <c r="J31" s="124">
        <v>13.5</v>
      </c>
      <c r="K31" s="101">
        <v>3.7039999999999997E-2</v>
      </c>
      <c r="L31" s="77">
        <f t="shared" si="2"/>
        <v>12.99996</v>
      </c>
      <c r="N31" s="100" t="s">
        <v>264</v>
      </c>
      <c r="O31" s="97" t="s">
        <v>71</v>
      </c>
      <c r="P31" s="97" t="s">
        <v>71</v>
      </c>
    </row>
    <row r="32" spans="2:16" ht="104.25" customHeight="1" x14ac:dyDescent="0.35">
      <c r="B32" s="96">
        <v>27</v>
      </c>
      <c r="C32" s="93" t="s">
        <v>111</v>
      </c>
      <c r="D32" s="93" t="s">
        <v>111</v>
      </c>
      <c r="E32" s="99" t="s">
        <v>283</v>
      </c>
      <c r="F32" s="93" t="s">
        <v>92</v>
      </c>
      <c r="G32" s="88" t="s">
        <v>95</v>
      </c>
      <c r="H32" s="93" t="s">
        <v>96</v>
      </c>
      <c r="I32" s="89" t="s">
        <v>74</v>
      </c>
      <c r="J32" s="124">
        <v>13.5</v>
      </c>
      <c r="K32" s="101">
        <v>3.7039999999999997E-2</v>
      </c>
      <c r="L32" s="77">
        <f t="shared" si="2"/>
        <v>12.99996</v>
      </c>
      <c r="N32" s="100" t="s">
        <v>264</v>
      </c>
      <c r="O32" s="97" t="s">
        <v>71</v>
      </c>
      <c r="P32" s="97" t="s">
        <v>71</v>
      </c>
    </row>
    <row r="33" spans="2:16" ht="61.5" customHeight="1" x14ac:dyDescent="0.35">
      <c r="B33" s="96">
        <v>28</v>
      </c>
      <c r="C33" s="93" t="s">
        <v>112</v>
      </c>
      <c r="D33" s="93" t="s">
        <v>112</v>
      </c>
      <c r="E33" s="99" t="s">
        <v>113</v>
      </c>
      <c r="F33" s="93" t="s">
        <v>92</v>
      </c>
      <c r="G33" s="88" t="s">
        <v>95</v>
      </c>
      <c r="H33" s="93" t="s">
        <v>96</v>
      </c>
      <c r="I33" s="89" t="s">
        <v>74</v>
      </c>
      <c r="J33" s="124">
        <v>13.5</v>
      </c>
      <c r="K33" s="101">
        <v>3.7039999999999997E-2</v>
      </c>
      <c r="L33" s="77">
        <f t="shared" si="2"/>
        <v>12.99996</v>
      </c>
      <c r="N33" s="97" t="s">
        <v>71</v>
      </c>
      <c r="O33" s="97" t="s">
        <v>71</v>
      </c>
      <c r="P33" s="97" t="s">
        <v>71</v>
      </c>
    </row>
    <row r="34" spans="2:16" ht="123" customHeight="1" x14ac:dyDescent="0.35">
      <c r="B34" s="96">
        <v>29</v>
      </c>
      <c r="C34" s="93" t="s">
        <v>115</v>
      </c>
      <c r="D34" s="93" t="s">
        <v>115</v>
      </c>
      <c r="E34" s="99" t="s">
        <v>284</v>
      </c>
      <c r="F34" s="93" t="s">
        <v>90</v>
      </c>
      <c r="G34" s="88" t="s">
        <v>78</v>
      </c>
      <c r="H34" s="93" t="s">
        <v>114</v>
      </c>
      <c r="I34" s="89" t="s">
        <v>74</v>
      </c>
      <c r="J34" s="124">
        <v>380</v>
      </c>
      <c r="K34" s="101">
        <v>0.1</v>
      </c>
      <c r="L34" s="77">
        <f t="shared" si="2"/>
        <v>342</v>
      </c>
      <c r="N34" s="100" t="s">
        <v>263</v>
      </c>
      <c r="O34" s="97" t="s">
        <v>71</v>
      </c>
      <c r="P34" s="97" t="s">
        <v>71</v>
      </c>
    </row>
    <row r="35" spans="2:16" ht="133.5" customHeight="1" x14ac:dyDescent="0.35">
      <c r="B35" s="96">
        <v>30</v>
      </c>
      <c r="C35" s="93" t="s">
        <v>116</v>
      </c>
      <c r="D35" s="93" t="s">
        <v>116</v>
      </c>
      <c r="E35" s="99" t="s">
        <v>285</v>
      </c>
      <c r="F35" s="93" t="s">
        <v>90</v>
      </c>
      <c r="G35" s="88" t="s">
        <v>78</v>
      </c>
      <c r="H35" s="93" t="s">
        <v>114</v>
      </c>
      <c r="I35" s="89" t="s">
        <v>74</v>
      </c>
      <c r="J35" s="124">
        <v>950</v>
      </c>
      <c r="K35" s="101">
        <v>0.1</v>
      </c>
      <c r="L35" s="77">
        <f t="shared" si="2"/>
        <v>855</v>
      </c>
      <c r="N35" s="100" t="s">
        <v>262</v>
      </c>
      <c r="O35" s="97" t="s">
        <v>71</v>
      </c>
      <c r="P35" s="97" t="s">
        <v>71</v>
      </c>
    </row>
    <row r="36" spans="2:16" ht="121.5" customHeight="1" x14ac:dyDescent="0.35">
      <c r="B36" s="96">
        <v>31</v>
      </c>
      <c r="C36" s="93" t="s">
        <v>117</v>
      </c>
      <c r="D36" s="93" t="s">
        <v>117</v>
      </c>
      <c r="E36" s="99" t="s">
        <v>286</v>
      </c>
      <c r="F36" s="93" t="s">
        <v>90</v>
      </c>
      <c r="G36" s="88" t="s">
        <v>78</v>
      </c>
      <c r="H36" s="93" t="s">
        <v>114</v>
      </c>
      <c r="I36" s="89" t="s">
        <v>74</v>
      </c>
      <c r="J36" s="124">
        <v>1649</v>
      </c>
      <c r="K36" s="101">
        <v>0.1</v>
      </c>
      <c r="L36" s="77">
        <f t="shared" si="2"/>
        <v>1484.1</v>
      </c>
      <c r="N36" s="100" t="s">
        <v>261</v>
      </c>
      <c r="O36" s="97" t="s">
        <v>71</v>
      </c>
      <c r="P36" s="97" t="s">
        <v>71</v>
      </c>
    </row>
    <row r="37" spans="2:16" ht="117.75" customHeight="1" x14ac:dyDescent="0.35">
      <c r="B37" s="96">
        <v>32</v>
      </c>
      <c r="C37" s="93" t="s">
        <v>118</v>
      </c>
      <c r="D37" s="93" t="s">
        <v>118</v>
      </c>
      <c r="E37" s="99" t="s">
        <v>287</v>
      </c>
      <c r="F37" s="93" t="s">
        <v>90</v>
      </c>
      <c r="G37" s="88" t="s">
        <v>78</v>
      </c>
      <c r="H37" s="93" t="s">
        <v>114</v>
      </c>
      <c r="I37" s="89" t="s">
        <v>74</v>
      </c>
      <c r="J37" s="124">
        <v>3200</v>
      </c>
      <c r="K37" s="101">
        <v>0.1</v>
      </c>
      <c r="L37" s="77">
        <f t="shared" si="2"/>
        <v>2880</v>
      </c>
      <c r="N37" s="100" t="s">
        <v>265</v>
      </c>
      <c r="O37" s="97" t="s">
        <v>71</v>
      </c>
      <c r="P37" s="97" t="s">
        <v>71</v>
      </c>
    </row>
    <row r="38" spans="2:16" ht="125.25" customHeight="1" x14ac:dyDescent="0.35">
      <c r="B38" s="96">
        <v>33</v>
      </c>
      <c r="C38" s="93" t="s">
        <v>119</v>
      </c>
      <c r="D38" s="93" t="s">
        <v>119</v>
      </c>
      <c r="E38" s="99" t="s">
        <v>288</v>
      </c>
      <c r="F38" s="93" t="s">
        <v>90</v>
      </c>
      <c r="G38" s="88" t="s">
        <v>78</v>
      </c>
      <c r="H38" s="93" t="s">
        <v>114</v>
      </c>
      <c r="I38" s="89" t="s">
        <v>74</v>
      </c>
      <c r="J38" s="124">
        <v>7500</v>
      </c>
      <c r="K38" s="101">
        <v>0.1</v>
      </c>
      <c r="L38" s="77">
        <f t="shared" si="2"/>
        <v>6750</v>
      </c>
      <c r="N38" s="100" t="s">
        <v>266</v>
      </c>
      <c r="O38" s="97" t="s">
        <v>71</v>
      </c>
      <c r="P38" s="97" t="s">
        <v>71</v>
      </c>
    </row>
    <row r="39" spans="2:16" ht="61.5" customHeight="1" x14ac:dyDescent="0.35">
      <c r="B39" s="96">
        <v>34</v>
      </c>
      <c r="C39" s="93" t="s">
        <v>120</v>
      </c>
      <c r="D39" s="93" t="s">
        <v>120</v>
      </c>
      <c r="E39" s="99" t="s">
        <v>121</v>
      </c>
      <c r="F39" s="93" t="s">
        <v>122</v>
      </c>
      <c r="G39" s="88" t="s">
        <v>95</v>
      </c>
      <c r="H39" s="93" t="s">
        <v>123</v>
      </c>
      <c r="I39" s="89" t="s">
        <v>74</v>
      </c>
      <c r="J39" s="124">
        <v>15</v>
      </c>
      <c r="K39" s="101">
        <v>0.1333</v>
      </c>
      <c r="L39" s="77">
        <f t="shared" si="2"/>
        <v>13.000500000000001</v>
      </c>
      <c r="N39" s="97" t="s">
        <v>71</v>
      </c>
      <c r="O39" s="97" t="s">
        <v>71</v>
      </c>
      <c r="P39" s="97" t="s">
        <v>71</v>
      </c>
    </row>
    <row r="40" spans="2:16" ht="37.5" x14ac:dyDescent="0.35">
      <c r="B40" s="96">
        <v>35</v>
      </c>
      <c r="C40" s="131" t="s">
        <v>413</v>
      </c>
      <c r="D40" s="103" t="s">
        <v>413</v>
      </c>
      <c r="E40" s="103" t="s">
        <v>414</v>
      </c>
      <c r="F40" s="103" t="s">
        <v>90</v>
      </c>
      <c r="G40" s="104" t="s">
        <v>78</v>
      </c>
      <c r="H40" s="131" t="s">
        <v>415</v>
      </c>
      <c r="I40" s="105" t="s">
        <v>74</v>
      </c>
      <c r="J40" s="133">
        <v>3</v>
      </c>
      <c r="K40" s="134">
        <v>0</v>
      </c>
      <c r="L40" s="109">
        <f t="shared" si="2"/>
        <v>3</v>
      </c>
      <c r="N40" s="97" t="s">
        <v>71</v>
      </c>
      <c r="O40" s="97" t="s">
        <v>71</v>
      </c>
      <c r="P40" s="97" t="s">
        <v>71</v>
      </c>
    </row>
    <row r="41" spans="2:16" ht="37.5" x14ac:dyDescent="0.35">
      <c r="B41" s="96">
        <v>36</v>
      </c>
      <c r="C41" s="131" t="s">
        <v>416</v>
      </c>
      <c r="D41" s="103" t="s">
        <v>416</v>
      </c>
      <c r="E41" s="103" t="s">
        <v>414</v>
      </c>
      <c r="F41" s="103" t="s">
        <v>90</v>
      </c>
      <c r="G41" s="104" t="s">
        <v>78</v>
      </c>
      <c r="H41" s="131" t="s">
        <v>415</v>
      </c>
      <c r="I41" s="105" t="s">
        <v>74</v>
      </c>
      <c r="J41" s="133">
        <v>15</v>
      </c>
      <c r="K41" s="134">
        <v>0</v>
      </c>
      <c r="L41" s="77">
        <f t="shared" si="2"/>
        <v>15</v>
      </c>
      <c r="N41" s="97" t="s">
        <v>71</v>
      </c>
      <c r="O41" s="97" t="s">
        <v>71</v>
      </c>
      <c r="P41" s="97" t="s">
        <v>71</v>
      </c>
    </row>
    <row r="42" spans="2:16" ht="37.5" x14ac:dyDescent="0.35">
      <c r="B42" s="96">
        <v>37</v>
      </c>
      <c r="C42" s="131" t="s">
        <v>417</v>
      </c>
      <c r="D42" s="103" t="s">
        <v>417</v>
      </c>
      <c r="E42" s="103" t="s">
        <v>414</v>
      </c>
      <c r="F42" s="103" t="s">
        <v>90</v>
      </c>
      <c r="G42" s="104" t="s">
        <v>78</v>
      </c>
      <c r="H42" s="131" t="s">
        <v>415</v>
      </c>
      <c r="I42" s="105" t="s">
        <v>74</v>
      </c>
      <c r="J42" s="133">
        <v>50</v>
      </c>
      <c r="K42" s="134">
        <v>0</v>
      </c>
      <c r="L42" s="77">
        <f t="shared" si="2"/>
        <v>50</v>
      </c>
      <c r="N42" s="97" t="s">
        <v>71</v>
      </c>
      <c r="O42" s="97" t="s">
        <v>71</v>
      </c>
      <c r="P42" s="97" t="s">
        <v>71</v>
      </c>
    </row>
    <row r="43" spans="2:16" ht="50" x14ac:dyDescent="0.35">
      <c r="B43" s="96">
        <v>38</v>
      </c>
      <c r="C43" s="131" t="s">
        <v>418</v>
      </c>
      <c r="D43" s="103" t="s">
        <v>419</v>
      </c>
      <c r="E43" s="103" t="s">
        <v>420</v>
      </c>
      <c r="F43" s="103" t="s">
        <v>90</v>
      </c>
      <c r="G43" s="104" t="s">
        <v>78</v>
      </c>
      <c r="H43" s="131" t="s">
        <v>421</v>
      </c>
      <c r="I43" s="105" t="s">
        <v>74</v>
      </c>
      <c r="J43" s="133">
        <v>24.95</v>
      </c>
      <c r="K43" s="134">
        <v>0</v>
      </c>
      <c r="L43" s="77">
        <f t="shared" si="2"/>
        <v>24.95</v>
      </c>
      <c r="N43" s="97" t="s">
        <v>71</v>
      </c>
      <c r="O43" s="97" t="s">
        <v>71</v>
      </c>
      <c r="P43" s="97" t="s">
        <v>71</v>
      </c>
    </row>
    <row r="44" spans="2:16" ht="50" x14ac:dyDescent="0.35">
      <c r="B44" s="96">
        <v>39</v>
      </c>
      <c r="C44" s="131" t="s">
        <v>422</v>
      </c>
      <c r="D44" s="103" t="s">
        <v>423</v>
      </c>
      <c r="E44" s="103" t="s">
        <v>424</v>
      </c>
      <c r="F44" s="103" t="s">
        <v>90</v>
      </c>
      <c r="G44" s="104" t="s">
        <v>78</v>
      </c>
      <c r="H44" s="131" t="s">
        <v>421</v>
      </c>
      <c r="I44" s="105" t="s">
        <v>74</v>
      </c>
      <c r="J44" s="133">
        <v>24.95</v>
      </c>
      <c r="K44" s="134">
        <v>0</v>
      </c>
      <c r="L44" s="77">
        <f t="shared" si="2"/>
        <v>24.95</v>
      </c>
      <c r="N44" s="97" t="s">
        <v>71</v>
      </c>
      <c r="O44" s="97" t="s">
        <v>71</v>
      </c>
      <c r="P44" s="97" t="s">
        <v>71</v>
      </c>
    </row>
    <row r="45" spans="2:16" ht="50" x14ac:dyDescent="0.35">
      <c r="B45" s="96">
        <v>40</v>
      </c>
      <c r="C45" s="131" t="s">
        <v>425</v>
      </c>
      <c r="D45" s="103" t="s">
        <v>426</v>
      </c>
      <c r="E45" s="103" t="s">
        <v>427</v>
      </c>
      <c r="F45" s="103" t="s">
        <v>90</v>
      </c>
      <c r="G45" s="104" t="s">
        <v>428</v>
      </c>
      <c r="H45" s="131" t="s">
        <v>429</v>
      </c>
      <c r="I45" s="105" t="s">
        <v>74</v>
      </c>
      <c r="J45" s="133">
        <v>24.95</v>
      </c>
      <c r="K45" s="134">
        <v>0</v>
      </c>
      <c r="L45" s="77">
        <f t="shared" si="2"/>
        <v>24.95</v>
      </c>
      <c r="N45" s="97" t="s">
        <v>71</v>
      </c>
      <c r="O45" s="97" t="s">
        <v>71</v>
      </c>
      <c r="P45" s="97" t="s">
        <v>71</v>
      </c>
    </row>
    <row r="46" spans="2:16" ht="37.5" x14ac:dyDescent="0.35">
      <c r="B46" s="96">
        <v>41</v>
      </c>
      <c r="C46" s="131" t="s">
        <v>430</v>
      </c>
      <c r="D46" s="103" t="s">
        <v>431</v>
      </c>
      <c r="E46" s="103" t="s">
        <v>432</v>
      </c>
      <c r="F46" s="103" t="s">
        <v>90</v>
      </c>
      <c r="G46" s="104" t="s">
        <v>78</v>
      </c>
      <c r="H46" s="131" t="s">
        <v>433</v>
      </c>
      <c r="I46" s="105" t="s">
        <v>434</v>
      </c>
      <c r="J46" s="133">
        <v>500</v>
      </c>
      <c r="K46" s="134">
        <v>0.5</v>
      </c>
      <c r="L46" s="77">
        <f t="shared" si="2"/>
        <v>250</v>
      </c>
      <c r="N46" s="97" t="s">
        <v>71</v>
      </c>
      <c r="O46" s="97" t="s">
        <v>71</v>
      </c>
      <c r="P46" s="97" t="s">
        <v>71</v>
      </c>
    </row>
    <row r="47" spans="2:16" ht="25" x14ac:dyDescent="0.35">
      <c r="B47" s="96">
        <v>42</v>
      </c>
      <c r="C47" s="131" t="s">
        <v>435</v>
      </c>
      <c r="D47" s="103" t="s">
        <v>431</v>
      </c>
      <c r="E47" s="103" t="s">
        <v>436</v>
      </c>
      <c r="F47" s="103" t="s">
        <v>90</v>
      </c>
      <c r="G47" s="104" t="s">
        <v>78</v>
      </c>
      <c r="H47" s="131" t="s">
        <v>433</v>
      </c>
      <c r="I47" s="105" t="s">
        <v>74</v>
      </c>
      <c r="J47" s="133">
        <v>250</v>
      </c>
      <c r="K47" s="134">
        <v>0</v>
      </c>
      <c r="L47" s="77">
        <f t="shared" si="2"/>
        <v>250</v>
      </c>
      <c r="N47" s="97" t="s">
        <v>71</v>
      </c>
      <c r="O47" s="97" t="s">
        <v>71</v>
      </c>
      <c r="P47" s="97" t="s">
        <v>71</v>
      </c>
    </row>
    <row r="48" spans="2:16" ht="137.5" x14ac:dyDescent="0.35">
      <c r="B48" s="96">
        <v>43</v>
      </c>
      <c r="C48" s="103" t="s">
        <v>437</v>
      </c>
      <c r="D48" s="103" t="s">
        <v>437</v>
      </c>
      <c r="E48" s="103" t="s">
        <v>438</v>
      </c>
      <c r="F48" s="103" t="s">
        <v>90</v>
      </c>
      <c r="G48" s="104" t="s">
        <v>78</v>
      </c>
      <c r="H48" s="131" t="s">
        <v>114</v>
      </c>
      <c r="I48" s="105" t="s">
        <v>74</v>
      </c>
      <c r="J48" s="133">
        <v>100</v>
      </c>
      <c r="K48" s="134">
        <v>0</v>
      </c>
      <c r="L48" s="77">
        <f t="shared" si="2"/>
        <v>100</v>
      </c>
      <c r="N48" s="97" t="s">
        <v>71</v>
      </c>
      <c r="O48" s="97" t="s">
        <v>71</v>
      </c>
      <c r="P48" s="97" t="s">
        <v>71</v>
      </c>
    </row>
    <row r="49" spans="2:16" ht="62.5" x14ac:dyDescent="0.35">
      <c r="B49" s="96">
        <v>44</v>
      </c>
      <c r="C49" s="131" t="s">
        <v>439</v>
      </c>
      <c r="D49" s="131" t="s">
        <v>439</v>
      </c>
      <c r="E49" s="132" t="s">
        <v>284</v>
      </c>
      <c r="F49" s="131" t="s">
        <v>90</v>
      </c>
      <c r="G49" s="104" t="s">
        <v>78</v>
      </c>
      <c r="H49" s="131" t="s">
        <v>114</v>
      </c>
      <c r="I49" s="105" t="s">
        <v>74</v>
      </c>
      <c r="J49" s="133">
        <v>570</v>
      </c>
      <c r="K49" s="134">
        <v>0.1</v>
      </c>
      <c r="L49" s="77">
        <f t="shared" si="2"/>
        <v>513</v>
      </c>
      <c r="N49" s="130" t="s">
        <v>262</v>
      </c>
      <c r="O49" s="97" t="s">
        <v>71</v>
      </c>
      <c r="P49" s="97" t="s">
        <v>71</v>
      </c>
    </row>
    <row r="50" spans="2:16" ht="62.5" x14ac:dyDescent="0.35">
      <c r="B50" s="96">
        <v>45</v>
      </c>
      <c r="C50" s="131" t="s">
        <v>440</v>
      </c>
      <c r="D50" s="131" t="s">
        <v>440</v>
      </c>
      <c r="E50" s="132" t="s">
        <v>284</v>
      </c>
      <c r="F50" s="131" t="s">
        <v>90</v>
      </c>
      <c r="G50" s="104" t="s">
        <v>78</v>
      </c>
      <c r="H50" s="131" t="s">
        <v>114</v>
      </c>
      <c r="I50" s="105" t="s">
        <v>74</v>
      </c>
      <c r="J50" s="133">
        <v>760</v>
      </c>
      <c r="K50" s="134">
        <v>0.1</v>
      </c>
      <c r="L50" s="77">
        <f t="shared" si="2"/>
        <v>684</v>
      </c>
      <c r="N50" s="130" t="s">
        <v>262</v>
      </c>
      <c r="O50" s="97" t="s">
        <v>71</v>
      </c>
      <c r="P50" s="97" t="s">
        <v>71</v>
      </c>
    </row>
    <row r="51" spans="2:16" ht="62.5" x14ac:dyDescent="0.35">
      <c r="B51" s="96">
        <v>46</v>
      </c>
      <c r="C51" s="131" t="s">
        <v>441</v>
      </c>
      <c r="D51" s="131" t="s">
        <v>441</v>
      </c>
      <c r="E51" s="132" t="s">
        <v>284</v>
      </c>
      <c r="F51" s="131" t="s">
        <v>90</v>
      </c>
      <c r="G51" s="104" t="s">
        <v>78</v>
      </c>
      <c r="H51" s="131" t="s">
        <v>114</v>
      </c>
      <c r="I51" s="105" t="s">
        <v>74</v>
      </c>
      <c r="J51" s="133">
        <v>1140</v>
      </c>
      <c r="K51" s="134">
        <v>0.1</v>
      </c>
      <c r="L51" s="77">
        <f t="shared" si="2"/>
        <v>1026</v>
      </c>
      <c r="N51" s="130" t="s">
        <v>262</v>
      </c>
      <c r="O51" s="97" t="s">
        <v>71</v>
      </c>
      <c r="P51" s="97" t="s">
        <v>71</v>
      </c>
    </row>
    <row r="52" spans="2:16" ht="62.5" x14ac:dyDescent="0.35">
      <c r="B52" s="96">
        <v>47</v>
      </c>
      <c r="C52" s="131" t="s">
        <v>442</v>
      </c>
      <c r="D52" s="131" t="s">
        <v>442</v>
      </c>
      <c r="E52" s="132" t="s">
        <v>284</v>
      </c>
      <c r="F52" s="131" t="s">
        <v>90</v>
      </c>
      <c r="G52" s="104" t="s">
        <v>78</v>
      </c>
      <c r="H52" s="131" t="s">
        <v>114</v>
      </c>
      <c r="I52" s="105" t="s">
        <v>74</v>
      </c>
      <c r="J52" s="133">
        <v>1320</v>
      </c>
      <c r="K52" s="134">
        <v>0.1</v>
      </c>
      <c r="L52" s="77">
        <f t="shared" si="2"/>
        <v>1188</v>
      </c>
      <c r="N52" s="130" t="s">
        <v>262</v>
      </c>
      <c r="O52" s="97" t="s">
        <v>71</v>
      </c>
      <c r="P52" s="97" t="s">
        <v>71</v>
      </c>
    </row>
    <row r="53" spans="2:16" ht="62.5" x14ac:dyDescent="0.35">
      <c r="B53" s="96">
        <v>48</v>
      </c>
      <c r="C53" s="131" t="s">
        <v>443</v>
      </c>
      <c r="D53" s="131" t="s">
        <v>443</v>
      </c>
      <c r="E53" s="132" t="s">
        <v>287</v>
      </c>
      <c r="F53" s="131" t="s">
        <v>90</v>
      </c>
      <c r="G53" s="104" t="s">
        <v>78</v>
      </c>
      <c r="H53" s="131" t="s">
        <v>114</v>
      </c>
      <c r="I53" s="105" t="s">
        <v>74</v>
      </c>
      <c r="J53" s="133">
        <v>4600</v>
      </c>
      <c r="K53" s="134">
        <v>0.1</v>
      </c>
      <c r="L53" s="77">
        <f t="shared" si="2"/>
        <v>4140</v>
      </c>
      <c r="N53" s="130" t="s">
        <v>265</v>
      </c>
      <c r="O53" s="97" t="s">
        <v>71</v>
      </c>
      <c r="P53" s="97" t="s">
        <v>71</v>
      </c>
    </row>
    <row r="54" spans="2:16" ht="62.5" x14ac:dyDescent="0.35">
      <c r="B54" s="96">
        <v>49</v>
      </c>
      <c r="C54" s="131" t="s">
        <v>444</v>
      </c>
      <c r="D54" s="131" t="s">
        <v>444</v>
      </c>
      <c r="E54" s="132" t="s">
        <v>287</v>
      </c>
      <c r="F54" s="131" t="s">
        <v>90</v>
      </c>
      <c r="G54" s="104" t="s">
        <v>78</v>
      </c>
      <c r="H54" s="131" t="s">
        <v>114</v>
      </c>
      <c r="I54" s="105" t="s">
        <v>74</v>
      </c>
      <c r="J54" s="133">
        <v>6050</v>
      </c>
      <c r="K54" s="134">
        <v>0.1</v>
      </c>
      <c r="L54" s="77">
        <f t="shared" si="2"/>
        <v>5445</v>
      </c>
      <c r="N54" s="130" t="s">
        <v>265</v>
      </c>
      <c r="O54" s="97" t="s">
        <v>71</v>
      </c>
      <c r="P54" s="97" t="s">
        <v>71</v>
      </c>
    </row>
    <row r="55" spans="2:16" ht="62.5" x14ac:dyDescent="0.35">
      <c r="B55" s="96">
        <v>50</v>
      </c>
      <c r="C55" s="131" t="s">
        <v>445</v>
      </c>
      <c r="D55" s="131" t="s">
        <v>445</v>
      </c>
      <c r="E55" s="132" t="s">
        <v>287</v>
      </c>
      <c r="F55" s="131" t="s">
        <v>90</v>
      </c>
      <c r="G55" s="104" t="s">
        <v>78</v>
      </c>
      <c r="H55" s="131" t="s">
        <v>114</v>
      </c>
      <c r="I55" s="105" t="s">
        <v>74</v>
      </c>
      <c r="J55" s="133">
        <v>12500</v>
      </c>
      <c r="K55" s="134">
        <v>0.1</v>
      </c>
      <c r="L55" s="77">
        <f t="shared" si="2"/>
        <v>11250</v>
      </c>
      <c r="N55" s="130" t="s">
        <v>265</v>
      </c>
      <c r="O55" s="97" t="s">
        <v>71</v>
      </c>
      <c r="P55" s="97" t="s">
        <v>71</v>
      </c>
    </row>
    <row r="56" spans="2:16" ht="25" x14ac:dyDescent="0.35">
      <c r="B56" s="96">
        <v>51</v>
      </c>
      <c r="C56" s="103" t="s">
        <v>135</v>
      </c>
      <c r="D56" s="131" t="s">
        <v>446</v>
      </c>
      <c r="E56" s="131" t="s">
        <v>447</v>
      </c>
      <c r="F56" s="131" t="s">
        <v>122</v>
      </c>
      <c r="G56" s="104" t="s">
        <v>78</v>
      </c>
      <c r="H56" s="131" t="s">
        <v>448</v>
      </c>
      <c r="I56" s="105" t="s">
        <v>74</v>
      </c>
      <c r="J56" s="133">
        <v>49.99</v>
      </c>
      <c r="K56" s="134">
        <v>0.2000401</v>
      </c>
      <c r="L56" s="77">
        <f t="shared" si="2"/>
        <v>39.989995401000002</v>
      </c>
      <c r="N56" s="97" t="s">
        <v>71</v>
      </c>
      <c r="O56" s="97" t="s">
        <v>71</v>
      </c>
      <c r="P56" s="97" t="s">
        <v>71</v>
      </c>
    </row>
    <row r="57" spans="2:16" ht="37.5" x14ac:dyDescent="0.35">
      <c r="B57" s="96">
        <v>52</v>
      </c>
      <c r="C57" s="131" t="s">
        <v>449</v>
      </c>
      <c r="D57" s="131" t="s">
        <v>449</v>
      </c>
      <c r="E57" s="132" t="s">
        <v>450</v>
      </c>
      <c r="F57" s="131" t="s">
        <v>90</v>
      </c>
      <c r="G57" s="104" t="s">
        <v>78</v>
      </c>
      <c r="H57" s="131" t="s">
        <v>451</v>
      </c>
      <c r="I57" s="105" t="s">
        <v>74</v>
      </c>
      <c r="J57" s="133">
        <v>5</v>
      </c>
      <c r="K57" s="134">
        <v>0</v>
      </c>
      <c r="L57" s="77">
        <f t="shared" si="2"/>
        <v>5</v>
      </c>
      <c r="N57" s="97" t="s">
        <v>71</v>
      </c>
      <c r="O57" s="97" t="s">
        <v>71</v>
      </c>
      <c r="P57" s="97" t="s">
        <v>71</v>
      </c>
    </row>
    <row r="58" spans="2:16" ht="25" x14ac:dyDescent="0.35">
      <c r="B58" s="96">
        <v>53</v>
      </c>
      <c r="C58" s="131" t="s">
        <v>452</v>
      </c>
      <c r="D58" s="131" t="s">
        <v>452</v>
      </c>
      <c r="E58" s="132" t="s">
        <v>453</v>
      </c>
      <c r="F58" s="131" t="s">
        <v>90</v>
      </c>
      <c r="G58" s="104" t="s">
        <v>78</v>
      </c>
      <c r="H58" s="131" t="s">
        <v>451</v>
      </c>
      <c r="I58" s="105" t="s">
        <v>74</v>
      </c>
      <c r="J58" s="133">
        <v>15</v>
      </c>
      <c r="K58" s="134">
        <v>0</v>
      </c>
      <c r="L58" s="77">
        <f t="shared" si="2"/>
        <v>15</v>
      </c>
      <c r="N58" s="97" t="s">
        <v>71</v>
      </c>
      <c r="O58" s="97" t="s">
        <v>71</v>
      </c>
      <c r="P58" s="97" t="s">
        <v>71</v>
      </c>
    </row>
    <row r="59" spans="2:16" ht="25" x14ac:dyDescent="0.35">
      <c r="B59" s="151">
        <v>54</v>
      </c>
      <c r="C59" s="103" t="s">
        <v>613</v>
      </c>
      <c r="D59" s="131" t="s">
        <v>614</v>
      </c>
      <c r="E59" s="131" t="s">
        <v>615</v>
      </c>
      <c r="F59" s="131" t="s">
        <v>122</v>
      </c>
      <c r="G59" s="104" t="s">
        <v>78</v>
      </c>
      <c r="H59" s="131" t="s">
        <v>616</v>
      </c>
      <c r="I59" s="105" t="s">
        <v>297</v>
      </c>
      <c r="J59" s="133">
        <v>99</v>
      </c>
      <c r="K59" s="134">
        <v>0</v>
      </c>
      <c r="L59" s="162">
        <f t="shared" ref="L59" si="3">IF(J59="","",(J59-(J59*K59)))</f>
        <v>99</v>
      </c>
      <c r="M59" s="37"/>
      <c r="N59" s="97" t="s">
        <v>71</v>
      </c>
      <c r="O59" s="97" t="s">
        <v>71</v>
      </c>
      <c r="P59" s="97" t="s">
        <v>71</v>
      </c>
    </row>
    <row r="60" spans="2:16" ht="25" x14ac:dyDescent="0.35">
      <c r="B60" s="96">
        <v>55</v>
      </c>
      <c r="C60" s="203" t="s">
        <v>877</v>
      </c>
      <c r="D60" s="203" t="s">
        <v>877</v>
      </c>
      <c r="E60" s="132" t="s">
        <v>878</v>
      </c>
      <c r="F60" s="131" t="s">
        <v>90</v>
      </c>
      <c r="G60" s="104" t="s">
        <v>78</v>
      </c>
      <c r="H60" s="202" t="s">
        <v>451</v>
      </c>
      <c r="I60" s="203" t="s">
        <v>74</v>
      </c>
      <c r="J60" s="204">
        <v>10</v>
      </c>
      <c r="K60" s="134">
        <v>0</v>
      </c>
      <c r="L60" s="162">
        <v>10</v>
      </c>
      <c r="N60" s="97" t="s">
        <v>71</v>
      </c>
      <c r="O60" s="97" t="s">
        <v>71</v>
      </c>
      <c r="P60" s="97" t="s">
        <v>71</v>
      </c>
    </row>
  </sheetData>
  <sheetProtection algorithmName="SHA-512" hashValue="rls66tn1G1zOXke+0oCUBhJfAFjNG01dwrcMKuofciMSKn//D9NQ8E3GWC549X2GDEOA526Lpbcge+smDPai7Q==" saltValue="j+/oeBrX5wBJuQpkrqsJaQ==" spinCount="100000" sheet="1" formatCells="0" formatColumns="0" formatRows="0"/>
  <mergeCells count="4">
    <mergeCell ref="C1:E1"/>
    <mergeCell ref="C2:E2"/>
    <mergeCell ref="C3:E3"/>
    <mergeCell ref="G1:L3"/>
  </mergeCells>
  <conditionalFormatting sqref="B6:B58 B60">
    <cfRule type="expression" dxfId="52" priority="16">
      <formula>#REF!&lt;&gt;"Yes"</formula>
    </cfRule>
  </conditionalFormatting>
  <conditionalFormatting sqref="C1:E3 L16:L39">
    <cfRule type="expression" dxfId="51" priority="47">
      <formula>#REF!&lt;&gt;"Yes"</formula>
    </cfRule>
  </conditionalFormatting>
  <conditionalFormatting sqref="G1 C1:C3">
    <cfRule type="expression" dxfId="49" priority="77">
      <formula>INDIRECT("f"&amp;ROW())="Wireless Plan Component"</formula>
    </cfRule>
  </conditionalFormatting>
  <conditionalFormatting sqref="N6:P60">
    <cfRule type="expression" dxfId="48" priority="1">
      <formula>#REF!&lt;&gt;"Yes"</formula>
    </cfRule>
    <cfRule type="expression" dxfId="47" priority="2">
      <formula>INDIRECT("f"&amp;ROW())="Main Wireless SKU"</formula>
    </cfRule>
  </conditionalFormatting>
  <conditionalFormatting sqref="P3">
    <cfRule type="expression" dxfId="46" priority="17">
      <formula>INDIRECT("f"&amp;ROW())="Main Wireless SKU"</formula>
    </cfRule>
  </conditionalFormatting>
  <dataValidations count="2">
    <dataValidation type="list" allowBlank="1" showInputMessage="1" showErrorMessage="1" sqref="I6:I60" xr:uid="{00000000-0002-0000-0500-000001000000}">
      <formula1>"Recurring, Non-recurring"</formula1>
    </dataValidation>
    <dataValidation type="decimal" operator="greaterThanOrEqual" allowBlank="1" showInputMessage="1" showErrorMessage="1" sqref="J1:J1048576" xr:uid="{00000000-0002-0000-0500-000002000000}">
      <formula1>0</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extLst>
    <ext xmlns:x14="http://schemas.microsoft.com/office/spreadsheetml/2009/9/main" uri="{78C0D931-6437-407d-A8EE-F0AAD7539E65}">
      <x14:conditionalFormattings>
        <x14:conditionalFormatting xmlns:xm="http://schemas.microsoft.com/office/excel/2006/main">
          <x14:cfRule type="expression" priority="25" id="{9F625254-0DA3-407A-AFFE-3C3AA1E9548F}">
            <xm:f>'\\roccbvsfnp\users\Users\E202587\Desktop\OGS Contract (5-22)\Pricing\[Kepke - OGS Pricing - Trunking.xlsx]Bidder Information'!#REF!&lt;&gt;"Yes"</xm:f>
            <x14:dxf>
              <fill>
                <patternFill patternType="darkGray">
                  <fgColor theme="1"/>
                  <bgColor theme="0" tint="-0.499984740745262"/>
                </patternFill>
              </fill>
            </x14:dxf>
          </x14:cfRule>
          <xm:sqref>C16:K39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sheetPr>
  <dimension ref="A1:BN518"/>
  <sheetViews>
    <sheetView showGridLines="0" zoomScaleNormal="100" workbookViewId="0">
      <selection activeCell="B5" sqref="B5"/>
    </sheetView>
  </sheetViews>
  <sheetFormatPr defaultColWidth="9.1796875" defaultRowHeight="12.5" x14ac:dyDescent="0.25"/>
  <cols>
    <col min="1" max="3" width="15.1796875" style="49" customWidth="1"/>
    <col min="4" max="4" width="15.1796875" style="43" customWidth="1"/>
    <col min="5" max="63" width="15.1796875" style="42" customWidth="1"/>
    <col min="64" max="66" width="13" style="42" customWidth="1"/>
    <col min="67" max="16384" width="9.1796875" style="26"/>
  </cols>
  <sheetData>
    <row r="1" spans="1:66" s="15" customFormat="1" ht="15" customHeight="1" thickBot="1" x14ac:dyDescent="0.4">
      <c r="A1" s="24" t="s">
        <v>253</v>
      </c>
      <c r="B1" s="183" t="str">
        <f>'Pricing - Lot 1 Voice'!C1</f>
        <v>Time Warner Cable Northeast, LLC dba Spectrum</v>
      </c>
      <c r="C1" s="184"/>
      <c r="D1" s="184"/>
      <c r="E1" s="185"/>
      <c r="F1" s="76"/>
      <c r="G1" s="5"/>
      <c r="H1" s="5"/>
      <c r="I1" s="5"/>
      <c r="J1" s="5"/>
      <c r="K1" s="7"/>
      <c r="L1" s="13"/>
      <c r="M1" s="6"/>
      <c r="N1" s="6"/>
      <c r="O1" s="6"/>
      <c r="P1" s="6"/>
      <c r="Q1" s="6"/>
      <c r="R1" s="17"/>
      <c r="T1" s="16"/>
      <c r="V1" s="16"/>
    </row>
    <row r="2" spans="1:66" s="15" customFormat="1" ht="15" customHeight="1" thickBot="1" x14ac:dyDescent="0.4">
      <c r="A2" s="25" t="s">
        <v>254</v>
      </c>
      <c r="B2" s="183" t="str">
        <f>'Pricing - Lot 1 Voice'!C2</f>
        <v>PS68706</v>
      </c>
      <c r="C2" s="184"/>
      <c r="D2" s="184"/>
      <c r="E2" s="185"/>
      <c r="F2" s="76"/>
      <c r="G2" s="5"/>
      <c r="H2" s="5"/>
      <c r="I2" s="5"/>
      <c r="J2" s="5"/>
      <c r="K2" s="7"/>
      <c r="L2" s="13"/>
      <c r="M2" s="6"/>
      <c r="N2" s="6"/>
      <c r="O2" s="6"/>
      <c r="P2" s="6"/>
      <c r="Q2" s="6"/>
      <c r="R2" s="17"/>
      <c r="T2" s="16"/>
      <c r="V2" s="16"/>
    </row>
    <row r="3" spans="1:66" ht="15.75" customHeight="1" x14ac:dyDescent="0.25">
      <c r="A3" s="25" t="s">
        <v>66</v>
      </c>
      <c r="B3" s="186">
        <v>46099</v>
      </c>
      <c r="C3" s="187"/>
      <c r="D3" s="187"/>
      <c r="E3" s="188"/>
      <c r="F3" s="41"/>
      <c r="G3" s="41"/>
      <c r="H3" s="41"/>
      <c r="I3" s="41"/>
      <c r="J3" s="41"/>
      <c r="K3" s="41"/>
      <c r="BN3" s="26"/>
    </row>
    <row r="4" spans="1:66" ht="13" x14ac:dyDescent="0.3">
      <c r="A4" s="44"/>
      <c r="B4" s="43"/>
      <c r="C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26"/>
      <c r="BM4" s="26"/>
      <c r="BN4" s="26"/>
    </row>
    <row r="5" spans="1:66" ht="15" customHeight="1" x14ac:dyDescent="0.35">
      <c r="A5" s="45" t="s">
        <v>68</v>
      </c>
      <c r="B5" s="46"/>
      <c r="C5" s="46"/>
      <c r="D5" s="46">
        <f>COUNTIFS(A8:J8,"Yes")+COUNTIFS(A11:J11,"Yes")+COUNTIFS(A14:J14,"Yes")+COUNTIFS(A17:J17,"Yes")+COUNTIFS(A20:J20,"Yes")+COUNTIFS(A23:J23,"Yes")+COUNTIFS(A26:C26,"Yes")</f>
        <v>57</v>
      </c>
      <c r="E5" s="46"/>
      <c r="F5" s="46"/>
      <c r="G5" s="46"/>
      <c r="H5" s="46"/>
      <c r="I5" s="46"/>
      <c r="J5" s="46"/>
      <c r="BL5" s="26"/>
      <c r="BM5" s="26"/>
      <c r="BN5" s="26"/>
    </row>
    <row r="6" spans="1:66" ht="13" x14ac:dyDescent="0.3">
      <c r="A6" s="44"/>
      <c r="B6" s="43"/>
      <c r="C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26"/>
      <c r="BM6" s="26"/>
      <c r="BN6" s="26"/>
    </row>
    <row r="7" spans="1:66" s="48" customFormat="1" ht="14" x14ac:dyDescent="0.35">
      <c r="A7" s="47" t="s">
        <v>1</v>
      </c>
      <c r="B7" s="47" t="s">
        <v>2</v>
      </c>
      <c r="C7" s="47" t="s">
        <v>3</v>
      </c>
      <c r="D7" s="47" t="s">
        <v>4</v>
      </c>
      <c r="E7" s="47" t="s">
        <v>5</v>
      </c>
      <c r="F7" s="47" t="s">
        <v>6</v>
      </c>
      <c r="G7" s="47" t="s">
        <v>7</v>
      </c>
      <c r="H7" s="47" t="s">
        <v>8</v>
      </c>
      <c r="I7" s="47" t="s">
        <v>9</v>
      </c>
      <c r="J7" s="47" t="s">
        <v>10</v>
      </c>
    </row>
    <row r="8" spans="1:66" ht="21" customHeight="1" x14ac:dyDescent="0.25">
      <c r="A8" s="94" t="s">
        <v>89</v>
      </c>
      <c r="B8" s="94" t="s">
        <v>77</v>
      </c>
      <c r="C8" s="94" t="s">
        <v>77</v>
      </c>
      <c r="D8" s="94" t="s">
        <v>89</v>
      </c>
      <c r="E8" s="94" t="s">
        <v>77</v>
      </c>
      <c r="F8" s="94" t="s">
        <v>77</v>
      </c>
      <c r="G8" s="94" t="s">
        <v>77</v>
      </c>
      <c r="H8" s="94" t="s">
        <v>77</v>
      </c>
      <c r="I8" s="94" t="s">
        <v>77</v>
      </c>
      <c r="J8" s="94" t="s">
        <v>77</v>
      </c>
      <c r="BL8" s="26"/>
      <c r="BM8" s="26"/>
      <c r="BN8" s="26"/>
    </row>
    <row r="9" spans="1:66" ht="13" x14ac:dyDescent="0.3">
      <c r="A9" s="44"/>
      <c r="B9" s="43"/>
      <c r="C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26"/>
      <c r="BM9" s="26"/>
      <c r="BN9" s="26"/>
    </row>
    <row r="10" spans="1:66" ht="14" x14ac:dyDescent="0.25">
      <c r="A10" s="47" t="s">
        <v>11</v>
      </c>
      <c r="B10" s="47" t="s">
        <v>12</v>
      </c>
      <c r="C10" s="47" t="s">
        <v>13</v>
      </c>
      <c r="D10" s="47" t="s">
        <v>14</v>
      </c>
      <c r="E10" s="47" t="s">
        <v>15</v>
      </c>
      <c r="F10" s="47" t="s">
        <v>16</v>
      </c>
      <c r="G10" s="47" t="s">
        <v>17</v>
      </c>
      <c r="H10" s="47" t="s">
        <v>18</v>
      </c>
      <c r="I10" s="47" t="s">
        <v>19</v>
      </c>
      <c r="J10" s="47" t="s">
        <v>20</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26"/>
      <c r="BM10" s="26"/>
      <c r="BN10" s="26"/>
    </row>
    <row r="11" spans="1:66" ht="21" customHeight="1" x14ac:dyDescent="0.25">
      <c r="A11" s="94" t="s">
        <v>77</v>
      </c>
      <c r="B11" s="94" t="s">
        <v>77</v>
      </c>
      <c r="C11" s="94" t="s">
        <v>77</v>
      </c>
      <c r="D11" s="94" t="s">
        <v>77</v>
      </c>
      <c r="E11" s="94" t="s">
        <v>77</v>
      </c>
      <c r="F11" s="94" t="s">
        <v>77</v>
      </c>
      <c r="G11" s="94" t="s">
        <v>77</v>
      </c>
      <c r="H11" s="94" t="s">
        <v>77</v>
      </c>
      <c r="I11" s="94" t="s">
        <v>77</v>
      </c>
      <c r="J11" s="94" t="s">
        <v>77</v>
      </c>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26"/>
      <c r="BM11" s="26"/>
      <c r="BN11" s="26"/>
    </row>
    <row r="12" spans="1:66" x14ac:dyDescent="0.25">
      <c r="A12" s="43"/>
      <c r="B12" s="43"/>
      <c r="C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26"/>
      <c r="BM12" s="26"/>
      <c r="BN12" s="26"/>
    </row>
    <row r="13" spans="1:66" ht="14" x14ac:dyDescent="0.25">
      <c r="A13" s="47" t="s">
        <v>21</v>
      </c>
      <c r="B13" s="47" t="s">
        <v>22</v>
      </c>
      <c r="C13" s="47" t="s">
        <v>23</v>
      </c>
      <c r="D13" s="47" t="s">
        <v>24</v>
      </c>
      <c r="E13" s="47" t="s">
        <v>25</v>
      </c>
      <c r="F13" s="47" t="s">
        <v>26</v>
      </c>
      <c r="G13" s="47" t="s">
        <v>27</v>
      </c>
      <c r="H13" s="47" t="s">
        <v>28</v>
      </c>
      <c r="I13" s="47" t="s">
        <v>29</v>
      </c>
      <c r="J13" s="47" t="s">
        <v>30</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26"/>
      <c r="BM13" s="26"/>
      <c r="BN13" s="26"/>
    </row>
    <row r="14" spans="1:66" ht="21" customHeight="1" x14ac:dyDescent="0.25">
      <c r="A14" s="94" t="s">
        <v>77</v>
      </c>
      <c r="B14" s="94" t="s">
        <v>89</v>
      </c>
      <c r="C14" s="94" t="s">
        <v>77</v>
      </c>
      <c r="D14" s="94" t="s">
        <v>77</v>
      </c>
      <c r="E14" s="94" t="s">
        <v>89</v>
      </c>
      <c r="F14" s="94" t="s">
        <v>77</v>
      </c>
      <c r="G14" s="94" t="s">
        <v>77</v>
      </c>
      <c r="H14" s="94" t="s">
        <v>77</v>
      </c>
      <c r="I14" s="94" t="s">
        <v>77</v>
      </c>
      <c r="J14" s="94" t="s">
        <v>77</v>
      </c>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26"/>
      <c r="BM14" s="26"/>
      <c r="BN14" s="26"/>
    </row>
    <row r="15" spans="1:66" x14ac:dyDescent="0.25">
      <c r="A15" s="43"/>
      <c r="B15" s="43"/>
      <c r="C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26"/>
      <c r="BM15" s="26"/>
      <c r="BN15" s="26"/>
    </row>
    <row r="16" spans="1:66" ht="14" x14ac:dyDescent="0.25">
      <c r="A16" s="47" t="s">
        <v>31</v>
      </c>
      <c r="B16" s="47" t="s">
        <v>32</v>
      </c>
      <c r="C16" s="47" t="s">
        <v>33</v>
      </c>
      <c r="D16" s="47" t="s">
        <v>34</v>
      </c>
      <c r="E16" s="47" t="s">
        <v>35</v>
      </c>
      <c r="F16" s="47" t="s">
        <v>36</v>
      </c>
      <c r="G16" s="47" t="s">
        <v>37</v>
      </c>
      <c r="H16" s="47" t="s">
        <v>38</v>
      </c>
      <c r="I16" s="47" t="s">
        <v>39</v>
      </c>
      <c r="J16" s="47" t="s">
        <v>40</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26"/>
      <c r="BM16" s="26"/>
      <c r="BN16" s="26"/>
    </row>
    <row r="17" spans="1:66" ht="21" customHeight="1" x14ac:dyDescent="0.25">
      <c r="A17" s="94" t="s">
        <v>77</v>
      </c>
      <c r="B17" s="94" t="s">
        <v>77</v>
      </c>
      <c r="C17" s="94" t="s">
        <v>77</v>
      </c>
      <c r="D17" s="94" t="s">
        <v>77</v>
      </c>
      <c r="E17" s="94" t="s">
        <v>77</v>
      </c>
      <c r="F17" s="94" t="s">
        <v>77</v>
      </c>
      <c r="G17" s="94" t="s">
        <v>77</v>
      </c>
      <c r="H17" s="94" t="s">
        <v>77</v>
      </c>
      <c r="I17" s="94" t="s">
        <v>77</v>
      </c>
      <c r="J17" s="94" t="s">
        <v>77</v>
      </c>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26"/>
      <c r="BM17" s="26"/>
      <c r="BN17" s="26"/>
    </row>
    <row r="18" spans="1:66" x14ac:dyDescent="0.25">
      <c r="A18" s="43"/>
      <c r="B18" s="43"/>
      <c r="C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26"/>
      <c r="BM18" s="26"/>
      <c r="BN18" s="26"/>
    </row>
    <row r="19" spans="1:66" ht="14" x14ac:dyDescent="0.25">
      <c r="A19" s="47" t="s">
        <v>41</v>
      </c>
      <c r="B19" s="47" t="s">
        <v>42</v>
      </c>
      <c r="C19" s="47" t="s">
        <v>43</v>
      </c>
      <c r="D19" s="47" t="s">
        <v>44</v>
      </c>
      <c r="E19" s="47" t="s">
        <v>45</v>
      </c>
      <c r="F19" s="47" t="s">
        <v>46</v>
      </c>
      <c r="G19" s="47" t="s">
        <v>47</v>
      </c>
      <c r="H19" s="47" t="s">
        <v>48</v>
      </c>
      <c r="I19" s="47" t="s">
        <v>49</v>
      </c>
      <c r="J19" s="47" t="s">
        <v>50</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26"/>
      <c r="BM19" s="26"/>
      <c r="BN19" s="26"/>
    </row>
    <row r="20" spans="1:66" ht="21" customHeight="1" x14ac:dyDescent="0.25">
      <c r="A20" s="94" t="s">
        <v>77</v>
      </c>
      <c r="B20" s="94" t="s">
        <v>89</v>
      </c>
      <c r="C20" s="94" t="s">
        <v>77</v>
      </c>
      <c r="D20" s="94" t="s">
        <v>89</v>
      </c>
      <c r="E20" s="94" t="s">
        <v>77</v>
      </c>
      <c r="F20" s="94" t="s">
        <v>77</v>
      </c>
      <c r="G20" s="94" t="s">
        <v>77</v>
      </c>
      <c r="H20" s="94" t="s">
        <v>77</v>
      </c>
      <c r="I20" s="94" t="s">
        <v>77</v>
      </c>
      <c r="J20" s="94" t="s">
        <v>77</v>
      </c>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26"/>
      <c r="BM20" s="26"/>
      <c r="BN20" s="26"/>
    </row>
    <row r="21" spans="1:66" x14ac:dyDescent="0.25">
      <c r="A21" s="43"/>
      <c r="B21" s="43"/>
      <c r="C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26"/>
      <c r="BM21" s="26"/>
      <c r="BN21" s="26"/>
    </row>
    <row r="22" spans="1:66" ht="14" x14ac:dyDescent="0.25">
      <c r="A22" s="47" t="s">
        <v>73</v>
      </c>
      <c r="B22" s="47" t="s">
        <v>51</v>
      </c>
      <c r="C22" s="47" t="s">
        <v>52</v>
      </c>
      <c r="D22" s="47" t="s">
        <v>53</v>
      </c>
      <c r="E22" s="47" t="s">
        <v>54</v>
      </c>
      <c r="F22" s="47" t="s">
        <v>55</v>
      </c>
      <c r="G22" s="47" t="s">
        <v>56</v>
      </c>
      <c r="H22" s="47" t="s">
        <v>57</v>
      </c>
      <c r="I22" s="47" t="s">
        <v>58</v>
      </c>
      <c r="J22" s="47" t="s">
        <v>59</v>
      </c>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26"/>
      <c r="BM22" s="26"/>
      <c r="BN22" s="26"/>
    </row>
    <row r="23" spans="1:66" ht="21" customHeight="1" x14ac:dyDescent="0.25">
      <c r="A23" s="94" t="s">
        <v>77</v>
      </c>
      <c r="B23" s="94" t="s">
        <v>77</v>
      </c>
      <c r="C23" s="94" t="s">
        <v>77</v>
      </c>
      <c r="D23" s="94" t="s">
        <v>77</v>
      </c>
      <c r="E23" s="94" t="s">
        <v>77</v>
      </c>
      <c r="F23" s="94" t="s">
        <v>77</v>
      </c>
      <c r="G23" s="94" t="s">
        <v>77</v>
      </c>
      <c r="H23" s="94" t="s">
        <v>77</v>
      </c>
      <c r="I23" s="94" t="s">
        <v>77</v>
      </c>
      <c r="J23" s="94" t="s">
        <v>77</v>
      </c>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26"/>
      <c r="BM23" s="26"/>
      <c r="BN23" s="26"/>
    </row>
    <row r="24" spans="1:66" x14ac:dyDescent="0.25">
      <c r="A24" s="43"/>
      <c r="B24" s="43"/>
      <c r="C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26"/>
      <c r="BM24" s="26"/>
      <c r="BN24" s="26"/>
    </row>
    <row r="25" spans="1:66" ht="14" x14ac:dyDescent="0.25">
      <c r="A25" s="47" t="s">
        <v>60</v>
      </c>
      <c r="B25" s="47" t="s">
        <v>61</v>
      </c>
      <c r="C25" s="47" t="s">
        <v>62</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26"/>
      <c r="BM25" s="26"/>
      <c r="BN25" s="26"/>
    </row>
    <row r="26" spans="1:66" ht="21" customHeight="1" x14ac:dyDescent="0.25">
      <c r="A26" s="94" t="s">
        <v>77</v>
      </c>
      <c r="B26" s="94" t="s">
        <v>77</v>
      </c>
      <c r="C26" s="94" t="s">
        <v>77</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26"/>
      <c r="BM26" s="26"/>
      <c r="BN26" s="26"/>
    </row>
    <row r="27" spans="1:66" x14ac:dyDescent="0.25">
      <c r="A27" s="43"/>
      <c r="B27" s="43"/>
      <c r="C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26"/>
      <c r="BM27" s="26"/>
      <c r="BN27" s="26"/>
    </row>
    <row r="28" spans="1:66" x14ac:dyDescent="0.25">
      <c r="A28" s="43"/>
      <c r="B28" s="43"/>
      <c r="C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26"/>
      <c r="BM28" s="26"/>
      <c r="BN28" s="26"/>
    </row>
    <row r="29" spans="1:66" x14ac:dyDescent="0.25">
      <c r="A29" s="43"/>
      <c r="B29" s="43"/>
      <c r="C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26"/>
      <c r="BM29" s="26"/>
      <c r="BN29" s="26"/>
    </row>
    <row r="30" spans="1:66" x14ac:dyDescent="0.25">
      <c r="A30" s="43"/>
      <c r="B30" s="43"/>
      <c r="C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26"/>
      <c r="BM30" s="26"/>
      <c r="BN30" s="26"/>
    </row>
    <row r="31" spans="1:66" x14ac:dyDescent="0.25">
      <c r="A31" s="43"/>
      <c r="B31" s="43"/>
      <c r="C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26"/>
      <c r="BM31" s="26"/>
      <c r="BN31" s="26"/>
    </row>
    <row r="32" spans="1:66" x14ac:dyDescent="0.25">
      <c r="A32" s="43"/>
      <c r="B32" s="43"/>
      <c r="C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26"/>
      <c r="BM32" s="26"/>
      <c r="BN32" s="26"/>
    </row>
    <row r="33" spans="1:66" x14ac:dyDescent="0.25">
      <c r="A33" s="43"/>
      <c r="B33" s="43"/>
      <c r="C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26"/>
      <c r="BM33" s="26"/>
      <c r="BN33" s="26"/>
    </row>
    <row r="34" spans="1:66" x14ac:dyDescent="0.25">
      <c r="A34" s="43"/>
      <c r="B34" s="43"/>
      <c r="C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26"/>
      <c r="BM34" s="26"/>
      <c r="BN34" s="26"/>
    </row>
    <row r="35" spans="1:66" x14ac:dyDescent="0.25">
      <c r="A35" s="43"/>
      <c r="B35" s="43"/>
      <c r="C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26"/>
      <c r="BM35" s="26"/>
      <c r="BN35" s="26"/>
    </row>
    <row r="36" spans="1:66" x14ac:dyDescent="0.25">
      <c r="A36" s="43"/>
      <c r="B36" s="43"/>
      <c r="C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26"/>
      <c r="BM36" s="26"/>
      <c r="BN36" s="26"/>
    </row>
    <row r="37" spans="1:66" x14ac:dyDescent="0.25">
      <c r="A37" s="43"/>
      <c r="B37" s="43"/>
      <c r="C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26"/>
      <c r="BM37" s="26"/>
      <c r="BN37" s="26"/>
    </row>
    <row r="38" spans="1:66" x14ac:dyDescent="0.25">
      <c r="A38" s="43"/>
      <c r="B38" s="43"/>
      <c r="C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26"/>
      <c r="BM38" s="26"/>
      <c r="BN38" s="26"/>
    </row>
    <row r="39" spans="1:66" x14ac:dyDescent="0.25">
      <c r="A39" s="43"/>
      <c r="B39" s="43"/>
      <c r="C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26"/>
      <c r="BM39" s="26"/>
      <c r="BN39" s="26"/>
    </row>
    <row r="40" spans="1:66" x14ac:dyDescent="0.25">
      <c r="A40" s="43"/>
      <c r="B40" s="43"/>
      <c r="C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26"/>
      <c r="BM40" s="26"/>
      <c r="BN40" s="26"/>
    </row>
    <row r="41" spans="1:66" x14ac:dyDescent="0.25">
      <c r="A41" s="43"/>
      <c r="B41" s="43"/>
      <c r="C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26"/>
      <c r="BM41" s="26"/>
      <c r="BN41" s="26"/>
    </row>
    <row r="42" spans="1:66" x14ac:dyDescent="0.25">
      <c r="A42" s="43"/>
      <c r="B42" s="43"/>
      <c r="C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26"/>
      <c r="BM42" s="26"/>
      <c r="BN42" s="26"/>
    </row>
    <row r="43" spans="1:66" x14ac:dyDescent="0.25">
      <c r="A43" s="43"/>
      <c r="B43" s="43"/>
      <c r="C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26"/>
      <c r="BM43" s="26"/>
      <c r="BN43" s="26"/>
    </row>
    <row r="44" spans="1:66" x14ac:dyDescent="0.25">
      <c r="A44" s="43"/>
      <c r="B44" s="43"/>
      <c r="C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26"/>
      <c r="BM44" s="26"/>
      <c r="BN44" s="26"/>
    </row>
    <row r="45" spans="1:66" x14ac:dyDescent="0.25">
      <c r="A45" s="43"/>
      <c r="B45" s="43"/>
      <c r="C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26"/>
      <c r="BM45" s="26"/>
      <c r="BN45" s="26"/>
    </row>
    <row r="46" spans="1:66" x14ac:dyDescent="0.25">
      <c r="A46" s="43"/>
      <c r="B46" s="43"/>
      <c r="C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26"/>
      <c r="BM46" s="26"/>
      <c r="BN46" s="26"/>
    </row>
    <row r="47" spans="1:66" x14ac:dyDescent="0.25">
      <c r="A47" s="43"/>
      <c r="B47" s="43"/>
      <c r="C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26"/>
      <c r="BM47" s="26"/>
      <c r="BN47" s="26"/>
    </row>
    <row r="48" spans="1:66" x14ac:dyDescent="0.25">
      <c r="A48" s="43"/>
      <c r="B48" s="43"/>
      <c r="C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26"/>
      <c r="BM48" s="26"/>
      <c r="BN48" s="26"/>
    </row>
    <row r="49" spans="1:66" x14ac:dyDescent="0.25">
      <c r="A49" s="43"/>
      <c r="B49" s="43"/>
      <c r="C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26"/>
      <c r="BM49" s="26"/>
      <c r="BN49" s="26"/>
    </row>
    <row r="50" spans="1:66" x14ac:dyDescent="0.25">
      <c r="A50" s="43"/>
      <c r="B50" s="43"/>
      <c r="C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26"/>
      <c r="BM50" s="26"/>
      <c r="BN50" s="26"/>
    </row>
    <row r="51" spans="1:66" x14ac:dyDescent="0.25">
      <c r="A51" s="43"/>
      <c r="B51" s="43"/>
      <c r="C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26"/>
      <c r="BM51" s="26"/>
      <c r="BN51" s="26"/>
    </row>
    <row r="52" spans="1:66" x14ac:dyDescent="0.25">
      <c r="A52" s="43"/>
      <c r="B52" s="43"/>
      <c r="C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26"/>
      <c r="BM52" s="26"/>
      <c r="BN52" s="26"/>
    </row>
    <row r="53" spans="1:66" x14ac:dyDescent="0.25">
      <c r="A53" s="43"/>
      <c r="B53" s="43"/>
      <c r="C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26"/>
      <c r="BM53" s="26"/>
      <c r="BN53" s="26"/>
    </row>
    <row r="54" spans="1:66" x14ac:dyDescent="0.25">
      <c r="A54" s="43"/>
      <c r="B54" s="43"/>
      <c r="C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26"/>
      <c r="BM54" s="26"/>
      <c r="BN54" s="26"/>
    </row>
    <row r="55" spans="1:66" x14ac:dyDescent="0.25">
      <c r="A55" s="43"/>
      <c r="B55" s="43"/>
      <c r="C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26"/>
      <c r="BM55" s="26"/>
      <c r="BN55" s="26"/>
    </row>
    <row r="56" spans="1:66" x14ac:dyDescent="0.25">
      <c r="A56" s="43"/>
      <c r="B56" s="43"/>
      <c r="C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26"/>
      <c r="BM56" s="26"/>
      <c r="BN56" s="26"/>
    </row>
    <row r="57" spans="1:66" x14ac:dyDescent="0.25">
      <c r="A57" s="43"/>
      <c r="B57" s="43"/>
      <c r="C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26"/>
      <c r="BM57" s="26"/>
      <c r="BN57" s="26"/>
    </row>
    <row r="58" spans="1:66" x14ac:dyDescent="0.25">
      <c r="A58" s="43"/>
      <c r="B58" s="43"/>
      <c r="C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26"/>
      <c r="BM58" s="26"/>
      <c r="BN58" s="26"/>
    </row>
    <row r="59" spans="1:66" x14ac:dyDescent="0.25">
      <c r="A59" s="43"/>
      <c r="B59" s="43"/>
      <c r="C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26"/>
      <c r="BM59" s="26"/>
      <c r="BN59" s="26"/>
    </row>
    <row r="60" spans="1:66" x14ac:dyDescent="0.25">
      <c r="A60" s="43"/>
      <c r="B60" s="43"/>
      <c r="C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26"/>
      <c r="BM60" s="26"/>
      <c r="BN60" s="26"/>
    </row>
    <row r="61" spans="1:66" x14ac:dyDescent="0.25">
      <c r="A61" s="43"/>
      <c r="B61" s="43"/>
      <c r="C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26"/>
      <c r="BM61" s="26"/>
      <c r="BN61" s="26"/>
    </row>
    <row r="62" spans="1:66" x14ac:dyDescent="0.25">
      <c r="A62" s="43"/>
      <c r="B62" s="43"/>
      <c r="C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26"/>
      <c r="BM62" s="26"/>
      <c r="BN62" s="26"/>
    </row>
    <row r="63" spans="1:66" x14ac:dyDescent="0.25">
      <c r="A63" s="43"/>
      <c r="B63" s="43"/>
      <c r="C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26"/>
      <c r="BM63" s="26"/>
      <c r="BN63" s="26"/>
    </row>
    <row r="64" spans="1:66" x14ac:dyDescent="0.25">
      <c r="A64" s="43"/>
      <c r="B64" s="43"/>
      <c r="C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26"/>
      <c r="BM64" s="26"/>
      <c r="BN64" s="26"/>
    </row>
    <row r="65" spans="1:66" x14ac:dyDescent="0.25">
      <c r="A65" s="43"/>
      <c r="B65" s="43"/>
      <c r="C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26"/>
      <c r="BM65" s="26"/>
      <c r="BN65" s="26"/>
    </row>
    <row r="66" spans="1:66" x14ac:dyDescent="0.25">
      <c r="A66" s="43"/>
      <c r="B66" s="43"/>
      <c r="C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26"/>
      <c r="BM66" s="26"/>
      <c r="BN66" s="26"/>
    </row>
    <row r="67" spans="1:66" x14ac:dyDescent="0.25">
      <c r="A67" s="43"/>
      <c r="B67" s="43"/>
      <c r="C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26"/>
      <c r="BM67" s="26"/>
      <c r="BN67" s="26"/>
    </row>
    <row r="68" spans="1:66" x14ac:dyDescent="0.25">
      <c r="A68" s="43"/>
      <c r="B68" s="43"/>
      <c r="C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26"/>
      <c r="BM68" s="26"/>
      <c r="BN68" s="26"/>
    </row>
    <row r="69" spans="1:66" x14ac:dyDescent="0.25">
      <c r="A69" s="43"/>
      <c r="B69" s="43"/>
      <c r="C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26"/>
      <c r="BM69" s="26"/>
      <c r="BN69" s="26"/>
    </row>
    <row r="70" spans="1:66" x14ac:dyDescent="0.25">
      <c r="A70" s="43"/>
      <c r="B70" s="43"/>
      <c r="C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26"/>
      <c r="BM70" s="26"/>
      <c r="BN70" s="26"/>
    </row>
    <row r="71" spans="1:66" x14ac:dyDescent="0.25">
      <c r="A71" s="43"/>
      <c r="B71" s="43"/>
      <c r="C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26"/>
      <c r="BM71" s="26"/>
      <c r="BN71" s="26"/>
    </row>
    <row r="72" spans="1:66" x14ac:dyDescent="0.25">
      <c r="A72" s="43"/>
      <c r="B72" s="43"/>
      <c r="C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26"/>
      <c r="BM72" s="26"/>
      <c r="BN72" s="26"/>
    </row>
    <row r="73" spans="1:66" x14ac:dyDescent="0.25">
      <c r="A73" s="43"/>
      <c r="B73" s="43"/>
      <c r="C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26"/>
      <c r="BM73" s="26"/>
      <c r="BN73" s="26"/>
    </row>
    <row r="74" spans="1:66" x14ac:dyDescent="0.25">
      <c r="A74" s="43"/>
      <c r="B74" s="43"/>
      <c r="C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26"/>
      <c r="BM74" s="26"/>
      <c r="BN74" s="26"/>
    </row>
    <row r="75" spans="1:66" x14ac:dyDescent="0.25">
      <c r="A75" s="43"/>
      <c r="B75" s="43"/>
      <c r="C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26"/>
      <c r="BM75" s="26"/>
      <c r="BN75" s="26"/>
    </row>
    <row r="76" spans="1:66" x14ac:dyDescent="0.25">
      <c r="A76" s="43"/>
      <c r="B76" s="43"/>
      <c r="C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26"/>
      <c r="BM76" s="26"/>
      <c r="BN76" s="26"/>
    </row>
    <row r="77" spans="1:66" x14ac:dyDescent="0.25">
      <c r="A77" s="43"/>
      <c r="B77" s="43"/>
      <c r="C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26"/>
      <c r="BM77" s="26"/>
      <c r="BN77" s="26"/>
    </row>
    <row r="78" spans="1:66" x14ac:dyDescent="0.25">
      <c r="A78" s="43"/>
      <c r="B78" s="43"/>
      <c r="C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26"/>
      <c r="BM78" s="26"/>
      <c r="BN78" s="26"/>
    </row>
    <row r="79" spans="1:66" x14ac:dyDescent="0.25">
      <c r="A79" s="43"/>
      <c r="B79" s="43"/>
      <c r="C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26"/>
      <c r="BM79" s="26"/>
      <c r="BN79" s="26"/>
    </row>
    <row r="80" spans="1:66" x14ac:dyDescent="0.25">
      <c r="A80" s="43"/>
      <c r="B80" s="43"/>
      <c r="C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26"/>
      <c r="BM80" s="26"/>
      <c r="BN80" s="26"/>
    </row>
    <row r="81" spans="1:66" x14ac:dyDescent="0.25">
      <c r="A81" s="43"/>
      <c r="B81" s="43"/>
      <c r="C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26"/>
      <c r="BM81" s="26"/>
      <c r="BN81" s="26"/>
    </row>
    <row r="82" spans="1:66" x14ac:dyDescent="0.25">
      <c r="A82" s="43"/>
      <c r="B82" s="43"/>
      <c r="C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26"/>
      <c r="BM82" s="26"/>
      <c r="BN82" s="26"/>
    </row>
    <row r="83" spans="1:66" x14ac:dyDescent="0.25">
      <c r="A83" s="43"/>
      <c r="B83" s="43"/>
      <c r="C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26"/>
      <c r="BM83" s="26"/>
      <c r="BN83" s="26"/>
    </row>
    <row r="84" spans="1:66" x14ac:dyDescent="0.25">
      <c r="A84" s="43"/>
      <c r="B84" s="43"/>
      <c r="C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26"/>
      <c r="BM84" s="26"/>
      <c r="BN84" s="26"/>
    </row>
    <row r="85" spans="1:66" x14ac:dyDescent="0.25">
      <c r="A85" s="43"/>
      <c r="B85" s="43"/>
      <c r="C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26"/>
      <c r="BM85" s="26"/>
      <c r="BN85" s="26"/>
    </row>
    <row r="86" spans="1:66" x14ac:dyDescent="0.25">
      <c r="A86" s="43"/>
      <c r="B86" s="43"/>
      <c r="C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26"/>
      <c r="BM86" s="26"/>
      <c r="BN86" s="26"/>
    </row>
    <row r="87" spans="1:66" x14ac:dyDescent="0.25">
      <c r="A87" s="43"/>
      <c r="B87" s="43"/>
      <c r="C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26"/>
      <c r="BM87" s="26"/>
      <c r="BN87" s="26"/>
    </row>
    <row r="88" spans="1:66" x14ac:dyDescent="0.25">
      <c r="A88" s="43"/>
      <c r="B88" s="43"/>
      <c r="C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26"/>
      <c r="BM88" s="26"/>
      <c r="BN88" s="26"/>
    </row>
    <row r="89" spans="1:66" x14ac:dyDescent="0.25">
      <c r="A89" s="43"/>
      <c r="B89" s="43"/>
      <c r="C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26"/>
      <c r="BM89" s="26"/>
      <c r="BN89" s="26"/>
    </row>
    <row r="90" spans="1:66" x14ac:dyDescent="0.25">
      <c r="A90" s="43"/>
      <c r="B90" s="43"/>
      <c r="C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26"/>
      <c r="BM90" s="26"/>
      <c r="BN90" s="26"/>
    </row>
    <row r="91" spans="1:66" x14ac:dyDescent="0.25">
      <c r="A91" s="43"/>
      <c r="B91" s="43"/>
      <c r="C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26"/>
      <c r="BM91" s="26"/>
      <c r="BN91" s="26"/>
    </row>
    <row r="92" spans="1:66" x14ac:dyDescent="0.25">
      <c r="A92" s="43"/>
      <c r="B92" s="43"/>
      <c r="C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26"/>
      <c r="BM92" s="26"/>
      <c r="BN92" s="26"/>
    </row>
    <row r="93" spans="1:66" x14ac:dyDescent="0.25">
      <c r="A93" s="43"/>
      <c r="B93" s="43"/>
      <c r="C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26"/>
      <c r="BM93" s="26"/>
      <c r="BN93" s="26"/>
    </row>
    <row r="94" spans="1:66" x14ac:dyDescent="0.25">
      <c r="A94" s="43"/>
      <c r="B94" s="43"/>
      <c r="C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26"/>
      <c r="BM94" s="26"/>
      <c r="BN94" s="26"/>
    </row>
    <row r="95" spans="1:66" x14ac:dyDescent="0.25">
      <c r="A95" s="43"/>
      <c r="B95" s="43"/>
      <c r="C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26"/>
      <c r="BM95" s="26"/>
      <c r="BN95" s="26"/>
    </row>
    <row r="96" spans="1:66" x14ac:dyDescent="0.25">
      <c r="A96" s="43"/>
      <c r="B96" s="43"/>
      <c r="C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26"/>
      <c r="BM96" s="26"/>
      <c r="BN96" s="26"/>
    </row>
    <row r="97" spans="1:66" x14ac:dyDescent="0.25">
      <c r="A97" s="43"/>
      <c r="B97" s="43"/>
      <c r="C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26"/>
      <c r="BM97" s="26"/>
      <c r="BN97" s="26"/>
    </row>
    <row r="98" spans="1:66" x14ac:dyDescent="0.25">
      <c r="A98" s="43"/>
      <c r="B98" s="43"/>
      <c r="C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26"/>
      <c r="BM98" s="26"/>
      <c r="BN98" s="26"/>
    </row>
    <row r="99" spans="1:66" x14ac:dyDescent="0.25">
      <c r="A99" s="43"/>
      <c r="B99" s="43"/>
      <c r="C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26"/>
      <c r="BM99" s="26"/>
      <c r="BN99" s="26"/>
    </row>
    <row r="100" spans="1:66" x14ac:dyDescent="0.25">
      <c r="A100" s="43"/>
      <c r="B100" s="43"/>
      <c r="C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26"/>
      <c r="BM100" s="26"/>
      <c r="BN100" s="26"/>
    </row>
    <row r="101" spans="1:66" x14ac:dyDescent="0.25">
      <c r="A101" s="43"/>
      <c r="B101" s="43"/>
      <c r="C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26"/>
      <c r="BM101" s="26"/>
      <c r="BN101" s="26"/>
    </row>
    <row r="102" spans="1:66" x14ac:dyDescent="0.25">
      <c r="A102" s="43"/>
      <c r="B102" s="43"/>
      <c r="C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26"/>
      <c r="BM102" s="26"/>
      <c r="BN102" s="26"/>
    </row>
    <row r="103" spans="1:66" x14ac:dyDescent="0.25">
      <c r="A103" s="43"/>
      <c r="B103" s="43"/>
      <c r="C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26"/>
      <c r="BM103" s="26"/>
      <c r="BN103" s="26"/>
    </row>
    <row r="104" spans="1:66" x14ac:dyDescent="0.25">
      <c r="A104" s="43"/>
      <c r="B104" s="43"/>
      <c r="C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26"/>
      <c r="BM104" s="26"/>
      <c r="BN104" s="26"/>
    </row>
    <row r="105" spans="1:66" x14ac:dyDescent="0.25">
      <c r="A105" s="43"/>
      <c r="B105" s="43"/>
      <c r="C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26"/>
      <c r="BM105" s="26"/>
      <c r="BN105" s="26"/>
    </row>
    <row r="106" spans="1:66" x14ac:dyDescent="0.25">
      <c r="A106" s="43"/>
      <c r="B106" s="43"/>
      <c r="C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26"/>
      <c r="BM106" s="26"/>
      <c r="BN106" s="26"/>
    </row>
    <row r="107" spans="1:66" x14ac:dyDescent="0.25">
      <c r="A107" s="43"/>
      <c r="B107" s="43"/>
      <c r="C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26"/>
      <c r="BM107" s="26"/>
      <c r="BN107" s="26"/>
    </row>
    <row r="108" spans="1:66" x14ac:dyDescent="0.25">
      <c r="A108" s="43"/>
      <c r="B108" s="43"/>
      <c r="C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26"/>
      <c r="BM108" s="26"/>
      <c r="BN108" s="26"/>
    </row>
    <row r="109" spans="1:66" x14ac:dyDescent="0.25">
      <c r="A109" s="43"/>
      <c r="B109" s="43"/>
      <c r="C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26"/>
      <c r="BM109" s="26"/>
      <c r="BN109" s="26"/>
    </row>
    <row r="110" spans="1:66" x14ac:dyDescent="0.25">
      <c r="A110" s="43"/>
      <c r="B110" s="43"/>
      <c r="C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26"/>
      <c r="BM110" s="26"/>
      <c r="BN110" s="26"/>
    </row>
    <row r="111" spans="1:66" x14ac:dyDescent="0.25">
      <c r="A111" s="43"/>
      <c r="B111" s="43"/>
      <c r="C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26"/>
      <c r="BM111" s="26"/>
      <c r="BN111" s="26"/>
    </row>
    <row r="112" spans="1:66" x14ac:dyDescent="0.25">
      <c r="A112" s="43"/>
      <c r="B112" s="43"/>
      <c r="C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26"/>
      <c r="BM112" s="26"/>
      <c r="BN112" s="26"/>
    </row>
    <row r="113" spans="1:66" x14ac:dyDescent="0.25">
      <c r="A113" s="43"/>
      <c r="B113" s="43"/>
      <c r="C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26"/>
      <c r="BM113" s="26"/>
      <c r="BN113" s="26"/>
    </row>
    <row r="114" spans="1:66" x14ac:dyDescent="0.25">
      <c r="A114" s="43"/>
      <c r="B114" s="43"/>
      <c r="C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26"/>
      <c r="BM114" s="26"/>
      <c r="BN114" s="26"/>
    </row>
    <row r="115" spans="1:66" x14ac:dyDescent="0.25">
      <c r="A115" s="43"/>
      <c r="B115" s="43"/>
      <c r="C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26"/>
      <c r="BM115" s="26"/>
      <c r="BN115" s="26"/>
    </row>
    <row r="116" spans="1:66" x14ac:dyDescent="0.25">
      <c r="A116" s="43"/>
      <c r="B116" s="43"/>
      <c r="C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26"/>
      <c r="BM116" s="26"/>
      <c r="BN116" s="26"/>
    </row>
    <row r="117" spans="1:66" x14ac:dyDescent="0.25">
      <c r="A117" s="43"/>
      <c r="B117" s="43"/>
      <c r="C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26"/>
      <c r="BM117" s="26"/>
      <c r="BN117" s="26"/>
    </row>
    <row r="118" spans="1:66" x14ac:dyDescent="0.25">
      <c r="A118" s="43"/>
      <c r="B118" s="43"/>
      <c r="C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26"/>
      <c r="BM118" s="26"/>
      <c r="BN118" s="26"/>
    </row>
    <row r="119" spans="1:66" x14ac:dyDescent="0.25">
      <c r="A119" s="43"/>
      <c r="B119" s="43"/>
      <c r="C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26"/>
      <c r="BM119" s="26"/>
      <c r="BN119" s="26"/>
    </row>
    <row r="120" spans="1:66" x14ac:dyDescent="0.25">
      <c r="A120" s="43"/>
      <c r="B120" s="43"/>
      <c r="C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26"/>
      <c r="BM120" s="26"/>
      <c r="BN120" s="26"/>
    </row>
    <row r="121" spans="1:66" x14ac:dyDescent="0.25">
      <c r="A121" s="43"/>
      <c r="B121" s="43"/>
      <c r="C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26"/>
      <c r="BM121" s="26"/>
      <c r="BN121" s="26"/>
    </row>
    <row r="122" spans="1:66" x14ac:dyDescent="0.25">
      <c r="A122" s="43"/>
      <c r="B122" s="43"/>
      <c r="C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26"/>
      <c r="BM122" s="26"/>
      <c r="BN122" s="26"/>
    </row>
    <row r="123" spans="1:66" x14ac:dyDescent="0.25">
      <c r="A123" s="43"/>
      <c r="B123" s="43"/>
      <c r="C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26"/>
      <c r="BM123" s="26"/>
      <c r="BN123" s="26"/>
    </row>
    <row r="124" spans="1:66" x14ac:dyDescent="0.25">
      <c r="A124" s="43"/>
      <c r="B124" s="43"/>
      <c r="C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26"/>
      <c r="BM124" s="26"/>
      <c r="BN124" s="26"/>
    </row>
    <row r="125" spans="1:66" x14ac:dyDescent="0.25">
      <c r="A125" s="43"/>
      <c r="B125" s="43"/>
      <c r="C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26"/>
      <c r="BM125" s="26"/>
      <c r="BN125" s="26"/>
    </row>
    <row r="126" spans="1:66" x14ac:dyDescent="0.25">
      <c r="A126" s="43"/>
      <c r="B126" s="43"/>
      <c r="C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26"/>
      <c r="BM126" s="26"/>
      <c r="BN126" s="26"/>
    </row>
    <row r="127" spans="1:66" x14ac:dyDescent="0.25">
      <c r="A127" s="43"/>
      <c r="B127" s="43"/>
      <c r="C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26"/>
      <c r="BM127" s="26"/>
      <c r="BN127" s="26"/>
    </row>
    <row r="128" spans="1:66" x14ac:dyDescent="0.25">
      <c r="A128" s="43"/>
      <c r="B128" s="43"/>
      <c r="C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26"/>
      <c r="BM128" s="26"/>
      <c r="BN128" s="26"/>
    </row>
    <row r="129" spans="1:66" x14ac:dyDescent="0.25">
      <c r="A129" s="43"/>
      <c r="B129" s="43"/>
      <c r="C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26"/>
      <c r="BM129" s="26"/>
      <c r="BN129" s="26"/>
    </row>
    <row r="130" spans="1:66" x14ac:dyDescent="0.25">
      <c r="A130" s="43"/>
      <c r="B130" s="43"/>
      <c r="C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26"/>
      <c r="BM130" s="26"/>
      <c r="BN130" s="26"/>
    </row>
    <row r="131" spans="1:66" x14ac:dyDescent="0.25">
      <c r="A131" s="43"/>
      <c r="B131" s="43"/>
      <c r="C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26"/>
      <c r="BM131" s="26"/>
      <c r="BN131" s="26"/>
    </row>
    <row r="132" spans="1:66" x14ac:dyDescent="0.25">
      <c r="A132" s="43"/>
      <c r="B132" s="43"/>
      <c r="C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26"/>
      <c r="BM132" s="26"/>
      <c r="BN132" s="26"/>
    </row>
    <row r="133" spans="1:66" x14ac:dyDescent="0.25">
      <c r="A133" s="43"/>
      <c r="B133" s="43"/>
      <c r="C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26"/>
      <c r="BM133" s="26"/>
      <c r="BN133" s="26"/>
    </row>
    <row r="134" spans="1:66" x14ac:dyDescent="0.25">
      <c r="A134" s="43"/>
      <c r="B134" s="43"/>
      <c r="C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26"/>
      <c r="BM134" s="26"/>
      <c r="BN134" s="26"/>
    </row>
    <row r="135" spans="1:66" x14ac:dyDescent="0.25">
      <c r="A135" s="43"/>
      <c r="B135" s="43"/>
      <c r="C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26"/>
      <c r="BM135" s="26"/>
      <c r="BN135" s="26"/>
    </row>
    <row r="136" spans="1:66" x14ac:dyDescent="0.25">
      <c r="A136" s="43"/>
      <c r="B136" s="43"/>
      <c r="C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26"/>
      <c r="BM136" s="26"/>
      <c r="BN136" s="26"/>
    </row>
    <row r="137" spans="1:66" x14ac:dyDescent="0.25">
      <c r="A137" s="43"/>
      <c r="B137" s="43"/>
      <c r="C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26"/>
      <c r="BM137" s="26"/>
      <c r="BN137" s="26"/>
    </row>
    <row r="138" spans="1:66" x14ac:dyDescent="0.25">
      <c r="A138" s="43"/>
      <c r="B138" s="43"/>
      <c r="C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26"/>
      <c r="BM138" s="26"/>
      <c r="BN138" s="26"/>
    </row>
    <row r="139" spans="1:66" x14ac:dyDescent="0.25">
      <c r="A139" s="43"/>
      <c r="B139" s="43"/>
      <c r="C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26"/>
      <c r="BM139" s="26"/>
      <c r="BN139" s="26"/>
    </row>
    <row r="140" spans="1:66" x14ac:dyDescent="0.25">
      <c r="A140" s="43"/>
      <c r="B140" s="43"/>
      <c r="C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26"/>
      <c r="BM140" s="26"/>
      <c r="BN140" s="26"/>
    </row>
    <row r="141" spans="1:66" x14ac:dyDescent="0.25">
      <c r="A141" s="43"/>
      <c r="B141" s="43"/>
      <c r="C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26"/>
      <c r="BM141" s="26"/>
      <c r="BN141" s="26"/>
    </row>
    <row r="142" spans="1:66" x14ac:dyDescent="0.25">
      <c r="A142" s="43"/>
      <c r="B142" s="43"/>
      <c r="C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26"/>
      <c r="BM142" s="26"/>
      <c r="BN142" s="26"/>
    </row>
    <row r="143" spans="1:66" x14ac:dyDescent="0.25">
      <c r="A143" s="43"/>
      <c r="B143" s="43"/>
      <c r="C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26"/>
      <c r="BM143" s="26"/>
      <c r="BN143" s="26"/>
    </row>
    <row r="144" spans="1:66" x14ac:dyDescent="0.25">
      <c r="A144" s="43"/>
      <c r="B144" s="43"/>
      <c r="C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26"/>
      <c r="BM144" s="26"/>
      <c r="BN144" s="26"/>
    </row>
    <row r="145" spans="1:66" x14ac:dyDescent="0.25">
      <c r="A145" s="43"/>
      <c r="B145" s="43"/>
      <c r="C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26"/>
      <c r="BM145" s="26"/>
      <c r="BN145" s="26"/>
    </row>
    <row r="146" spans="1:66" x14ac:dyDescent="0.25">
      <c r="A146" s="43"/>
      <c r="B146" s="43"/>
      <c r="C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26"/>
      <c r="BM146" s="26"/>
      <c r="BN146" s="26"/>
    </row>
    <row r="147" spans="1:66" x14ac:dyDescent="0.25">
      <c r="A147" s="43"/>
      <c r="B147" s="43"/>
      <c r="C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26"/>
      <c r="BM147" s="26"/>
      <c r="BN147" s="26"/>
    </row>
    <row r="148" spans="1:66" x14ac:dyDescent="0.25">
      <c r="A148" s="43"/>
      <c r="B148" s="43"/>
      <c r="C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26"/>
      <c r="BM148" s="26"/>
      <c r="BN148" s="26"/>
    </row>
    <row r="149" spans="1:66" x14ac:dyDescent="0.25">
      <c r="A149" s="43"/>
      <c r="B149" s="43"/>
      <c r="C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26"/>
      <c r="BM149" s="26"/>
      <c r="BN149" s="26"/>
    </row>
    <row r="150" spans="1:66" x14ac:dyDescent="0.25">
      <c r="A150" s="43"/>
      <c r="B150" s="43"/>
      <c r="C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26"/>
      <c r="BM150" s="26"/>
      <c r="BN150" s="26"/>
    </row>
    <row r="151" spans="1:66" x14ac:dyDescent="0.25">
      <c r="A151" s="43"/>
      <c r="B151" s="43"/>
      <c r="C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26"/>
      <c r="BM151" s="26"/>
      <c r="BN151" s="26"/>
    </row>
    <row r="152" spans="1:66" x14ac:dyDescent="0.25">
      <c r="A152" s="43"/>
      <c r="B152" s="43"/>
      <c r="C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26"/>
      <c r="BM152" s="26"/>
      <c r="BN152" s="26"/>
    </row>
    <row r="153" spans="1:66" x14ac:dyDescent="0.25">
      <c r="A153" s="43"/>
      <c r="B153" s="43"/>
      <c r="C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26"/>
      <c r="BM153" s="26"/>
      <c r="BN153" s="26"/>
    </row>
    <row r="154" spans="1:66" x14ac:dyDescent="0.25">
      <c r="A154" s="43"/>
      <c r="B154" s="43"/>
      <c r="C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26"/>
      <c r="BM154" s="26"/>
      <c r="BN154" s="26"/>
    </row>
    <row r="155" spans="1:66" x14ac:dyDescent="0.25">
      <c r="A155" s="43"/>
      <c r="B155" s="43"/>
      <c r="C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26"/>
      <c r="BM155" s="26"/>
      <c r="BN155" s="26"/>
    </row>
    <row r="156" spans="1:66" x14ac:dyDescent="0.25">
      <c r="A156" s="43"/>
      <c r="B156" s="43"/>
      <c r="C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26"/>
      <c r="BM156" s="26"/>
      <c r="BN156" s="26"/>
    </row>
    <row r="157" spans="1:66" x14ac:dyDescent="0.25">
      <c r="A157" s="43"/>
      <c r="B157" s="43"/>
      <c r="C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26"/>
      <c r="BM157" s="26"/>
      <c r="BN157" s="26"/>
    </row>
    <row r="158" spans="1:66" x14ac:dyDescent="0.25">
      <c r="A158" s="43"/>
      <c r="B158" s="43"/>
      <c r="C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26"/>
      <c r="BM158" s="26"/>
      <c r="BN158" s="26"/>
    </row>
    <row r="159" spans="1:66" x14ac:dyDescent="0.25">
      <c r="A159" s="43"/>
      <c r="B159" s="43"/>
      <c r="C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26"/>
      <c r="BM159" s="26"/>
      <c r="BN159" s="26"/>
    </row>
    <row r="160" spans="1:66" x14ac:dyDescent="0.25">
      <c r="A160" s="43"/>
      <c r="B160" s="43"/>
      <c r="C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26"/>
      <c r="BM160" s="26"/>
      <c r="BN160" s="26"/>
    </row>
    <row r="161" spans="1:66" x14ac:dyDescent="0.25">
      <c r="A161" s="43"/>
      <c r="B161" s="43"/>
      <c r="C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26"/>
      <c r="BM161" s="26"/>
      <c r="BN161" s="26"/>
    </row>
    <row r="162" spans="1:66" x14ac:dyDescent="0.25">
      <c r="A162" s="43"/>
      <c r="B162" s="43"/>
      <c r="C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26"/>
      <c r="BM162" s="26"/>
      <c r="BN162" s="26"/>
    </row>
    <row r="163" spans="1:66" x14ac:dyDescent="0.25">
      <c r="A163" s="43"/>
      <c r="B163" s="43"/>
      <c r="C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26"/>
      <c r="BM163" s="26"/>
      <c r="BN163" s="26"/>
    </row>
    <row r="164" spans="1:66" x14ac:dyDescent="0.25">
      <c r="A164" s="43"/>
      <c r="B164" s="43"/>
      <c r="C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26"/>
      <c r="BM164" s="26"/>
      <c r="BN164" s="26"/>
    </row>
    <row r="165" spans="1:66" x14ac:dyDescent="0.25">
      <c r="A165" s="43"/>
      <c r="B165" s="43"/>
      <c r="C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26"/>
      <c r="BM165" s="26"/>
      <c r="BN165" s="26"/>
    </row>
    <row r="166" spans="1:66" x14ac:dyDescent="0.25">
      <c r="A166" s="43"/>
      <c r="B166" s="43"/>
      <c r="C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26"/>
      <c r="BM166" s="26"/>
      <c r="BN166" s="26"/>
    </row>
    <row r="167" spans="1:66" x14ac:dyDescent="0.25">
      <c r="A167" s="43"/>
      <c r="B167" s="43"/>
      <c r="C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26"/>
      <c r="BM167" s="26"/>
      <c r="BN167" s="26"/>
    </row>
    <row r="168" spans="1:66" x14ac:dyDescent="0.25">
      <c r="A168" s="43"/>
      <c r="B168" s="43"/>
      <c r="C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26"/>
      <c r="BM168" s="26"/>
      <c r="BN168" s="26"/>
    </row>
    <row r="169" spans="1:66" x14ac:dyDescent="0.25">
      <c r="A169" s="43"/>
      <c r="B169" s="43"/>
      <c r="C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26"/>
      <c r="BM169" s="26"/>
      <c r="BN169" s="26"/>
    </row>
    <row r="170" spans="1:66" x14ac:dyDescent="0.25">
      <c r="A170" s="43"/>
      <c r="B170" s="43"/>
      <c r="C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26"/>
      <c r="BM170" s="26"/>
      <c r="BN170" s="26"/>
    </row>
    <row r="171" spans="1:66" x14ac:dyDescent="0.25">
      <c r="A171" s="43"/>
      <c r="B171" s="43"/>
      <c r="C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26"/>
      <c r="BM171" s="26"/>
      <c r="BN171" s="26"/>
    </row>
    <row r="172" spans="1:66" x14ac:dyDescent="0.25">
      <c r="A172" s="43"/>
      <c r="B172" s="43"/>
      <c r="C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26"/>
      <c r="BM172" s="26"/>
      <c r="BN172" s="26"/>
    </row>
    <row r="173" spans="1:66" x14ac:dyDescent="0.25">
      <c r="A173" s="43"/>
      <c r="B173" s="43"/>
      <c r="C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26"/>
      <c r="BM173" s="26"/>
      <c r="BN173" s="26"/>
    </row>
    <row r="174" spans="1:66" x14ac:dyDescent="0.25">
      <c r="A174" s="43"/>
      <c r="B174" s="43"/>
      <c r="C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26"/>
      <c r="BM174" s="26"/>
      <c r="BN174" s="26"/>
    </row>
    <row r="175" spans="1:66" x14ac:dyDescent="0.25">
      <c r="A175" s="43"/>
      <c r="B175" s="43"/>
      <c r="C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26"/>
      <c r="BM175" s="26"/>
      <c r="BN175" s="26"/>
    </row>
    <row r="176" spans="1:66" x14ac:dyDescent="0.25">
      <c r="A176" s="43"/>
      <c r="B176" s="43"/>
      <c r="C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26"/>
      <c r="BM176" s="26"/>
      <c r="BN176" s="26"/>
    </row>
    <row r="177" spans="1:66" x14ac:dyDescent="0.25">
      <c r="A177" s="43"/>
      <c r="B177" s="43"/>
      <c r="C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26"/>
      <c r="BM177" s="26"/>
      <c r="BN177" s="26"/>
    </row>
    <row r="178" spans="1:66" x14ac:dyDescent="0.25">
      <c r="A178" s="43"/>
      <c r="B178" s="43"/>
      <c r="C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26"/>
      <c r="BM178" s="26"/>
      <c r="BN178" s="26"/>
    </row>
    <row r="179" spans="1:66" x14ac:dyDescent="0.25">
      <c r="A179" s="43"/>
      <c r="B179" s="43"/>
      <c r="C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26"/>
      <c r="BM179" s="26"/>
      <c r="BN179" s="26"/>
    </row>
    <row r="180" spans="1:66" x14ac:dyDescent="0.25">
      <c r="A180" s="43"/>
      <c r="B180" s="43"/>
      <c r="C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26"/>
      <c r="BM180" s="26"/>
      <c r="BN180" s="26"/>
    </row>
    <row r="181" spans="1:66" x14ac:dyDescent="0.25">
      <c r="A181" s="43"/>
      <c r="B181" s="43"/>
      <c r="C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26"/>
      <c r="BM181" s="26"/>
      <c r="BN181" s="26"/>
    </row>
    <row r="182" spans="1:66" x14ac:dyDescent="0.25">
      <c r="A182" s="43"/>
      <c r="B182" s="43"/>
      <c r="C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26"/>
      <c r="BM182" s="26"/>
      <c r="BN182" s="26"/>
    </row>
    <row r="183" spans="1:66" x14ac:dyDescent="0.25">
      <c r="A183" s="43"/>
      <c r="B183" s="43"/>
      <c r="C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26"/>
      <c r="BM183" s="26"/>
      <c r="BN183" s="26"/>
    </row>
    <row r="184" spans="1:66" x14ac:dyDescent="0.25">
      <c r="A184" s="43"/>
      <c r="B184" s="43"/>
      <c r="C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26"/>
      <c r="BM184" s="26"/>
      <c r="BN184" s="26"/>
    </row>
    <row r="185" spans="1:66" x14ac:dyDescent="0.25">
      <c r="A185" s="43"/>
      <c r="B185" s="43"/>
      <c r="C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26"/>
      <c r="BM185" s="26"/>
      <c r="BN185" s="26"/>
    </row>
    <row r="186" spans="1:66" x14ac:dyDescent="0.25">
      <c r="A186" s="43"/>
      <c r="B186" s="43"/>
      <c r="C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26"/>
      <c r="BM186" s="26"/>
      <c r="BN186" s="26"/>
    </row>
    <row r="187" spans="1:66" x14ac:dyDescent="0.25">
      <c r="A187" s="43"/>
      <c r="B187" s="43"/>
      <c r="C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26"/>
      <c r="BM187" s="26"/>
      <c r="BN187" s="26"/>
    </row>
    <row r="188" spans="1:66" x14ac:dyDescent="0.25">
      <c r="A188" s="43"/>
      <c r="B188" s="43"/>
      <c r="C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26"/>
      <c r="BM188" s="26"/>
      <c r="BN188" s="26"/>
    </row>
    <row r="189" spans="1:66" x14ac:dyDescent="0.25">
      <c r="A189" s="43"/>
      <c r="B189" s="43"/>
      <c r="C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26"/>
      <c r="BM189" s="26"/>
      <c r="BN189" s="26"/>
    </row>
    <row r="190" spans="1:66" x14ac:dyDescent="0.25">
      <c r="A190" s="43"/>
      <c r="B190" s="43"/>
      <c r="C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26"/>
      <c r="BM190" s="26"/>
      <c r="BN190" s="26"/>
    </row>
    <row r="191" spans="1:66" x14ac:dyDescent="0.25">
      <c r="A191" s="43"/>
      <c r="B191" s="43"/>
      <c r="C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26"/>
      <c r="BM191" s="26"/>
      <c r="BN191" s="26"/>
    </row>
    <row r="192" spans="1:66" x14ac:dyDescent="0.25">
      <c r="A192" s="43"/>
      <c r="B192" s="43"/>
      <c r="C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26"/>
      <c r="BM192" s="26"/>
      <c r="BN192" s="26"/>
    </row>
    <row r="193" spans="1:66" x14ac:dyDescent="0.25">
      <c r="A193" s="43"/>
      <c r="B193" s="43"/>
      <c r="C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26"/>
      <c r="BM193" s="26"/>
      <c r="BN193" s="26"/>
    </row>
    <row r="194" spans="1:66" x14ac:dyDescent="0.25">
      <c r="A194" s="43"/>
      <c r="B194" s="43"/>
      <c r="C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26"/>
      <c r="BM194" s="26"/>
      <c r="BN194" s="26"/>
    </row>
    <row r="195" spans="1:66" x14ac:dyDescent="0.25">
      <c r="A195" s="43"/>
      <c r="B195" s="43"/>
      <c r="C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26"/>
      <c r="BM195" s="26"/>
      <c r="BN195" s="26"/>
    </row>
    <row r="196" spans="1:66" x14ac:dyDescent="0.25">
      <c r="A196" s="43"/>
      <c r="B196" s="43"/>
      <c r="C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26"/>
      <c r="BM196" s="26"/>
      <c r="BN196" s="26"/>
    </row>
    <row r="197" spans="1:66" x14ac:dyDescent="0.25">
      <c r="A197" s="43"/>
      <c r="B197" s="43"/>
      <c r="C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26"/>
      <c r="BM197" s="26"/>
      <c r="BN197" s="26"/>
    </row>
    <row r="198" spans="1:66" x14ac:dyDescent="0.25">
      <c r="A198" s="43"/>
      <c r="B198" s="43"/>
      <c r="C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26"/>
      <c r="BM198" s="26"/>
      <c r="BN198" s="26"/>
    </row>
    <row r="199" spans="1:66" x14ac:dyDescent="0.25">
      <c r="A199" s="43"/>
      <c r="B199" s="43"/>
      <c r="C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26"/>
      <c r="BM199" s="26"/>
      <c r="BN199" s="26"/>
    </row>
    <row r="200" spans="1:66" x14ac:dyDescent="0.25">
      <c r="A200" s="43"/>
      <c r="B200" s="43"/>
      <c r="C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26"/>
      <c r="BM200" s="26"/>
      <c r="BN200" s="26"/>
    </row>
    <row r="201" spans="1:66" x14ac:dyDescent="0.25">
      <c r="A201" s="43"/>
      <c r="B201" s="43"/>
      <c r="C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26"/>
      <c r="BM201" s="26"/>
      <c r="BN201" s="26"/>
    </row>
    <row r="202" spans="1:66" x14ac:dyDescent="0.25">
      <c r="A202" s="43"/>
      <c r="B202" s="43"/>
      <c r="C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26"/>
      <c r="BM202" s="26"/>
      <c r="BN202" s="26"/>
    </row>
    <row r="203" spans="1:66" x14ac:dyDescent="0.25">
      <c r="A203" s="43"/>
      <c r="B203" s="43"/>
      <c r="C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26"/>
      <c r="BM203" s="26"/>
      <c r="BN203" s="26"/>
    </row>
    <row r="204" spans="1:66" x14ac:dyDescent="0.25">
      <c r="A204" s="43"/>
      <c r="B204" s="43"/>
      <c r="C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26"/>
      <c r="BM204" s="26"/>
      <c r="BN204" s="26"/>
    </row>
    <row r="205" spans="1:66" x14ac:dyDescent="0.25">
      <c r="A205" s="43"/>
      <c r="B205" s="43"/>
      <c r="C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26"/>
      <c r="BM205" s="26"/>
      <c r="BN205" s="26"/>
    </row>
    <row r="206" spans="1:66" x14ac:dyDescent="0.25">
      <c r="A206" s="43"/>
      <c r="B206" s="43"/>
      <c r="C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26"/>
      <c r="BM206" s="26"/>
      <c r="BN206" s="26"/>
    </row>
    <row r="207" spans="1:66" x14ac:dyDescent="0.25">
      <c r="A207" s="43"/>
      <c r="B207" s="43"/>
      <c r="C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26"/>
      <c r="BM207" s="26"/>
      <c r="BN207" s="26"/>
    </row>
    <row r="208" spans="1:66" x14ac:dyDescent="0.25">
      <c r="A208" s="43"/>
      <c r="B208" s="43"/>
      <c r="C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26"/>
      <c r="BM208" s="26"/>
      <c r="BN208" s="26"/>
    </row>
    <row r="209" spans="1:66" x14ac:dyDescent="0.25">
      <c r="A209" s="43"/>
      <c r="B209" s="43"/>
      <c r="C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26"/>
      <c r="BM209" s="26"/>
      <c r="BN209" s="26"/>
    </row>
    <row r="210" spans="1:66" x14ac:dyDescent="0.25">
      <c r="A210" s="43"/>
      <c r="B210" s="43"/>
      <c r="C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26"/>
      <c r="BM210" s="26"/>
      <c r="BN210" s="26"/>
    </row>
    <row r="211" spans="1:66" x14ac:dyDescent="0.25">
      <c r="A211" s="43"/>
      <c r="B211" s="43"/>
      <c r="C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26"/>
      <c r="BM211" s="26"/>
      <c r="BN211" s="26"/>
    </row>
    <row r="212" spans="1:66" x14ac:dyDescent="0.25">
      <c r="A212" s="43"/>
      <c r="B212" s="43"/>
      <c r="C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26"/>
      <c r="BM212" s="26"/>
      <c r="BN212" s="26"/>
    </row>
    <row r="213" spans="1:66" x14ac:dyDescent="0.25">
      <c r="A213" s="43"/>
      <c r="B213" s="43"/>
      <c r="C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26"/>
      <c r="BM213" s="26"/>
      <c r="BN213" s="26"/>
    </row>
    <row r="214" spans="1:66" x14ac:dyDescent="0.25">
      <c r="A214" s="43"/>
      <c r="B214" s="43"/>
      <c r="C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26"/>
      <c r="BM214" s="26"/>
      <c r="BN214" s="26"/>
    </row>
    <row r="215" spans="1:66" x14ac:dyDescent="0.25">
      <c r="A215" s="43"/>
      <c r="B215" s="43"/>
      <c r="C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26"/>
      <c r="BM215" s="26"/>
      <c r="BN215" s="26"/>
    </row>
    <row r="216" spans="1:66" x14ac:dyDescent="0.25">
      <c r="A216" s="43"/>
      <c r="B216" s="43"/>
      <c r="C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26"/>
      <c r="BM216" s="26"/>
      <c r="BN216" s="26"/>
    </row>
    <row r="217" spans="1:66" x14ac:dyDescent="0.25">
      <c r="A217" s="43"/>
      <c r="B217" s="43"/>
      <c r="C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26"/>
      <c r="BM217" s="26"/>
      <c r="BN217" s="26"/>
    </row>
    <row r="218" spans="1:66" x14ac:dyDescent="0.25">
      <c r="A218" s="43"/>
      <c r="B218" s="43"/>
      <c r="C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26"/>
      <c r="BM218" s="26"/>
      <c r="BN218" s="26"/>
    </row>
    <row r="219" spans="1:66" x14ac:dyDescent="0.25">
      <c r="A219" s="43"/>
      <c r="B219" s="43"/>
      <c r="C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26"/>
      <c r="BM219" s="26"/>
      <c r="BN219" s="26"/>
    </row>
    <row r="220" spans="1:66" x14ac:dyDescent="0.25">
      <c r="A220" s="43"/>
      <c r="B220" s="43"/>
      <c r="C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26"/>
      <c r="BM220" s="26"/>
      <c r="BN220" s="26"/>
    </row>
    <row r="221" spans="1:66" x14ac:dyDescent="0.25">
      <c r="A221" s="43"/>
      <c r="B221" s="43"/>
      <c r="C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26"/>
      <c r="BM221" s="26"/>
      <c r="BN221" s="26"/>
    </row>
    <row r="222" spans="1:66" x14ac:dyDescent="0.25">
      <c r="A222" s="43"/>
      <c r="B222" s="43"/>
      <c r="C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26"/>
      <c r="BM222" s="26"/>
      <c r="BN222" s="26"/>
    </row>
    <row r="223" spans="1:66" x14ac:dyDescent="0.25">
      <c r="A223" s="43"/>
      <c r="B223" s="43"/>
      <c r="C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26"/>
      <c r="BM223" s="26"/>
      <c r="BN223" s="26"/>
    </row>
    <row r="224" spans="1:66" x14ac:dyDescent="0.25">
      <c r="A224" s="43"/>
      <c r="B224" s="43"/>
      <c r="C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26"/>
      <c r="BM224" s="26"/>
      <c r="BN224" s="26"/>
    </row>
    <row r="225" spans="1:66" x14ac:dyDescent="0.25">
      <c r="A225" s="43"/>
      <c r="B225" s="43"/>
      <c r="C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26"/>
      <c r="BM225" s="26"/>
      <c r="BN225" s="26"/>
    </row>
    <row r="226" spans="1:66" x14ac:dyDescent="0.25">
      <c r="A226" s="43"/>
      <c r="B226" s="43"/>
      <c r="C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26"/>
      <c r="BM226" s="26"/>
      <c r="BN226" s="26"/>
    </row>
    <row r="227" spans="1:66" x14ac:dyDescent="0.25">
      <c r="A227" s="43"/>
      <c r="B227" s="43"/>
      <c r="C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26"/>
      <c r="BM227" s="26"/>
      <c r="BN227" s="26"/>
    </row>
    <row r="228" spans="1:66" x14ac:dyDescent="0.25">
      <c r="A228" s="43"/>
      <c r="B228" s="43"/>
      <c r="C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26"/>
      <c r="BM228" s="26"/>
      <c r="BN228" s="26"/>
    </row>
    <row r="229" spans="1:66" x14ac:dyDescent="0.25">
      <c r="A229" s="43"/>
      <c r="B229" s="43"/>
      <c r="C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26"/>
      <c r="BM229" s="26"/>
      <c r="BN229" s="26"/>
    </row>
    <row r="230" spans="1:66" x14ac:dyDescent="0.25">
      <c r="A230" s="43"/>
      <c r="B230" s="43"/>
      <c r="C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26"/>
      <c r="BM230" s="26"/>
      <c r="BN230" s="26"/>
    </row>
    <row r="231" spans="1:66" x14ac:dyDescent="0.25">
      <c r="A231" s="43"/>
      <c r="B231" s="43"/>
      <c r="C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26"/>
      <c r="BM231" s="26"/>
      <c r="BN231" s="26"/>
    </row>
    <row r="232" spans="1:66" x14ac:dyDescent="0.25">
      <c r="A232" s="43"/>
      <c r="B232" s="43"/>
      <c r="C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26"/>
      <c r="BM232" s="26"/>
      <c r="BN232" s="26"/>
    </row>
    <row r="233" spans="1:66" x14ac:dyDescent="0.25">
      <c r="A233" s="43"/>
      <c r="B233" s="43"/>
      <c r="C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26"/>
      <c r="BM233" s="26"/>
      <c r="BN233" s="26"/>
    </row>
    <row r="234" spans="1:66" x14ac:dyDescent="0.25">
      <c r="A234" s="43"/>
      <c r="B234" s="43"/>
      <c r="C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26"/>
      <c r="BM234" s="26"/>
      <c r="BN234" s="26"/>
    </row>
    <row r="235" spans="1:66" x14ac:dyDescent="0.25">
      <c r="A235" s="43"/>
      <c r="B235" s="43"/>
      <c r="C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26"/>
      <c r="BM235" s="26"/>
      <c r="BN235" s="26"/>
    </row>
    <row r="236" spans="1:66" x14ac:dyDescent="0.25">
      <c r="A236" s="43"/>
      <c r="B236" s="43"/>
      <c r="C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26"/>
      <c r="BM236" s="26"/>
      <c r="BN236" s="26"/>
    </row>
    <row r="237" spans="1:66" x14ac:dyDescent="0.25">
      <c r="A237" s="43"/>
      <c r="B237" s="43"/>
      <c r="C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26"/>
      <c r="BM237" s="26"/>
      <c r="BN237" s="26"/>
    </row>
    <row r="238" spans="1:66" x14ac:dyDescent="0.25">
      <c r="A238" s="43"/>
      <c r="B238" s="43"/>
      <c r="C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26"/>
      <c r="BM238" s="26"/>
      <c r="BN238" s="26"/>
    </row>
    <row r="239" spans="1:66" x14ac:dyDescent="0.25">
      <c r="A239" s="43"/>
      <c r="B239" s="43"/>
      <c r="C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26"/>
      <c r="BM239" s="26"/>
      <c r="BN239" s="26"/>
    </row>
    <row r="240" spans="1:66" x14ac:dyDescent="0.25">
      <c r="A240" s="43"/>
      <c r="B240" s="43"/>
      <c r="C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26"/>
      <c r="BM240" s="26"/>
      <c r="BN240" s="26"/>
    </row>
    <row r="241" spans="1:66" x14ac:dyDescent="0.25">
      <c r="A241" s="43"/>
      <c r="B241" s="43"/>
      <c r="C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26"/>
      <c r="BM241" s="26"/>
      <c r="BN241" s="26"/>
    </row>
    <row r="242" spans="1:66" x14ac:dyDescent="0.25">
      <c r="A242" s="43"/>
      <c r="B242" s="43"/>
      <c r="C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26"/>
      <c r="BM242" s="26"/>
      <c r="BN242" s="26"/>
    </row>
    <row r="243" spans="1:66" x14ac:dyDescent="0.25">
      <c r="A243" s="43"/>
      <c r="B243" s="43"/>
      <c r="C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26"/>
      <c r="BM243" s="26"/>
      <c r="BN243" s="26"/>
    </row>
    <row r="244" spans="1:66" x14ac:dyDescent="0.25">
      <c r="A244" s="43"/>
      <c r="B244" s="43"/>
      <c r="C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26"/>
      <c r="BM244" s="26"/>
      <c r="BN244" s="26"/>
    </row>
    <row r="245" spans="1:66" x14ac:dyDescent="0.25">
      <c r="A245" s="43"/>
      <c r="B245" s="43"/>
      <c r="C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26"/>
      <c r="BM245" s="26"/>
      <c r="BN245" s="26"/>
    </row>
    <row r="246" spans="1:66" x14ac:dyDescent="0.25">
      <c r="A246" s="43"/>
      <c r="B246" s="43"/>
      <c r="C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26"/>
      <c r="BM246" s="26"/>
      <c r="BN246" s="26"/>
    </row>
    <row r="247" spans="1:66" x14ac:dyDescent="0.25">
      <c r="A247" s="43"/>
      <c r="B247" s="43"/>
      <c r="C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26"/>
      <c r="BM247" s="26"/>
      <c r="BN247" s="26"/>
    </row>
    <row r="248" spans="1:66" x14ac:dyDescent="0.25">
      <c r="A248" s="43"/>
      <c r="B248" s="43"/>
      <c r="C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26"/>
      <c r="BM248" s="26"/>
      <c r="BN248" s="26"/>
    </row>
    <row r="249" spans="1:66" x14ac:dyDescent="0.25">
      <c r="A249" s="43"/>
      <c r="B249" s="43"/>
      <c r="C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26"/>
      <c r="BM249" s="26"/>
      <c r="BN249" s="26"/>
    </row>
    <row r="250" spans="1:66" x14ac:dyDescent="0.25">
      <c r="A250" s="43"/>
      <c r="B250" s="43"/>
      <c r="C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26"/>
      <c r="BM250" s="26"/>
      <c r="BN250" s="26"/>
    </row>
    <row r="251" spans="1:66" x14ac:dyDescent="0.25">
      <c r="A251" s="43"/>
      <c r="B251" s="43"/>
      <c r="C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26"/>
      <c r="BM251" s="26"/>
      <c r="BN251" s="26"/>
    </row>
    <row r="252" spans="1:66" x14ac:dyDescent="0.25">
      <c r="A252" s="43"/>
      <c r="B252" s="43"/>
      <c r="C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26"/>
      <c r="BM252" s="26"/>
      <c r="BN252" s="26"/>
    </row>
    <row r="253" spans="1:66" x14ac:dyDescent="0.25">
      <c r="A253" s="43"/>
      <c r="B253" s="43"/>
      <c r="C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26"/>
      <c r="BM253" s="26"/>
      <c r="BN253" s="26"/>
    </row>
    <row r="254" spans="1:66" x14ac:dyDescent="0.25">
      <c r="A254" s="43"/>
      <c r="B254" s="43"/>
      <c r="C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26"/>
      <c r="BM254" s="26"/>
      <c r="BN254" s="26"/>
    </row>
    <row r="255" spans="1:66" x14ac:dyDescent="0.25">
      <c r="A255" s="43"/>
      <c r="B255" s="43"/>
      <c r="C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26"/>
      <c r="BM255" s="26"/>
      <c r="BN255" s="26"/>
    </row>
    <row r="256" spans="1:66" x14ac:dyDescent="0.25">
      <c r="A256" s="43"/>
      <c r="B256" s="43"/>
      <c r="C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26"/>
      <c r="BM256" s="26"/>
      <c r="BN256" s="26"/>
    </row>
    <row r="257" spans="1:66" x14ac:dyDescent="0.25">
      <c r="A257" s="43"/>
      <c r="B257" s="43"/>
      <c r="C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26"/>
      <c r="BM257" s="26"/>
      <c r="BN257" s="26"/>
    </row>
    <row r="258" spans="1:66" x14ac:dyDescent="0.25">
      <c r="A258" s="43"/>
      <c r="B258" s="43"/>
      <c r="C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26"/>
      <c r="BM258" s="26"/>
      <c r="BN258" s="26"/>
    </row>
    <row r="259" spans="1:66" x14ac:dyDescent="0.25">
      <c r="A259" s="43"/>
      <c r="B259" s="43"/>
      <c r="C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26"/>
      <c r="BM259" s="26"/>
      <c r="BN259" s="26"/>
    </row>
    <row r="260" spans="1:66" x14ac:dyDescent="0.25">
      <c r="A260" s="43"/>
      <c r="B260" s="43"/>
      <c r="C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26"/>
      <c r="BM260" s="26"/>
      <c r="BN260" s="26"/>
    </row>
    <row r="261" spans="1:66" x14ac:dyDescent="0.25">
      <c r="A261" s="43"/>
      <c r="B261" s="43"/>
      <c r="C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26"/>
      <c r="BM261" s="26"/>
      <c r="BN261" s="26"/>
    </row>
    <row r="262" spans="1:66" x14ac:dyDescent="0.25">
      <c r="A262" s="43"/>
      <c r="B262" s="43"/>
      <c r="C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26"/>
      <c r="BM262" s="26"/>
      <c r="BN262" s="26"/>
    </row>
    <row r="263" spans="1:66" x14ac:dyDescent="0.25">
      <c r="A263" s="43"/>
      <c r="B263" s="43"/>
      <c r="C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26"/>
      <c r="BM263" s="26"/>
      <c r="BN263" s="26"/>
    </row>
    <row r="264" spans="1:66" x14ac:dyDescent="0.25">
      <c r="A264" s="43"/>
      <c r="B264" s="43"/>
      <c r="C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26"/>
      <c r="BM264" s="26"/>
      <c r="BN264" s="26"/>
    </row>
    <row r="265" spans="1:66" x14ac:dyDescent="0.25">
      <c r="A265" s="43"/>
      <c r="B265" s="43"/>
      <c r="C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26"/>
      <c r="BM265" s="26"/>
      <c r="BN265" s="26"/>
    </row>
    <row r="266" spans="1:66" x14ac:dyDescent="0.25">
      <c r="A266" s="43"/>
      <c r="B266" s="43"/>
      <c r="C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26"/>
      <c r="BM266" s="26"/>
      <c r="BN266" s="26"/>
    </row>
    <row r="267" spans="1:66" x14ac:dyDescent="0.25">
      <c r="A267" s="43"/>
      <c r="B267" s="43"/>
      <c r="C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26"/>
      <c r="BM267" s="26"/>
      <c r="BN267" s="26"/>
    </row>
    <row r="268" spans="1:66" x14ac:dyDescent="0.25">
      <c r="A268" s="43"/>
      <c r="B268" s="43"/>
      <c r="C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26"/>
      <c r="BM268" s="26"/>
      <c r="BN268" s="26"/>
    </row>
    <row r="269" spans="1:66" x14ac:dyDescent="0.25">
      <c r="A269" s="43"/>
      <c r="B269" s="43"/>
      <c r="C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26"/>
      <c r="BM269" s="26"/>
      <c r="BN269" s="26"/>
    </row>
    <row r="270" spans="1:66" x14ac:dyDescent="0.25">
      <c r="A270" s="43"/>
      <c r="B270" s="43"/>
      <c r="C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26"/>
      <c r="BM270" s="26"/>
      <c r="BN270" s="26"/>
    </row>
    <row r="271" spans="1:66" x14ac:dyDescent="0.25">
      <c r="A271" s="43"/>
      <c r="B271" s="43"/>
      <c r="C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26"/>
      <c r="BM271" s="26"/>
      <c r="BN271" s="26"/>
    </row>
    <row r="272" spans="1:66" x14ac:dyDescent="0.25">
      <c r="A272" s="43"/>
      <c r="B272" s="43"/>
      <c r="C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26"/>
      <c r="BM272" s="26"/>
      <c r="BN272" s="26"/>
    </row>
    <row r="273" spans="1:66" x14ac:dyDescent="0.25">
      <c r="A273" s="43"/>
      <c r="B273" s="43"/>
      <c r="C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26"/>
      <c r="BM273" s="26"/>
      <c r="BN273" s="26"/>
    </row>
    <row r="274" spans="1:66" x14ac:dyDescent="0.25">
      <c r="A274" s="43"/>
      <c r="B274" s="43"/>
      <c r="C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26"/>
      <c r="BM274" s="26"/>
      <c r="BN274" s="26"/>
    </row>
    <row r="275" spans="1:66" x14ac:dyDescent="0.25">
      <c r="A275" s="43"/>
      <c r="B275" s="43"/>
      <c r="C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26"/>
      <c r="BM275" s="26"/>
      <c r="BN275" s="26"/>
    </row>
    <row r="276" spans="1:66" x14ac:dyDescent="0.25">
      <c r="A276" s="43"/>
      <c r="B276" s="43"/>
      <c r="C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26"/>
      <c r="BM276" s="26"/>
      <c r="BN276" s="26"/>
    </row>
    <row r="277" spans="1:66" x14ac:dyDescent="0.25">
      <c r="A277" s="43"/>
      <c r="B277" s="43"/>
      <c r="C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26"/>
      <c r="BM277" s="26"/>
      <c r="BN277" s="26"/>
    </row>
    <row r="278" spans="1:66" x14ac:dyDescent="0.25">
      <c r="A278" s="43"/>
      <c r="B278" s="43"/>
      <c r="C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26"/>
      <c r="BM278" s="26"/>
      <c r="BN278" s="26"/>
    </row>
    <row r="279" spans="1:66" x14ac:dyDescent="0.25">
      <c r="A279" s="43"/>
      <c r="B279" s="43"/>
      <c r="C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26"/>
      <c r="BM279" s="26"/>
      <c r="BN279" s="26"/>
    </row>
    <row r="280" spans="1:66" x14ac:dyDescent="0.25">
      <c r="A280" s="43"/>
      <c r="B280" s="43"/>
      <c r="C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26"/>
      <c r="BM280" s="26"/>
      <c r="BN280" s="26"/>
    </row>
    <row r="281" spans="1:66" x14ac:dyDescent="0.25">
      <c r="A281" s="43"/>
      <c r="B281" s="43"/>
      <c r="C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26"/>
      <c r="BM281" s="26"/>
      <c r="BN281" s="26"/>
    </row>
    <row r="282" spans="1:66" x14ac:dyDescent="0.25">
      <c r="A282" s="43"/>
      <c r="B282" s="43"/>
      <c r="C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26"/>
      <c r="BM282" s="26"/>
      <c r="BN282" s="26"/>
    </row>
    <row r="283" spans="1:66" x14ac:dyDescent="0.25">
      <c r="A283" s="43"/>
      <c r="B283" s="43"/>
      <c r="C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26"/>
      <c r="BM283" s="26"/>
      <c r="BN283" s="26"/>
    </row>
    <row r="284" spans="1:66" x14ac:dyDescent="0.25">
      <c r="A284" s="43"/>
      <c r="B284" s="43"/>
      <c r="C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c r="BC284" s="43"/>
      <c r="BD284" s="43"/>
      <c r="BE284" s="43"/>
      <c r="BF284" s="43"/>
      <c r="BG284" s="43"/>
      <c r="BH284" s="43"/>
      <c r="BI284" s="43"/>
      <c r="BJ284" s="43"/>
      <c r="BK284" s="43"/>
      <c r="BL284" s="26"/>
      <c r="BM284" s="26"/>
      <c r="BN284" s="26"/>
    </row>
    <row r="285" spans="1:66" x14ac:dyDescent="0.25">
      <c r="A285" s="43"/>
      <c r="B285" s="43"/>
      <c r="C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c r="BC285" s="43"/>
      <c r="BD285" s="43"/>
      <c r="BE285" s="43"/>
      <c r="BF285" s="43"/>
      <c r="BG285" s="43"/>
      <c r="BH285" s="43"/>
      <c r="BI285" s="43"/>
      <c r="BJ285" s="43"/>
      <c r="BK285" s="43"/>
      <c r="BL285" s="26"/>
      <c r="BM285" s="26"/>
      <c r="BN285" s="26"/>
    </row>
    <row r="286" spans="1:66" x14ac:dyDescent="0.25">
      <c r="A286" s="43"/>
      <c r="B286" s="43"/>
      <c r="C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c r="BC286" s="43"/>
      <c r="BD286" s="43"/>
      <c r="BE286" s="43"/>
      <c r="BF286" s="43"/>
      <c r="BG286" s="43"/>
      <c r="BH286" s="43"/>
      <c r="BI286" s="43"/>
      <c r="BJ286" s="43"/>
      <c r="BK286" s="43"/>
      <c r="BL286" s="26"/>
      <c r="BM286" s="26"/>
      <c r="BN286" s="26"/>
    </row>
    <row r="287" spans="1:66" x14ac:dyDescent="0.25">
      <c r="A287" s="43"/>
      <c r="B287" s="43"/>
      <c r="C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3"/>
      <c r="BG287" s="43"/>
      <c r="BH287" s="43"/>
      <c r="BI287" s="43"/>
      <c r="BJ287" s="43"/>
      <c r="BK287" s="43"/>
      <c r="BL287" s="26"/>
      <c r="BM287" s="26"/>
      <c r="BN287" s="26"/>
    </row>
    <row r="288" spans="1:66" x14ac:dyDescent="0.25">
      <c r="A288" s="43"/>
      <c r="B288" s="43"/>
      <c r="C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43"/>
      <c r="BH288" s="43"/>
      <c r="BI288" s="43"/>
      <c r="BJ288" s="43"/>
      <c r="BK288" s="43"/>
      <c r="BL288" s="26"/>
      <c r="BM288" s="26"/>
      <c r="BN288" s="26"/>
    </row>
    <row r="289" spans="1:66" x14ac:dyDescent="0.25">
      <c r="A289" s="43"/>
      <c r="B289" s="43"/>
      <c r="C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43"/>
      <c r="AX289" s="43"/>
      <c r="AY289" s="43"/>
      <c r="AZ289" s="43"/>
      <c r="BA289" s="43"/>
      <c r="BB289" s="43"/>
      <c r="BC289" s="43"/>
      <c r="BD289" s="43"/>
      <c r="BE289" s="43"/>
      <c r="BF289" s="43"/>
      <c r="BG289" s="43"/>
      <c r="BH289" s="43"/>
      <c r="BI289" s="43"/>
      <c r="BJ289" s="43"/>
      <c r="BK289" s="43"/>
      <c r="BL289" s="26"/>
      <c r="BM289" s="26"/>
      <c r="BN289" s="26"/>
    </row>
    <row r="290" spans="1:66" x14ac:dyDescent="0.25">
      <c r="A290" s="43"/>
      <c r="B290" s="43"/>
      <c r="C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26"/>
      <c r="BM290" s="26"/>
      <c r="BN290" s="26"/>
    </row>
    <row r="291" spans="1:66" x14ac:dyDescent="0.25">
      <c r="A291" s="43"/>
      <c r="B291" s="43"/>
      <c r="C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c r="BB291" s="43"/>
      <c r="BC291" s="43"/>
      <c r="BD291" s="43"/>
      <c r="BE291" s="43"/>
      <c r="BF291" s="43"/>
      <c r="BG291" s="43"/>
      <c r="BH291" s="43"/>
      <c r="BI291" s="43"/>
      <c r="BJ291" s="43"/>
      <c r="BK291" s="43"/>
      <c r="BL291" s="26"/>
      <c r="BM291" s="26"/>
      <c r="BN291" s="26"/>
    </row>
    <row r="292" spans="1:66" x14ac:dyDescent="0.25">
      <c r="A292" s="43"/>
      <c r="B292" s="43"/>
      <c r="C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43"/>
      <c r="AX292" s="43"/>
      <c r="AY292" s="43"/>
      <c r="AZ292" s="43"/>
      <c r="BA292" s="43"/>
      <c r="BB292" s="43"/>
      <c r="BC292" s="43"/>
      <c r="BD292" s="43"/>
      <c r="BE292" s="43"/>
      <c r="BF292" s="43"/>
      <c r="BG292" s="43"/>
      <c r="BH292" s="43"/>
      <c r="BI292" s="43"/>
      <c r="BJ292" s="43"/>
      <c r="BK292" s="43"/>
      <c r="BL292" s="26"/>
      <c r="BM292" s="26"/>
      <c r="BN292" s="26"/>
    </row>
    <row r="293" spans="1:66" x14ac:dyDescent="0.25">
      <c r="A293" s="43"/>
      <c r="B293" s="43"/>
      <c r="C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26"/>
      <c r="BM293" s="26"/>
      <c r="BN293" s="26"/>
    </row>
    <row r="294" spans="1:66" x14ac:dyDescent="0.25">
      <c r="A294" s="43"/>
      <c r="B294" s="43"/>
      <c r="C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43"/>
      <c r="AX294" s="43"/>
      <c r="AY294" s="43"/>
      <c r="AZ294" s="43"/>
      <c r="BA294" s="43"/>
      <c r="BB294" s="43"/>
      <c r="BC294" s="43"/>
      <c r="BD294" s="43"/>
      <c r="BE294" s="43"/>
      <c r="BF294" s="43"/>
      <c r="BG294" s="43"/>
      <c r="BH294" s="43"/>
      <c r="BI294" s="43"/>
      <c r="BJ294" s="43"/>
      <c r="BK294" s="43"/>
      <c r="BL294" s="26"/>
      <c r="BM294" s="26"/>
      <c r="BN294" s="26"/>
    </row>
    <row r="295" spans="1:66" x14ac:dyDescent="0.25">
      <c r="A295" s="43"/>
      <c r="B295" s="43"/>
      <c r="C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26"/>
      <c r="BM295" s="26"/>
      <c r="BN295" s="26"/>
    </row>
    <row r="296" spans="1:66" x14ac:dyDescent="0.25">
      <c r="A296" s="43"/>
      <c r="B296" s="43"/>
      <c r="C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26"/>
      <c r="BM296" s="26"/>
      <c r="BN296" s="26"/>
    </row>
    <row r="297" spans="1:66" x14ac:dyDescent="0.25">
      <c r="A297" s="43"/>
      <c r="B297" s="43"/>
      <c r="C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26"/>
      <c r="BM297" s="26"/>
      <c r="BN297" s="26"/>
    </row>
    <row r="298" spans="1:66" x14ac:dyDescent="0.25">
      <c r="A298" s="43"/>
      <c r="B298" s="43"/>
      <c r="C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26"/>
      <c r="BM298" s="26"/>
      <c r="BN298" s="26"/>
    </row>
    <row r="299" spans="1:66" x14ac:dyDescent="0.25">
      <c r="A299" s="43"/>
      <c r="B299" s="43"/>
      <c r="C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26"/>
      <c r="BM299" s="26"/>
      <c r="BN299" s="26"/>
    </row>
    <row r="300" spans="1:66" x14ac:dyDescent="0.25">
      <c r="A300" s="43"/>
      <c r="B300" s="43"/>
      <c r="C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26"/>
      <c r="BM300" s="26"/>
      <c r="BN300" s="26"/>
    </row>
    <row r="301" spans="1:66" x14ac:dyDescent="0.25">
      <c r="A301" s="43"/>
      <c r="B301" s="43"/>
      <c r="C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26"/>
      <c r="BM301" s="26"/>
      <c r="BN301" s="26"/>
    </row>
    <row r="302" spans="1:66" x14ac:dyDescent="0.25">
      <c r="A302" s="43"/>
      <c r="B302" s="43"/>
      <c r="C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U302" s="43"/>
      <c r="AV302" s="43"/>
      <c r="AW302" s="43"/>
      <c r="AX302" s="43"/>
      <c r="AY302" s="43"/>
      <c r="AZ302" s="43"/>
      <c r="BA302" s="43"/>
      <c r="BB302" s="43"/>
      <c r="BC302" s="43"/>
      <c r="BD302" s="43"/>
      <c r="BE302" s="43"/>
      <c r="BF302" s="43"/>
      <c r="BG302" s="43"/>
      <c r="BH302" s="43"/>
      <c r="BI302" s="43"/>
      <c r="BJ302" s="43"/>
      <c r="BK302" s="43"/>
      <c r="BL302" s="26"/>
      <c r="BM302" s="26"/>
      <c r="BN302" s="26"/>
    </row>
    <row r="303" spans="1:66" x14ac:dyDescent="0.25">
      <c r="A303" s="43"/>
      <c r="B303" s="43"/>
      <c r="C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26"/>
      <c r="BM303" s="26"/>
      <c r="BN303" s="26"/>
    </row>
    <row r="304" spans="1:66" x14ac:dyDescent="0.25">
      <c r="A304" s="43"/>
      <c r="B304" s="43"/>
      <c r="C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43"/>
      <c r="BH304" s="43"/>
      <c r="BI304" s="43"/>
      <c r="BJ304" s="43"/>
      <c r="BK304" s="43"/>
      <c r="BL304" s="26"/>
      <c r="BM304" s="26"/>
      <c r="BN304" s="26"/>
    </row>
    <row r="305" spans="1:66" x14ac:dyDescent="0.25">
      <c r="A305" s="43"/>
      <c r="B305" s="43"/>
      <c r="C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43"/>
      <c r="BH305" s="43"/>
      <c r="BI305" s="43"/>
      <c r="BJ305" s="43"/>
      <c r="BK305" s="43"/>
      <c r="BL305" s="26"/>
      <c r="BM305" s="26"/>
      <c r="BN305" s="26"/>
    </row>
    <row r="306" spans="1:66" x14ac:dyDescent="0.25">
      <c r="A306" s="43"/>
      <c r="B306" s="43"/>
      <c r="C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U306" s="43"/>
      <c r="AV306" s="43"/>
      <c r="AW306" s="43"/>
      <c r="AX306" s="43"/>
      <c r="AY306" s="43"/>
      <c r="AZ306" s="43"/>
      <c r="BA306" s="43"/>
      <c r="BB306" s="43"/>
      <c r="BC306" s="43"/>
      <c r="BD306" s="43"/>
      <c r="BE306" s="43"/>
      <c r="BF306" s="43"/>
      <c r="BG306" s="43"/>
      <c r="BH306" s="43"/>
      <c r="BI306" s="43"/>
      <c r="BJ306" s="43"/>
      <c r="BK306" s="43"/>
      <c r="BL306" s="26"/>
      <c r="BM306" s="26"/>
      <c r="BN306" s="26"/>
    </row>
    <row r="307" spans="1:66" x14ac:dyDescent="0.25">
      <c r="A307" s="43"/>
      <c r="B307" s="43"/>
      <c r="C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26"/>
      <c r="BM307" s="26"/>
      <c r="BN307" s="26"/>
    </row>
    <row r="308" spans="1:66" x14ac:dyDescent="0.25">
      <c r="A308" s="43"/>
      <c r="B308" s="43"/>
      <c r="C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26"/>
      <c r="BM308" s="26"/>
      <c r="BN308" s="26"/>
    </row>
    <row r="309" spans="1:66" x14ac:dyDescent="0.25">
      <c r="A309" s="43"/>
      <c r="B309" s="43"/>
      <c r="C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26"/>
      <c r="BM309" s="26"/>
      <c r="BN309" s="26"/>
    </row>
    <row r="310" spans="1:66" x14ac:dyDescent="0.25">
      <c r="A310" s="43"/>
      <c r="B310" s="43"/>
      <c r="C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26"/>
      <c r="BM310" s="26"/>
      <c r="BN310" s="26"/>
    </row>
    <row r="311" spans="1:66" x14ac:dyDescent="0.25">
      <c r="A311" s="43"/>
      <c r="B311" s="43"/>
      <c r="C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26"/>
      <c r="BM311" s="26"/>
      <c r="BN311" s="26"/>
    </row>
    <row r="312" spans="1:66" x14ac:dyDescent="0.25">
      <c r="A312" s="43"/>
      <c r="B312" s="43"/>
      <c r="C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26"/>
      <c r="BM312" s="26"/>
      <c r="BN312" s="26"/>
    </row>
    <row r="313" spans="1:66" x14ac:dyDescent="0.25">
      <c r="A313" s="43"/>
      <c r="B313" s="43"/>
      <c r="C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26"/>
      <c r="BM313" s="26"/>
      <c r="BN313" s="26"/>
    </row>
    <row r="314" spans="1:66" x14ac:dyDescent="0.25">
      <c r="A314" s="43"/>
      <c r="B314" s="43"/>
      <c r="C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26"/>
      <c r="BM314" s="26"/>
      <c r="BN314" s="26"/>
    </row>
    <row r="315" spans="1:66" x14ac:dyDescent="0.25">
      <c r="A315" s="43"/>
      <c r="B315" s="43"/>
      <c r="C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26"/>
      <c r="BM315" s="26"/>
      <c r="BN315" s="26"/>
    </row>
    <row r="316" spans="1:66" x14ac:dyDescent="0.25">
      <c r="A316" s="43"/>
      <c r="B316" s="43"/>
      <c r="C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26"/>
      <c r="BM316" s="26"/>
      <c r="BN316" s="26"/>
    </row>
    <row r="317" spans="1:66" x14ac:dyDescent="0.25">
      <c r="A317" s="43"/>
      <c r="B317" s="43"/>
      <c r="C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26"/>
      <c r="BM317" s="26"/>
      <c r="BN317" s="26"/>
    </row>
    <row r="318" spans="1:66" x14ac:dyDescent="0.25">
      <c r="A318" s="43"/>
      <c r="B318" s="43"/>
      <c r="C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U318" s="43"/>
      <c r="AV318" s="43"/>
      <c r="AW318" s="43"/>
      <c r="AX318" s="43"/>
      <c r="AY318" s="43"/>
      <c r="AZ318" s="43"/>
      <c r="BA318" s="43"/>
      <c r="BB318" s="43"/>
      <c r="BC318" s="43"/>
      <c r="BD318" s="43"/>
      <c r="BE318" s="43"/>
      <c r="BF318" s="43"/>
      <c r="BG318" s="43"/>
      <c r="BH318" s="43"/>
      <c r="BI318" s="43"/>
      <c r="BJ318" s="43"/>
      <c r="BK318" s="43"/>
      <c r="BL318" s="26"/>
      <c r="BM318" s="26"/>
      <c r="BN318" s="26"/>
    </row>
    <row r="319" spans="1:66" x14ac:dyDescent="0.25">
      <c r="A319" s="43"/>
      <c r="B319" s="43"/>
      <c r="C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U319" s="43"/>
      <c r="AV319" s="43"/>
      <c r="AW319" s="43"/>
      <c r="AX319" s="43"/>
      <c r="AY319" s="43"/>
      <c r="AZ319" s="43"/>
      <c r="BA319" s="43"/>
      <c r="BB319" s="43"/>
      <c r="BC319" s="43"/>
      <c r="BD319" s="43"/>
      <c r="BE319" s="43"/>
      <c r="BF319" s="43"/>
      <c r="BG319" s="43"/>
      <c r="BH319" s="43"/>
      <c r="BI319" s="43"/>
      <c r="BJ319" s="43"/>
      <c r="BK319" s="43"/>
      <c r="BL319" s="26"/>
      <c r="BM319" s="26"/>
      <c r="BN319" s="26"/>
    </row>
    <row r="320" spans="1:66" x14ac:dyDescent="0.25">
      <c r="A320" s="43"/>
      <c r="B320" s="43"/>
      <c r="C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3"/>
      <c r="AR320" s="43"/>
      <c r="AS320" s="43"/>
      <c r="AT320" s="43"/>
      <c r="AU320" s="43"/>
      <c r="AV320" s="43"/>
      <c r="AW320" s="43"/>
      <c r="AX320" s="43"/>
      <c r="AY320" s="43"/>
      <c r="AZ320" s="43"/>
      <c r="BA320" s="43"/>
      <c r="BB320" s="43"/>
      <c r="BC320" s="43"/>
      <c r="BD320" s="43"/>
      <c r="BE320" s="43"/>
      <c r="BF320" s="43"/>
      <c r="BG320" s="43"/>
      <c r="BH320" s="43"/>
      <c r="BI320" s="43"/>
      <c r="BJ320" s="43"/>
      <c r="BK320" s="43"/>
      <c r="BL320" s="26"/>
      <c r="BM320" s="26"/>
      <c r="BN320" s="26"/>
    </row>
    <row r="321" spans="1:66" x14ac:dyDescent="0.25">
      <c r="A321" s="43"/>
      <c r="B321" s="43"/>
      <c r="C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3"/>
      <c r="AR321" s="43"/>
      <c r="AS321" s="43"/>
      <c r="AT321" s="43"/>
      <c r="AU321" s="43"/>
      <c r="AV321" s="43"/>
      <c r="AW321" s="43"/>
      <c r="AX321" s="43"/>
      <c r="AY321" s="43"/>
      <c r="AZ321" s="43"/>
      <c r="BA321" s="43"/>
      <c r="BB321" s="43"/>
      <c r="BC321" s="43"/>
      <c r="BD321" s="43"/>
      <c r="BE321" s="43"/>
      <c r="BF321" s="43"/>
      <c r="BG321" s="43"/>
      <c r="BH321" s="43"/>
      <c r="BI321" s="43"/>
      <c r="BJ321" s="43"/>
      <c r="BK321" s="43"/>
      <c r="BL321" s="26"/>
      <c r="BM321" s="26"/>
      <c r="BN321" s="26"/>
    </row>
    <row r="322" spans="1:66" x14ac:dyDescent="0.25">
      <c r="A322" s="43"/>
      <c r="B322" s="43"/>
      <c r="C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3"/>
      <c r="AR322" s="43"/>
      <c r="AS322" s="43"/>
      <c r="AT322" s="43"/>
      <c r="AU322" s="43"/>
      <c r="AV322" s="43"/>
      <c r="AW322" s="43"/>
      <c r="AX322" s="43"/>
      <c r="AY322" s="43"/>
      <c r="AZ322" s="43"/>
      <c r="BA322" s="43"/>
      <c r="BB322" s="43"/>
      <c r="BC322" s="43"/>
      <c r="BD322" s="43"/>
      <c r="BE322" s="43"/>
      <c r="BF322" s="43"/>
      <c r="BG322" s="43"/>
      <c r="BH322" s="43"/>
      <c r="BI322" s="43"/>
      <c r="BJ322" s="43"/>
      <c r="BK322" s="43"/>
      <c r="BL322" s="26"/>
      <c r="BM322" s="26"/>
      <c r="BN322" s="26"/>
    </row>
    <row r="323" spans="1:66" x14ac:dyDescent="0.25">
      <c r="A323" s="43"/>
      <c r="B323" s="43"/>
      <c r="C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3"/>
      <c r="AR323" s="43"/>
      <c r="AS323" s="43"/>
      <c r="AT323" s="43"/>
      <c r="AU323" s="43"/>
      <c r="AV323" s="43"/>
      <c r="AW323" s="43"/>
      <c r="AX323" s="43"/>
      <c r="AY323" s="43"/>
      <c r="AZ323" s="43"/>
      <c r="BA323" s="43"/>
      <c r="BB323" s="43"/>
      <c r="BC323" s="43"/>
      <c r="BD323" s="43"/>
      <c r="BE323" s="43"/>
      <c r="BF323" s="43"/>
      <c r="BG323" s="43"/>
      <c r="BH323" s="43"/>
      <c r="BI323" s="43"/>
      <c r="BJ323" s="43"/>
      <c r="BK323" s="43"/>
      <c r="BL323" s="26"/>
      <c r="BM323" s="26"/>
      <c r="BN323" s="26"/>
    </row>
    <row r="324" spans="1:66" x14ac:dyDescent="0.25">
      <c r="A324" s="43"/>
      <c r="B324" s="43"/>
      <c r="C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U324" s="43"/>
      <c r="AV324" s="43"/>
      <c r="AW324" s="43"/>
      <c r="AX324" s="43"/>
      <c r="AY324" s="43"/>
      <c r="AZ324" s="43"/>
      <c r="BA324" s="43"/>
      <c r="BB324" s="43"/>
      <c r="BC324" s="43"/>
      <c r="BD324" s="43"/>
      <c r="BE324" s="43"/>
      <c r="BF324" s="43"/>
      <c r="BG324" s="43"/>
      <c r="BH324" s="43"/>
      <c r="BI324" s="43"/>
      <c r="BJ324" s="43"/>
      <c r="BK324" s="43"/>
      <c r="BL324" s="26"/>
      <c r="BM324" s="26"/>
      <c r="BN324" s="26"/>
    </row>
    <row r="325" spans="1:66" x14ac:dyDescent="0.25">
      <c r="A325" s="43"/>
      <c r="B325" s="43"/>
      <c r="C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U325" s="43"/>
      <c r="AV325" s="43"/>
      <c r="AW325" s="43"/>
      <c r="AX325" s="43"/>
      <c r="AY325" s="43"/>
      <c r="AZ325" s="43"/>
      <c r="BA325" s="43"/>
      <c r="BB325" s="43"/>
      <c r="BC325" s="43"/>
      <c r="BD325" s="43"/>
      <c r="BE325" s="43"/>
      <c r="BF325" s="43"/>
      <c r="BG325" s="43"/>
      <c r="BH325" s="43"/>
      <c r="BI325" s="43"/>
      <c r="BJ325" s="43"/>
      <c r="BK325" s="43"/>
      <c r="BL325" s="26"/>
      <c r="BM325" s="26"/>
      <c r="BN325" s="26"/>
    </row>
    <row r="326" spans="1:66" x14ac:dyDescent="0.25">
      <c r="A326" s="43"/>
      <c r="B326" s="43"/>
      <c r="C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c r="BB326" s="43"/>
      <c r="BC326" s="43"/>
      <c r="BD326" s="43"/>
      <c r="BE326" s="43"/>
      <c r="BF326" s="43"/>
      <c r="BG326" s="43"/>
      <c r="BH326" s="43"/>
      <c r="BI326" s="43"/>
      <c r="BJ326" s="43"/>
      <c r="BK326" s="43"/>
      <c r="BL326" s="26"/>
      <c r="BM326" s="26"/>
      <c r="BN326" s="26"/>
    </row>
    <row r="327" spans="1:66" x14ac:dyDescent="0.25">
      <c r="A327" s="43"/>
      <c r="B327" s="43"/>
      <c r="C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U327" s="43"/>
      <c r="AV327" s="43"/>
      <c r="AW327" s="43"/>
      <c r="AX327" s="43"/>
      <c r="AY327" s="43"/>
      <c r="AZ327" s="43"/>
      <c r="BA327" s="43"/>
      <c r="BB327" s="43"/>
      <c r="BC327" s="43"/>
      <c r="BD327" s="43"/>
      <c r="BE327" s="43"/>
      <c r="BF327" s="43"/>
      <c r="BG327" s="43"/>
      <c r="BH327" s="43"/>
      <c r="BI327" s="43"/>
      <c r="BJ327" s="43"/>
      <c r="BK327" s="43"/>
      <c r="BL327" s="26"/>
      <c r="BM327" s="26"/>
      <c r="BN327" s="26"/>
    </row>
    <row r="328" spans="1:66" x14ac:dyDescent="0.25">
      <c r="A328" s="43"/>
      <c r="B328" s="43"/>
      <c r="C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26"/>
      <c r="BM328" s="26"/>
      <c r="BN328" s="26"/>
    </row>
    <row r="329" spans="1:66" x14ac:dyDescent="0.25">
      <c r="A329" s="43"/>
      <c r="B329" s="43"/>
      <c r="C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26"/>
      <c r="BM329" s="26"/>
      <c r="BN329" s="26"/>
    </row>
    <row r="330" spans="1:66" x14ac:dyDescent="0.25">
      <c r="A330" s="43"/>
      <c r="B330" s="43"/>
      <c r="C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26"/>
      <c r="BM330" s="26"/>
      <c r="BN330" s="26"/>
    </row>
    <row r="331" spans="1:66" x14ac:dyDescent="0.25">
      <c r="A331" s="43"/>
      <c r="B331" s="43"/>
      <c r="C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26"/>
      <c r="BM331" s="26"/>
      <c r="BN331" s="26"/>
    </row>
    <row r="332" spans="1:66" x14ac:dyDescent="0.25">
      <c r="A332" s="43"/>
      <c r="B332" s="43"/>
      <c r="C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26"/>
      <c r="BM332" s="26"/>
      <c r="BN332" s="26"/>
    </row>
    <row r="333" spans="1:66" x14ac:dyDescent="0.25">
      <c r="A333" s="43"/>
      <c r="B333" s="43"/>
      <c r="C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26"/>
      <c r="BM333" s="26"/>
      <c r="BN333" s="26"/>
    </row>
    <row r="334" spans="1:66" x14ac:dyDescent="0.25">
      <c r="A334" s="43"/>
      <c r="B334" s="43"/>
      <c r="C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26"/>
      <c r="BM334" s="26"/>
      <c r="BN334" s="26"/>
    </row>
    <row r="335" spans="1:66" x14ac:dyDescent="0.25">
      <c r="A335" s="43"/>
      <c r="B335" s="43"/>
      <c r="C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26"/>
      <c r="BM335" s="26"/>
      <c r="BN335" s="26"/>
    </row>
    <row r="336" spans="1:66" x14ac:dyDescent="0.25">
      <c r="A336" s="43"/>
      <c r="B336" s="43"/>
      <c r="C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26"/>
      <c r="BM336" s="26"/>
      <c r="BN336" s="26"/>
    </row>
    <row r="337" spans="1:66" x14ac:dyDescent="0.25">
      <c r="A337" s="43"/>
      <c r="B337" s="43"/>
      <c r="C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26"/>
      <c r="BM337" s="26"/>
      <c r="BN337" s="26"/>
    </row>
    <row r="338" spans="1:66" x14ac:dyDescent="0.25">
      <c r="A338" s="43"/>
      <c r="B338" s="43"/>
      <c r="C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26"/>
      <c r="BM338" s="26"/>
      <c r="BN338" s="26"/>
    </row>
    <row r="339" spans="1:66" x14ac:dyDescent="0.25">
      <c r="A339" s="43"/>
      <c r="B339" s="43"/>
      <c r="C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26"/>
      <c r="BM339" s="26"/>
      <c r="BN339" s="26"/>
    </row>
    <row r="340" spans="1:66" x14ac:dyDescent="0.25">
      <c r="A340" s="43"/>
      <c r="B340" s="43"/>
      <c r="C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26"/>
      <c r="BM340" s="26"/>
      <c r="BN340" s="26"/>
    </row>
    <row r="341" spans="1:66" x14ac:dyDescent="0.25">
      <c r="A341" s="43"/>
      <c r="B341" s="43"/>
      <c r="C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26"/>
      <c r="BM341" s="26"/>
      <c r="BN341" s="26"/>
    </row>
    <row r="342" spans="1:66" x14ac:dyDescent="0.25">
      <c r="A342" s="43"/>
      <c r="B342" s="43"/>
      <c r="C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26"/>
      <c r="BM342" s="26"/>
      <c r="BN342" s="26"/>
    </row>
    <row r="343" spans="1:66" x14ac:dyDescent="0.25">
      <c r="A343" s="43"/>
      <c r="B343" s="43"/>
      <c r="C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3"/>
      <c r="AR343" s="43"/>
      <c r="AS343" s="43"/>
      <c r="AT343" s="43"/>
      <c r="AU343" s="43"/>
      <c r="AV343" s="43"/>
      <c r="AW343" s="43"/>
      <c r="AX343" s="43"/>
      <c r="AY343" s="43"/>
      <c r="AZ343" s="43"/>
      <c r="BA343" s="43"/>
      <c r="BB343" s="43"/>
      <c r="BC343" s="43"/>
      <c r="BD343" s="43"/>
      <c r="BE343" s="43"/>
      <c r="BF343" s="43"/>
      <c r="BG343" s="43"/>
      <c r="BH343" s="43"/>
      <c r="BI343" s="43"/>
      <c r="BJ343" s="43"/>
      <c r="BK343" s="43"/>
      <c r="BL343" s="26"/>
      <c r="BM343" s="26"/>
      <c r="BN343" s="26"/>
    </row>
    <row r="344" spans="1:66" x14ac:dyDescent="0.25">
      <c r="A344" s="43"/>
      <c r="B344" s="43"/>
      <c r="C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3"/>
      <c r="AR344" s="43"/>
      <c r="AS344" s="43"/>
      <c r="AT344" s="43"/>
      <c r="AU344" s="43"/>
      <c r="AV344" s="43"/>
      <c r="AW344" s="43"/>
      <c r="AX344" s="43"/>
      <c r="AY344" s="43"/>
      <c r="AZ344" s="43"/>
      <c r="BA344" s="43"/>
      <c r="BB344" s="43"/>
      <c r="BC344" s="43"/>
      <c r="BD344" s="43"/>
      <c r="BE344" s="43"/>
      <c r="BF344" s="43"/>
      <c r="BG344" s="43"/>
      <c r="BH344" s="43"/>
      <c r="BI344" s="43"/>
      <c r="BJ344" s="43"/>
      <c r="BK344" s="43"/>
      <c r="BL344" s="26"/>
      <c r="BM344" s="26"/>
      <c r="BN344" s="26"/>
    </row>
    <row r="345" spans="1:66" x14ac:dyDescent="0.25">
      <c r="A345" s="43"/>
      <c r="B345" s="43"/>
      <c r="C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3"/>
      <c r="AR345" s="43"/>
      <c r="AS345" s="43"/>
      <c r="AT345" s="43"/>
      <c r="AU345" s="43"/>
      <c r="AV345" s="43"/>
      <c r="AW345" s="43"/>
      <c r="AX345" s="43"/>
      <c r="AY345" s="43"/>
      <c r="AZ345" s="43"/>
      <c r="BA345" s="43"/>
      <c r="BB345" s="43"/>
      <c r="BC345" s="43"/>
      <c r="BD345" s="43"/>
      <c r="BE345" s="43"/>
      <c r="BF345" s="43"/>
      <c r="BG345" s="43"/>
      <c r="BH345" s="43"/>
      <c r="BI345" s="43"/>
      <c r="BJ345" s="43"/>
      <c r="BK345" s="43"/>
      <c r="BL345" s="26"/>
      <c r="BM345" s="26"/>
      <c r="BN345" s="26"/>
    </row>
    <row r="346" spans="1:66" x14ac:dyDescent="0.25">
      <c r="A346" s="43"/>
      <c r="B346" s="43"/>
      <c r="C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c r="BB346" s="43"/>
      <c r="BC346" s="43"/>
      <c r="BD346" s="43"/>
      <c r="BE346" s="43"/>
      <c r="BF346" s="43"/>
      <c r="BG346" s="43"/>
      <c r="BH346" s="43"/>
      <c r="BI346" s="43"/>
      <c r="BJ346" s="43"/>
      <c r="BK346" s="43"/>
      <c r="BL346" s="26"/>
      <c r="BM346" s="26"/>
      <c r="BN346" s="26"/>
    </row>
    <row r="347" spans="1:66" x14ac:dyDescent="0.25">
      <c r="A347" s="43"/>
      <c r="B347" s="43"/>
      <c r="C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26"/>
      <c r="BM347" s="26"/>
      <c r="BN347" s="26"/>
    </row>
    <row r="348" spans="1:66" x14ac:dyDescent="0.25">
      <c r="A348" s="43"/>
      <c r="B348" s="43"/>
      <c r="C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26"/>
      <c r="BM348" s="26"/>
      <c r="BN348" s="26"/>
    </row>
    <row r="349" spans="1:66" x14ac:dyDescent="0.25">
      <c r="A349" s="43"/>
      <c r="B349" s="43"/>
      <c r="C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26"/>
      <c r="BM349" s="26"/>
      <c r="BN349" s="26"/>
    </row>
    <row r="350" spans="1:66" x14ac:dyDescent="0.25">
      <c r="A350" s="43"/>
      <c r="B350" s="43"/>
      <c r="C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26"/>
      <c r="BM350" s="26"/>
      <c r="BN350" s="26"/>
    </row>
    <row r="351" spans="1:66" x14ac:dyDescent="0.25">
      <c r="A351" s="43"/>
      <c r="B351" s="43"/>
      <c r="C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26"/>
      <c r="BM351" s="26"/>
      <c r="BN351" s="26"/>
    </row>
    <row r="352" spans="1:66" x14ac:dyDescent="0.25">
      <c r="A352" s="43"/>
      <c r="B352" s="43"/>
      <c r="C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26"/>
      <c r="BM352" s="26"/>
      <c r="BN352" s="26"/>
    </row>
    <row r="353" spans="1:66" x14ac:dyDescent="0.25">
      <c r="A353" s="43"/>
      <c r="B353" s="43"/>
      <c r="C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26"/>
      <c r="BM353" s="26"/>
      <c r="BN353" s="26"/>
    </row>
    <row r="354" spans="1:66" x14ac:dyDescent="0.25">
      <c r="A354" s="43"/>
      <c r="B354" s="43"/>
      <c r="C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26"/>
      <c r="BM354" s="26"/>
      <c r="BN354" s="26"/>
    </row>
    <row r="355" spans="1:66" x14ac:dyDescent="0.25">
      <c r="A355" s="43"/>
      <c r="B355" s="43"/>
      <c r="C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26"/>
      <c r="BM355" s="26"/>
      <c r="BN355" s="26"/>
    </row>
    <row r="356" spans="1:66" x14ac:dyDescent="0.25">
      <c r="A356" s="43"/>
      <c r="B356" s="43"/>
      <c r="C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26"/>
      <c r="BM356" s="26"/>
      <c r="BN356" s="26"/>
    </row>
    <row r="357" spans="1:66" x14ac:dyDescent="0.25">
      <c r="A357" s="43"/>
      <c r="B357" s="43"/>
      <c r="C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26"/>
      <c r="BM357" s="26"/>
      <c r="BN357" s="26"/>
    </row>
    <row r="358" spans="1:66" x14ac:dyDescent="0.25">
      <c r="A358" s="43"/>
      <c r="B358" s="43"/>
      <c r="C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26"/>
      <c r="BM358" s="26"/>
      <c r="BN358" s="26"/>
    </row>
    <row r="359" spans="1:66" x14ac:dyDescent="0.25">
      <c r="A359" s="43"/>
      <c r="B359" s="43"/>
      <c r="C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26"/>
      <c r="BM359" s="26"/>
      <c r="BN359" s="26"/>
    </row>
    <row r="360" spans="1:66" x14ac:dyDescent="0.25">
      <c r="A360" s="43"/>
      <c r="B360" s="43"/>
      <c r="C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c r="BF360" s="43"/>
      <c r="BG360" s="43"/>
      <c r="BH360" s="43"/>
      <c r="BI360" s="43"/>
      <c r="BJ360" s="43"/>
      <c r="BK360" s="43"/>
      <c r="BL360" s="26"/>
      <c r="BM360" s="26"/>
      <c r="BN360" s="26"/>
    </row>
    <row r="361" spans="1:66" x14ac:dyDescent="0.25">
      <c r="A361" s="43"/>
      <c r="B361" s="43"/>
      <c r="C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c r="BF361" s="43"/>
      <c r="BG361" s="43"/>
      <c r="BH361" s="43"/>
      <c r="BI361" s="43"/>
      <c r="BJ361" s="43"/>
      <c r="BK361" s="43"/>
      <c r="BL361" s="26"/>
      <c r="BM361" s="26"/>
      <c r="BN361" s="26"/>
    </row>
    <row r="362" spans="1:66" x14ac:dyDescent="0.25">
      <c r="A362" s="43"/>
      <c r="B362" s="43"/>
      <c r="C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c r="BF362" s="43"/>
      <c r="BG362" s="43"/>
      <c r="BH362" s="43"/>
      <c r="BI362" s="43"/>
      <c r="BJ362" s="43"/>
      <c r="BK362" s="43"/>
      <c r="BL362" s="26"/>
      <c r="BM362" s="26"/>
      <c r="BN362" s="26"/>
    </row>
    <row r="363" spans="1:66" x14ac:dyDescent="0.25">
      <c r="A363" s="43"/>
      <c r="B363" s="43"/>
      <c r="C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26"/>
      <c r="BM363" s="26"/>
      <c r="BN363" s="26"/>
    </row>
    <row r="364" spans="1:66" x14ac:dyDescent="0.25">
      <c r="A364" s="43"/>
      <c r="B364" s="43"/>
      <c r="C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26"/>
      <c r="BM364" s="26"/>
      <c r="BN364" s="26"/>
    </row>
    <row r="365" spans="1:66" x14ac:dyDescent="0.25">
      <c r="A365" s="43"/>
      <c r="B365" s="43"/>
      <c r="C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26"/>
      <c r="BM365" s="26"/>
      <c r="BN365" s="26"/>
    </row>
    <row r="366" spans="1:66" x14ac:dyDescent="0.25">
      <c r="A366" s="43"/>
      <c r="B366" s="43"/>
      <c r="C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26"/>
      <c r="BM366" s="26"/>
      <c r="BN366" s="26"/>
    </row>
    <row r="367" spans="1:66" x14ac:dyDescent="0.25">
      <c r="A367" s="43"/>
      <c r="B367" s="43"/>
      <c r="C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26"/>
      <c r="BM367" s="26"/>
      <c r="BN367" s="26"/>
    </row>
    <row r="368" spans="1:66" x14ac:dyDescent="0.25">
      <c r="A368" s="43"/>
      <c r="B368" s="43"/>
      <c r="C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26"/>
      <c r="BM368" s="26"/>
      <c r="BN368" s="26"/>
    </row>
    <row r="369" spans="1:66" x14ac:dyDescent="0.25">
      <c r="A369" s="43"/>
      <c r="B369" s="43"/>
      <c r="C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26"/>
      <c r="BM369" s="26"/>
      <c r="BN369" s="26"/>
    </row>
    <row r="370" spans="1:66" x14ac:dyDescent="0.25">
      <c r="A370" s="43"/>
      <c r="B370" s="43"/>
      <c r="C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26"/>
      <c r="BM370" s="26"/>
      <c r="BN370" s="26"/>
    </row>
    <row r="371" spans="1:66" x14ac:dyDescent="0.25">
      <c r="A371" s="43"/>
      <c r="B371" s="43"/>
      <c r="C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26"/>
      <c r="BM371" s="26"/>
      <c r="BN371" s="26"/>
    </row>
    <row r="372" spans="1:66" x14ac:dyDescent="0.25">
      <c r="A372" s="43"/>
      <c r="B372" s="43"/>
      <c r="C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c r="BF372" s="43"/>
      <c r="BG372" s="43"/>
      <c r="BH372" s="43"/>
      <c r="BI372" s="43"/>
      <c r="BJ372" s="43"/>
      <c r="BK372" s="43"/>
      <c r="BL372" s="26"/>
      <c r="BM372" s="26"/>
      <c r="BN372" s="26"/>
    </row>
    <row r="373" spans="1:66" x14ac:dyDescent="0.25">
      <c r="A373" s="43"/>
      <c r="B373" s="43"/>
      <c r="C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c r="BF373" s="43"/>
      <c r="BG373" s="43"/>
      <c r="BH373" s="43"/>
      <c r="BI373" s="43"/>
      <c r="BJ373" s="43"/>
      <c r="BK373" s="43"/>
      <c r="BL373" s="26"/>
      <c r="BM373" s="26"/>
      <c r="BN373" s="26"/>
    </row>
    <row r="374" spans="1:66" x14ac:dyDescent="0.25">
      <c r="A374" s="43"/>
      <c r="B374" s="43"/>
      <c r="C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c r="BF374" s="43"/>
      <c r="BG374" s="43"/>
      <c r="BH374" s="43"/>
      <c r="BI374" s="43"/>
      <c r="BJ374" s="43"/>
      <c r="BK374" s="43"/>
      <c r="BL374" s="26"/>
      <c r="BM374" s="26"/>
      <c r="BN374" s="26"/>
    </row>
    <row r="375" spans="1:66" x14ac:dyDescent="0.25">
      <c r="A375" s="43"/>
      <c r="B375" s="43"/>
      <c r="C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c r="BF375" s="43"/>
      <c r="BG375" s="43"/>
      <c r="BH375" s="43"/>
      <c r="BI375" s="43"/>
      <c r="BJ375" s="43"/>
      <c r="BK375" s="43"/>
      <c r="BL375" s="26"/>
      <c r="BM375" s="26"/>
      <c r="BN375" s="26"/>
    </row>
    <row r="376" spans="1:66" x14ac:dyDescent="0.25">
      <c r="A376" s="43"/>
      <c r="B376" s="43"/>
      <c r="C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c r="BF376" s="43"/>
      <c r="BG376" s="43"/>
      <c r="BH376" s="43"/>
      <c r="BI376" s="43"/>
      <c r="BJ376" s="43"/>
      <c r="BK376" s="43"/>
      <c r="BL376" s="26"/>
      <c r="BM376" s="26"/>
      <c r="BN376" s="26"/>
    </row>
    <row r="377" spans="1:66" x14ac:dyDescent="0.25">
      <c r="A377" s="43"/>
      <c r="B377" s="43"/>
      <c r="C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c r="BF377" s="43"/>
      <c r="BG377" s="43"/>
      <c r="BH377" s="43"/>
      <c r="BI377" s="43"/>
      <c r="BJ377" s="43"/>
      <c r="BK377" s="43"/>
      <c r="BL377" s="26"/>
      <c r="BM377" s="26"/>
      <c r="BN377" s="26"/>
    </row>
    <row r="378" spans="1:66" x14ac:dyDescent="0.25">
      <c r="A378" s="43"/>
      <c r="B378" s="43"/>
      <c r="C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c r="BF378" s="43"/>
      <c r="BG378" s="43"/>
      <c r="BH378" s="43"/>
      <c r="BI378" s="43"/>
      <c r="BJ378" s="43"/>
      <c r="BK378" s="43"/>
      <c r="BL378" s="26"/>
      <c r="BM378" s="26"/>
      <c r="BN378" s="26"/>
    </row>
    <row r="379" spans="1:66" x14ac:dyDescent="0.25">
      <c r="A379" s="43"/>
      <c r="B379" s="43"/>
      <c r="C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c r="BF379" s="43"/>
      <c r="BG379" s="43"/>
      <c r="BH379" s="43"/>
      <c r="BI379" s="43"/>
      <c r="BJ379" s="43"/>
      <c r="BK379" s="43"/>
      <c r="BL379" s="26"/>
      <c r="BM379" s="26"/>
      <c r="BN379" s="26"/>
    </row>
    <row r="380" spans="1:66" x14ac:dyDescent="0.25">
      <c r="A380" s="43"/>
      <c r="B380" s="43"/>
      <c r="C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c r="BF380" s="43"/>
      <c r="BG380" s="43"/>
      <c r="BH380" s="43"/>
      <c r="BI380" s="43"/>
      <c r="BJ380" s="43"/>
      <c r="BK380" s="43"/>
      <c r="BL380" s="26"/>
      <c r="BM380" s="26"/>
      <c r="BN380" s="26"/>
    </row>
    <row r="381" spans="1:66" x14ac:dyDescent="0.25">
      <c r="A381" s="43"/>
      <c r="B381" s="43"/>
      <c r="C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c r="BF381" s="43"/>
      <c r="BG381" s="43"/>
      <c r="BH381" s="43"/>
      <c r="BI381" s="43"/>
      <c r="BJ381" s="43"/>
      <c r="BK381" s="43"/>
      <c r="BL381" s="26"/>
      <c r="BM381" s="26"/>
      <c r="BN381" s="26"/>
    </row>
    <row r="382" spans="1:66" x14ac:dyDescent="0.25">
      <c r="A382" s="43"/>
      <c r="B382" s="43"/>
      <c r="C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c r="BF382" s="43"/>
      <c r="BG382" s="43"/>
      <c r="BH382" s="43"/>
      <c r="BI382" s="43"/>
      <c r="BJ382" s="43"/>
      <c r="BK382" s="43"/>
      <c r="BL382" s="26"/>
      <c r="BM382" s="26"/>
      <c r="BN382" s="26"/>
    </row>
    <row r="383" spans="1:66" x14ac:dyDescent="0.25">
      <c r="A383" s="43"/>
      <c r="B383" s="43"/>
      <c r="C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c r="BF383" s="43"/>
      <c r="BG383" s="43"/>
      <c r="BH383" s="43"/>
      <c r="BI383" s="43"/>
      <c r="BJ383" s="43"/>
      <c r="BK383" s="43"/>
      <c r="BL383" s="26"/>
      <c r="BM383" s="26"/>
      <c r="BN383" s="26"/>
    </row>
    <row r="384" spans="1:66" x14ac:dyDescent="0.25">
      <c r="A384" s="43"/>
      <c r="B384" s="43"/>
      <c r="C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26"/>
      <c r="BM384" s="26"/>
      <c r="BN384" s="26"/>
    </row>
    <row r="385" spans="1:66" x14ac:dyDescent="0.25">
      <c r="A385" s="43"/>
      <c r="B385" s="43"/>
      <c r="C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26"/>
      <c r="BM385" s="26"/>
      <c r="BN385" s="26"/>
    </row>
    <row r="386" spans="1:66" x14ac:dyDescent="0.25">
      <c r="A386" s="43"/>
      <c r="B386" s="43"/>
      <c r="C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26"/>
      <c r="BM386" s="26"/>
      <c r="BN386" s="26"/>
    </row>
    <row r="387" spans="1:66" x14ac:dyDescent="0.25">
      <c r="A387" s="43"/>
      <c r="B387" s="43"/>
      <c r="C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26"/>
      <c r="BM387" s="26"/>
      <c r="BN387" s="26"/>
    </row>
    <row r="388" spans="1:66" x14ac:dyDescent="0.25">
      <c r="A388" s="43"/>
      <c r="B388" s="43"/>
      <c r="C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26"/>
      <c r="BM388" s="26"/>
      <c r="BN388" s="26"/>
    </row>
    <row r="389" spans="1:66" x14ac:dyDescent="0.25">
      <c r="A389" s="43"/>
      <c r="B389" s="43"/>
      <c r="C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26"/>
      <c r="BM389" s="26"/>
      <c r="BN389" s="26"/>
    </row>
    <row r="390" spans="1:66" x14ac:dyDescent="0.25">
      <c r="A390" s="43"/>
      <c r="B390" s="43"/>
      <c r="C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26"/>
      <c r="BM390" s="26"/>
      <c r="BN390" s="26"/>
    </row>
    <row r="391" spans="1:66" x14ac:dyDescent="0.25">
      <c r="A391" s="43"/>
      <c r="B391" s="43"/>
      <c r="C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26"/>
      <c r="BM391" s="26"/>
      <c r="BN391" s="26"/>
    </row>
    <row r="392" spans="1:66" x14ac:dyDescent="0.25">
      <c r="A392" s="43"/>
      <c r="B392" s="43"/>
      <c r="C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26"/>
      <c r="BM392" s="26"/>
      <c r="BN392" s="26"/>
    </row>
    <row r="393" spans="1:66" x14ac:dyDescent="0.25">
      <c r="A393" s="43"/>
      <c r="B393" s="43"/>
      <c r="C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26"/>
      <c r="BM393" s="26"/>
      <c r="BN393" s="26"/>
    </row>
    <row r="394" spans="1:66" x14ac:dyDescent="0.25">
      <c r="A394" s="43"/>
      <c r="B394" s="43"/>
      <c r="C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26"/>
      <c r="BM394" s="26"/>
      <c r="BN394" s="26"/>
    </row>
    <row r="395" spans="1:66" x14ac:dyDescent="0.25">
      <c r="A395" s="43"/>
      <c r="B395" s="43"/>
      <c r="C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26"/>
      <c r="BM395" s="26"/>
      <c r="BN395" s="26"/>
    </row>
    <row r="396" spans="1:66" x14ac:dyDescent="0.25">
      <c r="A396" s="43"/>
      <c r="B396" s="43"/>
      <c r="C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26"/>
      <c r="BM396" s="26"/>
      <c r="BN396" s="26"/>
    </row>
    <row r="397" spans="1:66" x14ac:dyDescent="0.25">
      <c r="A397" s="43"/>
      <c r="B397" s="43"/>
      <c r="C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26"/>
      <c r="BM397" s="26"/>
      <c r="BN397" s="26"/>
    </row>
    <row r="398" spans="1:66" x14ac:dyDescent="0.25">
      <c r="A398" s="43"/>
      <c r="B398" s="43"/>
      <c r="C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26"/>
      <c r="BM398" s="26"/>
      <c r="BN398" s="26"/>
    </row>
    <row r="399" spans="1:66" x14ac:dyDescent="0.25">
      <c r="A399" s="43"/>
      <c r="B399" s="43"/>
      <c r="C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26"/>
      <c r="BM399" s="26"/>
      <c r="BN399" s="26"/>
    </row>
    <row r="400" spans="1:66" x14ac:dyDescent="0.25">
      <c r="A400" s="43"/>
      <c r="B400" s="43"/>
      <c r="C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26"/>
      <c r="BM400" s="26"/>
      <c r="BN400" s="26"/>
    </row>
    <row r="401" spans="1:66" x14ac:dyDescent="0.25">
      <c r="A401" s="43"/>
      <c r="B401" s="43"/>
      <c r="C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26"/>
      <c r="BM401" s="26"/>
      <c r="BN401" s="26"/>
    </row>
    <row r="402" spans="1:66" x14ac:dyDescent="0.25">
      <c r="A402" s="43"/>
      <c r="B402" s="43"/>
      <c r="C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26"/>
      <c r="BM402" s="26"/>
      <c r="BN402" s="26"/>
    </row>
    <row r="403" spans="1:66" x14ac:dyDescent="0.25">
      <c r="A403" s="43"/>
      <c r="B403" s="43"/>
      <c r="C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26"/>
      <c r="BM403" s="26"/>
      <c r="BN403" s="26"/>
    </row>
    <row r="404" spans="1:66" x14ac:dyDescent="0.25">
      <c r="A404" s="43"/>
      <c r="B404" s="43"/>
      <c r="C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26"/>
      <c r="BM404" s="26"/>
      <c r="BN404" s="26"/>
    </row>
    <row r="405" spans="1:66" x14ac:dyDescent="0.25">
      <c r="A405" s="43"/>
      <c r="B405" s="43"/>
      <c r="C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26"/>
      <c r="BM405" s="26"/>
      <c r="BN405" s="26"/>
    </row>
    <row r="406" spans="1:66" x14ac:dyDescent="0.25">
      <c r="A406" s="43"/>
      <c r="B406" s="43"/>
      <c r="C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26"/>
      <c r="BM406" s="26"/>
      <c r="BN406" s="26"/>
    </row>
    <row r="407" spans="1:66" x14ac:dyDescent="0.25">
      <c r="A407" s="43"/>
      <c r="B407" s="43"/>
      <c r="C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26"/>
      <c r="BM407" s="26"/>
      <c r="BN407" s="26"/>
    </row>
    <row r="408" spans="1:66" x14ac:dyDescent="0.25">
      <c r="A408" s="43"/>
      <c r="B408" s="43"/>
      <c r="C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26"/>
      <c r="BM408" s="26"/>
      <c r="BN408" s="26"/>
    </row>
    <row r="409" spans="1:66" x14ac:dyDescent="0.25">
      <c r="A409" s="43"/>
      <c r="B409" s="43"/>
      <c r="C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26"/>
      <c r="BM409" s="26"/>
      <c r="BN409" s="26"/>
    </row>
    <row r="410" spans="1:66" x14ac:dyDescent="0.25">
      <c r="A410" s="43"/>
      <c r="B410" s="43"/>
      <c r="C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26"/>
      <c r="BM410" s="26"/>
      <c r="BN410" s="26"/>
    </row>
    <row r="411" spans="1:66" x14ac:dyDescent="0.25">
      <c r="A411" s="43"/>
      <c r="B411" s="43"/>
      <c r="C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26"/>
      <c r="BM411" s="26"/>
      <c r="BN411" s="26"/>
    </row>
    <row r="412" spans="1:66" x14ac:dyDescent="0.25">
      <c r="A412" s="43"/>
      <c r="B412" s="43"/>
      <c r="C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26"/>
      <c r="BM412" s="26"/>
      <c r="BN412" s="26"/>
    </row>
    <row r="413" spans="1:66" x14ac:dyDescent="0.25">
      <c r="A413" s="43"/>
      <c r="B413" s="43"/>
      <c r="C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26"/>
      <c r="BM413" s="26"/>
      <c r="BN413" s="26"/>
    </row>
    <row r="414" spans="1:66" x14ac:dyDescent="0.25">
      <c r="A414" s="43"/>
      <c r="B414" s="43"/>
      <c r="C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26"/>
      <c r="BM414" s="26"/>
      <c r="BN414" s="26"/>
    </row>
    <row r="415" spans="1:66" x14ac:dyDescent="0.25">
      <c r="A415" s="43"/>
      <c r="B415" s="43"/>
      <c r="C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26"/>
      <c r="BM415" s="26"/>
      <c r="BN415" s="26"/>
    </row>
    <row r="416" spans="1:66" x14ac:dyDescent="0.25">
      <c r="A416" s="43"/>
      <c r="B416" s="43"/>
      <c r="C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26"/>
      <c r="BM416" s="26"/>
      <c r="BN416" s="26"/>
    </row>
    <row r="417" spans="1:66" x14ac:dyDescent="0.25">
      <c r="A417" s="43"/>
      <c r="B417" s="43"/>
      <c r="C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26"/>
      <c r="BM417" s="26"/>
      <c r="BN417" s="26"/>
    </row>
    <row r="418" spans="1:66" x14ac:dyDescent="0.25">
      <c r="A418" s="43"/>
      <c r="B418" s="43"/>
      <c r="C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26"/>
      <c r="BM418" s="26"/>
      <c r="BN418" s="26"/>
    </row>
    <row r="419" spans="1:66" x14ac:dyDescent="0.25">
      <c r="A419" s="43"/>
      <c r="B419" s="43"/>
      <c r="C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26"/>
      <c r="BM419" s="26"/>
      <c r="BN419" s="26"/>
    </row>
    <row r="420" spans="1:66" x14ac:dyDescent="0.25">
      <c r="A420" s="43"/>
      <c r="B420" s="43"/>
      <c r="C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c r="BF420" s="43"/>
      <c r="BG420" s="43"/>
      <c r="BH420" s="43"/>
      <c r="BI420" s="43"/>
      <c r="BJ420" s="43"/>
      <c r="BK420" s="43"/>
      <c r="BL420" s="26"/>
      <c r="BM420" s="26"/>
      <c r="BN420" s="26"/>
    </row>
    <row r="421" spans="1:66" x14ac:dyDescent="0.25">
      <c r="A421" s="43"/>
      <c r="B421" s="43"/>
      <c r="C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c r="BF421" s="43"/>
      <c r="BG421" s="43"/>
      <c r="BH421" s="43"/>
      <c r="BI421" s="43"/>
      <c r="BJ421" s="43"/>
      <c r="BK421" s="43"/>
      <c r="BL421" s="26"/>
      <c r="BM421" s="26"/>
      <c r="BN421" s="26"/>
    </row>
    <row r="422" spans="1:66" x14ac:dyDescent="0.25">
      <c r="A422" s="43"/>
      <c r="B422" s="43"/>
      <c r="C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26"/>
      <c r="BM422" s="26"/>
      <c r="BN422" s="26"/>
    </row>
    <row r="423" spans="1:66" x14ac:dyDescent="0.25">
      <c r="A423" s="43"/>
      <c r="B423" s="43"/>
      <c r="C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c r="BF423" s="43"/>
      <c r="BG423" s="43"/>
      <c r="BH423" s="43"/>
      <c r="BI423" s="43"/>
      <c r="BJ423" s="43"/>
      <c r="BK423" s="43"/>
      <c r="BL423" s="26"/>
      <c r="BM423" s="26"/>
      <c r="BN423" s="26"/>
    </row>
    <row r="424" spans="1:66" x14ac:dyDescent="0.25">
      <c r="A424" s="43"/>
      <c r="B424" s="43"/>
      <c r="C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c r="BF424" s="43"/>
      <c r="BG424" s="43"/>
      <c r="BH424" s="43"/>
      <c r="BI424" s="43"/>
      <c r="BJ424" s="43"/>
      <c r="BK424" s="43"/>
      <c r="BL424" s="26"/>
      <c r="BM424" s="26"/>
      <c r="BN424" s="26"/>
    </row>
    <row r="425" spans="1:66" x14ac:dyDescent="0.25">
      <c r="A425" s="43"/>
      <c r="B425" s="43"/>
      <c r="C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c r="BF425" s="43"/>
      <c r="BG425" s="43"/>
      <c r="BH425" s="43"/>
      <c r="BI425" s="43"/>
      <c r="BJ425" s="43"/>
      <c r="BK425" s="43"/>
      <c r="BL425" s="26"/>
      <c r="BM425" s="26"/>
      <c r="BN425" s="26"/>
    </row>
    <row r="426" spans="1:66" x14ac:dyDescent="0.25">
      <c r="A426" s="43"/>
      <c r="B426" s="43"/>
      <c r="C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c r="BF426" s="43"/>
      <c r="BG426" s="43"/>
      <c r="BH426" s="43"/>
      <c r="BI426" s="43"/>
      <c r="BJ426" s="43"/>
      <c r="BK426" s="43"/>
      <c r="BL426" s="26"/>
      <c r="BM426" s="26"/>
      <c r="BN426" s="26"/>
    </row>
    <row r="427" spans="1:66" x14ac:dyDescent="0.25">
      <c r="A427" s="43"/>
      <c r="B427" s="43"/>
      <c r="C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c r="BF427" s="43"/>
      <c r="BG427" s="43"/>
      <c r="BH427" s="43"/>
      <c r="BI427" s="43"/>
      <c r="BJ427" s="43"/>
      <c r="BK427" s="43"/>
      <c r="BL427" s="26"/>
      <c r="BM427" s="26"/>
      <c r="BN427" s="26"/>
    </row>
    <row r="428" spans="1:66" x14ac:dyDescent="0.25">
      <c r="A428" s="43"/>
      <c r="B428" s="43"/>
      <c r="C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c r="BF428" s="43"/>
      <c r="BG428" s="43"/>
      <c r="BH428" s="43"/>
      <c r="BI428" s="43"/>
      <c r="BJ428" s="43"/>
      <c r="BK428" s="43"/>
      <c r="BL428" s="26"/>
      <c r="BM428" s="26"/>
      <c r="BN428" s="26"/>
    </row>
    <row r="429" spans="1:66" x14ac:dyDescent="0.25">
      <c r="A429" s="43"/>
      <c r="B429" s="43"/>
      <c r="C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c r="BF429" s="43"/>
      <c r="BG429" s="43"/>
      <c r="BH429" s="43"/>
      <c r="BI429" s="43"/>
      <c r="BJ429" s="43"/>
      <c r="BK429" s="43"/>
      <c r="BL429" s="26"/>
      <c r="BM429" s="26"/>
      <c r="BN429" s="26"/>
    </row>
    <row r="430" spans="1:66" x14ac:dyDescent="0.25">
      <c r="A430" s="43"/>
      <c r="B430" s="43"/>
      <c r="C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c r="BF430" s="43"/>
      <c r="BG430" s="43"/>
      <c r="BH430" s="43"/>
      <c r="BI430" s="43"/>
      <c r="BJ430" s="43"/>
      <c r="BK430" s="43"/>
      <c r="BL430" s="26"/>
      <c r="BM430" s="26"/>
      <c r="BN430" s="26"/>
    </row>
    <row r="431" spans="1:66" x14ac:dyDescent="0.25">
      <c r="A431" s="43"/>
      <c r="B431" s="43"/>
      <c r="C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c r="BF431" s="43"/>
      <c r="BG431" s="43"/>
      <c r="BH431" s="43"/>
      <c r="BI431" s="43"/>
      <c r="BJ431" s="43"/>
      <c r="BK431" s="43"/>
      <c r="BL431" s="26"/>
      <c r="BM431" s="26"/>
      <c r="BN431" s="26"/>
    </row>
    <row r="432" spans="1:66" x14ac:dyDescent="0.25">
      <c r="A432" s="43"/>
      <c r="B432" s="43"/>
      <c r="C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c r="BF432" s="43"/>
      <c r="BG432" s="43"/>
      <c r="BH432" s="43"/>
      <c r="BI432" s="43"/>
      <c r="BJ432" s="43"/>
      <c r="BK432" s="43"/>
      <c r="BL432" s="26"/>
      <c r="BM432" s="26"/>
      <c r="BN432" s="26"/>
    </row>
    <row r="433" spans="1:66" x14ac:dyDescent="0.25">
      <c r="A433" s="43"/>
      <c r="B433" s="43"/>
      <c r="C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c r="BF433" s="43"/>
      <c r="BG433" s="43"/>
      <c r="BH433" s="43"/>
      <c r="BI433" s="43"/>
      <c r="BJ433" s="43"/>
      <c r="BK433" s="43"/>
      <c r="BL433" s="26"/>
      <c r="BM433" s="26"/>
      <c r="BN433" s="26"/>
    </row>
    <row r="434" spans="1:66" x14ac:dyDescent="0.25">
      <c r="A434" s="43"/>
      <c r="B434" s="43"/>
      <c r="C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c r="BF434" s="43"/>
      <c r="BG434" s="43"/>
      <c r="BH434" s="43"/>
      <c r="BI434" s="43"/>
      <c r="BJ434" s="43"/>
      <c r="BK434" s="43"/>
      <c r="BL434" s="26"/>
      <c r="BM434" s="26"/>
      <c r="BN434" s="26"/>
    </row>
    <row r="435" spans="1:66" x14ac:dyDescent="0.25">
      <c r="A435" s="43"/>
      <c r="B435" s="43"/>
      <c r="C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c r="BF435" s="43"/>
      <c r="BG435" s="43"/>
      <c r="BH435" s="43"/>
      <c r="BI435" s="43"/>
      <c r="BJ435" s="43"/>
      <c r="BK435" s="43"/>
      <c r="BL435" s="26"/>
      <c r="BM435" s="26"/>
      <c r="BN435" s="26"/>
    </row>
    <row r="436" spans="1:66" x14ac:dyDescent="0.25">
      <c r="A436" s="43"/>
      <c r="B436" s="43"/>
      <c r="C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c r="BF436" s="43"/>
      <c r="BG436" s="43"/>
      <c r="BH436" s="43"/>
      <c r="BI436" s="43"/>
      <c r="BJ436" s="43"/>
      <c r="BK436" s="43"/>
      <c r="BL436" s="26"/>
      <c r="BM436" s="26"/>
      <c r="BN436" s="26"/>
    </row>
    <row r="437" spans="1:66" x14ac:dyDescent="0.25">
      <c r="A437" s="43"/>
      <c r="B437" s="43"/>
      <c r="C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c r="BF437" s="43"/>
      <c r="BG437" s="43"/>
      <c r="BH437" s="43"/>
      <c r="BI437" s="43"/>
      <c r="BJ437" s="43"/>
      <c r="BK437" s="43"/>
      <c r="BL437" s="26"/>
      <c r="BM437" s="26"/>
      <c r="BN437" s="26"/>
    </row>
    <row r="438" spans="1:66" x14ac:dyDescent="0.25">
      <c r="A438" s="43"/>
      <c r="B438" s="43"/>
      <c r="C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c r="BF438" s="43"/>
      <c r="BG438" s="43"/>
      <c r="BH438" s="43"/>
      <c r="BI438" s="43"/>
      <c r="BJ438" s="43"/>
      <c r="BK438" s="43"/>
      <c r="BL438" s="26"/>
      <c r="BM438" s="26"/>
      <c r="BN438" s="26"/>
    </row>
    <row r="439" spans="1:66" x14ac:dyDescent="0.25">
      <c r="A439" s="43"/>
      <c r="B439" s="43"/>
      <c r="C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26"/>
      <c r="BM439" s="26"/>
      <c r="BN439" s="26"/>
    </row>
    <row r="440" spans="1:66" x14ac:dyDescent="0.25">
      <c r="A440" s="43"/>
      <c r="B440" s="43"/>
      <c r="C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c r="BF440" s="43"/>
      <c r="BG440" s="43"/>
      <c r="BH440" s="43"/>
      <c r="BI440" s="43"/>
      <c r="BJ440" s="43"/>
      <c r="BK440" s="43"/>
      <c r="BL440" s="26"/>
      <c r="BM440" s="26"/>
      <c r="BN440" s="26"/>
    </row>
    <row r="441" spans="1:66" x14ac:dyDescent="0.25">
      <c r="A441" s="43"/>
      <c r="B441" s="43"/>
      <c r="C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c r="BF441" s="43"/>
      <c r="BG441" s="43"/>
      <c r="BH441" s="43"/>
      <c r="BI441" s="43"/>
      <c r="BJ441" s="43"/>
      <c r="BK441" s="43"/>
      <c r="BL441" s="26"/>
      <c r="BM441" s="26"/>
      <c r="BN441" s="26"/>
    </row>
    <row r="442" spans="1:66" x14ac:dyDescent="0.25">
      <c r="A442" s="43"/>
      <c r="B442" s="43"/>
      <c r="C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26"/>
      <c r="BM442" s="26"/>
      <c r="BN442" s="26"/>
    </row>
    <row r="443" spans="1:66" x14ac:dyDescent="0.25">
      <c r="A443" s="43"/>
      <c r="B443" s="43"/>
      <c r="C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26"/>
      <c r="BM443" s="26"/>
      <c r="BN443" s="26"/>
    </row>
    <row r="444" spans="1:66" x14ac:dyDescent="0.25">
      <c r="A444" s="43"/>
      <c r="B444" s="43"/>
      <c r="C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26"/>
      <c r="BM444" s="26"/>
      <c r="BN444" s="26"/>
    </row>
    <row r="445" spans="1:66" x14ac:dyDescent="0.25">
      <c r="A445" s="43"/>
      <c r="B445" s="43"/>
      <c r="C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26"/>
      <c r="BM445" s="26"/>
      <c r="BN445" s="26"/>
    </row>
    <row r="446" spans="1:66" x14ac:dyDescent="0.25">
      <c r="A446" s="43"/>
      <c r="B446" s="43"/>
      <c r="C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26"/>
      <c r="BM446" s="26"/>
      <c r="BN446" s="26"/>
    </row>
    <row r="447" spans="1:66" x14ac:dyDescent="0.25">
      <c r="A447" s="43"/>
      <c r="B447" s="43"/>
      <c r="C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26"/>
      <c r="BM447" s="26"/>
      <c r="BN447" s="26"/>
    </row>
    <row r="448" spans="1:66" x14ac:dyDescent="0.25">
      <c r="A448" s="43"/>
      <c r="B448" s="43"/>
      <c r="C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26"/>
      <c r="BM448" s="26"/>
      <c r="BN448" s="26"/>
    </row>
    <row r="449" spans="1:66" x14ac:dyDescent="0.25">
      <c r="A449" s="43"/>
      <c r="B449" s="43"/>
      <c r="C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26"/>
      <c r="BM449" s="26"/>
      <c r="BN449" s="26"/>
    </row>
    <row r="450" spans="1:66" x14ac:dyDescent="0.25">
      <c r="A450" s="43"/>
      <c r="B450" s="43"/>
      <c r="C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c r="BF450" s="43"/>
      <c r="BG450" s="43"/>
      <c r="BH450" s="43"/>
      <c r="BI450" s="43"/>
      <c r="BJ450" s="43"/>
      <c r="BK450" s="43"/>
      <c r="BL450" s="26"/>
      <c r="BM450" s="26"/>
      <c r="BN450" s="26"/>
    </row>
    <row r="451" spans="1:66" x14ac:dyDescent="0.25">
      <c r="A451" s="43"/>
      <c r="B451" s="43"/>
      <c r="C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26"/>
      <c r="BM451" s="26"/>
      <c r="BN451" s="26"/>
    </row>
    <row r="452" spans="1:66" x14ac:dyDescent="0.25">
      <c r="A452" s="43"/>
      <c r="B452" s="43"/>
      <c r="C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26"/>
      <c r="BM452" s="26"/>
      <c r="BN452" s="26"/>
    </row>
    <row r="453" spans="1:66" x14ac:dyDescent="0.25">
      <c r="A453" s="43"/>
      <c r="B453" s="43"/>
      <c r="C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26"/>
      <c r="BM453" s="26"/>
      <c r="BN453" s="26"/>
    </row>
    <row r="454" spans="1:66" x14ac:dyDescent="0.25">
      <c r="A454" s="43"/>
      <c r="B454" s="43"/>
      <c r="C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26"/>
      <c r="BM454" s="26"/>
      <c r="BN454" s="26"/>
    </row>
    <row r="455" spans="1:66" x14ac:dyDescent="0.25">
      <c r="A455" s="43"/>
      <c r="B455" s="43"/>
      <c r="C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26"/>
      <c r="BM455" s="26"/>
      <c r="BN455" s="26"/>
    </row>
    <row r="456" spans="1:66" x14ac:dyDescent="0.25">
      <c r="A456" s="43"/>
      <c r="B456" s="43"/>
      <c r="C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26"/>
      <c r="BM456" s="26"/>
      <c r="BN456" s="26"/>
    </row>
    <row r="457" spans="1:66" x14ac:dyDescent="0.25">
      <c r="A457" s="43"/>
      <c r="B457" s="43"/>
      <c r="C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26"/>
      <c r="BM457" s="26"/>
      <c r="BN457" s="26"/>
    </row>
    <row r="458" spans="1:66" x14ac:dyDescent="0.25">
      <c r="A458" s="43"/>
      <c r="B458" s="43"/>
      <c r="C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26"/>
      <c r="BM458" s="26"/>
      <c r="BN458" s="26"/>
    </row>
    <row r="459" spans="1:66" x14ac:dyDescent="0.25">
      <c r="A459" s="43"/>
      <c r="B459" s="43"/>
      <c r="C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26"/>
      <c r="BM459" s="26"/>
      <c r="BN459" s="26"/>
    </row>
    <row r="460" spans="1:66" x14ac:dyDescent="0.25">
      <c r="A460" s="43"/>
      <c r="B460" s="43"/>
      <c r="C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26"/>
      <c r="BM460" s="26"/>
      <c r="BN460" s="26"/>
    </row>
    <row r="461" spans="1:66" x14ac:dyDescent="0.25">
      <c r="A461" s="43"/>
      <c r="B461" s="43"/>
      <c r="C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26"/>
      <c r="BM461" s="26"/>
      <c r="BN461" s="26"/>
    </row>
    <row r="462" spans="1:66" x14ac:dyDescent="0.25">
      <c r="A462" s="43"/>
      <c r="B462" s="43"/>
      <c r="C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26"/>
      <c r="BM462" s="26"/>
      <c r="BN462" s="26"/>
    </row>
    <row r="463" spans="1:66" x14ac:dyDescent="0.25">
      <c r="A463" s="43"/>
      <c r="B463" s="43"/>
      <c r="C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26"/>
      <c r="BM463" s="26"/>
      <c r="BN463" s="26"/>
    </row>
    <row r="464" spans="1:66" x14ac:dyDescent="0.25">
      <c r="A464" s="43"/>
      <c r="B464" s="43"/>
      <c r="C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26"/>
      <c r="BM464" s="26"/>
      <c r="BN464" s="26"/>
    </row>
    <row r="465" spans="1:66" x14ac:dyDescent="0.25">
      <c r="A465" s="43"/>
      <c r="B465" s="43"/>
      <c r="C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26"/>
      <c r="BM465" s="26"/>
      <c r="BN465" s="26"/>
    </row>
    <row r="466" spans="1:66" x14ac:dyDescent="0.25">
      <c r="A466" s="43"/>
      <c r="B466" s="43"/>
      <c r="C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26"/>
      <c r="BM466" s="26"/>
      <c r="BN466" s="26"/>
    </row>
    <row r="467" spans="1:66" x14ac:dyDescent="0.25">
      <c r="A467" s="43"/>
      <c r="B467" s="43"/>
      <c r="C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26"/>
      <c r="BM467" s="26"/>
      <c r="BN467" s="26"/>
    </row>
    <row r="468" spans="1:66" x14ac:dyDescent="0.25">
      <c r="A468" s="43"/>
      <c r="B468" s="43"/>
      <c r="C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26"/>
      <c r="BM468" s="26"/>
      <c r="BN468" s="26"/>
    </row>
    <row r="469" spans="1:66" x14ac:dyDescent="0.25">
      <c r="A469" s="43"/>
      <c r="B469" s="43"/>
      <c r="C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26"/>
      <c r="BM469" s="26"/>
      <c r="BN469" s="26"/>
    </row>
    <row r="470" spans="1:66" x14ac:dyDescent="0.25">
      <c r="A470" s="43"/>
      <c r="B470" s="43"/>
      <c r="C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26"/>
      <c r="BM470" s="26"/>
      <c r="BN470" s="26"/>
    </row>
    <row r="471" spans="1:66" x14ac:dyDescent="0.25">
      <c r="A471" s="43"/>
      <c r="B471" s="43"/>
      <c r="C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26"/>
      <c r="BM471" s="26"/>
      <c r="BN471" s="26"/>
    </row>
    <row r="472" spans="1:66" x14ac:dyDescent="0.25">
      <c r="A472" s="43"/>
      <c r="B472" s="43"/>
      <c r="C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26"/>
      <c r="BM472" s="26"/>
      <c r="BN472" s="26"/>
    </row>
    <row r="473" spans="1:66" x14ac:dyDescent="0.25">
      <c r="A473" s="43"/>
      <c r="B473" s="43"/>
      <c r="C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26"/>
      <c r="BM473" s="26"/>
      <c r="BN473" s="26"/>
    </row>
    <row r="474" spans="1:66" x14ac:dyDescent="0.25">
      <c r="A474" s="43"/>
      <c r="B474" s="43"/>
      <c r="C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26"/>
      <c r="BM474" s="26"/>
      <c r="BN474" s="26"/>
    </row>
    <row r="475" spans="1:66" x14ac:dyDescent="0.25">
      <c r="A475" s="43"/>
      <c r="B475" s="43"/>
      <c r="C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26"/>
      <c r="BM475" s="26"/>
      <c r="BN475" s="26"/>
    </row>
    <row r="476" spans="1:66" x14ac:dyDescent="0.25">
      <c r="A476" s="43"/>
      <c r="B476" s="43"/>
      <c r="C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26"/>
      <c r="BM476" s="26"/>
      <c r="BN476" s="26"/>
    </row>
    <row r="477" spans="1:66" x14ac:dyDescent="0.25">
      <c r="A477" s="43"/>
      <c r="B477" s="43"/>
      <c r="C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26"/>
      <c r="BM477" s="26"/>
      <c r="BN477" s="26"/>
    </row>
    <row r="478" spans="1:66" x14ac:dyDescent="0.25">
      <c r="A478" s="43"/>
      <c r="B478" s="43"/>
      <c r="C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26"/>
      <c r="BM478" s="26"/>
      <c r="BN478" s="26"/>
    </row>
    <row r="479" spans="1:66" x14ac:dyDescent="0.25">
      <c r="A479" s="43"/>
      <c r="B479" s="43"/>
      <c r="C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3"/>
      <c r="AR479" s="43"/>
      <c r="AS479" s="43"/>
      <c r="AT479" s="43"/>
      <c r="AU479" s="43"/>
      <c r="AV479" s="43"/>
      <c r="AW479" s="43"/>
      <c r="AX479" s="43"/>
      <c r="AY479" s="43"/>
      <c r="AZ479" s="43"/>
      <c r="BA479" s="43"/>
      <c r="BB479" s="43"/>
      <c r="BC479" s="43"/>
      <c r="BD479" s="43"/>
      <c r="BE479" s="43"/>
      <c r="BF479" s="43"/>
      <c r="BG479" s="43"/>
      <c r="BH479" s="43"/>
      <c r="BI479" s="43"/>
      <c r="BJ479" s="43"/>
      <c r="BK479" s="43"/>
      <c r="BL479" s="26"/>
      <c r="BM479" s="26"/>
      <c r="BN479" s="26"/>
    </row>
    <row r="480" spans="1:66" x14ac:dyDescent="0.25">
      <c r="A480" s="43"/>
      <c r="B480" s="43"/>
      <c r="C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c r="BB480" s="43"/>
      <c r="BC480" s="43"/>
      <c r="BD480" s="43"/>
      <c r="BE480" s="43"/>
      <c r="BF480" s="43"/>
      <c r="BG480" s="43"/>
      <c r="BH480" s="43"/>
      <c r="BI480" s="43"/>
      <c r="BJ480" s="43"/>
      <c r="BK480" s="43"/>
      <c r="BL480" s="26"/>
      <c r="BM480" s="26"/>
      <c r="BN480" s="26"/>
    </row>
    <row r="481" spans="1:66" x14ac:dyDescent="0.25">
      <c r="A481" s="43"/>
      <c r="B481" s="43"/>
      <c r="C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3"/>
      <c r="AR481" s="43"/>
      <c r="AS481" s="43"/>
      <c r="AT481" s="43"/>
      <c r="AU481" s="43"/>
      <c r="AV481" s="43"/>
      <c r="AW481" s="43"/>
      <c r="AX481" s="43"/>
      <c r="AY481" s="43"/>
      <c r="AZ481" s="43"/>
      <c r="BA481" s="43"/>
      <c r="BB481" s="43"/>
      <c r="BC481" s="43"/>
      <c r="BD481" s="43"/>
      <c r="BE481" s="43"/>
      <c r="BF481" s="43"/>
      <c r="BG481" s="43"/>
      <c r="BH481" s="43"/>
      <c r="BI481" s="43"/>
      <c r="BJ481" s="43"/>
      <c r="BK481" s="43"/>
      <c r="BL481" s="26"/>
      <c r="BM481" s="26"/>
      <c r="BN481" s="26"/>
    </row>
    <row r="482" spans="1:66" x14ac:dyDescent="0.25">
      <c r="A482" s="43"/>
      <c r="B482" s="43"/>
      <c r="C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3"/>
      <c r="AR482" s="43"/>
      <c r="AS482" s="43"/>
      <c r="AT482" s="43"/>
      <c r="AU482" s="43"/>
      <c r="AV482" s="43"/>
      <c r="AW482" s="43"/>
      <c r="AX482" s="43"/>
      <c r="AY482" s="43"/>
      <c r="AZ482" s="43"/>
      <c r="BA482" s="43"/>
      <c r="BB482" s="43"/>
      <c r="BC482" s="43"/>
      <c r="BD482" s="43"/>
      <c r="BE482" s="43"/>
      <c r="BF482" s="43"/>
      <c r="BG482" s="43"/>
      <c r="BH482" s="43"/>
      <c r="BI482" s="43"/>
      <c r="BJ482" s="43"/>
      <c r="BK482" s="43"/>
      <c r="BL482" s="26"/>
      <c r="BM482" s="26"/>
      <c r="BN482" s="26"/>
    </row>
    <row r="483" spans="1:66" x14ac:dyDescent="0.25">
      <c r="A483" s="43"/>
      <c r="B483" s="43"/>
      <c r="C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3"/>
      <c r="AR483" s="43"/>
      <c r="AS483" s="43"/>
      <c r="AT483" s="43"/>
      <c r="AU483" s="43"/>
      <c r="AV483" s="43"/>
      <c r="AW483" s="43"/>
      <c r="AX483" s="43"/>
      <c r="AY483" s="43"/>
      <c r="AZ483" s="43"/>
      <c r="BA483" s="43"/>
      <c r="BB483" s="43"/>
      <c r="BC483" s="43"/>
      <c r="BD483" s="43"/>
      <c r="BE483" s="43"/>
      <c r="BF483" s="43"/>
      <c r="BG483" s="43"/>
      <c r="BH483" s="43"/>
      <c r="BI483" s="43"/>
      <c r="BJ483" s="43"/>
      <c r="BK483" s="43"/>
      <c r="BL483" s="26"/>
      <c r="BM483" s="26"/>
      <c r="BN483" s="26"/>
    </row>
    <row r="484" spans="1:66" x14ac:dyDescent="0.25">
      <c r="A484" s="43"/>
      <c r="B484" s="43"/>
      <c r="C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3"/>
      <c r="AR484" s="43"/>
      <c r="AS484" s="43"/>
      <c r="AT484" s="43"/>
      <c r="AU484" s="43"/>
      <c r="AV484" s="43"/>
      <c r="AW484" s="43"/>
      <c r="AX484" s="43"/>
      <c r="AY484" s="43"/>
      <c r="AZ484" s="43"/>
      <c r="BA484" s="43"/>
      <c r="BB484" s="43"/>
      <c r="BC484" s="43"/>
      <c r="BD484" s="43"/>
      <c r="BE484" s="43"/>
      <c r="BF484" s="43"/>
      <c r="BG484" s="43"/>
      <c r="BH484" s="43"/>
      <c r="BI484" s="43"/>
      <c r="BJ484" s="43"/>
      <c r="BK484" s="43"/>
      <c r="BL484" s="26"/>
      <c r="BM484" s="26"/>
      <c r="BN484" s="26"/>
    </row>
    <row r="485" spans="1:66" x14ac:dyDescent="0.25">
      <c r="A485" s="43"/>
      <c r="B485" s="43"/>
      <c r="C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3"/>
      <c r="AR485" s="43"/>
      <c r="AS485" s="43"/>
      <c r="AT485" s="43"/>
      <c r="AU485" s="43"/>
      <c r="AV485" s="43"/>
      <c r="AW485" s="43"/>
      <c r="AX485" s="43"/>
      <c r="AY485" s="43"/>
      <c r="AZ485" s="43"/>
      <c r="BA485" s="43"/>
      <c r="BB485" s="43"/>
      <c r="BC485" s="43"/>
      <c r="BD485" s="43"/>
      <c r="BE485" s="43"/>
      <c r="BF485" s="43"/>
      <c r="BG485" s="43"/>
      <c r="BH485" s="43"/>
      <c r="BI485" s="43"/>
      <c r="BJ485" s="43"/>
      <c r="BK485" s="43"/>
      <c r="BL485" s="26"/>
      <c r="BM485" s="26"/>
      <c r="BN485" s="26"/>
    </row>
    <row r="486" spans="1:66" x14ac:dyDescent="0.25">
      <c r="A486" s="43"/>
      <c r="B486" s="43"/>
      <c r="C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26"/>
      <c r="BM486" s="26"/>
      <c r="BN486" s="26"/>
    </row>
    <row r="487" spans="1:66" x14ac:dyDescent="0.25">
      <c r="A487" s="43"/>
      <c r="B487" s="43"/>
      <c r="C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3"/>
      <c r="AR487" s="43"/>
      <c r="AS487" s="43"/>
      <c r="AT487" s="43"/>
      <c r="AU487" s="43"/>
      <c r="AV487" s="43"/>
      <c r="AW487" s="43"/>
      <c r="AX487" s="43"/>
      <c r="AY487" s="43"/>
      <c r="AZ487" s="43"/>
      <c r="BA487" s="43"/>
      <c r="BB487" s="43"/>
      <c r="BC487" s="43"/>
      <c r="BD487" s="43"/>
      <c r="BE487" s="43"/>
      <c r="BF487" s="43"/>
      <c r="BG487" s="43"/>
      <c r="BH487" s="43"/>
      <c r="BI487" s="43"/>
      <c r="BJ487" s="43"/>
      <c r="BK487" s="43"/>
      <c r="BL487" s="26"/>
      <c r="BM487" s="26"/>
      <c r="BN487" s="26"/>
    </row>
    <row r="488" spans="1:66" x14ac:dyDescent="0.25">
      <c r="A488" s="43"/>
      <c r="B488" s="43"/>
      <c r="C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26"/>
      <c r="BM488" s="26"/>
      <c r="BN488" s="26"/>
    </row>
    <row r="489" spans="1:66" x14ac:dyDescent="0.25">
      <c r="A489" s="43"/>
      <c r="B489" s="43"/>
      <c r="C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26"/>
      <c r="BM489" s="26"/>
      <c r="BN489" s="26"/>
    </row>
    <row r="490" spans="1:66" x14ac:dyDescent="0.25">
      <c r="A490" s="43"/>
      <c r="B490" s="43"/>
      <c r="C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26"/>
      <c r="BM490" s="26"/>
      <c r="BN490" s="26"/>
    </row>
    <row r="491" spans="1:66" x14ac:dyDescent="0.25">
      <c r="A491" s="43"/>
      <c r="B491" s="43"/>
      <c r="C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26"/>
      <c r="BM491" s="26"/>
      <c r="BN491" s="26"/>
    </row>
    <row r="492" spans="1:66" x14ac:dyDescent="0.25">
      <c r="A492" s="43"/>
      <c r="B492" s="43"/>
      <c r="C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26"/>
      <c r="BM492" s="26"/>
      <c r="BN492" s="26"/>
    </row>
    <row r="493" spans="1:66" x14ac:dyDescent="0.25">
      <c r="A493" s="43"/>
      <c r="B493" s="43"/>
      <c r="C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26"/>
      <c r="BM493" s="26"/>
      <c r="BN493" s="26"/>
    </row>
    <row r="494" spans="1:66" x14ac:dyDescent="0.25">
      <c r="A494" s="43"/>
      <c r="B494" s="43"/>
      <c r="C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26"/>
      <c r="BM494" s="26"/>
      <c r="BN494" s="26"/>
    </row>
    <row r="495" spans="1:66" x14ac:dyDescent="0.25">
      <c r="A495" s="43"/>
      <c r="B495" s="43"/>
      <c r="C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26"/>
      <c r="BM495" s="26"/>
      <c r="BN495" s="26"/>
    </row>
    <row r="496" spans="1:66" x14ac:dyDescent="0.25">
      <c r="A496" s="43"/>
      <c r="B496" s="43"/>
      <c r="C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26"/>
      <c r="BM496" s="26"/>
      <c r="BN496" s="26"/>
    </row>
    <row r="497" spans="1:66" x14ac:dyDescent="0.25">
      <c r="A497" s="43"/>
      <c r="B497" s="43"/>
      <c r="C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26"/>
      <c r="BM497" s="26"/>
      <c r="BN497" s="26"/>
    </row>
    <row r="498" spans="1:66" x14ac:dyDescent="0.25">
      <c r="A498" s="43"/>
      <c r="B498" s="43"/>
      <c r="C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26"/>
      <c r="BM498" s="26"/>
      <c r="BN498" s="26"/>
    </row>
    <row r="499" spans="1:66" x14ac:dyDescent="0.25">
      <c r="A499" s="43"/>
      <c r="B499" s="43"/>
      <c r="C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26"/>
      <c r="BM499" s="26"/>
      <c r="BN499" s="26"/>
    </row>
    <row r="500" spans="1:66" x14ac:dyDescent="0.25">
      <c r="A500" s="43"/>
      <c r="B500" s="43"/>
      <c r="C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26"/>
      <c r="BM500" s="26"/>
      <c r="BN500" s="26"/>
    </row>
    <row r="501" spans="1:66" x14ac:dyDescent="0.25">
      <c r="A501" s="43"/>
      <c r="B501" s="43"/>
      <c r="C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26"/>
      <c r="BM501" s="26"/>
      <c r="BN501" s="26"/>
    </row>
    <row r="502" spans="1:66" x14ac:dyDescent="0.25">
      <c r="A502" s="43"/>
      <c r="B502" s="43"/>
      <c r="C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26"/>
      <c r="BM502" s="26"/>
      <c r="BN502" s="26"/>
    </row>
    <row r="503" spans="1:66" x14ac:dyDescent="0.25">
      <c r="A503" s="43"/>
      <c r="B503" s="42"/>
      <c r="C503" s="42"/>
      <c r="D503" s="42"/>
      <c r="BL503" s="26"/>
      <c r="BM503" s="26"/>
      <c r="BN503" s="26"/>
    </row>
    <row r="504" spans="1:66" x14ac:dyDescent="0.25">
      <c r="A504" s="43"/>
      <c r="B504" s="42"/>
      <c r="C504" s="42"/>
      <c r="D504" s="42"/>
      <c r="BL504" s="26"/>
      <c r="BM504" s="26"/>
      <c r="BN504" s="26"/>
    </row>
    <row r="505" spans="1:66" x14ac:dyDescent="0.25">
      <c r="A505" s="43"/>
      <c r="B505" s="42"/>
      <c r="C505" s="42"/>
      <c r="D505" s="42"/>
      <c r="BL505" s="26"/>
      <c r="BM505" s="26"/>
      <c r="BN505" s="26"/>
    </row>
    <row r="506" spans="1:66" x14ac:dyDescent="0.25">
      <c r="A506" s="43"/>
      <c r="B506" s="42"/>
      <c r="C506" s="42"/>
      <c r="D506" s="42"/>
      <c r="BL506" s="26"/>
      <c r="BM506" s="26"/>
      <c r="BN506" s="26"/>
    </row>
    <row r="507" spans="1:66" x14ac:dyDescent="0.25">
      <c r="A507" s="43"/>
      <c r="B507" s="42"/>
      <c r="C507" s="42"/>
      <c r="D507" s="42"/>
      <c r="BL507" s="26"/>
      <c r="BM507" s="26"/>
      <c r="BN507" s="26"/>
    </row>
    <row r="508" spans="1:66" x14ac:dyDescent="0.25">
      <c r="A508" s="43"/>
      <c r="B508" s="42"/>
      <c r="C508" s="42"/>
      <c r="D508" s="42"/>
      <c r="BL508" s="26"/>
      <c r="BM508" s="26"/>
      <c r="BN508" s="26"/>
    </row>
    <row r="509" spans="1:66" x14ac:dyDescent="0.25">
      <c r="A509" s="43"/>
      <c r="B509" s="42"/>
      <c r="C509" s="42"/>
      <c r="D509" s="42"/>
      <c r="BL509" s="26"/>
      <c r="BM509" s="26"/>
      <c r="BN509" s="26"/>
    </row>
    <row r="510" spans="1:66" x14ac:dyDescent="0.25">
      <c r="A510" s="43"/>
      <c r="B510" s="42"/>
      <c r="C510" s="42"/>
      <c r="D510" s="42"/>
      <c r="BL510" s="26"/>
      <c r="BM510" s="26"/>
      <c r="BN510" s="26"/>
    </row>
    <row r="511" spans="1:66" x14ac:dyDescent="0.25">
      <c r="A511" s="43"/>
      <c r="B511" s="42"/>
      <c r="C511" s="42"/>
      <c r="D511" s="42"/>
      <c r="BL511" s="26"/>
      <c r="BM511" s="26"/>
      <c r="BN511" s="26"/>
    </row>
    <row r="512" spans="1:66" x14ac:dyDescent="0.25">
      <c r="A512" s="43"/>
      <c r="B512" s="42"/>
      <c r="C512" s="42"/>
      <c r="D512" s="42"/>
      <c r="BL512" s="26"/>
      <c r="BM512" s="26"/>
      <c r="BN512" s="26"/>
    </row>
    <row r="513" spans="1:66" x14ac:dyDescent="0.25">
      <c r="A513" s="43"/>
      <c r="B513" s="42"/>
      <c r="C513" s="42"/>
      <c r="D513" s="42"/>
      <c r="BL513" s="26"/>
      <c r="BM513" s="26"/>
      <c r="BN513" s="26"/>
    </row>
    <row r="514" spans="1:66" x14ac:dyDescent="0.25">
      <c r="A514" s="43"/>
      <c r="B514" s="42"/>
      <c r="C514" s="42"/>
      <c r="D514" s="42"/>
      <c r="BL514" s="26"/>
      <c r="BM514" s="26"/>
      <c r="BN514" s="26"/>
    </row>
    <row r="515" spans="1:66" x14ac:dyDescent="0.25">
      <c r="A515" s="43"/>
      <c r="B515" s="42"/>
      <c r="C515" s="42"/>
      <c r="D515" s="42"/>
      <c r="BL515" s="26"/>
      <c r="BM515" s="26"/>
      <c r="BN515" s="26"/>
    </row>
    <row r="516" spans="1:66" x14ac:dyDescent="0.25">
      <c r="A516" s="43"/>
      <c r="B516" s="42"/>
      <c r="C516" s="42"/>
      <c r="D516" s="42"/>
      <c r="BL516" s="26"/>
      <c r="BM516" s="26"/>
      <c r="BN516" s="26"/>
    </row>
    <row r="517" spans="1:66" x14ac:dyDescent="0.25">
      <c r="A517" s="43"/>
      <c r="B517" s="42"/>
      <c r="C517" s="42"/>
      <c r="D517" s="42"/>
      <c r="BL517" s="26"/>
      <c r="BM517" s="26"/>
      <c r="BN517" s="26"/>
    </row>
    <row r="518" spans="1:66" x14ac:dyDescent="0.25">
      <c r="A518" s="43"/>
      <c r="B518" s="42"/>
      <c r="C518" s="42"/>
      <c r="D518" s="42"/>
      <c r="BL518" s="26"/>
      <c r="BM518" s="26"/>
      <c r="BN518" s="26"/>
    </row>
  </sheetData>
  <sheetProtection algorithmName="SHA-512" hashValue="XpcdF1cNVp3G7LhsLkQKtlrfGx0WKZmkiBvs84qglKlmZxE2JeGxvr0f2WHJaYnt+j3HtsGHth1uMQRf9tXQkQ==" saltValue="6Ki5jKcYz11xL0ZnhNkWAw==" spinCount="100000" sheet="1" formatCells="0" formatColumns="0" formatRows="0"/>
  <mergeCells count="3">
    <mergeCell ref="B1:E1"/>
    <mergeCell ref="B2:E2"/>
    <mergeCell ref="B3:E3"/>
  </mergeCells>
  <conditionalFormatting sqref="B1:B3">
    <cfRule type="expression" dxfId="45" priority="3">
      <formula>INDIRECT("f"&amp;ROW())="Wireless Plan Component"</formula>
    </cfRule>
  </conditionalFormatting>
  <conditionalFormatting sqref="B1:E3 A8:J8 A11:J11 A14:J14 A17:J17 A20:J20 A23:J23 A26:C26">
    <cfRule type="expression" dxfId="44" priority="1">
      <formula>#REF!&lt;&gt;"Yes"</formula>
    </cfRule>
  </conditionalFormatting>
  <conditionalFormatting sqref="G1:V2">
    <cfRule type="expression" dxfId="43" priority="2">
      <formula>INDIRECT("f"&amp;ROW())="Main Wireless SKU"</formula>
    </cfRule>
  </conditionalFormatting>
  <dataValidations count="2">
    <dataValidation type="list" allowBlank="1" showInputMessage="1" showErrorMessage="1" sqref="F1:F2" xr:uid="{00000000-0002-0000-0600-000000000000}">
      <formula1>"Main Wireless SKU, Wireless Plan Component"</formula1>
    </dataValidation>
    <dataValidation type="list" allowBlank="1" showInputMessage="1" showErrorMessage="1" sqref="A8:J8 A11:J11 A14:J14 A17:J17 A20:J20 A23:J23 A26:C26" xr:uid="{00000000-0002-0000-0600-000001000000}">
      <formula1>"Yes, No"</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G7"/>
  <sheetViews>
    <sheetView showGridLines="0" zoomScaleNormal="100" workbookViewId="0">
      <pane xSplit="1" ySplit="5" topLeftCell="B6" activePane="bottomRight" state="frozen"/>
      <selection activeCell="F7" sqref="F7"/>
      <selection pane="topRight" activeCell="F7" sqref="F7"/>
      <selection pane="bottomLeft" activeCell="F7" sqref="F7"/>
      <selection pane="bottomRight" activeCell="A5" sqref="A5"/>
    </sheetView>
  </sheetViews>
  <sheetFormatPr defaultColWidth="8.81640625" defaultRowHeight="12.5" x14ac:dyDescent="0.25"/>
  <cols>
    <col min="1" max="1" width="37.7265625" style="55" customWidth="1"/>
    <col min="2" max="2" width="66.7265625" style="54" customWidth="1"/>
    <col min="3" max="3" width="52" style="98" customWidth="1"/>
    <col min="4" max="4" width="47.26953125" style="54" customWidth="1"/>
    <col min="5" max="5" width="47" style="54" customWidth="1"/>
    <col min="6" max="6" width="48.453125" style="54" customWidth="1"/>
    <col min="7" max="7" width="48.54296875" style="54" customWidth="1"/>
    <col min="8" max="16384" width="8.81640625" style="54"/>
  </cols>
  <sheetData>
    <row r="1" spans="1:7" ht="24.75" customHeight="1" x14ac:dyDescent="0.25">
      <c r="A1" s="24" t="s">
        <v>253</v>
      </c>
      <c r="B1" s="74" t="str">
        <f>'Pricing - Lot 1 Voice'!C1</f>
        <v>Time Warner Cable Northeast, LLC dba Spectrum</v>
      </c>
      <c r="C1" s="189" t="s">
        <v>65</v>
      </c>
      <c r="D1" s="189"/>
      <c r="E1" s="189"/>
      <c r="F1" s="18"/>
      <c r="G1" s="18"/>
    </row>
    <row r="2" spans="1:7" ht="24.75" customHeight="1" x14ac:dyDescent="0.25">
      <c r="A2" s="25" t="s">
        <v>254</v>
      </c>
      <c r="B2" s="74" t="str">
        <f>'Pricing - Lot 1 Voice'!C2</f>
        <v>PS68706</v>
      </c>
      <c r="C2" s="189"/>
      <c r="D2" s="189"/>
      <c r="E2" s="189"/>
      <c r="F2" s="18"/>
      <c r="G2" s="18"/>
    </row>
    <row r="3" spans="1:7" ht="24.75" customHeight="1" x14ac:dyDescent="0.25">
      <c r="A3" s="25" t="s">
        <v>66</v>
      </c>
      <c r="B3" s="75">
        <v>46099</v>
      </c>
      <c r="C3" s="189"/>
      <c r="D3" s="189"/>
      <c r="E3" s="189"/>
      <c r="F3" s="18"/>
      <c r="G3" s="18"/>
    </row>
    <row r="4" spans="1:7" x14ac:dyDescent="0.25">
      <c r="A4" s="28"/>
      <c r="B4" s="28"/>
      <c r="C4" s="29"/>
      <c r="D4" s="28"/>
      <c r="E4" s="29"/>
      <c r="F4" s="29"/>
      <c r="G4" s="30"/>
    </row>
    <row r="5" spans="1:7" ht="26" x14ac:dyDescent="0.25">
      <c r="A5" s="8" t="s">
        <v>0</v>
      </c>
      <c r="B5" s="8" t="s">
        <v>80</v>
      </c>
      <c r="C5" s="52" t="s">
        <v>81</v>
      </c>
      <c r="D5" s="9" t="s">
        <v>82</v>
      </c>
      <c r="E5" s="9" t="s">
        <v>83</v>
      </c>
      <c r="F5" s="23" t="s">
        <v>84</v>
      </c>
      <c r="G5" s="27" t="s">
        <v>85</v>
      </c>
    </row>
    <row r="6" spans="1:7" ht="37.5" x14ac:dyDescent="0.25">
      <c r="A6" s="85" t="s">
        <v>135</v>
      </c>
      <c r="B6" s="86" t="s">
        <v>136</v>
      </c>
      <c r="C6" s="92" t="s">
        <v>88</v>
      </c>
      <c r="D6" s="93" t="s">
        <v>137</v>
      </c>
      <c r="E6" s="90" t="s">
        <v>138</v>
      </c>
      <c r="F6" s="90" t="s">
        <v>139</v>
      </c>
      <c r="G6" s="91" t="s">
        <v>140</v>
      </c>
    </row>
    <row r="7" spans="1:7" ht="300" x14ac:dyDescent="0.25">
      <c r="A7" s="85" t="s">
        <v>141</v>
      </c>
      <c r="B7" s="86" t="s">
        <v>142</v>
      </c>
      <c r="C7" s="92" t="s">
        <v>143</v>
      </c>
      <c r="D7" s="93" t="s">
        <v>137</v>
      </c>
      <c r="E7" s="90" t="s">
        <v>144</v>
      </c>
      <c r="F7" s="90" t="s">
        <v>145</v>
      </c>
      <c r="G7" s="91" t="s">
        <v>140</v>
      </c>
    </row>
  </sheetData>
  <sheetProtection algorithmName="SHA-512" hashValue="YSEgR0gVzyRkAwANVsHoH7OV7iU75sCs46hBbBqH5CkuIi4q+4Rf9f8VGvYHv1VWvx/yTij0HgegZpQ2ZKyAlA==" saltValue="Xott1sOGATI4+CNEv5/Tqw==" spinCount="100000" sheet="1" formatCells="0" formatColumns="0" formatRows="0"/>
  <dataConsolidate/>
  <mergeCells count="1">
    <mergeCell ref="C1:E3"/>
  </mergeCells>
  <conditionalFormatting sqref="B1:B3">
    <cfRule type="expression" dxfId="41" priority="3">
      <formula>INDIRECT("f"&amp;ROW())="Wireless Plan Component"</formula>
    </cfRule>
    <cfRule type="expression" dxfId="40" priority="6">
      <formula>#REF!&lt;&gt;"Yes"</formula>
    </cfRule>
  </conditionalFormatting>
  <conditionalFormatting sqref="C1">
    <cfRule type="expression" dxfId="39" priority="5">
      <formula>INDIRECT("f"&amp;ROW())="Wireless Plan Component"</formula>
    </cfRule>
  </conditionalFormatting>
  <dataValidations count="2">
    <dataValidation type="list" allowBlank="1" showInputMessage="1" showErrorMessage="1" sqref="F7" xr:uid="{00000000-0002-0000-0700-000000000000}">
      <formula1>"Recurring, Non-recurring"</formula1>
    </dataValidation>
    <dataValidation operator="greaterThanOrEqual" allowBlank="1" showInputMessage="1" showErrorMessage="1" sqref="G1:G7" xr:uid="{00000000-0002-0000-0700-000001000000}"/>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extLst>
    <ext xmlns:x14="http://schemas.microsoft.com/office/spreadsheetml/2009/9/main" uri="{78C0D931-6437-407d-A8EE-F0AAD7539E65}">
      <x14:conditionalFormattings>
        <x14:conditionalFormatting xmlns:xm="http://schemas.microsoft.com/office/excel/2006/main">
          <x14:cfRule type="expression" priority="1" id="{2A83B692-BC18-40E0-80A2-43044AB493A6}">
            <xm:f>'\\roccbvsfnp\users\Users\E202587\Desktop\OGS Contract (5-22)\5-15 Updates\[MASTER 23100_Attachment02_Pricing_v05.16.19.xlsx]Bidder Information'!#REF!&lt;&gt;"Yes"</xm:f>
            <x14:dxf>
              <fill>
                <patternFill patternType="darkGray">
                  <fgColor theme="1"/>
                  <bgColor theme="0" tint="-0.499984740745262"/>
                </patternFill>
              </fill>
            </x14:dxf>
          </x14:cfRule>
          <xm:sqref>A6:G7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W299"/>
  <sheetViews>
    <sheetView showGridLines="0" zoomScaleNormal="100" zoomScaleSheetLayoutView="100" workbookViewId="0">
      <pane xSplit="4" ySplit="5" topLeftCell="E65" activePane="bottomRight" state="frozen"/>
      <selection pane="topRight" activeCell="E1" sqref="E1"/>
      <selection pane="bottomLeft" activeCell="A6" sqref="A6"/>
      <selection pane="bottomRight" activeCell="B69" sqref="B69"/>
    </sheetView>
  </sheetViews>
  <sheetFormatPr defaultColWidth="9.1796875" defaultRowHeight="14.5" x14ac:dyDescent="0.35"/>
  <cols>
    <col min="1" max="1" width="1.81640625" style="12" customWidth="1"/>
    <col min="2" max="2" width="8.7265625" style="34" customWidth="1"/>
    <col min="3" max="3" width="32.54296875" style="34" customWidth="1"/>
    <col min="4" max="4" width="24.1796875" style="34" customWidth="1"/>
    <col min="5" max="5" width="40.26953125" style="34" customWidth="1"/>
    <col min="6" max="6" width="24.1796875" style="34" customWidth="1"/>
    <col min="7" max="7" width="50" style="34" customWidth="1"/>
    <col min="8" max="8" width="17" style="34" customWidth="1"/>
    <col min="9" max="9" width="17" style="35" customWidth="1"/>
    <col min="10" max="10" width="17" style="36" customWidth="1"/>
    <col min="11" max="11" width="17" style="40" customWidth="1"/>
    <col min="12" max="12" width="17" style="51" customWidth="1"/>
    <col min="13" max="13" width="4.54296875" style="95" customWidth="1"/>
    <col min="14" max="15" width="17" style="37" customWidth="1"/>
    <col min="16" max="16" width="28" style="39" customWidth="1"/>
    <col min="17" max="16384" width="9.1796875" style="12"/>
  </cols>
  <sheetData>
    <row r="1" spans="2:49" s="15" customFormat="1" ht="25.5" customHeight="1" x14ac:dyDescent="0.35">
      <c r="B1" s="24" t="s">
        <v>253</v>
      </c>
      <c r="C1" s="190" t="str">
        <f>'Pricing - Lot 1 Voice'!C1</f>
        <v>Time Warner Cable Northeast, LLC dba Spectrum</v>
      </c>
      <c r="D1" s="191"/>
      <c r="E1" s="192"/>
      <c r="F1" s="18"/>
      <c r="G1" s="182" t="s">
        <v>65</v>
      </c>
      <c r="H1" s="182"/>
      <c r="I1" s="182"/>
      <c r="J1" s="182"/>
      <c r="K1" s="182"/>
      <c r="L1" s="182"/>
      <c r="M1" s="95"/>
      <c r="N1" s="18"/>
      <c r="O1" s="18"/>
      <c r="P1" s="22"/>
    </row>
    <row r="2" spans="2:49" s="15" customFormat="1" ht="25.5" customHeight="1" thickBot="1" x14ac:dyDescent="0.4">
      <c r="B2" s="25" t="s">
        <v>254</v>
      </c>
      <c r="C2" s="190" t="str">
        <f>'Pricing - Lot 1 Voice'!C2</f>
        <v>PS68706</v>
      </c>
      <c r="D2" s="191"/>
      <c r="E2" s="192"/>
      <c r="F2" s="18"/>
      <c r="G2" s="182"/>
      <c r="H2" s="182"/>
      <c r="I2" s="182"/>
      <c r="J2" s="182"/>
      <c r="K2" s="182"/>
      <c r="L2" s="182"/>
      <c r="M2" s="95"/>
      <c r="N2" s="18"/>
      <c r="O2" s="18"/>
      <c r="P2" s="72" t="s">
        <v>260</v>
      </c>
    </row>
    <row r="3" spans="2:49" s="15" customFormat="1" ht="25.5" customHeight="1" thickBot="1" x14ac:dyDescent="0.4">
      <c r="B3" s="25" t="s">
        <v>66</v>
      </c>
      <c r="C3" s="193">
        <v>46099</v>
      </c>
      <c r="D3" s="194"/>
      <c r="E3" s="195"/>
      <c r="F3" s="18"/>
      <c r="G3" s="182"/>
      <c r="H3" s="182"/>
      <c r="I3" s="182"/>
      <c r="J3" s="182"/>
      <c r="K3" s="182"/>
      <c r="L3" s="182"/>
      <c r="M3" s="95"/>
      <c r="N3" s="18"/>
      <c r="O3" s="18"/>
      <c r="P3" s="73">
        <f>COUNTA(C6:C473)</f>
        <v>294</v>
      </c>
    </row>
    <row r="4" spans="2:49" s="14" customFormat="1" ht="15" customHeight="1" x14ac:dyDescent="0.35">
      <c r="B4" s="28"/>
      <c r="C4" s="28"/>
      <c r="D4" s="28"/>
      <c r="E4" s="28"/>
      <c r="F4" s="28"/>
      <c r="G4" s="28"/>
      <c r="H4" s="28"/>
      <c r="I4" s="29"/>
      <c r="J4" s="30"/>
      <c r="K4" s="50"/>
      <c r="L4" s="32"/>
      <c r="M4" s="95"/>
      <c r="N4" s="31"/>
      <c r="O4" s="31"/>
      <c r="P4" s="33"/>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row>
    <row r="5" spans="2:49" s="11" customFormat="1" ht="26.5" thickBot="1" x14ac:dyDescent="0.4">
      <c r="B5" s="8" t="s">
        <v>67</v>
      </c>
      <c r="C5" s="8" t="s">
        <v>72</v>
      </c>
      <c r="D5" s="8" t="s">
        <v>0</v>
      </c>
      <c r="E5" s="8" t="s">
        <v>76</v>
      </c>
      <c r="F5" s="8" t="s">
        <v>293</v>
      </c>
      <c r="G5" s="9" t="s">
        <v>69</v>
      </c>
      <c r="H5" s="9" t="s">
        <v>70</v>
      </c>
      <c r="I5" s="23" t="s">
        <v>79</v>
      </c>
      <c r="J5" s="27" t="s">
        <v>64</v>
      </c>
      <c r="K5" s="10" t="s">
        <v>75</v>
      </c>
      <c r="L5" s="139" t="s">
        <v>63</v>
      </c>
      <c r="M5" s="95"/>
      <c r="N5" s="10" t="s">
        <v>257</v>
      </c>
      <c r="O5" s="10" t="s">
        <v>258</v>
      </c>
      <c r="P5" s="21" t="s">
        <v>259</v>
      </c>
    </row>
    <row r="6" spans="2:49" ht="25" x14ac:dyDescent="0.35">
      <c r="B6" s="96">
        <v>1</v>
      </c>
      <c r="C6" s="103" t="s">
        <v>582</v>
      </c>
      <c r="D6" s="103" t="s">
        <v>560</v>
      </c>
      <c r="E6" s="86" t="s">
        <v>128</v>
      </c>
      <c r="F6" s="86" t="s">
        <v>203</v>
      </c>
      <c r="G6" s="87">
        <v>25</v>
      </c>
      <c r="H6" s="88" t="s">
        <v>126</v>
      </c>
      <c r="I6" s="89" t="s">
        <v>74</v>
      </c>
      <c r="J6" s="122">
        <v>540</v>
      </c>
      <c r="K6" s="138">
        <v>0.35185185185185186</v>
      </c>
      <c r="L6" s="140">
        <f t="shared" ref="L6:L60" si="0">IF(J6="","",(J6-(J6*K6)))</f>
        <v>350</v>
      </c>
      <c r="N6" s="97" t="s">
        <v>71</v>
      </c>
      <c r="O6" s="97" t="s">
        <v>71</v>
      </c>
      <c r="P6" s="97" t="s">
        <v>71</v>
      </c>
    </row>
    <row r="7" spans="2:49" ht="25" x14ac:dyDescent="0.35">
      <c r="B7" s="96">
        <v>2</v>
      </c>
      <c r="C7" s="103" t="s">
        <v>561</v>
      </c>
      <c r="D7" s="103" t="s">
        <v>560</v>
      </c>
      <c r="E7" s="103" t="s">
        <v>128</v>
      </c>
      <c r="F7" s="103" t="s">
        <v>203</v>
      </c>
      <c r="G7" s="114">
        <v>30</v>
      </c>
      <c r="H7" s="104" t="s">
        <v>126</v>
      </c>
      <c r="I7" s="105" t="s">
        <v>74</v>
      </c>
      <c r="J7" s="136">
        <v>700</v>
      </c>
      <c r="K7" s="107">
        <v>0.28571429999999998</v>
      </c>
      <c r="L7" s="110">
        <f t="shared" si="0"/>
        <v>499.99999000000003</v>
      </c>
      <c r="N7" s="97" t="s">
        <v>71</v>
      </c>
      <c r="O7" s="97" t="s">
        <v>71</v>
      </c>
      <c r="P7" s="97" t="s">
        <v>71</v>
      </c>
    </row>
    <row r="8" spans="2:49" ht="25" x14ac:dyDescent="0.35">
      <c r="B8" s="96">
        <v>3</v>
      </c>
      <c r="C8" s="103" t="s">
        <v>562</v>
      </c>
      <c r="D8" s="103" t="s">
        <v>560</v>
      </c>
      <c r="E8" s="86" t="s">
        <v>128</v>
      </c>
      <c r="F8" s="86" t="s">
        <v>203</v>
      </c>
      <c r="G8" s="87">
        <v>50</v>
      </c>
      <c r="H8" s="88" t="s">
        <v>126</v>
      </c>
      <c r="I8" s="89" t="s">
        <v>74</v>
      </c>
      <c r="J8" s="122">
        <v>780</v>
      </c>
      <c r="K8" s="138">
        <v>0.33333333333333331</v>
      </c>
      <c r="L8" s="110">
        <f t="shared" si="0"/>
        <v>520</v>
      </c>
      <c r="N8" s="97" t="s">
        <v>71</v>
      </c>
      <c r="O8" s="97" t="s">
        <v>71</v>
      </c>
      <c r="P8" s="97" t="s">
        <v>71</v>
      </c>
    </row>
    <row r="9" spans="2:49" ht="25" x14ac:dyDescent="0.35">
      <c r="B9" s="96">
        <v>4</v>
      </c>
      <c r="C9" s="103" t="s">
        <v>563</v>
      </c>
      <c r="D9" s="103" t="s">
        <v>560</v>
      </c>
      <c r="E9" s="86" t="s">
        <v>128</v>
      </c>
      <c r="F9" s="86" t="s">
        <v>203</v>
      </c>
      <c r="G9" s="87">
        <v>100</v>
      </c>
      <c r="H9" s="88" t="s">
        <v>126</v>
      </c>
      <c r="I9" s="89" t="s">
        <v>74</v>
      </c>
      <c r="J9" s="122">
        <v>1080</v>
      </c>
      <c r="K9" s="138">
        <v>0.27777777777777779</v>
      </c>
      <c r="L9" s="110">
        <f t="shared" si="0"/>
        <v>780</v>
      </c>
      <c r="N9" s="97" t="s">
        <v>71</v>
      </c>
      <c r="O9" s="97" t="s">
        <v>71</v>
      </c>
      <c r="P9" s="97" t="s">
        <v>71</v>
      </c>
    </row>
    <row r="10" spans="2:49" ht="25" x14ac:dyDescent="0.35">
      <c r="B10" s="96">
        <v>5</v>
      </c>
      <c r="C10" s="103" t="s">
        <v>564</v>
      </c>
      <c r="D10" s="103" t="s">
        <v>560</v>
      </c>
      <c r="E10" s="86" t="s">
        <v>128</v>
      </c>
      <c r="F10" s="86" t="s">
        <v>203</v>
      </c>
      <c r="G10" s="87">
        <v>200</v>
      </c>
      <c r="H10" s="88" t="s">
        <v>126</v>
      </c>
      <c r="I10" s="89" t="s">
        <v>74</v>
      </c>
      <c r="J10" s="122">
        <v>1440</v>
      </c>
      <c r="K10" s="138">
        <v>0.21875</v>
      </c>
      <c r="L10" s="110">
        <f t="shared" si="0"/>
        <v>1125</v>
      </c>
      <c r="N10" s="97" t="s">
        <v>71</v>
      </c>
      <c r="O10" s="97" t="s">
        <v>71</v>
      </c>
      <c r="P10" s="97" t="s">
        <v>71</v>
      </c>
    </row>
    <row r="11" spans="2:49" ht="25" x14ac:dyDescent="0.35">
      <c r="B11" s="96">
        <v>6</v>
      </c>
      <c r="C11" s="103" t="s">
        <v>565</v>
      </c>
      <c r="D11" s="103" t="s">
        <v>560</v>
      </c>
      <c r="E11" s="86" t="s">
        <v>128</v>
      </c>
      <c r="F11" s="86" t="s">
        <v>203</v>
      </c>
      <c r="G11" s="87">
        <v>500</v>
      </c>
      <c r="H11" s="88" t="s">
        <v>126</v>
      </c>
      <c r="I11" s="89" t="s">
        <v>74</v>
      </c>
      <c r="J11" s="122">
        <v>2040</v>
      </c>
      <c r="K11" s="107">
        <v>0.23823520000000001</v>
      </c>
      <c r="L11" s="110">
        <f t="shared" si="0"/>
        <v>1554.000192</v>
      </c>
      <c r="N11" s="97" t="s">
        <v>71</v>
      </c>
      <c r="O11" s="97" t="s">
        <v>71</v>
      </c>
      <c r="P11" s="97" t="s">
        <v>71</v>
      </c>
    </row>
    <row r="12" spans="2:49" ht="25" x14ac:dyDescent="0.35">
      <c r="B12" s="96">
        <v>7</v>
      </c>
      <c r="C12" s="103" t="s">
        <v>566</v>
      </c>
      <c r="D12" s="103" t="s">
        <v>560</v>
      </c>
      <c r="E12" s="86" t="s">
        <v>128</v>
      </c>
      <c r="F12" s="86" t="s">
        <v>203</v>
      </c>
      <c r="G12" s="87">
        <v>1</v>
      </c>
      <c r="H12" s="88" t="s">
        <v>127</v>
      </c>
      <c r="I12" s="89" t="s">
        <v>74</v>
      </c>
      <c r="J12" s="122">
        <v>2400</v>
      </c>
      <c r="K12" s="107">
        <v>0.33666669999999999</v>
      </c>
      <c r="L12" s="110">
        <f t="shared" si="0"/>
        <v>1591.9999200000002</v>
      </c>
      <c r="N12" s="97" t="s">
        <v>71</v>
      </c>
      <c r="O12" s="97" t="s">
        <v>71</v>
      </c>
      <c r="P12" s="97" t="s">
        <v>71</v>
      </c>
    </row>
    <row r="13" spans="2:49" ht="25" x14ac:dyDescent="0.35">
      <c r="B13" s="96">
        <v>8</v>
      </c>
      <c r="C13" s="103" t="s">
        <v>567</v>
      </c>
      <c r="D13" s="103" t="s">
        <v>560</v>
      </c>
      <c r="E13" s="86" t="s">
        <v>128</v>
      </c>
      <c r="F13" s="86" t="s">
        <v>203</v>
      </c>
      <c r="G13" s="87">
        <v>2</v>
      </c>
      <c r="H13" s="88" t="s">
        <v>127</v>
      </c>
      <c r="I13" s="89" t="s">
        <v>74</v>
      </c>
      <c r="J13" s="122">
        <v>3840</v>
      </c>
      <c r="K13" s="107">
        <v>0.46562500000000001</v>
      </c>
      <c r="L13" s="110">
        <f t="shared" si="0"/>
        <v>2052</v>
      </c>
      <c r="N13" s="97" t="s">
        <v>71</v>
      </c>
      <c r="O13" s="97" t="s">
        <v>71</v>
      </c>
      <c r="P13" s="97" t="s">
        <v>71</v>
      </c>
    </row>
    <row r="14" spans="2:49" ht="25" x14ac:dyDescent="0.35">
      <c r="B14" s="96">
        <v>9</v>
      </c>
      <c r="C14" s="103" t="s">
        <v>568</v>
      </c>
      <c r="D14" s="103" t="s">
        <v>560</v>
      </c>
      <c r="E14" s="86" t="s">
        <v>128</v>
      </c>
      <c r="F14" s="86" t="s">
        <v>203</v>
      </c>
      <c r="G14" s="87">
        <v>5</v>
      </c>
      <c r="H14" s="88" t="s">
        <v>127</v>
      </c>
      <c r="I14" s="89" t="s">
        <v>74</v>
      </c>
      <c r="J14" s="122">
        <v>6600</v>
      </c>
      <c r="K14" s="108">
        <v>0.54954539999999996</v>
      </c>
      <c r="L14" s="110">
        <f t="shared" si="0"/>
        <v>2973.0003600000005</v>
      </c>
      <c r="N14" s="97" t="s">
        <v>71</v>
      </c>
      <c r="O14" s="97" t="s">
        <v>71</v>
      </c>
      <c r="P14" s="97" t="s">
        <v>71</v>
      </c>
    </row>
    <row r="15" spans="2:49" ht="25" x14ac:dyDescent="0.35">
      <c r="B15" s="96">
        <v>10</v>
      </c>
      <c r="C15" s="103" t="s">
        <v>569</v>
      </c>
      <c r="D15" s="103" t="s">
        <v>560</v>
      </c>
      <c r="E15" s="103" t="s">
        <v>128</v>
      </c>
      <c r="F15" s="103" t="s">
        <v>203</v>
      </c>
      <c r="G15" s="104">
        <v>10</v>
      </c>
      <c r="H15" s="104" t="s">
        <v>127</v>
      </c>
      <c r="I15" s="105" t="s">
        <v>74</v>
      </c>
      <c r="J15" s="137">
        <v>7199</v>
      </c>
      <c r="K15" s="107">
        <v>0.2498959</v>
      </c>
      <c r="L15" s="110">
        <f t="shared" si="0"/>
        <v>5399.9994158999998</v>
      </c>
      <c r="N15" s="97" t="s">
        <v>71</v>
      </c>
      <c r="O15" s="97" t="s">
        <v>71</v>
      </c>
      <c r="P15" s="97" t="s">
        <v>71</v>
      </c>
    </row>
    <row r="16" spans="2:49" ht="25" x14ac:dyDescent="0.35">
      <c r="B16" s="96">
        <v>11</v>
      </c>
      <c r="C16" s="103" t="s">
        <v>570</v>
      </c>
      <c r="D16" s="103" t="s">
        <v>560</v>
      </c>
      <c r="E16" s="103" t="s">
        <v>128</v>
      </c>
      <c r="F16" s="103" t="s">
        <v>203</v>
      </c>
      <c r="G16" s="104">
        <v>40</v>
      </c>
      <c r="H16" s="104" t="s">
        <v>127</v>
      </c>
      <c r="I16" s="105" t="s">
        <v>74</v>
      </c>
      <c r="J16" s="137">
        <v>17500</v>
      </c>
      <c r="K16" s="107">
        <v>0.14291429</v>
      </c>
      <c r="L16" s="110">
        <f t="shared" si="0"/>
        <v>14998.999925</v>
      </c>
      <c r="N16" s="97" t="s">
        <v>71</v>
      </c>
      <c r="O16" s="97" t="s">
        <v>71</v>
      </c>
      <c r="P16" s="97" t="s">
        <v>71</v>
      </c>
    </row>
    <row r="17" spans="2:16" ht="25" x14ac:dyDescent="0.35">
      <c r="B17" s="96">
        <v>12</v>
      </c>
      <c r="C17" s="103" t="s">
        <v>571</v>
      </c>
      <c r="D17" s="103" t="s">
        <v>560</v>
      </c>
      <c r="E17" s="103" t="s">
        <v>128</v>
      </c>
      <c r="F17" s="103" t="s">
        <v>203</v>
      </c>
      <c r="G17" s="104" t="s">
        <v>454</v>
      </c>
      <c r="H17" s="104" t="s">
        <v>127</v>
      </c>
      <c r="I17" s="105" t="s">
        <v>74</v>
      </c>
      <c r="J17" s="137">
        <v>26399</v>
      </c>
      <c r="K17" s="107">
        <v>0</v>
      </c>
      <c r="L17" s="110">
        <f t="shared" si="0"/>
        <v>26399</v>
      </c>
      <c r="N17" s="97" t="s">
        <v>71</v>
      </c>
      <c r="O17" s="97" t="s">
        <v>71</v>
      </c>
      <c r="P17" s="97" t="s">
        <v>71</v>
      </c>
    </row>
    <row r="18" spans="2:16" ht="25" x14ac:dyDescent="0.35">
      <c r="B18" s="96">
        <v>13</v>
      </c>
      <c r="C18" s="103" t="s">
        <v>572</v>
      </c>
      <c r="D18" s="103" t="s">
        <v>560</v>
      </c>
      <c r="E18" s="103" t="s">
        <v>128</v>
      </c>
      <c r="F18" s="103" t="s">
        <v>203</v>
      </c>
      <c r="G18" s="104">
        <v>20</v>
      </c>
      <c r="H18" s="104" t="s">
        <v>126</v>
      </c>
      <c r="I18" s="105" t="s">
        <v>74</v>
      </c>
      <c r="J18" s="137">
        <v>1092.8</v>
      </c>
      <c r="K18" s="107">
        <v>0.31643490000000002</v>
      </c>
      <c r="L18" s="110">
        <f t="shared" si="0"/>
        <v>746.99994128000003</v>
      </c>
      <c r="N18" s="97" t="s">
        <v>71</v>
      </c>
      <c r="O18" s="97" t="s">
        <v>71</v>
      </c>
      <c r="P18" s="97" t="s">
        <v>71</v>
      </c>
    </row>
    <row r="19" spans="2:16" ht="25" x14ac:dyDescent="0.35">
      <c r="B19" s="96">
        <v>14</v>
      </c>
      <c r="C19" s="103" t="s">
        <v>573</v>
      </c>
      <c r="D19" s="103" t="s">
        <v>560</v>
      </c>
      <c r="E19" s="103" t="s">
        <v>128</v>
      </c>
      <c r="F19" s="103" t="s">
        <v>203</v>
      </c>
      <c r="G19" s="104" t="s">
        <v>455</v>
      </c>
      <c r="H19" s="104" t="s">
        <v>126</v>
      </c>
      <c r="I19" s="105" t="s">
        <v>74</v>
      </c>
      <c r="J19" s="137">
        <v>1132.92</v>
      </c>
      <c r="K19" s="107">
        <v>0.32298840000000001</v>
      </c>
      <c r="L19" s="110">
        <f t="shared" si="0"/>
        <v>766.99998187200003</v>
      </c>
      <c r="N19" s="97" t="s">
        <v>71</v>
      </c>
      <c r="O19" s="97" t="s">
        <v>71</v>
      </c>
      <c r="P19" s="97" t="s">
        <v>71</v>
      </c>
    </row>
    <row r="20" spans="2:16" ht="25" x14ac:dyDescent="0.35">
      <c r="B20" s="96">
        <v>15</v>
      </c>
      <c r="C20" s="103" t="s">
        <v>574</v>
      </c>
      <c r="D20" s="103" t="s">
        <v>560</v>
      </c>
      <c r="E20" s="103" t="s">
        <v>128</v>
      </c>
      <c r="F20" s="103" t="s">
        <v>203</v>
      </c>
      <c r="G20" s="104">
        <v>50</v>
      </c>
      <c r="H20" s="104" t="s">
        <v>126</v>
      </c>
      <c r="I20" s="105" t="s">
        <v>74</v>
      </c>
      <c r="J20" s="137">
        <v>1250.8</v>
      </c>
      <c r="K20" s="107">
        <v>0.36200840000000001</v>
      </c>
      <c r="L20" s="110">
        <f t="shared" si="0"/>
        <v>797.99989327999992</v>
      </c>
      <c r="N20" s="97" t="s">
        <v>71</v>
      </c>
      <c r="O20" s="97" t="s">
        <v>71</v>
      </c>
      <c r="P20" s="97" t="s">
        <v>71</v>
      </c>
    </row>
    <row r="21" spans="2:16" ht="25" x14ac:dyDescent="0.35">
      <c r="B21" s="96">
        <v>16</v>
      </c>
      <c r="C21" s="103" t="s">
        <v>575</v>
      </c>
      <c r="D21" s="103" t="s">
        <v>560</v>
      </c>
      <c r="E21" s="103" t="s">
        <v>128</v>
      </c>
      <c r="F21" s="103" t="s">
        <v>203</v>
      </c>
      <c r="G21" s="104">
        <v>100</v>
      </c>
      <c r="H21" s="104" t="s">
        <v>126</v>
      </c>
      <c r="I21" s="105" t="s">
        <v>74</v>
      </c>
      <c r="J21" s="137">
        <v>1359.8</v>
      </c>
      <c r="K21" s="107">
        <v>0.22782769999999999</v>
      </c>
      <c r="L21" s="110">
        <f t="shared" si="0"/>
        <v>1049.9998935399999</v>
      </c>
      <c r="N21" s="97" t="s">
        <v>71</v>
      </c>
      <c r="O21" s="97" t="s">
        <v>71</v>
      </c>
      <c r="P21" s="97" t="s">
        <v>71</v>
      </c>
    </row>
    <row r="22" spans="2:16" ht="25" x14ac:dyDescent="0.35">
      <c r="B22" s="96">
        <v>17</v>
      </c>
      <c r="C22" s="103" t="s">
        <v>576</v>
      </c>
      <c r="D22" s="103" t="s">
        <v>560</v>
      </c>
      <c r="E22" s="103" t="s">
        <v>128</v>
      </c>
      <c r="F22" s="103" t="s">
        <v>203</v>
      </c>
      <c r="G22" s="104">
        <v>200</v>
      </c>
      <c r="H22" s="104" t="s">
        <v>126</v>
      </c>
      <c r="I22" s="105" t="s">
        <v>74</v>
      </c>
      <c r="J22" s="137">
        <v>1419.8</v>
      </c>
      <c r="K22" s="107">
        <v>0.14988029999999999</v>
      </c>
      <c r="L22" s="110">
        <f t="shared" si="0"/>
        <v>1206.9999500599999</v>
      </c>
      <c r="N22" s="97" t="s">
        <v>71</v>
      </c>
      <c r="O22" s="97" t="s">
        <v>71</v>
      </c>
      <c r="P22" s="97" t="s">
        <v>71</v>
      </c>
    </row>
    <row r="23" spans="2:16" ht="25" x14ac:dyDescent="0.35">
      <c r="B23" s="96">
        <v>18</v>
      </c>
      <c r="C23" s="103" t="s">
        <v>577</v>
      </c>
      <c r="D23" s="103" t="s">
        <v>560</v>
      </c>
      <c r="E23" s="103" t="s">
        <v>128</v>
      </c>
      <c r="F23" s="103" t="s">
        <v>203</v>
      </c>
      <c r="G23" s="104">
        <v>500</v>
      </c>
      <c r="H23" s="104" t="s">
        <v>126</v>
      </c>
      <c r="I23" s="105" t="s">
        <v>74</v>
      </c>
      <c r="J23" s="137">
        <v>1873.8</v>
      </c>
      <c r="K23" s="107">
        <v>0.24431639999999999</v>
      </c>
      <c r="L23" s="110">
        <f t="shared" si="0"/>
        <v>1415.9999296799999</v>
      </c>
      <c r="N23" s="97" t="s">
        <v>71</v>
      </c>
      <c r="O23" s="97" t="s">
        <v>71</v>
      </c>
      <c r="P23" s="97" t="s">
        <v>71</v>
      </c>
    </row>
    <row r="24" spans="2:16" ht="25" x14ac:dyDescent="0.35">
      <c r="B24" s="96">
        <v>19</v>
      </c>
      <c r="C24" s="103" t="s">
        <v>578</v>
      </c>
      <c r="D24" s="103" t="s">
        <v>560</v>
      </c>
      <c r="E24" s="103" t="s">
        <v>128</v>
      </c>
      <c r="F24" s="103" t="s">
        <v>203</v>
      </c>
      <c r="G24" s="104">
        <v>1</v>
      </c>
      <c r="H24" s="104" t="s">
        <v>127</v>
      </c>
      <c r="I24" s="105" t="s">
        <v>74</v>
      </c>
      <c r="J24" s="137">
        <v>2464.8000000000002</v>
      </c>
      <c r="K24" s="107">
        <v>0.26606629999999998</v>
      </c>
      <c r="L24" s="110">
        <f t="shared" si="0"/>
        <v>1808.9997837600004</v>
      </c>
      <c r="N24" s="97" t="s">
        <v>71</v>
      </c>
      <c r="O24" s="97" t="s">
        <v>71</v>
      </c>
      <c r="P24" s="97" t="s">
        <v>71</v>
      </c>
    </row>
    <row r="25" spans="2:16" ht="25" x14ac:dyDescent="0.35">
      <c r="B25" s="96">
        <v>20</v>
      </c>
      <c r="C25" s="103" t="s">
        <v>579</v>
      </c>
      <c r="D25" s="103" t="s">
        <v>560</v>
      </c>
      <c r="E25" s="103" t="s">
        <v>128</v>
      </c>
      <c r="F25" s="103" t="s">
        <v>203</v>
      </c>
      <c r="G25" s="104">
        <v>2</v>
      </c>
      <c r="H25" s="104" t="s">
        <v>127</v>
      </c>
      <c r="I25" s="105" t="s">
        <v>74</v>
      </c>
      <c r="J25" s="137">
        <v>2704.8</v>
      </c>
      <c r="K25" s="107">
        <v>8.1263000000000002E-2</v>
      </c>
      <c r="L25" s="110">
        <f t="shared" si="0"/>
        <v>2484.9998376000003</v>
      </c>
      <c r="N25" s="97" t="s">
        <v>71</v>
      </c>
      <c r="O25" s="97" t="s">
        <v>71</v>
      </c>
      <c r="P25" s="97" t="s">
        <v>71</v>
      </c>
    </row>
    <row r="26" spans="2:16" ht="25" x14ac:dyDescent="0.35">
      <c r="B26" s="96">
        <v>21</v>
      </c>
      <c r="C26" s="103" t="s">
        <v>580</v>
      </c>
      <c r="D26" s="103" t="s">
        <v>560</v>
      </c>
      <c r="E26" s="103" t="s">
        <v>128</v>
      </c>
      <c r="F26" s="103" t="s">
        <v>203</v>
      </c>
      <c r="G26" s="104">
        <v>5</v>
      </c>
      <c r="H26" s="104" t="s">
        <v>127</v>
      </c>
      <c r="I26" s="105" t="s">
        <v>74</v>
      </c>
      <c r="J26" s="137">
        <v>5111.8</v>
      </c>
      <c r="K26" s="107">
        <v>0.194413</v>
      </c>
      <c r="L26" s="110">
        <f t="shared" si="0"/>
        <v>4117.9996265999998</v>
      </c>
      <c r="N26" s="97" t="s">
        <v>71</v>
      </c>
      <c r="O26" s="97" t="s">
        <v>71</v>
      </c>
      <c r="P26" s="97" t="s">
        <v>71</v>
      </c>
    </row>
    <row r="27" spans="2:16" ht="25" x14ac:dyDescent="0.35">
      <c r="B27" s="96">
        <v>22</v>
      </c>
      <c r="C27" s="103" t="s">
        <v>581</v>
      </c>
      <c r="D27" s="103" t="s">
        <v>560</v>
      </c>
      <c r="E27" s="103" t="s">
        <v>128</v>
      </c>
      <c r="F27" s="103" t="s">
        <v>203</v>
      </c>
      <c r="G27" s="104">
        <v>10</v>
      </c>
      <c r="H27" s="104" t="s">
        <v>127</v>
      </c>
      <c r="I27" s="105" t="s">
        <v>74</v>
      </c>
      <c r="J27" s="137">
        <v>6667.2</v>
      </c>
      <c r="K27" s="107">
        <v>4.3826499999999997E-2</v>
      </c>
      <c r="L27" s="110">
        <f t="shared" si="0"/>
        <v>6374.9999591999995</v>
      </c>
      <c r="N27" s="97" t="s">
        <v>71</v>
      </c>
      <c r="O27" s="97" t="s">
        <v>71</v>
      </c>
      <c r="P27" s="97" t="s">
        <v>71</v>
      </c>
    </row>
    <row r="28" spans="2:16" ht="25" x14ac:dyDescent="0.35">
      <c r="B28" s="96">
        <v>23</v>
      </c>
      <c r="C28" s="86" t="s">
        <v>171</v>
      </c>
      <c r="D28" s="103" t="s">
        <v>607</v>
      </c>
      <c r="E28" s="86" t="s">
        <v>129</v>
      </c>
      <c r="F28" s="86" t="s">
        <v>204</v>
      </c>
      <c r="G28" s="87">
        <v>2</v>
      </c>
      <c r="H28" s="88" t="s">
        <v>126</v>
      </c>
      <c r="I28" s="89" t="s">
        <v>74</v>
      </c>
      <c r="J28" s="122">
        <v>180</v>
      </c>
      <c r="K28" s="138">
        <v>0.1389</v>
      </c>
      <c r="L28" s="110">
        <f t="shared" si="0"/>
        <v>154.99799999999999</v>
      </c>
      <c r="N28" s="97" t="s">
        <v>71</v>
      </c>
      <c r="O28" s="97" t="s">
        <v>71</v>
      </c>
      <c r="P28" s="97" t="s">
        <v>71</v>
      </c>
    </row>
    <row r="29" spans="2:16" ht="25" x14ac:dyDescent="0.35">
      <c r="B29" s="96">
        <v>24</v>
      </c>
      <c r="C29" s="86" t="s">
        <v>172</v>
      </c>
      <c r="D29" s="103" t="s">
        <v>607</v>
      </c>
      <c r="E29" s="86" t="s">
        <v>129</v>
      </c>
      <c r="F29" s="86" t="s">
        <v>204</v>
      </c>
      <c r="G29" s="87">
        <v>5</v>
      </c>
      <c r="H29" s="88" t="s">
        <v>126</v>
      </c>
      <c r="I29" s="89" t="s">
        <v>74</v>
      </c>
      <c r="J29" s="122">
        <v>540</v>
      </c>
      <c r="K29" s="138">
        <v>0.33333333333333331</v>
      </c>
      <c r="L29" s="110">
        <f t="shared" si="0"/>
        <v>360</v>
      </c>
      <c r="N29" s="97" t="s">
        <v>71</v>
      </c>
      <c r="O29" s="97" t="s">
        <v>71</v>
      </c>
      <c r="P29" s="97" t="s">
        <v>71</v>
      </c>
    </row>
    <row r="30" spans="2:16" x14ac:dyDescent="0.35">
      <c r="B30" s="96">
        <v>25</v>
      </c>
      <c r="C30" s="86" t="s">
        <v>173</v>
      </c>
      <c r="D30" s="103" t="s">
        <v>607</v>
      </c>
      <c r="E30" s="86" t="s">
        <v>129</v>
      </c>
      <c r="F30" s="86" t="s">
        <v>203</v>
      </c>
      <c r="G30" s="87">
        <v>10</v>
      </c>
      <c r="H30" s="88" t="s">
        <v>126</v>
      </c>
      <c r="I30" s="89" t="s">
        <v>74</v>
      </c>
      <c r="J30" s="122">
        <v>779.99999999999989</v>
      </c>
      <c r="K30" s="138">
        <v>0.41025641025641024</v>
      </c>
      <c r="L30" s="110">
        <f t="shared" si="0"/>
        <v>459.99999999999994</v>
      </c>
      <c r="N30" s="97" t="s">
        <v>71</v>
      </c>
      <c r="O30" s="97" t="s">
        <v>71</v>
      </c>
      <c r="P30" s="97" t="s">
        <v>71</v>
      </c>
    </row>
    <row r="31" spans="2:16" x14ac:dyDescent="0.35">
      <c r="B31" s="96">
        <v>26</v>
      </c>
      <c r="C31" s="86" t="s">
        <v>174</v>
      </c>
      <c r="D31" s="103" t="s">
        <v>607</v>
      </c>
      <c r="E31" s="86" t="s">
        <v>129</v>
      </c>
      <c r="F31" s="86" t="s">
        <v>203</v>
      </c>
      <c r="G31" s="87">
        <v>20</v>
      </c>
      <c r="H31" s="88" t="s">
        <v>126</v>
      </c>
      <c r="I31" s="89" t="s">
        <v>74</v>
      </c>
      <c r="J31" s="122">
        <v>900</v>
      </c>
      <c r="K31" s="138">
        <v>0.37777777777777777</v>
      </c>
      <c r="L31" s="110">
        <f t="shared" si="0"/>
        <v>560</v>
      </c>
      <c r="N31" s="97" t="s">
        <v>71</v>
      </c>
      <c r="O31" s="97" t="s">
        <v>71</v>
      </c>
      <c r="P31" s="97" t="s">
        <v>71</v>
      </c>
    </row>
    <row r="32" spans="2:16" x14ac:dyDescent="0.35">
      <c r="B32" s="96">
        <v>27</v>
      </c>
      <c r="C32" s="86" t="s">
        <v>175</v>
      </c>
      <c r="D32" s="103" t="s">
        <v>607</v>
      </c>
      <c r="E32" s="86" t="s">
        <v>129</v>
      </c>
      <c r="F32" s="86" t="s">
        <v>203</v>
      </c>
      <c r="G32" s="87">
        <v>50</v>
      </c>
      <c r="H32" s="88" t="s">
        <v>126</v>
      </c>
      <c r="I32" s="89" t="s">
        <v>74</v>
      </c>
      <c r="J32" s="122">
        <v>1139.9999999999998</v>
      </c>
      <c r="K32" s="138">
        <v>0.35964912280701755</v>
      </c>
      <c r="L32" s="110">
        <f t="shared" si="0"/>
        <v>729.99999999999977</v>
      </c>
      <c r="N32" s="97" t="s">
        <v>71</v>
      </c>
      <c r="O32" s="97" t="s">
        <v>71</v>
      </c>
      <c r="P32" s="97" t="s">
        <v>71</v>
      </c>
    </row>
    <row r="33" spans="2:16" x14ac:dyDescent="0.35">
      <c r="B33" s="96">
        <v>28</v>
      </c>
      <c r="C33" s="86" t="s">
        <v>176</v>
      </c>
      <c r="D33" s="103" t="s">
        <v>607</v>
      </c>
      <c r="E33" s="86" t="s">
        <v>129</v>
      </c>
      <c r="F33" s="86" t="s">
        <v>203</v>
      </c>
      <c r="G33" s="87">
        <v>100</v>
      </c>
      <c r="H33" s="88" t="s">
        <v>126</v>
      </c>
      <c r="I33" s="89" t="s">
        <v>74</v>
      </c>
      <c r="J33" s="122">
        <v>1448.181818181818</v>
      </c>
      <c r="K33" s="138">
        <v>0.3888888888888889</v>
      </c>
      <c r="L33" s="110">
        <f t="shared" si="0"/>
        <v>884.99999999999989</v>
      </c>
      <c r="N33" s="97" t="s">
        <v>71</v>
      </c>
      <c r="O33" s="97" t="s">
        <v>71</v>
      </c>
      <c r="P33" s="97" t="s">
        <v>71</v>
      </c>
    </row>
    <row r="34" spans="2:16" x14ac:dyDescent="0.35">
      <c r="B34" s="96">
        <v>29</v>
      </c>
      <c r="C34" s="86" t="s">
        <v>177</v>
      </c>
      <c r="D34" s="103" t="s">
        <v>607</v>
      </c>
      <c r="E34" s="86" t="s">
        <v>129</v>
      </c>
      <c r="F34" s="86" t="s">
        <v>203</v>
      </c>
      <c r="G34" s="87">
        <v>200</v>
      </c>
      <c r="H34" s="88" t="s">
        <v>126</v>
      </c>
      <c r="I34" s="89" t="s">
        <v>74</v>
      </c>
      <c r="J34" s="122">
        <v>1680</v>
      </c>
      <c r="K34" s="107">
        <v>0.40476190000000001</v>
      </c>
      <c r="L34" s="110">
        <f t="shared" si="0"/>
        <v>1000.000008</v>
      </c>
      <c r="N34" s="97" t="s">
        <v>71</v>
      </c>
      <c r="O34" s="97" t="s">
        <v>71</v>
      </c>
      <c r="P34" s="97" t="s">
        <v>71</v>
      </c>
    </row>
    <row r="35" spans="2:16" x14ac:dyDescent="0.35">
      <c r="B35" s="96">
        <v>30</v>
      </c>
      <c r="C35" s="86" t="s">
        <v>178</v>
      </c>
      <c r="D35" s="103" t="s">
        <v>607</v>
      </c>
      <c r="E35" s="86" t="s">
        <v>129</v>
      </c>
      <c r="F35" s="86" t="s">
        <v>203</v>
      </c>
      <c r="G35" s="87">
        <v>500</v>
      </c>
      <c r="H35" s="88" t="s">
        <v>126</v>
      </c>
      <c r="I35" s="89" t="s">
        <v>74</v>
      </c>
      <c r="J35" s="122">
        <v>2151.3986013986014</v>
      </c>
      <c r="K35" s="107">
        <v>0.48870502999999998</v>
      </c>
      <c r="L35" s="110">
        <f t="shared" si="0"/>
        <v>1099.99928336014</v>
      </c>
      <c r="N35" s="97" t="s">
        <v>71</v>
      </c>
      <c r="O35" s="97" t="s">
        <v>71</v>
      </c>
      <c r="P35" s="97" t="s">
        <v>71</v>
      </c>
    </row>
    <row r="36" spans="2:16" x14ac:dyDescent="0.35">
      <c r="B36" s="96">
        <v>31</v>
      </c>
      <c r="C36" s="86" t="s">
        <v>179</v>
      </c>
      <c r="D36" s="103" t="s">
        <v>607</v>
      </c>
      <c r="E36" s="86" t="s">
        <v>129</v>
      </c>
      <c r="F36" s="86" t="s">
        <v>203</v>
      </c>
      <c r="G36" s="87">
        <v>1</v>
      </c>
      <c r="H36" s="88" t="s">
        <v>127</v>
      </c>
      <c r="I36" s="89" t="s">
        <v>74</v>
      </c>
      <c r="J36" s="122">
        <v>3062.9268292682927</v>
      </c>
      <c r="K36" s="107">
        <v>0.59515887999999995</v>
      </c>
      <c r="L36" s="110">
        <f t="shared" si="0"/>
        <v>1239.9987280390246</v>
      </c>
      <c r="N36" s="97" t="s">
        <v>71</v>
      </c>
      <c r="O36" s="97" t="s">
        <v>71</v>
      </c>
      <c r="P36" s="97" t="s">
        <v>71</v>
      </c>
    </row>
    <row r="37" spans="2:16" x14ac:dyDescent="0.35">
      <c r="B37" s="96">
        <v>32</v>
      </c>
      <c r="C37" s="86" t="s">
        <v>180</v>
      </c>
      <c r="D37" s="103" t="s">
        <v>607</v>
      </c>
      <c r="E37" s="86" t="s">
        <v>129</v>
      </c>
      <c r="F37" s="86" t="s">
        <v>203</v>
      </c>
      <c r="G37" s="87">
        <v>2</v>
      </c>
      <c r="H37" s="88" t="s">
        <v>127</v>
      </c>
      <c r="I37" s="89" t="s">
        <v>74</v>
      </c>
      <c r="J37" s="122">
        <v>1400</v>
      </c>
      <c r="K37" s="138">
        <v>0</v>
      </c>
      <c r="L37" s="110">
        <f t="shared" si="0"/>
        <v>1400</v>
      </c>
      <c r="N37" s="97" t="s">
        <v>71</v>
      </c>
      <c r="O37" s="97" t="s">
        <v>71</v>
      </c>
      <c r="P37" s="97" t="s">
        <v>71</v>
      </c>
    </row>
    <row r="38" spans="2:16" x14ac:dyDescent="0.35">
      <c r="B38" s="96">
        <v>33</v>
      </c>
      <c r="C38" s="86" t="s">
        <v>181</v>
      </c>
      <c r="D38" s="103" t="s">
        <v>607</v>
      </c>
      <c r="E38" s="86" t="s">
        <v>129</v>
      </c>
      <c r="F38" s="86" t="s">
        <v>203</v>
      </c>
      <c r="G38" s="87">
        <v>5</v>
      </c>
      <c r="H38" s="88" t="s">
        <v>127</v>
      </c>
      <c r="I38" s="89" t="s">
        <v>74</v>
      </c>
      <c r="J38" s="122">
        <v>1750</v>
      </c>
      <c r="K38" s="138">
        <v>0</v>
      </c>
      <c r="L38" s="110">
        <f t="shared" si="0"/>
        <v>1750</v>
      </c>
      <c r="N38" s="97" t="s">
        <v>71</v>
      </c>
      <c r="O38" s="97" t="s">
        <v>71</v>
      </c>
      <c r="P38" s="97" t="s">
        <v>71</v>
      </c>
    </row>
    <row r="39" spans="2:16" x14ac:dyDescent="0.35">
      <c r="B39" s="96">
        <v>34</v>
      </c>
      <c r="C39" s="86" t="s">
        <v>182</v>
      </c>
      <c r="D39" s="103" t="s">
        <v>607</v>
      </c>
      <c r="E39" s="86" t="s">
        <v>129</v>
      </c>
      <c r="F39" s="86" t="s">
        <v>203</v>
      </c>
      <c r="G39" s="87">
        <v>10</v>
      </c>
      <c r="H39" s="88" t="s">
        <v>127</v>
      </c>
      <c r="I39" s="89" t="s">
        <v>74</v>
      </c>
      <c r="J39" s="122">
        <v>2250</v>
      </c>
      <c r="K39" s="138">
        <v>0</v>
      </c>
      <c r="L39" s="110">
        <f t="shared" si="0"/>
        <v>2250</v>
      </c>
      <c r="N39" s="97" t="s">
        <v>71</v>
      </c>
      <c r="O39" s="97" t="s">
        <v>71</v>
      </c>
      <c r="P39" s="97" t="s">
        <v>71</v>
      </c>
    </row>
    <row r="40" spans="2:16" ht="25" x14ac:dyDescent="0.35">
      <c r="B40" s="96">
        <v>35</v>
      </c>
      <c r="C40" s="86" t="s">
        <v>183</v>
      </c>
      <c r="D40" s="103" t="s">
        <v>608</v>
      </c>
      <c r="E40" s="86" t="s">
        <v>130</v>
      </c>
      <c r="F40" s="86" t="s">
        <v>204</v>
      </c>
      <c r="G40" s="87">
        <v>5</v>
      </c>
      <c r="H40" s="88" t="s">
        <v>126</v>
      </c>
      <c r="I40" s="89" t="s">
        <v>74</v>
      </c>
      <c r="J40" s="122">
        <v>540</v>
      </c>
      <c r="K40" s="138">
        <v>0.33333333333333331</v>
      </c>
      <c r="L40" s="110">
        <f t="shared" si="0"/>
        <v>360</v>
      </c>
      <c r="N40" s="97" t="s">
        <v>71</v>
      </c>
      <c r="O40" s="97" t="s">
        <v>71</v>
      </c>
      <c r="P40" s="97" t="s">
        <v>71</v>
      </c>
    </row>
    <row r="41" spans="2:16" x14ac:dyDescent="0.35">
      <c r="B41" s="96">
        <v>36</v>
      </c>
      <c r="C41" s="86" t="s">
        <v>184</v>
      </c>
      <c r="D41" s="103" t="s">
        <v>608</v>
      </c>
      <c r="E41" s="86" t="s">
        <v>130</v>
      </c>
      <c r="F41" s="86" t="s">
        <v>203</v>
      </c>
      <c r="G41" s="87">
        <v>10</v>
      </c>
      <c r="H41" s="88" t="s">
        <v>126</v>
      </c>
      <c r="I41" s="89" t="s">
        <v>74</v>
      </c>
      <c r="J41" s="122">
        <v>779.99999999999989</v>
      </c>
      <c r="K41" s="138">
        <v>0.41025641025641024</v>
      </c>
      <c r="L41" s="110">
        <f t="shared" si="0"/>
        <v>459.99999999999994</v>
      </c>
      <c r="N41" s="97" t="s">
        <v>71</v>
      </c>
      <c r="O41" s="97" t="s">
        <v>71</v>
      </c>
      <c r="P41" s="97" t="s">
        <v>71</v>
      </c>
    </row>
    <row r="42" spans="2:16" x14ac:dyDescent="0.35">
      <c r="B42" s="96">
        <v>37</v>
      </c>
      <c r="C42" s="86" t="s">
        <v>185</v>
      </c>
      <c r="D42" s="103" t="s">
        <v>608</v>
      </c>
      <c r="E42" s="86" t="s">
        <v>130</v>
      </c>
      <c r="F42" s="86" t="s">
        <v>203</v>
      </c>
      <c r="G42" s="87">
        <v>20</v>
      </c>
      <c r="H42" s="88" t="s">
        <v>126</v>
      </c>
      <c r="I42" s="89" t="s">
        <v>74</v>
      </c>
      <c r="J42" s="122">
        <v>900</v>
      </c>
      <c r="K42" s="138">
        <v>0.37777777777777777</v>
      </c>
      <c r="L42" s="110">
        <f t="shared" si="0"/>
        <v>560</v>
      </c>
      <c r="N42" s="97" t="s">
        <v>71</v>
      </c>
      <c r="O42" s="97" t="s">
        <v>71</v>
      </c>
      <c r="P42" s="97" t="s">
        <v>71</v>
      </c>
    </row>
    <row r="43" spans="2:16" x14ac:dyDescent="0.35">
      <c r="B43" s="96">
        <v>38</v>
      </c>
      <c r="C43" s="86" t="s">
        <v>186</v>
      </c>
      <c r="D43" s="103" t="s">
        <v>608</v>
      </c>
      <c r="E43" s="86" t="s">
        <v>130</v>
      </c>
      <c r="F43" s="86" t="s">
        <v>203</v>
      </c>
      <c r="G43" s="87">
        <v>50</v>
      </c>
      <c r="H43" s="88" t="s">
        <v>126</v>
      </c>
      <c r="I43" s="89" t="s">
        <v>74</v>
      </c>
      <c r="J43" s="122">
        <v>1139.9999999999998</v>
      </c>
      <c r="K43" s="138">
        <v>0.35964912280701755</v>
      </c>
      <c r="L43" s="110">
        <f t="shared" si="0"/>
        <v>729.99999999999977</v>
      </c>
      <c r="N43" s="97" t="s">
        <v>71</v>
      </c>
      <c r="O43" s="97" t="s">
        <v>71</v>
      </c>
      <c r="P43" s="97" t="s">
        <v>71</v>
      </c>
    </row>
    <row r="44" spans="2:16" x14ac:dyDescent="0.35">
      <c r="B44" s="96">
        <v>39</v>
      </c>
      <c r="C44" s="86" t="s">
        <v>187</v>
      </c>
      <c r="D44" s="103" t="s">
        <v>608</v>
      </c>
      <c r="E44" s="86" t="s">
        <v>130</v>
      </c>
      <c r="F44" s="86" t="s">
        <v>203</v>
      </c>
      <c r="G44" s="87">
        <v>100</v>
      </c>
      <c r="H44" s="88" t="s">
        <v>126</v>
      </c>
      <c r="I44" s="89" t="s">
        <v>74</v>
      </c>
      <c r="J44" s="122">
        <v>1448.181818181818</v>
      </c>
      <c r="K44" s="138">
        <v>0.3888888888888889</v>
      </c>
      <c r="L44" s="110">
        <f t="shared" si="0"/>
        <v>884.99999999999989</v>
      </c>
      <c r="N44" s="97" t="s">
        <v>71</v>
      </c>
      <c r="O44" s="97" t="s">
        <v>71</v>
      </c>
      <c r="P44" s="97" t="s">
        <v>71</v>
      </c>
    </row>
    <row r="45" spans="2:16" x14ac:dyDescent="0.35">
      <c r="B45" s="96">
        <v>40</v>
      </c>
      <c r="C45" s="86" t="s">
        <v>188</v>
      </c>
      <c r="D45" s="103" t="s">
        <v>608</v>
      </c>
      <c r="E45" s="86" t="s">
        <v>130</v>
      </c>
      <c r="F45" s="86" t="s">
        <v>203</v>
      </c>
      <c r="G45" s="87">
        <v>200</v>
      </c>
      <c r="H45" s="88" t="s">
        <v>126</v>
      </c>
      <c r="I45" s="89" t="s">
        <v>74</v>
      </c>
      <c r="J45" s="122">
        <v>1680</v>
      </c>
      <c r="K45" s="107">
        <v>0.40476190000000001</v>
      </c>
      <c r="L45" s="110">
        <f t="shared" si="0"/>
        <v>1000.000008</v>
      </c>
      <c r="N45" s="97" t="s">
        <v>71</v>
      </c>
      <c r="O45" s="97" t="s">
        <v>71</v>
      </c>
      <c r="P45" s="97" t="s">
        <v>71</v>
      </c>
    </row>
    <row r="46" spans="2:16" x14ac:dyDescent="0.35">
      <c r="B46" s="96">
        <v>41</v>
      </c>
      <c r="C46" s="86" t="s">
        <v>189</v>
      </c>
      <c r="D46" s="103" t="s">
        <v>608</v>
      </c>
      <c r="E46" s="86" t="s">
        <v>130</v>
      </c>
      <c r="F46" s="86" t="s">
        <v>203</v>
      </c>
      <c r="G46" s="87">
        <v>500</v>
      </c>
      <c r="H46" s="88" t="s">
        <v>126</v>
      </c>
      <c r="I46" s="89" t="s">
        <v>74</v>
      </c>
      <c r="J46" s="122">
        <v>2151.3986013986014</v>
      </c>
      <c r="K46" s="107">
        <v>0.48870502999999998</v>
      </c>
      <c r="L46" s="110">
        <f t="shared" si="0"/>
        <v>1099.99928336014</v>
      </c>
      <c r="N46" s="97" t="s">
        <v>71</v>
      </c>
      <c r="O46" s="97" t="s">
        <v>71</v>
      </c>
      <c r="P46" s="97" t="s">
        <v>71</v>
      </c>
    </row>
    <row r="47" spans="2:16" x14ac:dyDescent="0.35">
      <c r="B47" s="96">
        <v>42</v>
      </c>
      <c r="C47" s="86" t="s">
        <v>190</v>
      </c>
      <c r="D47" s="103" t="s">
        <v>608</v>
      </c>
      <c r="E47" s="86" t="s">
        <v>130</v>
      </c>
      <c r="F47" s="86" t="s">
        <v>203</v>
      </c>
      <c r="G47" s="87">
        <v>1</v>
      </c>
      <c r="H47" s="88" t="s">
        <v>127</v>
      </c>
      <c r="I47" s="89" t="s">
        <v>74</v>
      </c>
      <c r="J47" s="122">
        <v>3062.9268292682927</v>
      </c>
      <c r="K47" s="107">
        <v>0.59515887999999995</v>
      </c>
      <c r="L47" s="110">
        <f t="shared" si="0"/>
        <v>1239.9987280390246</v>
      </c>
      <c r="N47" s="97" t="s">
        <v>71</v>
      </c>
      <c r="O47" s="97" t="s">
        <v>71</v>
      </c>
      <c r="P47" s="97" t="s">
        <v>71</v>
      </c>
    </row>
    <row r="48" spans="2:16" ht="25" x14ac:dyDescent="0.35">
      <c r="B48" s="96">
        <v>43</v>
      </c>
      <c r="C48" s="86" t="s">
        <v>191</v>
      </c>
      <c r="D48" s="86" t="s">
        <v>124</v>
      </c>
      <c r="E48" s="86" t="s">
        <v>125</v>
      </c>
      <c r="F48" s="86" t="s">
        <v>204</v>
      </c>
      <c r="G48" s="87">
        <v>2</v>
      </c>
      <c r="H48" s="88" t="s">
        <v>126</v>
      </c>
      <c r="I48" s="89" t="s">
        <v>74</v>
      </c>
      <c r="J48" s="122">
        <v>336</v>
      </c>
      <c r="K48" s="138">
        <v>0.58333333333333337</v>
      </c>
      <c r="L48" s="110">
        <f t="shared" si="0"/>
        <v>140</v>
      </c>
      <c r="N48" s="97" t="s">
        <v>71</v>
      </c>
      <c r="O48" s="97" t="s">
        <v>71</v>
      </c>
      <c r="P48" s="97" t="s">
        <v>71</v>
      </c>
    </row>
    <row r="49" spans="2:16" ht="25" x14ac:dyDescent="0.35">
      <c r="B49" s="96">
        <v>44</v>
      </c>
      <c r="C49" s="86" t="s">
        <v>192</v>
      </c>
      <c r="D49" s="86" t="s">
        <v>124</v>
      </c>
      <c r="E49" s="86" t="s">
        <v>125</v>
      </c>
      <c r="F49" s="86" t="s">
        <v>204</v>
      </c>
      <c r="G49" s="87">
        <v>5</v>
      </c>
      <c r="H49" s="88" t="s">
        <v>126</v>
      </c>
      <c r="I49" s="89" t="s">
        <v>74</v>
      </c>
      <c r="J49" s="122">
        <v>315</v>
      </c>
      <c r="K49" s="138">
        <v>0.33333333333333331</v>
      </c>
      <c r="L49" s="110">
        <f t="shared" si="0"/>
        <v>210</v>
      </c>
      <c r="N49" s="97" t="s">
        <v>71</v>
      </c>
      <c r="O49" s="97" t="s">
        <v>71</v>
      </c>
      <c r="P49" s="97" t="s">
        <v>71</v>
      </c>
    </row>
    <row r="50" spans="2:16" x14ac:dyDescent="0.35">
      <c r="B50" s="96">
        <v>45</v>
      </c>
      <c r="C50" s="86" t="s">
        <v>193</v>
      </c>
      <c r="D50" s="86" t="s">
        <v>124</v>
      </c>
      <c r="E50" s="86" t="s">
        <v>125</v>
      </c>
      <c r="F50" s="86" t="s">
        <v>203</v>
      </c>
      <c r="G50" s="87">
        <v>10</v>
      </c>
      <c r="H50" s="88" t="s">
        <v>126</v>
      </c>
      <c r="I50" s="89" t="s">
        <v>74</v>
      </c>
      <c r="J50" s="122">
        <v>559.56521739130449</v>
      </c>
      <c r="K50" s="138">
        <v>0.41025641025641024</v>
      </c>
      <c r="L50" s="110">
        <f t="shared" si="0"/>
        <v>330.00000000000011</v>
      </c>
      <c r="N50" s="97" t="s">
        <v>71</v>
      </c>
      <c r="O50" s="97" t="s">
        <v>71</v>
      </c>
      <c r="P50" s="97" t="s">
        <v>71</v>
      </c>
    </row>
    <row r="51" spans="2:16" x14ac:dyDescent="0.35">
      <c r="B51" s="96">
        <v>46</v>
      </c>
      <c r="C51" s="86" t="s">
        <v>194</v>
      </c>
      <c r="D51" s="86" t="s">
        <v>124</v>
      </c>
      <c r="E51" s="86" t="s">
        <v>125</v>
      </c>
      <c r="F51" s="86" t="s">
        <v>203</v>
      </c>
      <c r="G51" s="87">
        <v>20</v>
      </c>
      <c r="H51" s="88" t="s">
        <v>126</v>
      </c>
      <c r="I51" s="89" t="s">
        <v>74</v>
      </c>
      <c r="J51" s="122">
        <v>610.71428571428567</v>
      </c>
      <c r="K51" s="138">
        <v>0.37777777777777777</v>
      </c>
      <c r="L51" s="110">
        <f t="shared" si="0"/>
        <v>380</v>
      </c>
      <c r="N51" s="97" t="s">
        <v>71</v>
      </c>
      <c r="O51" s="97" t="s">
        <v>71</v>
      </c>
      <c r="P51" s="97" t="s">
        <v>71</v>
      </c>
    </row>
    <row r="52" spans="2:16" x14ac:dyDescent="0.35">
      <c r="B52" s="96">
        <v>47</v>
      </c>
      <c r="C52" s="86" t="s">
        <v>195</v>
      </c>
      <c r="D52" s="86" t="s">
        <v>124</v>
      </c>
      <c r="E52" s="86" t="s">
        <v>125</v>
      </c>
      <c r="F52" s="86" t="s">
        <v>203</v>
      </c>
      <c r="G52" s="87">
        <v>50</v>
      </c>
      <c r="H52" s="88" t="s">
        <v>126</v>
      </c>
      <c r="I52" s="89" t="s">
        <v>74</v>
      </c>
      <c r="J52" s="122">
        <v>702.7397260273973</v>
      </c>
      <c r="K52" s="138">
        <v>0.35964912280701755</v>
      </c>
      <c r="L52" s="110">
        <f t="shared" si="0"/>
        <v>450</v>
      </c>
      <c r="N52" s="97" t="s">
        <v>71</v>
      </c>
      <c r="O52" s="97" t="s">
        <v>71</v>
      </c>
      <c r="P52" s="97" t="s">
        <v>71</v>
      </c>
    </row>
    <row r="53" spans="2:16" x14ac:dyDescent="0.35">
      <c r="B53" s="96">
        <v>48</v>
      </c>
      <c r="C53" s="86" t="s">
        <v>196</v>
      </c>
      <c r="D53" s="86" t="s">
        <v>124</v>
      </c>
      <c r="E53" s="86" t="s">
        <v>125</v>
      </c>
      <c r="F53" s="86" t="s">
        <v>203</v>
      </c>
      <c r="G53" s="87">
        <v>100</v>
      </c>
      <c r="H53" s="88" t="s">
        <v>126</v>
      </c>
      <c r="I53" s="89" t="s">
        <v>74</v>
      </c>
      <c r="J53" s="122">
        <v>1047.272727272727</v>
      </c>
      <c r="K53" s="138">
        <v>0.3888888888888889</v>
      </c>
      <c r="L53" s="110">
        <f t="shared" si="0"/>
        <v>639.99999999999977</v>
      </c>
      <c r="N53" s="97" t="s">
        <v>71</v>
      </c>
      <c r="O53" s="97" t="s">
        <v>71</v>
      </c>
      <c r="P53" s="97" t="s">
        <v>71</v>
      </c>
    </row>
    <row r="54" spans="2:16" x14ac:dyDescent="0.35">
      <c r="B54" s="96">
        <v>49</v>
      </c>
      <c r="C54" s="86" t="s">
        <v>197</v>
      </c>
      <c r="D54" s="86" t="s">
        <v>124</v>
      </c>
      <c r="E54" s="86" t="s">
        <v>125</v>
      </c>
      <c r="F54" s="86" t="s">
        <v>203</v>
      </c>
      <c r="G54" s="87">
        <v>200</v>
      </c>
      <c r="H54" s="88" t="s">
        <v>126</v>
      </c>
      <c r="I54" s="89" t="s">
        <v>74</v>
      </c>
      <c r="J54" s="122">
        <v>1237.0909090909092</v>
      </c>
      <c r="K54" s="138">
        <v>0.34523809523809523</v>
      </c>
      <c r="L54" s="110">
        <f t="shared" si="0"/>
        <v>810.00000000000011</v>
      </c>
      <c r="N54" s="97" t="s">
        <v>71</v>
      </c>
      <c r="O54" s="97" t="s">
        <v>71</v>
      </c>
      <c r="P54" s="97" t="s">
        <v>71</v>
      </c>
    </row>
    <row r="55" spans="2:16" x14ac:dyDescent="0.35">
      <c r="B55" s="96">
        <v>50</v>
      </c>
      <c r="C55" s="86" t="s">
        <v>198</v>
      </c>
      <c r="D55" s="86" t="s">
        <v>124</v>
      </c>
      <c r="E55" s="86" t="s">
        <v>125</v>
      </c>
      <c r="F55" s="86" t="s">
        <v>203</v>
      </c>
      <c r="G55" s="87">
        <v>500</v>
      </c>
      <c r="H55" s="88" t="s">
        <v>126</v>
      </c>
      <c r="I55" s="89" t="s">
        <v>74</v>
      </c>
      <c r="J55" s="122">
        <v>1468.5314685314684</v>
      </c>
      <c r="K55" s="138">
        <v>0.31904761904761902</v>
      </c>
      <c r="L55" s="110">
        <f t="shared" si="0"/>
        <v>1000</v>
      </c>
      <c r="N55" s="97" t="s">
        <v>71</v>
      </c>
      <c r="O55" s="97" t="s">
        <v>71</v>
      </c>
      <c r="P55" s="97" t="s">
        <v>71</v>
      </c>
    </row>
    <row r="56" spans="2:16" x14ac:dyDescent="0.35">
      <c r="B56" s="96">
        <v>51</v>
      </c>
      <c r="C56" s="86" t="s">
        <v>199</v>
      </c>
      <c r="D56" s="86" t="s">
        <v>124</v>
      </c>
      <c r="E56" s="86" t="s">
        <v>125</v>
      </c>
      <c r="F56" s="86" t="s">
        <v>203</v>
      </c>
      <c r="G56" s="87">
        <v>1</v>
      </c>
      <c r="H56" s="88" t="s">
        <v>127</v>
      </c>
      <c r="I56" s="89" t="s">
        <v>74</v>
      </c>
      <c r="J56" s="123">
        <v>2086.8292999999999</v>
      </c>
      <c r="K56" s="107">
        <v>0.42496499999999998</v>
      </c>
      <c r="L56" s="110">
        <f t="shared" si="0"/>
        <v>1199.9998865255</v>
      </c>
      <c r="N56" s="97" t="s">
        <v>71</v>
      </c>
      <c r="O56" s="97" t="s">
        <v>71</v>
      </c>
      <c r="P56" s="97" t="s">
        <v>71</v>
      </c>
    </row>
    <row r="57" spans="2:16" x14ac:dyDescent="0.35">
      <c r="B57" s="96">
        <v>52</v>
      </c>
      <c r="C57" s="86" t="s">
        <v>200</v>
      </c>
      <c r="D57" s="86" t="s">
        <v>124</v>
      </c>
      <c r="E57" s="86" t="s">
        <v>125</v>
      </c>
      <c r="F57" s="86" t="s">
        <v>203</v>
      </c>
      <c r="G57" s="87">
        <v>2</v>
      </c>
      <c r="H57" s="88" t="s">
        <v>127</v>
      </c>
      <c r="I57" s="89" t="s">
        <v>74</v>
      </c>
      <c r="J57" s="123">
        <v>1400</v>
      </c>
      <c r="K57" s="107">
        <v>3.5714299999999997E-2</v>
      </c>
      <c r="L57" s="110">
        <f t="shared" si="0"/>
        <v>1349.9999800000001</v>
      </c>
      <c r="N57" s="97" t="s">
        <v>71</v>
      </c>
      <c r="O57" s="97" t="s">
        <v>71</v>
      </c>
      <c r="P57" s="97" t="s">
        <v>71</v>
      </c>
    </row>
    <row r="58" spans="2:16" x14ac:dyDescent="0.35">
      <c r="B58" s="96">
        <v>53</v>
      </c>
      <c r="C58" s="86" t="s">
        <v>201</v>
      </c>
      <c r="D58" s="86" t="s">
        <v>124</v>
      </c>
      <c r="E58" s="86" t="s">
        <v>125</v>
      </c>
      <c r="F58" s="86" t="s">
        <v>203</v>
      </c>
      <c r="G58" s="87">
        <v>5</v>
      </c>
      <c r="H58" s="88" t="s">
        <v>127</v>
      </c>
      <c r="I58" s="89" t="s">
        <v>74</v>
      </c>
      <c r="J58" s="123">
        <v>1750</v>
      </c>
      <c r="K58" s="107">
        <v>2.85715E-2</v>
      </c>
      <c r="L58" s="110">
        <f t="shared" si="0"/>
        <v>1699.999875</v>
      </c>
      <c r="N58" s="97" t="s">
        <v>71</v>
      </c>
      <c r="O58" s="97" t="s">
        <v>71</v>
      </c>
      <c r="P58" s="97" t="s">
        <v>71</v>
      </c>
    </row>
    <row r="59" spans="2:16" x14ac:dyDescent="0.35">
      <c r="B59" s="96">
        <v>54</v>
      </c>
      <c r="C59" s="86" t="s">
        <v>202</v>
      </c>
      <c r="D59" s="86" t="s">
        <v>124</v>
      </c>
      <c r="E59" s="86" t="s">
        <v>125</v>
      </c>
      <c r="F59" s="86" t="s">
        <v>203</v>
      </c>
      <c r="G59" s="87">
        <v>10</v>
      </c>
      <c r="H59" s="88" t="s">
        <v>127</v>
      </c>
      <c r="I59" s="89" t="s">
        <v>74</v>
      </c>
      <c r="J59" s="123">
        <v>2250</v>
      </c>
      <c r="K59" s="107">
        <v>2.22223E-2</v>
      </c>
      <c r="L59" s="110">
        <f t="shared" si="0"/>
        <v>2199.9998249999999</v>
      </c>
      <c r="N59" s="97" t="s">
        <v>71</v>
      </c>
      <c r="O59" s="97" t="s">
        <v>71</v>
      </c>
      <c r="P59" s="97" t="s">
        <v>71</v>
      </c>
    </row>
    <row r="60" spans="2:16" x14ac:dyDescent="0.35">
      <c r="B60" s="96">
        <v>55</v>
      </c>
      <c r="C60" s="103" t="s">
        <v>583</v>
      </c>
      <c r="D60" s="103" t="s">
        <v>584</v>
      </c>
      <c r="E60" s="103" t="s">
        <v>294</v>
      </c>
      <c r="F60" s="103" t="s">
        <v>71</v>
      </c>
      <c r="G60" s="104" t="s">
        <v>295</v>
      </c>
      <c r="H60" s="104" t="s">
        <v>296</v>
      </c>
      <c r="I60" s="105" t="s">
        <v>297</v>
      </c>
      <c r="J60" s="123">
        <v>250</v>
      </c>
      <c r="K60" s="107">
        <v>0</v>
      </c>
      <c r="L60" s="141">
        <f t="shared" si="0"/>
        <v>250</v>
      </c>
      <c r="N60" s="97" t="s">
        <v>71</v>
      </c>
      <c r="O60" s="97" t="s">
        <v>71</v>
      </c>
      <c r="P60" s="97" t="s">
        <v>71</v>
      </c>
    </row>
    <row r="61" spans="2:16" x14ac:dyDescent="0.35">
      <c r="B61" s="96">
        <v>56</v>
      </c>
      <c r="C61" s="103" t="s">
        <v>298</v>
      </c>
      <c r="D61" s="103" t="s">
        <v>298</v>
      </c>
      <c r="E61" s="103" t="s">
        <v>299</v>
      </c>
      <c r="F61" s="103" t="s">
        <v>71</v>
      </c>
      <c r="G61" s="104" t="s">
        <v>295</v>
      </c>
      <c r="H61" s="104" t="s">
        <v>296</v>
      </c>
      <c r="I61" s="105" t="s">
        <v>297</v>
      </c>
      <c r="J61" s="123">
        <v>99</v>
      </c>
      <c r="K61" s="107">
        <v>0</v>
      </c>
      <c r="L61" s="110">
        <f>IF(J61="","",(J61-(J61*K61)))</f>
        <v>99</v>
      </c>
      <c r="N61" s="97" t="s">
        <v>71</v>
      </c>
      <c r="O61" s="97" t="s">
        <v>71</v>
      </c>
      <c r="P61" s="97" t="s">
        <v>71</v>
      </c>
    </row>
    <row r="62" spans="2:16" x14ac:dyDescent="0.35">
      <c r="B62" s="96">
        <v>57</v>
      </c>
      <c r="C62" s="103" t="s">
        <v>300</v>
      </c>
      <c r="D62" s="103" t="s">
        <v>300</v>
      </c>
      <c r="E62" s="103" t="s">
        <v>301</v>
      </c>
      <c r="F62" s="103" t="s">
        <v>71</v>
      </c>
      <c r="G62" s="104" t="s">
        <v>302</v>
      </c>
      <c r="H62" s="104" t="s">
        <v>303</v>
      </c>
      <c r="I62" s="105" t="s">
        <v>74</v>
      </c>
      <c r="J62" s="123">
        <v>14.99</v>
      </c>
      <c r="K62" s="107">
        <v>0.3332</v>
      </c>
      <c r="L62" s="110">
        <f>IF(J62="","",(J62-(J62*K62)))</f>
        <v>9.9953320000000012</v>
      </c>
      <c r="N62" s="97" t="s">
        <v>71</v>
      </c>
      <c r="O62" s="97" t="s">
        <v>71</v>
      </c>
      <c r="P62" s="97" t="s">
        <v>71</v>
      </c>
    </row>
    <row r="63" spans="2:16" x14ac:dyDescent="0.35">
      <c r="B63" s="96">
        <v>58</v>
      </c>
      <c r="C63" s="103" t="s">
        <v>304</v>
      </c>
      <c r="D63" s="103" t="s">
        <v>304</v>
      </c>
      <c r="E63" s="103" t="s">
        <v>305</v>
      </c>
      <c r="F63" s="103" t="s">
        <v>71</v>
      </c>
      <c r="G63" s="104" t="s">
        <v>306</v>
      </c>
      <c r="H63" s="104" t="s">
        <v>307</v>
      </c>
      <c r="I63" s="105" t="s">
        <v>74</v>
      </c>
      <c r="J63" s="123">
        <v>24.99</v>
      </c>
      <c r="K63" s="107">
        <v>0.19980000000000001</v>
      </c>
      <c r="L63" s="110">
        <f>IF(J63="","",(J63-(J63*K63)))</f>
        <v>19.996997999999998</v>
      </c>
      <c r="N63" s="97" t="s">
        <v>71</v>
      </c>
      <c r="O63" s="97" t="s">
        <v>71</v>
      </c>
      <c r="P63" s="97" t="s">
        <v>71</v>
      </c>
    </row>
    <row r="64" spans="2:16" x14ac:dyDescent="0.35">
      <c r="B64" s="96">
        <v>59</v>
      </c>
      <c r="C64" s="103" t="s">
        <v>308</v>
      </c>
      <c r="D64" s="103" t="s">
        <v>308</v>
      </c>
      <c r="E64" s="103" t="s">
        <v>309</v>
      </c>
      <c r="F64" s="103" t="s">
        <v>71</v>
      </c>
      <c r="G64" s="104" t="s">
        <v>310</v>
      </c>
      <c r="H64" s="104" t="s">
        <v>311</v>
      </c>
      <c r="I64" s="105" t="s">
        <v>74</v>
      </c>
      <c r="J64" s="123">
        <v>39.99</v>
      </c>
      <c r="K64" s="107">
        <v>0</v>
      </c>
      <c r="L64" s="110">
        <f>IF(J64="","",(J64-(J64*K64)))</f>
        <v>39.99</v>
      </c>
      <c r="N64" s="97" t="s">
        <v>71</v>
      </c>
      <c r="O64" s="97" t="s">
        <v>71</v>
      </c>
      <c r="P64" s="97" t="s">
        <v>71</v>
      </c>
    </row>
    <row r="65" spans="2:16" x14ac:dyDescent="0.35">
      <c r="B65" s="96">
        <v>60</v>
      </c>
      <c r="C65" s="103" t="s">
        <v>340</v>
      </c>
      <c r="D65" s="103" t="s">
        <v>340</v>
      </c>
      <c r="E65" s="103" t="s">
        <v>341</v>
      </c>
      <c r="F65" s="103" t="s">
        <v>71</v>
      </c>
      <c r="G65" s="104" t="s">
        <v>342</v>
      </c>
      <c r="H65" s="104" t="s">
        <v>343</v>
      </c>
      <c r="I65" s="105" t="s">
        <v>74</v>
      </c>
      <c r="J65" s="123">
        <v>59.99</v>
      </c>
      <c r="K65" s="107">
        <v>0.16650000000000001</v>
      </c>
      <c r="L65" s="110">
        <f t="shared" ref="L65" si="1">IF(J65="","",(J65-(J65*K65)))</f>
        <v>50.001665000000003</v>
      </c>
      <c r="N65" s="97" t="s">
        <v>71</v>
      </c>
      <c r="O65" s="97" t="s">
        <v>71</v>
      </c>
      <c r="P65" s="97" t="s">
        <v>71</v>
      </c>
    </row>
    <row r="66" spans="2:16" x14ac:dyDescent="0.35">
      <c r="B66" s="96">
        <v>61</v>
      </c>
      <c r="C66" s="103" t="s">
        <v>312</v>
      </c>
      <c r="D66" s="103" t="s">
        <v>312</v>
      </c>
      <c r="E66" s="103" t="s">
        <v>312</v>
      </c>
      <c r="F66" s="103" t="s">
        <v>344</v>
      </c>
      <c r="G66" s="104" t="s">
        <v>313</v>
      </c>
      <c r="H66" s="104" t="s">
        <v>314</v>
      </c>
      <c r="I66" s="105" t="s">
        <v>74</v>
      </c>
      <c r="J66" s="123">
        <v>4.99</v>
      </c>
      <c r="K66" s="107">
        <v>0</v>
      </c>
      <c r="L66" s="141">
        <f t="shared" ref="L66:L92" si="2">IF(J66="","",(J66-(J66*K66)))</f>
        <v>4.99</v>
      </c>
      <c r="N66" s="97" t="s">
        <v>71</v>
      </c>
      <c r="O66" s="97" t="s">
        <v>71</v>
      </c>
      <c r="P66" s="97" t="s">
        <v>71</v>
      </c>
    </row>
    <row r="67" spans="2:16" x14ac:dyDescent="0.35">
      <c r="B67" s="96">
        <v>62</v>
      </c>
      <c r="C67" s="103" t="s">
        <v>315</v>
      </c>
      <c r="D67" s="103" t="s">
        <v>315</v>
      </c>
      <c r="E67" s="103" t="s">
        <v>312</v>
      </c>
      <c r="F67" s="103" t="s">
        <v>344</v>
      </c>
      <c r="G67" s="104" t="s">
        <v>316</v>
      </c>
      <c r="H67" s="104" t="s">
        <v>314</v>
      </c>
      <c r="I67" s="105" t="s">
        <v>74</v>
      </c>
      <c r="J67" s="123">
        <v>0</v>
      </c>
      <c r="K67" s="107">
        <v>0</v>
      </c>
      <c r="L67" s="110">
        <f t="shared" si="2"/>
        <v>0</v>
      </c>
      <c r="N67" s="97" t="s">
        <v>71</v>
      </c>
      <c r="O67" s="97" t="s">
        <v>71</v>
      </c>
      <c r="P67" s="97" t="s">
        <v>71</v>
      </c>
    </row>
    <row r="68" spans="2:16" s="144" customFormat="1" ht="25" x14ac:dyDescent="0.35">
      <c r="B68" s="142">
        <v>63</v>
      </c>
      <c r="C68" s="103" t="s">
        <v>491</v>
      </c>
      <c r="D68" s="103" t="s">
        <v>492</v>
      </c>
      <c r="E68" s="103" t="s">
        <v>493</v>
      </c>
      <c r="F68" s="103" t="s">
        <v>491</v>
      </c>
      <c r="G68" s="104" t="s">
        <v>78</v>
      </c>
      <c r="H68" s="104" t="s">
        <v>320</v>
      </c>
      <c r="I68" s="105" t="s">
        <v>74</v>
      </c>
      <c r="J68" s="123">
        <v>7.99</v>
      </c>
      <c r="K68" s="107">
        <v>0</v>
      </c>
      <c r="L68" s="110">
        <v>7.99</v>
      </c>
      <c r="M68"/>
      <c r="N68" s="143" t="s">
        <v>71</v>
      </c>
      <c r="O68" s="143" t="s">
        <v>71</v>
      </c>
      <c r="P68" s="143" t="s">
        <v>71</v>
      </c>
    </row>
    <row r="69" spans="2:16" s="144" customFormat="1" ht="25" x14ac:dyDescent="0.35">
      <c r="B69" s="96">
        <v>64</v>
      </c>
      <c r="C69" s="103" t="s">
        <v>526</v>
      </c>
      <c r="D69" s="213" t="s">
        <v>925</v>
      </c>
      <c r="E69" s="103" t="s">
        <v>493</v>
      </c>
      <c r="F69" s="103" t="s">
        <v>491</v>
      </c>
      <c r="G69" s="104" t="s">
        <v>78</v>
      </c>
      <c r="H69" s="104" t="s">
        <v>320</v>
      </c>
      <c r="I69" s="105" t="s">
        <v>74</v>
      </c>
      <c r="J69" s="123">
        <v>9</v>
      </c>
      <c r="K69" s="107">
        <v>0</v>
      </c>
      <c r="L69" s="145">
        <v>9</v>
      </c>
      <c r="M69"/>
      <c r="N69" s="143" t="s">
        <v>71</v>
      </c>
      <c r="O69" s="143" t="s">
        <v>71</v>
      </c>
      <c r="P69" s="143" t="s">
        <v>71</v>
      </c>
    </row>
    <row r="70" spans="2:16" x14ac:dyDescent="0.35">
      <c r="B70" s="96">
        <v>65</v>
      </c>
      <c r="C70" s="103" t="s">
        <v>317</v>
      </c>
      <c r="D70" s="103" t="s">
        <v>317</v>
      </c>
      <c r="E70" s="103" t="s">
        <v>318</v>
      </c>
      <c r="F70" s="103" t="s">
        <v>345</v>
      </c>
      <c r="G70" s="104" t="s">
        <v>319</v>
      </c>
      <c r="H70" s="104" t="s">
        <v>320</v>
      </c>
      <c r="I70" s="105" t="s">
        <v>74</v>
      </c>
      <c r="J70" s="123">
        <v>39.99</v>
      </c>
      <c r="K70" s="107">
        <v>0.25</v>
      </c>
      <c r="L70" s="141">
        <f t="shared" si="2"/>
        <v>29.9925</v>
      </c>
      <c r="N70" s="97" t="s">
        <v>71</v>
      </c>
      <c r="O70" s="97" t="s">
        <v>71</v>
      </c>
      <c r="P70" s="97" t="s">
        <v>71</v>
      </c>
    </row>
    <row r="71" spans="2:16" x14ac:dyDescent="0.35">
      <c r="B71" s="96">
        <v>66</v>
      </c>
      <c r="C71" s="103" t="s">
        <v>321</v>
      </c>
      <c r="D71" s="103" t="s">
        <v>321</v>
      </c>
      <c r="E71" s="103" t="s">
        <v>322</v>
      </c>
      <c r="F71" s="103" t="s">
        <v>345</v>
      </c>
      <c r="G71" s="104" t="s">
        <v>323</v>
      </c>
      <c r="H71" s="104" t="s">
        <v>320</v>
      </c>
      <c r="I71" s="105" t="s">
        <v>74</v>
      </c>
      <c r="J71" s="123">
        <v>69.989999999999995</v>
      </c>
      <c r="K71" s="107">
        <v>0.2858</v>
      </c>
      <c r="L71" s="110">
        <f t="shared" si="2"/>
        <v>49.986857999999998</v>
      </c>
      <c r="N71" s="97" t="s">
        <v>71</v>
      </c>
      <c r="O71" s="97" t="s">
        <v>71</v>
      </c>
      <c r="P71" s="97" t="s">
        <v>71</v>
      </c>
    </row>
    <row r="72" spans="2:16" x14ac:dyDescent="0.35">
      <c r="B72" s="142">
        <v>67</v>
      </c>
      <c r="C72" s="103" t="s">
        <v>494</v>
      </c>
      <c r="D72" s="103" t="s">
        <v>495</v>
      </c>
      <c r="E72" s="103" t="s">
        <v>496</v>
      </c>
      <c r="F72" s="103" t="s">
        <v>345</v>
      </c>
      <c r="G72" s="104" t="s">
        <v>78</v>
      </c>
      <c r="H72" s="104" t="s">
        <v>320</v>
      </c>
      <c r="I72" s="105" t="s">
        <v>74</v>
      </c>
      <c r="J72" s="123">
        <v>15</v>
      </c>
      <c r="K72" s="113">
        <v>0</v>
      </c>
      <c r="L72" s="109">
        <f t="shared" si="2"/>
        <v>15</v>
      </c>
      <c r="N72" s="97" t="s">
        <v>71</v>
      </c>
      <c r="O72" s="97" t="s">
        <v>71</v>
      </c>
      <c r="P72" s="97" t="s">
        <v>71</v>
      </c>
    </row>
    <row r="73" spans="2:16" x14ac:dyDescent="0.35">
      <c r="B73" s="96">
        <v>68</v>
      </c>
      <c r="C73" s="103" t="s">
        <v>497</v>
      </c>
      <c r="D73" s="103" t="s">
        <v>498</v>
      </c>
      <c r="E73" s="103" t="s">
        <v>499</v>
      </c>
      <c r="F73" s="103" t="s">
        <v>345</v>
      </c>
      <c r="G73" s="104" t="s">
        <v>78</v>
      </c>
      <c r="H73" s="104" t="s">
        <v>320</v>
      </c>
      <c r="I73" s="105" t="s">
        <v>74</v>
      </c>
      <c r="J73" s="123">
        <v>15</v>
      </c>
      <c r="K73" s="113">
        <v>0</v>
      </c>
      <c r="L73" s="77">
        <f t="shared" si="2"/>
        <v>15</v>
      </c>
      <c r="N73" s="97" t="s">
        <v>71</v>
      </c>
      <c r="O73" s="97" t="s">
        <v>71</v>
      </c>
      <c r="P73" s="97" t="s">
        <v>71</v>
      </c>
    </row>
    <row r="74" spans="2:16" x14ac:dyDescent="0.35">
      <c r="B74" s="96">
        <v>69</v>
      </c>
      <c r="C74" s="112" t="s">
        <v>500</v>
      </c>
      <c r="D74" s="103" t="s">
        <v>501</v>
      </c>
      <c r="E74" s="103" t="s">
        <v>499</v>
      </c>
      <c r="F74" s="103" t="s">
        <v>345</v>
      </c>
      <c r="G74" s="104" t="s">
        <v>78</v>
      </c>
      <c r="H74" s="104" t="s">
        <v>320</v>
      </c>
      <c r="I74" s="105" t="s">
        <v>74</v>
      </c>
      <c r="J74" s="118">
        <v>15</v>
      </c>
      <c r="K74" s="113">
        <v>0</v>
      </c>
      <c r="L74" s="77">
        <f t="shared" si="2"/>
        <v>15</v>
      </c>
      <c r="N74" s="97" t="s">
        <v>71</v>
      </c>
      <c r="O74" s="97" t="s">
        <v>71</v>
      </c>
      <c r="P74" s="97" t="s">
        <v>71</v>
      </c>
    </row>
    <row r="75" spans="2:16" x14ac:dyDescent="0.35">
      <c r="B75" s="96">
        <v>70</v>
      </c>
      <c r="C75" s="112" t="s">
        <v>502</v>
      </c>
      <c r="D75" s="103" t="s">
        <v>503</v>
      </c>
      <c r="E75" s="103" t="s">
        <v>499</v>
      </c>
      <c r="F75" s="103" t="s">
        <v>345</v>
      </c>
      <c r="G75" s="104" t="s">
        <v>78</v>
      </c>
      <c r="H75" s="104" t="s">
        <v>320</v>
      </c>
      <c r="I75" s="105" t="s">
        <v>74</v>
      </c>
      <c r="J75" s="119">
        <v>15</v>
      </c>
      <c r="K75" s="113">
        <v>0</v>
      </c>
      <c r="L75" s="77">
        <f t="shared" si="2"/>
        <v>15</v>
      </c>
      <c r="N75" s="97" t="s">
        <v>71</v>
      </c>
      <c r="O75" s="97" t="s">
        <v>71</v>
      </c>
      <c r="P75" s="97" t="s">
        <v>71</v>
      </c>
    </row>
    <row r="76" spans="2:16" x14ac:dyDescent="0.35">
      <c r="B76" s="142">
        <v>71</v>
      </c>
      <c r="C76" s="112" t="s">
        <v>504</v>
      </c>
      <c r="D76" s="103" t="s">
        <v>505</v>
      </c>
      <c r="E76" s="103" t="s">
        <v>499</v>
      </c>
      <c r="F76" s="103" t="s">
        <v>345</v>
      </c>
      <c r="G76" s="104" t="s">
        <v>78</v>
      </c>
      <c r="H76" s="104" t="s">
        <v>320</v>
      </c>
      <c r="I76" s="105" t="s">
        <v>74</v>
      </c>
      <c r="J76" s="120">
        <v>15</v>
      </c>
      <c r="K76" s="113">
        <v>0</v>
      </c>
      <c r="L76" s="77">
        <f t="shared" si="2"/>
        <v>15</v>
      </c>
      <c r="N76" s="97" t="s">
        <v>71</v>
      </c>
      <c r="O76" s="97" t="s">
        <v>71</v>
      </c>
      <c r="P76" s="97" t="s">
        <v>71</v>
      </c>
    </row>
    <row r="77" spans="2:16" x14ac:dyDescent="0.35">
      <c r="B77" s="96">
        <v>72</v>
      </c>
      <c r="C77" s="103" t="s">
        <v>506</v>
      </c>
      <c r="D77" s="103" t="s">
        <v>507</v>
      </c>
      <c r="E77" s="103" t="s">
        <v>499</v>
      </c>
      <c r="F77" s="103" t="s">
        <v>345</v>
      </c>
      <c r="G77" s="104" t="s">
        <v>78</v>
      </c>
      <c r="H77" s="104" t="s">
        <v>320</v>
      </c>
      <c r="I77" s="105" t="s">
        <v>74</v>
      </c>
      <c r="J77" s="123">
        <v>15</v>
      </c>
      <c r="K77" s="113">
        <v>0</v>
      </c>
      <c r="L77" s="77">
        <f t="shared" si="2"/>
        <v>15</v>
      </c>
      <c r="N77" s="97" t="s">
        <v>71</v>
      </c>
      <c r="O77" s="97" t="s">
        <v>71</v>
      </c>
      <c r="P77" s="97" t="s">
        <v>71</v>
      </c>
    </row>
    <row r="78" spans="2:16" x14ac:dyDescent="0.35">
      <c r="B78" s="96">
        <v>73</v>
      </c>
      <c r="C78" s="103" t="s">
        <v>508</v>
      </c>
      <c r="D78" s="103" t="s">
        <v>509</v>
      </c>
      <c r="E78" s="103" t="s">
        <v>499</v>
      </c>
      <c r="F78" s="103" t="s">
        <v>345</v>
      </c>
      <c r="G78" s="104" t="s">
        <v>78</v>
      </c>
      <c r="H78" s="104" t="s">
        <v>320</v>
      </c>
      <c r="I78" s="105" t="s">
        <v>74</v>
      </c>
      <c r="J78" s="123">
        <v>15</v>
      </c>
      <c r="K78" s="113">
        <v>0</v>
      </c>
      <c r="L78" s="77">
        <f t="shared" si="2"/>
        <v>15</v>
      </c>
      <c r="N78" s="97" t="s">
        <v>71</v>
      </c>
      <c r="O78" s="97" t="s">
        <v>71</v>
      </c>
      <c r="P78" s="97" t="s">
        <v>71</v>
      </c>
    </row>
    <row r="79" spans="2:16" ht="25" x14ac:dyDescent="0.35">
      <c r="B79" s="96">
        <v>74</v>
      </c>
      <c r="C79" s="103" t="s">
        <v>527</v>
      </c>
      <c r="D79" s="103" t="s">
        <v>528</v>
      </c>
      <c r="E79" s="103" t="s">
        <v>529</v>
      </c>
      <c r="F79" s="103" t="s">
        <v>345</v>
      </c>
      <c r="G79" s="104" t="s">
        <v>78</v>
      </c>
      <c r="H79" s="104" t="s">
        <v>296</v>
      </c>
      <c r="I79" s="105" t="s">
        <v>74</v>
      </c>
      <c r="J79" s="123">
        <v>50</v>
      </c>
      <c r="K79" s="113">
        <v>0</v>
      </c>
      <c r="L79" s="145">
        <v>50</v>
      </c>
      <c r="N79" s="97" t="s">
        <v>71</v>
      </c>
      <c r="O79" s="97" t="s">
        <v>71</v>
      </c>
      <c r="P79" s="97" t="s">
        <v>71</v>
      </c>
    </row>
    <row r="80" spans="2:16" x14ac:dyDescent="0.35">
      <c r="B80" s="142">
        <v>75</v>
      </c>
      <c r="C80" s="103" t="s">
        <v>510</v>
      </c>
      <c r="D80" s="103" t="s">
        <v>511</v>
      </c>
      <c r="E80" s="103" t="s">
        <v>512</v>
      </c>
      <c r="F80" s="103" t="s">
        <v>345</v>
      </c>
      <c r="G80" s="104" t="s">
        <v>78</v>
      </c>
      <c r="H80" s="104" t="s">
        <v>513</v>
      </c>
      <c r="I80" s="105" t="s">
        <v>74</v>
      </c>
      <c r="J80" s="123">
        <v>11.99</v>
      </c>
      <c r="K80" s="113">
        <v>0</v>
      </c>
      <c r="L80" s="109">
        <f t="shared" si="2"/>
        <v>11.99</v>
      </c>
      <c r="N80" s="97" t="s">
        <v>71</v>
      </c>
      <c r="O80" s="97" t="s">
        <v>71</v>
      </c>
      <c r="P80" s="97" t="s">
        <v>71</v>
      </c>
    </row>
    <row r="81" spans="2:16" x14ac:dyDescent="0.35">
      <c r="B81" s="96">
        <v>76</v>
      </c>
      <c r="C81" s="103" t="s">
        <v>514</v>
      </c>
      <c r="D81" s="103" t="s">
        <v>515</v>
      </c>
      <c r="E81" s="103" t="s">
        <v>516</v>
      </c>
      <c r="F81" s="103" t="s">
        <v>517</v>
      </c>
      <c r="G81" s="104" t="s">
        <v>78</v>
      </c>
      <c r="H81" s="104" t="s">
        <v>518</v>
      </c>
      <c r="I81" s="105" t="s">
        <v>74</v>
      </c>
      <c r="J81" s="123">
        <v>8</v>
      </c>
      <c r="K81" s="113">
        <v>0</v>
      </c>
      <c r="L81" s="77">
        <f t="shared" si="2"/>
        <v>8</v>
      </c>
      <c r="N81" s="97" t="s">
        <v>71</v>
      </c>
      <c r="O81" s="97" t="s">
        <v>71</v>
      </c>
      <c r="P81" s="97" t="s">
        <v>71</v>
      </c>
    </row>
    <row r="82" spans="2:16" x14ac:dyDescent="0.35">
      <c r="B82" s="96">
        <v>77</v>
      </c>
      <c r="C82" s="103" t="s">
        <v>519</v>
      </c>
      <c r="D82" s="103" t="s">
        <v>520</v>
      </c>
      <c r="E82" s="103" t="s">
        <v>521</v>
      </c>
      <c r="F82" s="103" t="s">
        <v>517</v>
      </c>
      <c r="G82" s="104" t="s">
        <v>78</v>
      </c>
      <c r="H82" s="104" t="s">
        <v>518</v>
      </c>
      <c r="I82" s="105" t="s">
        <v>74</v>
      </c>
      <c r="J82" s="123">
        <v>7</v>
      </c>
      <c r="K82" s="113">
        <v>0</v>
      </c>
      <c r="L82" s="77">
        <f t="shared" si="2"/>
        <v>7</v>
      </c>
      <c r="N82" s="97" t="s">
        <v>71</v>
      </c>
      <c r="O82" s="97" t="s">
        <v>71</v>
      </c>
      <c r="P82" s="97" t="s">
        <v>71</v>
      </c>
    </row>
    <row r="83" spans="2:16" x14ac:dyDescent="0.35">
      <c r="B83" s="96">
        <v>78</v>
      </c>
      <c r="C83" s="103" t="s">
        <v>522</v>
      </c>
      <c r="D83" s="103" t="s">
        <v>523</v>
      </c>
      <c r="E83" s="103" t="s">
        <v>524</v>
      </c>
      <c r="F83" s="103" t="s">
        <v>517</v>
      </c>
      <c r="G83" s="104" t="s">
        <v>78</v>
      </c>
      <c r="H83" s="104" t="s">
        <v>525</v>
      </c>
      <c r="I83" s="105" t="s">
        <v>297</v>
      </c>
      <c r="J83" s="123">
        <v>1500</v>
      </c>
      <c r="K83" s="113">
        <v>0</v>
      </c>
      <c r="L83" s="77">
        <f t="shared" si="2"/>
        <v>1500</v>
      </c>
      <c r="N83" s="97" t="s">
        <v>71</v>
      </c>
      <c r="O83" s="97" t="s">
        <v>71</v>
      </c>
      <c r="P83" s="97" t="s">
        <v>71</v>
      </c>
    </row>
    <row r="84" spans="2:16" ht="25" x14ac:dyDescent="0.35">
      <c r="B84" s="142">
        <v>79</v>
      </c>
      <c r="C84" s="103" t="s">
        <v>530</v>
      </c>
      <c r="D84" s="103" t="s">
        <v>531</v>
      </c>
      <c r="E84" s="103" t="s">
        <v>532</v>
      </c>
      <c r="F84" s="103" t="s">
        <v>533</v>
      </c>
      <c r="G84" s="104" t="s">
        <v>78</v>
      </c>
      <c r="H84" s="104" t="s">
        <v>534</v>
      </c>
      <c r="I84" s="105" t="s">
        <v>74</v>
      </c>
      <c r="J84" s="123">
        <v>100</v>
      </c>
      <c r="K84" s="113">
        <v>0</v>
      </c>
      <c r="L84" s="145">
        <v>100</v>
      </c>
      <c r="N84" s="97" t="s">
        <v>71</v>
      </c>
      <c r="O84" s="97" t="s">
        <v>71</v>
      </c>
      <c r="P84" s="97" t="s">
        <v>71</v>
      </c>
    </row>
    <row r="85" spans="2:16" x14ac:dyDescent="0.35">
      <c r="B85" s="96">
        <v>80</v>
      </c>
      <c r="C85" s="103" t="s">
        <v>324</v>
      </c>
      <c r="D85" s="103" t="s">
        <v>324</v>
      </c>
      <c r="E85" s="103" t="s">
        <v>325</v>
      </c>
      <c r="F85" s="103" t="s">
        <v>344</v>
      </c>
      <c r="G85" s="111">
        <v>2</v>
      </c>
      <c r="H85" s="104" t="s">
        <v>126</v>
      </c>
      <c r="I85" s="105" t="s">
        <v>74</v>
      </c>
      <c r="J85" s="123">
        <v>150</v>
      </c>
      <c r="K85" s="107">
        <v>0</v>
      </c>
      <c r="L85" s="141">
        <f t="shared" si="2"/>
        <v>150</v>
      </c>
      <c r="N85" s="97" t="s">
        <v>71</v>
      </c>
      <c r="O85" s="97" t="s">
        <v>71</v>
      </c>
      <c r="P85" s="97" t="s">
        <v>71</v>
      </c>
    </row>
    <row r="86" spans="2:16" x14ac:dyDescent="0.35">
      <c r="B86" s="96">
        <v>81</v>
      </c>
      <c r="C86" s="103" t="s">
        <v>326</v>
      </c>
      <c r="D86" s="103" t="s">
        <v>326</v>
      </c>
      <c r="E86" s="103" t="s">
        <v>327</v>
      </c>
      <c r="F86" s="103" t="s">
        <v>344</v>
      </c>
      <c r="G86" s="111">
        <v>2</v>
      </c>
      <c r="H86" s="104" t="s">
        <v>126</v>
      </c>
      <c r="I86" s="105" t="s">
        <v>74</v>
      </c>
      <c r="J86" s="123">
        <v>150</v>
      </c>
      <c r="K86" s="107">
        <v>0</v>
      </c>
      <c r="L86" s="110">
        <f t="shared" si="2"/>
        <v>150</v>
      </c>
      <c r="N86" s="97" t="s">
        <v>71</v>
      </c>
      <c r="O86" s="97" t="s">
        <v>71</v>
      </c>
      <c r="P86" s="97" t="s">
        <v>71</v>
      </c>
    </row>
    <row r="87" spans="2:16" x14ac:dyDescent="0.35">
      <c r="B87" s="96">
        <v>82</v>
      </c>
      <c r="C87" s="103" t="s">
        <v>328</v>
      </c>
      <c r="D87" s="103" t="s">
        <v>328</v>
      </c>
      <c r="E87" s="103" t="s">
        <v>329</v>
      </c>
      <c r="F87" s="103" t="s">
        <v>344</v>
      </c>
      <c r="G87" s="111">
        <v>2</v>
      </c>
      <c r="H87" s="104" t="s">
        <v>126</v>
      </c>
      <c r="I87" s="105" t="s">
        <v>74</v>
      </c>
      <c r="J87" s="123">
        <v>150</v>
      </c>
      <c r="K87" s="107">
        <v>0</v>
      </c>
      <c r="L87" s="110">
        <f t="shared" si="2"/>
        <v>150</v>
      </c>
      <c r="N87" s="97" t="s">
        <v>71</v>
      </c>
      <c r="O87" s="97" t="s">
        <v>71</v>
      </c>
      <c r="P87" s="97" t="s">
        <v>71</v>
      </c>
    </row>
    <row r="88" spans="2:16" x14ac:dyDescent="0.35">
      <c r="B88" s="142">
        <v>83</v>
      </c>
      <c r="C88" s="103" t="s">
        <v>330</v>
      </c>
      <c r="D88" s="103" t="s">
        <v>330</v>
      </c>
      <c r="E88" s="103" t="s">
        <v>325</v>
      </c>
      <c r="F88" s="103" t="s">
        <v>344</v>
      </c>
      <c r="G88" s="111">
        <v>5</v>
      </c>
      <c r="H88" s="104" t="s">
        <v>126</v>
      </c>
      <c r="I88" s="105" t="s">
        <v>74</v>
      </c>
      <c r="J88" s="123">
        <v>225</v>
      </c>
      <c r="K88" s="107">
        <v>0</v>
      </c>
      <c r="L88" s="110">
        <f t="shared" si="2"/>
        <v>225</v>
      </c>
      <c r="N88" s="97" t="s">
        <v>71</v>
      </c>
      <c r="O88" s="97" t="s">
        <v>71</v>
      </c>
      <c r="P88" s="97" t="s">
        <v>71</v>
      </c>
    </row>
    <row r="89" spans="2:16" x14ac:dyDescent="0.35">
      <c r="B89" s="96">
        <v>84</v>
      </c>
      <c r="C89" s="103" t="s">
        <v>331</v>
      </c>
      <c r="D89" s="103" t="s">
        <v>331</v>
      </c>
      <c r="E89" s="103" t="s">
        <v>327</v>
      </c>
      <c r="F89" s="103" t="s">
        <v>344</v>
      </c>
      <c r="G89" s="111">
        <v>5</v>
      </c>
      <c r="H89" s="104" t="s">
        <v>126</v>
      </c>
      <c r="I89" s="105" t="s">
        <v>74</v>
      </c>
      <c r="J89" s="123">
        <v>225</v>
      </c>
      <c r="K89" s="107">
        <v>0</v>
      </c>
      <c r="L89" s="110">
        <f t="shared" si="2"/>
        <v>225</v>
      </c>
      <c r="N89" s="97" t="s">
        <v>71</v>
      </c>
      <c r="O89" s="97" t="s">
        <v>71</v>
      </c>
      <c r="P89" s="97" t="s">
        <v>71</v>
      </c>
    </row>
    <row r="90" spans="2:16" x14ac:dyDescent="0.35">
      <c r="B90" s="96">
        <v>85</v>
      </c>
      <c r="C90" s="103" t="s">
        <v>332</v>
      </c>
      <c r="D90" s="103" t="s">
        <v>332</v>
      </c>
      <c r="E90" s="103" t="s">
        <v>329</v>
      </c>
      <c r="F90" s="103" t="s">
        <v>344</v>
      </c>
      <c r="G90" s="111">
        <v>5</v>
      </c>
      <c r="H90" s="104" t="s">
        <v>126</v>
      </c>
      <c r="I90" s="105" t="s">
        <v>74</v>
      </c>
      <c r="J90" s="123">
        <v>225</v>
      </c>
      <c r="K90" s="107">
        <v>0</v>
      </c>
      <c r="L90" s="110">
        <f t="shared" si="2"/>
        <v>225</v>
      </c>
      <c r="N90" s="97" t="s">
        <v>71</v>
      </c>
      <c r="O90" s="97" t="s">
        <v>71</v>
      </c>
      <c r="P90" s="97" t="s">
        <v>71</v>
      </c>
    </row>
    <row r="91" spans="2:16" ht="25" x14ac:dyDescent="0.35">
      <c r="B91" s="96">
        <v>86</v>
      </c>
      <c r="C91" s="103" t="s">
        <v>333</v>
      </c>
      <c r="D91" s="103" t="s">
        <v>333</v>
      </c>
      <c r="E91" s="103" t="s">
        <v>334</v>
      </c>
      <c r="F91" s="103" t="s">
        <v>344</v>
      </c>
      <c r="G91" s="104" t="s">
        <v>637</v>
      </c>
      <c r="H91" s="104" t="s">
        <v>126</v>
      </c>
      <c r="I91" s="105" t="s">
        <v>74</v>
      </c>
      <c r="J91" s="123">
        <v>119</v>
      </c>
      <c r="K91" s="108">
        <v>0.15975</v>
      </c>
      <c r="L91" s="110">
        <f t="shared" si="2"/>
        <v>99.989750000000001</v>
      </c>
      <c r="N91" s="97" t="s">
        <v>71</v>
      </c>
      <c r="O91" s="97" t="s">
        <v>71</v>
      </c>
      <c r="P91" s="97" t="s">
        <v>71</v>
      </c>
    </row>
    <row r="92" spans="2:16" ht="25" x14ac:dyDescent="0.35">
      <c r="B92" s="142">
        <v>87</v>
      </c>
      <c r="C92" s="103" t="s">
        <v>335</v>
      </c>
      <c r="D92" s="103" t="s">
        <v>335</v>
      </c>
      <c r="E92" s="103" t="s">
        <v>334</v>
      </c>
      <c r="F92" s="103" t="s">
        <v>344</v>
      </c>
      <c r="G92" s="104" t="s">
        <v>638</v>
      </c>
      <c r="H92" s="104" t="s">
        <v>126</v>
      </c>
      <c r="I92" s="105" t="s">
        <v>74</v>
      </c>
      <c r="J92" s="123">
        <v>199.99</v>
      </c>
      <c r="K92" s="107">
        <v>0</v>
      </c>
      <c r="L92" s="110">
        <f t="shared" si="2"/>
        <v>199.99</v>
      </c>
      <c r="N92" s="97" t="s">
        <v>71</v>
      </c>
      <c r="O92" s="97" t="s">
        <v>71</v>
      </c>
      <c r="P92" s="97" t="s">
        <v>71</v>
      </c>
    </row>
    <row r="93" spans="2:16" x14ac:dyDescent="0.35">
      <c r="B93" s="96">
        <v>88</v>
      </c>
      <c r="C93" s="103" t="s">
        <v>336</v>
      </c>
      <c r="D93" s="103" t="s">
        <v>336</v>
      </c>
      <c r="E93" s="103" t="s">
        <v>337</v>
      </c>
      <c r="F93" s="103" t="s">
        <v>344</v>
      </c>
      <c r="G93" s="104" t="s">
        <v>637</v>
      </c>
      <c r="H93" s="104" t="s">
        <v>126</v>
      </c>
      <c r="I93" s="105" t="s">
        <v>74</v>
      </c>
      <c r="J93" s="123">
        <v>119</v>
      </c>
      <c r="K93" s="107">
        <v>0.2858</v>
      </c>
      <c r="L93" s="141">
        <f t="shared" ref="L93:L137" si="3">IF(J93="","",(J93-(J93*K93)))</f>
        <v>84.989800000000002</v>
      </c>
      <c r="N93" s="97" t="s">
        <v>71</v>
      </c>
      <c r="O93" s="97" t="s">
        <v>71</v>
      </c>
      <c r="P93" s="97" t="s">
        <v>71</v>
      </c>
    </row>
    <row r="94" spans="2:16" x14ac:dyDescent="0.35">
      <c r="B94" s="96">
        <v>89</v>
      </c>
      <c r="C94" s="103" t="s">
        <v>338</v>
      </c>
      <c r="D94" s="103" t="s">
        <v>338</v>
      </c>
      <c r="E94" s="103" t="s">
        <v>337</v>
      </c>
      <c r="F94" s="103" t="s">
        <v>344</v>
      </c>
      <c r="G94" s="104" t="s">
        <v>639</v>
      </c>
      <c r="H94" s="104" t="s">
        <v>126</v>
      </c>
      <c r="I94" s="105" t="s">
        <v>74</v>
      </c>
      <c r="J94" s="123">
        <v>199.99</v>
      </c>
      <c r="K94" s="107">
        <v>0.35</v>
      </c>
      <c r="L94" s="110">
        <f t="shared" si="3"/>
        <v>129.99350000000001</v>
      </c>
      <c r="N94" s="97" t="s">
        <v>71</v>
      </c>
      <c r="O94" s="97" t="s">
        <v>71</v>
      </c>
      <c r="P94" s="97" t="s">
        <v>71</v>
      </c>
    </row>
    <row r="95" spans="2:16" x14ac:dyDescent="0.35">
      <c r="B95" s="96">
        <v>90</v>
      </c>
      <c r="C95" s="103" t="s">
        <v>339</v>
      </c>
      <c r="D95" s="103" t="s">
        <v>339</v>
      </c>
      <c r="E95" s="103" t="s">
        <v>337</v>
      </c>
      <c r="F95" s="103" t="s">
        <v>344</v>
      </c>
      <c r="G95" s="104" t="s">
        <v>640</v>
      </c>
      <c r="H95" s="104" t="s">
        <v>127</v>
      </c>
      <c r="I95" s="105" t="s">
        <v>74</v>
      </c>
      <c r="J95" s="123">
        <v>299.99</v>
      </c>
      <c r="K95" s="108">
        <v>6.6680000000000003E-2</v>
      </c>
      <c r="L95" s="110">
        <f t="shared" si="3"/>
        <v>279.98666680000002</v>
      </c>
      <c r="N95" s="97" t="s">
        <v>71</v>
      </c>
      <c r="O95" s="97" t="s">
        <v>71</v>
      </c>
      <c r="P95" s="97" t="s">
        <v>71</v>
      </c>
    </row>
    <row r="96" spans="2:16" ht="13" x14ac:dyDescent="0.25">
      <c r="B96" s="142">
        <v>91</v>
      </c>
      <c r="C96" s="112" t="s">
        <v>346</v>
      </c>
      <c r="D96" s="103" t="s">
        <v>347</v>
      </c>
      <c r="E96" s="103" t="s">
        <v>130</v>
      </c>
      <c r="F96" s="103" t="s">
        <v>203</v>
      </c>
      <c r="G96" s="114">
        <v>10</v>
      </c>
      <c r="H96" s="104" t="s">
        <v>126</v>
      </c>
      <c r="I96" s="106" t="s">
        <v>74</v>
      </c>
      <c r="J96" s="117">
        <v>1917.5</v>
      </c>
      <c r="K96" s="107">
        <v>0.5</v>
      </c>
      <c r="L96" s="141">
        <f t="shared" si="3"/>
        <v>958.75</v>
      </c>
      <c r="M96" s="37"/>
      <c r="N96" s="97" t="s">
        <v>71</v>
      </c>
      <c r="O96" s="97" t="s">
        <v>71</v>
      </c>
      <c r="P96" s="97" t="s">
        <v>71</v>
      </c>
    </row>
    <row r="97" spans="2:16" ht="13" x14ac:dyDescent="0.25">
      <c r="B97" s="96">
        <v>92</v>
      </c>
      <c r="C97" s="112" t="s">
        <v>348</v>
      </c>
      <c r="D97" s="103" t="s">
        <v>349</v>
      </c>
      <c r="E97" s="103" t="s">
        <v>129</v>
      </c>
      <c r="F97" s="103" t="s">
        <v>203</v>
      </c>
      <c r="G97" s="114">
        <v>10</v>
      </c>
      <c r="H97" s="104" t="s">
        <v>126</v>
      </c>
      <c r="I97" s="105" t="s">
        <v>74</v>
      </c>
      <c r="J97" s="117">
        <v>1917.5</v>
      </c>
      <c r="K97" s="107">
        <v>0.5</v>
      </c>
      <c r="L97" s="110">
        <f t="shared" si="3"/>
        <v>958.75</v>
      </c>
      <c r="M97" s="37"/>
      <c r="N97" s="97" t="s">
        <v>71</v>
      </c>
      <c r="O97" s="97" t="s">
        <v>71</v>
      </c>
      <c r="P97" s="97" t="s">
        <v>71</v>
      </c>
    </row>
    <row r="98" spans="2:16" ht="25" x14ac:dyDescent="0.25">
      <c r="B98" s="96">
        <v>93</v>
      </c>
      <c r="C98" s="112" t="s">
        <v>350</v>
      </c>
      <c r="D98" s="103" t="s">
        <v>351</v>
      </c>
      <c r="E98" s="103" t="s">
        <v>125</v>
      </c>
      <c r="F98" s="103" t="s">
        <v>203</v>
      </c>
      <c r="G98" s="114">
        <v>10</v>
      </c>
      <c r="H98" s="104" t="s">
        <v>126</v>
      </c>
      <c r="I98" s="105" t="s">
        <v>74</v>
      </c>
      <c r="J98" s="117">
        <v>1917.5</v>
      </c>
      <c r="K98" s="107">
        <v>0.5</v>
      </c>
      <c r="L98" s="110">
        <f t="shared" si="3"/>
        <v>958.75</v>
      </c>
      <c r="M98" s="37"/>
      <c r="N98" s="97" t="s">
        <v>71</v>
      </c>
      <c r="O98" s="97" t="s">
        <v>71</v>
      </c>
      <c r="P98" s="97" t="s">
        <v>71</v>
      </c>
    </row>
    <row r="99" spans="2:16" ht="13" x14ac:dyDescent="0.25">
      <c r="B99" s="96">
        <v>94</v>
      </c>
      <c r="C99" s="116" t="s">
        <v>352</v>
      </c>
      <c r="D99" s="103" t="s">
        <v>347</v>
      </c>
      <c r="E99" s="103" t="s">
        <v>130</v>
      </c>
      <c r="F99" s="103" t="s">
        <v>203</v>
      </c>
      <c r="G99" s="114">
        <v>20</v>
      </c>
      <c r="H99" s="104" t="s">
        <v>126</v>
      </c>
      <c r="I99" s="106" t="s">
        <v>74</v>
      </c>
      <c r="J99" s="117">
        <v>1710.63</v>
      </c>
      <c r="K99" s="107">
        <v>0.29849999999999999</v>
      </c>
      <c r="L99" s="110">
        <f t="shared" si="3"/>
        <v>1200.0069450000001</v>
      </c>
      <c r="M99" s="37"/>
      <c r="N99" s="97" t="s">
        <v>71</v>
      </c>
      <c r="O99" s="97" t="s">
        <v>71</v>
      </c>
      <c r="P99" s="97" t="s">
        <v>71</v>
      </c>
    </row>
    <row r="100" spans="2:16" ht="13" x14ac:dyDescent="0.25">
      <c r="B100" s="142">
        <v>95</v>
      </c>
      <c r="C100" s="112" t="s">
        <v>353</v>
      </c>
      <c r="D100" s="103" t="s">
        <v>349</v>
      </c>
      <c r="E100" s="103" t="s">
        <v>129</v>
      </c>
      <c r="F100" s="103" t="s">
        <v>203</v>
      </c>
      <c r="G100" s="114">
        <v>20</v>
      </c>
      <c r="H100" s="104" t="s">
        <v>126</v>
      </c>
      <c r="I100" s="105" t="s">
        <v>74</v>
      </c>
      <c r="J100" s="117">
        <v>1710.63</v>
      </c>
      <c r="K100" s="107">
        <v>0.29849999999999999</v>
      </c>
      <c r="L100" s="110">
        <f t="shared" si="3"/>
        <v>1200.0069450000001</v>
      </c>
      <c r="M100" s="37"/>
      <c r="N100" s="97" t="s">
        <v>71</v>
      </c>
      <c r="O100" s="97" t="s">
        <v>71</v>
      </c>
      <c r="P100" s="97" t="s">
        <v>71</v>
      </c>
    </row>
    <row r="101" spans="2:16" ht="25" x14ac:dyDescent="0.25">
      <c r="B101" s="96">
        <v>96</v>
      </c>
      <c r="C101" s="112" t="s">
        <v>354</v>
      </c>
      <c r="D101" s="103" t="s">
        <v>351</v>
      </c>
      <c r="E101" s="103" t="s">
        <v>125</v>
      </c>
      <c r="F101" s="103" t="s">
        <v>203</v>
      </c>
      <c r="G101" s="114">
        <v>20</v>
      </c>
      <c r="H101" s="104" t="s">
        <v>126</v>
      </c>
      <c r="I101" s="105" t="s">
        <v>74</v>
      </c>
      <c r="J101" s="117">
        <v>1710.63</v>
      </c>
      <c r="K101" s="107">
        <v>0.29849999999999999</v>
      </c>
      <c r="L101" s="110">
        <f t="shared" si="3"/>
        <v>1200.0069450000001</v>
      </c>
      <c r="M101" s="37"/>
      <c r="N101" s="97" t="s">
        <v>71</v>
      </c>
      <c r="O101" s="97" t="s">
        <v>71</v>
      </c>
      <c r="P101" s="97" t="s">
        <v>71</v>
      </c>
    </row>
    <row r="102" spans="2:16" ht="13" x14ac:dyDescent="0.25">
      <c r="B102" s="96">
        <v>97</v>
      </c>
      <c r="C102" s="116" t="s">
        <v>355</v>
      </c>
      <c r="D102" s="103" t="s">
        <v>347</v>
      </c>
      <c r="E102" s="103" t="s">
        <v>130</v>
      </c>
      <c r="F102" s="103" t="s">
        <v>203</v>
      </c>
      <c r="G102" s="114">
        <v>100</v>
      </c>
      <c r="H102" s="104" t="s">
        <v>126</v>
      </c>
      <c r="I102" s="106" t="s">
        <v>74</v>
      </c>
      <c r="J102" s="117">
        <v>1885.91</v>
      </c>
      <c r="K102" s="107">
        <v>0.20469999999999999</v>
      </c>
      <c r="L102" s="110">
        <f t="shared" si="3"/>
        <v>1499.864223</v>
      </c>
      <c r="M102" s="37"/>
      <c r="N102" s="97" t="s">
        <v>71</v>
      </c>
      <c r="O102" s="97" t="s">
        <v>71</v>
      </c>
      <c r="P102" s="97" t="s">
        <v>71</v>
      </c>
    </row>
    <row r="103" spans="2:16" ht="13" x14ac:dyDescent="0.25">
      <c r="B103" s="96">
        <v>98</v>
      </c>
      <c r="C103" s="112" t="s">
        <v>356</v>
      </c>
      <c r="D103" s="103" t="s">
        <v>349</v>
      </c>
      <c r="E103" s="103" t="s">
        <v>129</v>
      </c>
      <c r="F103" s="103" t="s">
        <v>203</v>
      </c>
      <c r="G103" s="114">
        <v>100</v>
      </c>
      <c r="H103" s="104" t="s">
        <v>126</v>
      </c>
      <c r="I103" s="105" t="s">
        <v>74</v>
      </c>
      <c r="J103" s="117">
        <v>1885.91</v>
      </c>
      <c r="K103" s="107">
        <v>0.20469999999999999</v>
      </c>
      <c r="L103" s="110">
        <f t="shared" si="3"/>
        <v>1499.864223</v>
      </c>
      <c r="M103" s="37"/>
      <c r="N103" s="97" t="s">
        <v>71</v>
      </c>
      <c r="O103" s="97" t="s">
        <v>71</v>
      </c>
      <c r="P103" s="97" t="s">
        <v>71</v>
      </c>
    </row>
    <row r="104" spans="2:16" ht="25" x14ac:dyDescent="0.25">
      <c r="B104" s="142">
        <v>99</v>
      </c>
      <c r="C104" s="112" t="s">
        <v>357</v>
      </c>
      <c r="D104" s="103" t="s">
        <v>351</v>
      </c>
      <c r="E104" s="103" t="s">
        <v>125</v>
      </c>
      <c r="F104" s="103" t="s">
        <v>203</v>
      </c>
      <c r="G104" s="114">
        <v>100</v>
      </c>
      <c r="H104" s="104" t="s">
        <v>126</v>
      </c>
      <c r="I104" s="105" t="s">
        <v>74</v>
      </c>
      <c r="J104" s="117">
        <v>1885.91</v>
      </c>
      <c r="K104" s="107">
        <v>0.20469999999999999</v>
      </c>
      <c r="L104" s="110">
        <f t="shared" si="3"/>
        <v>1499.864223</v>
      </c>
      <c r="M104" s="37"/>
      <c r="N104" s="97" t="s">
        <v>71</v>
      </c>
      <c r="O104" s="97" t="s">
        <v>71</v>
      </c>
      <c r="P104" s="97" t="s">
        <v>71</v>
      </c>
    </row>
    <row r="105" spans="2:16" ht="88" x14ac:dyDescent="0.35">
      <c r="B105" s="96">
        <v>100</v>
      </c>
      <c r="C105" s="112" t="s">
        <v>358</v>
      </c>
      <c r="D105" s="131" t="s">
        <v>585</v>
      </c>
      <c r="E105" s="103" t="s">
        <v>359</v>
      </c>
      <c r="F105" s="103" t="s">
        <v>71</v>
      </c>
      <c r="G105" s="114">
        <v>1</v>
      </c>
      <c r="H105" s="104" t="s">
        <v>360</v>
      </c>
      <c r="I105" s="105" t="s">
        <v>297</v>
      </c>
      <c r="J105" s="118">
        <v>2250</v>
      </c>
      <c r="K105" s="115">
        <v>0.33339999999999997</v>
      </c>
      <c r="L105" s="110">
        <f t="shared" si="3"/>
        <v>1499.85</v>
      </c>
      <c r="M105" s="37"/>
      <c r="N105" s="97" t="s">
        <v>71</v>
      </c>
      <c r="O105" s="97" t="s">
        <v>71</v>
      </c>
      <c r="P105" s="97" t="s">
        <v>71</v>
      </c>
    </row>
    <row r="106" spans="2:16" ht="62.5" x14ac:dyDescent="0.35">
      <c r="B106" s="96">
        <v>101</v>
      </c>
      <c r="C106" s="112" t="s">
        <v>361</v>
      </c>
      <c r="D106" s="103" t="s">
        <v>362</v>
      </c>
      <c r="E106" s="112" t="s">
        <v>554</v>
      </c>
      <c r="F106" s="103" t="s">
        <v>71</v>
      </c>
      <c r="G106" s="104" t="s">
        <v>78</v>
      </c>
      <c r="H106" s="104" t="s">
        <v>363</v>
      </c>
      <c r="I106" s="105" t="s">
        <v>297</v>
      </c>
      <c r="J106" s="119">
        <v>89000</v>
      </c>
      <c r="K106" s="115">
        <v>4.9200000000000001E-2</v>
      </c>
      <c r="L106" s="110">
        <f t="shared" si="3"/>
        <v>84621.2</v>
      </c>
      <c r="M106" s="37"/>
      <c r="N106" s="97" t="s">
        <v>71</v>
      </c>
      <c r="O106" s="97" t="s">
        <v>71</v>
      </c>
      <c r="P106" s="97" t="s">
        <v>71</v>
      </c>
    </row>
    <row r="107" spans="2:16" ht="25" x14ac:dyDescent="0.25">
      <c r="B107" s="96">
        <v>102</v>
      </c>
      <c r="C107" s="112" t="s">
        <v>298</v>
      </c>
      <c r="D107" s="103" t="s">
        <v>364</v>
      </c>
      <c r="E107" s="103" t="s">
        <v>365</v>
      </c>
      <c r="F107" s="103" t="s">
        <v>71</v>
      </c>
      <c r="G107" s="104" t="s">
        <v>366</v>
      </c>
      <c r="H107" s="104" t="s">
        <v>296</v>
      </c>
      <c r="I107" s="105" t="s">
        <v>297</v>
      </c>
      <c r="J107" s="120">
        <v>199</v>
      </c>
      <c r="K107" s="113">
        <v>0</v>
      </c>
      <c r="L107" s="110">
        <f t="shared" si="3"/>
        <v>199</v>
      </c>
      <c r="M107" s="37"/>
      <c r="N107" s="97" t="s">
        <v>71</v>
      </c>
      <c r="O107" s="97" t="s">
        <v>71</v>
      </c>
      <c r="P107" s="97" t="s">
        <v>71</v>
      </c>
    </row>
    <row r="108" spans="2:16" ht="37.5" x14ac:dyDescent="0.35">
      <c r="B108" s="142">
        <v>103</v>
      </c>
      <c r="C108" s="112" t="s">
        <v>298</v>
      </c>
      <c r="D108" s="112" t="s">
        <v>367</v>
      </c>
      <c r="E108" s="103" t="s">
        <v>368</v>
      </c>
      <c r="F108" s="103" t="s">
        <v>71</v>
      </c>
      <c r="G108" s="104" t="s">
        <v>366</v>
      </c>
      <c r="H108" s="104" t="s">
        <v>296</v>
      </c>
      <c r="I108" s="105" t="s">
        <v>297</v>
      </c>
      <c r="J108" s="121">
        <v>99</v>
      </c>
      <c r="K108" s="113">
        <v>0</v>
      </c>
      <c r="L108" s="110">
        <f t="shared" si="3"/>
        <v>99</v>
      </c>
      <c r="M108" s="37"/>
      <c r="N108" s="97" t="s">
        <v>71</v>
      </c>
      <c r="O108" s="97" t="s">
        <v>71</v>
      </c>
      <c r="P108" s="97" t="s">
        <v>71</v>
      </c>
    </row>
    <row r="109" spans="2:16" ht="25" x14ac:dyDescent="0.35">
      <c r="B109" s="96">
        <v>104</v>
      </c>
      <c r="C109" s="103" t="s">
        <v>586</v>
      </c>
      <c r="D109" s="103" t="s">
        <v>560</v>
      </c>
      <c r="E109" s="103" t="s">
        <v>128</v>
      </c>
      <c r="F109" s="103" t="s">
        <v>203</v>
      </c>
      <c r="G109" s="104">
        <v>20</v>
      </c>
      <c r="H109" s="104" t="s">
        <v>127</v>
      </c>
      <c r="I109" s="105" t="s">
        <v>74</v>
      </c>
      <c r="J109" s="106">
        <v>13500</v>
      </c>
      <c r="K109" s="107">
        <v>0.37785200000000002</v>
      </c>
      <c r="L109" s="110">
        <f t="shared" si="3"/>
        <v>8398.9979999999996</v>
      </c>
      <c r="M109" s="37"/>
      <c r="N109" s="97" t="s">
        <v>71</v>
      </c>
      <c r="O109" s="97" t="s">
        <v>71</v>
      </c>
      <c r="P109" s="97" t="s">
        <v>71</v>
      </c>
    </row>
    <row r="110" spans="2:16" x14ac:dyDescent="0.35">
      <c r="B110" s="96">
        <v>105</v>
      </c>
      <c r="C110" s="103" t="s">
        <v>456</v>
      </c>
      <c r="D110" s="103" t="s">
        <v>457</v>
      </c>
      <c r="E110" s="103" t="s">
        <v>125</v>
      </c>
      <c r="F110" s="103" t="s">
        <v>203</v>
      </c>
      <c r="G110" s="114">
        <v>20</v>
      </c>
      <c r="H110" s="104" t="s">
        <v>458</v>
      </c>
      <c r="I110" s="105" t="s">
        <v>74</v>
      </c>
      <c r="J110" s="123">
        <v>696.2</v>
      </c>
      <c r="K110" s="107">
        <v>0.1295605</v>
      </c>
      <c r="L110" s="141">
        <f t="shared" si="3"/>
        <v>605.99997990000008</v>
      </c>
      <c r="N110" s="97" t="s">
        <v>71</v>
      </c>
      <c r="O110" s="97" t="s">
        <v>71</v>
      </c>
      <c r="P110" s="97" t="s">
        <v>71</v>
      </c>
    </row>
    <row r="111" spans="2:16" x14ac:dyDescent="0.35">
      <c r="B111" s="96">
        <v>106</v>
      </c>
      <c r="C111" s="103" t="s">
        <v>459</v>
      </c>
      <c r="D111" s="103" t="s">
        <v>457</v>
      </c>
      <c r="E111" s="103" t="s">
        <v>125</v>
      </c>
      <c r="F111" s="103" t="s">
        <v>203</v>
      </c>
      <c r="G111" s="114">
        <v>50</v>
      </c>
      <c r="H111" s="104" t="s">
        <v>458</v>
      </c>
      <c r="I111" s="105" t="s">
        <v>74</v>
      </c>
      <c r="J111" s="123">
        <v>842.52</v>
      </c>
      <c r="K111" s="107">
        <v>7.5392899999999999E-2</v>
      </c>
      <c r="L111" s="110">
        <f t="shared" si="3"/>
        <v>778.99997389199996</v>
      </c>
      <c r="N111" s="97" t="s">
        <v>71</v>
      </c>
      <c r="O111" s="97" t="s">
        <v>71</v>
      </c>
      <c r="P111" s="97" t="s">
        <v>71</v>
      </c>
    </row>
    <row r="112" spans="2:16" x14ac:dyDescent="0.35">
      <c r="B112" s="142">
        <v>107</v>
      </c>
      <c r="C112" s="103" t="s">
        <v>460</v>
      </c>
      <c r="D112" s="103" t="s">
        <v>457</v>
      </c>
      <c r="E112" s="103" t="s">
        <v>125</v>
      </c>
      <c r="F112" s="103" t="s">
        <v>203</v>
      </c>
      <c r="G112" s="114">
        <v>100</v>
      </c>
      <c r="H112" s="104" t="s">
        <v>458</v>
      </c>
      <c r="I112" s="105" t="s">
        <v>74</v>
      </c>
      <c r="J112" s="123">
        <v>1242.8</v>
      </c>
      <c r="K112" s="107">
        <v>0.22030897999999999</v>
      </c>
      <c r="L112" s="110">
        <f t="shared" si="3"/>
        <v>968.999999656</v>
      </c>
      <c r="N112" s="97" t="s">
        <v>71</v>
      </c>
      <c r="O112" s="97" t="s">
        <v>71</v>
      </c>
      <c r="P112" s="97" t="s">
        <v>71</v>
      </c>
    </row>
    <row r="113" spans="2:16" x14ac:dyDescent="0.35">
      <c r="B113" s="96">
        <v>108</v>
      </c>
      <c r="C113" s="103" t="s">
        <v>461</v>
      </c>
      <c r="D113" s="103" t="s">
        <v>457</v>
      </c>
      <c r="E113" s="103" t="s">
        <v>125</v>
      </c>
      <c r="F113" s="103" t="s">
        <v>203</v>
      </c>
      <c r="G113" s="114">
        <v>200</v>
      </c>
      <c r="H113" s="104" t="s">
        <v>458</v>
      </c>
      <c r="I113" s="105" t="s">
        <v>74</v>
      </c>
      <c r="J113" s="123">
        <v>1595.9</v>
      </c>
      <c r="K113" s="107">
        <v>0.1904255</v>
      </c>
      <c r="L113" s="110">
        <f t="shared" si="3"/>
        <v>1291.99994455</v>
      </c>
      <c r="N113" s="97" t="s">
        <v>71</v>
      </c>
      <c r="O113" s="97" t="s">
        <v>71</v>
      </c>
      <c r="P113" s="97" t="s">
        <v>71</v>
      </c>
    </row>
    <row r="114" spans="2:16" x14ac:dyDescent="0.35">
      <c r="B114" s="96">
        <v>109</v>
      </c>
      <c r="C114" s="103" t="s">
        <v>462</v>
      </c>
      <c r="D114" s="103" t="s">
        <v>457</v>
      </c>
      <c r="E114" s="103" t="s">
        <v>125</v>
      </c>
      <c r="F114" s="103" t="s">
        <v>203</v>
      </c>
      <c r="G114" s="114">
        <v>500</v>
      </c>
      <c r="H114" s="104" t="s">
        <v>458</v>
      </c>
      <c r="I114" s="105" t="s">
        <v>74</v>
      </c>
      <c r="J114" s="123">
        <v>2243.33</v>
      </c>
      <c r="K114" s="107">
        <v>0.18959770000000001</v>
      </c>
      <c r="L114" s="110">
        <f t="shared" si="3"/>
        <v>1817.999791659</v>
      </c>
      <c r="N114" s="97" t="s">
        <v>71</v>
      </c>
      <c r="O114" s="97" t="s">
        <v>71</v>
      </c>
      <c r="P114" s="97" t="s">
        <v>71</v>
      </c>
    </row>
    <row r="115" spans="2:16" x14ac:dyDescent="0.35">
      <c r="B115" s="96">
        <v>110</v>
      </c>
      <c r="C115" s="103" t="s">
        <v>463</v>
      </c>
      <c r="D115" s="103" t="s">
        <v>457</v>
      </c>
      <c r="E115" s="103" t="s">
        <v>125</v>
      </c>
      <c r="F115" s="103" t="s">
        <v>203</v>
      </c>
      <c r="G115" s="114">
        <v>1</v>
      </c>
      <c r="H115" s="104" t="s">
        <v>458</v>
      </c>
      <c r="I115" s="105" t="s">
        <v>74</v>
      </c>
      <c r="J115" s="123">
        <v>2686.67</v>
      </c>
      <c r="K115" s="107">
        <v>0.1107952</v>
      </c>
      <c r="L115" s="110">
        <f t="shared" si="3"/>
        <v>2388.9998600160002</v>
      </c>
      <c r="N115" s="97" t="s">
        <v>71</v>
      </c>
      <c r="O115" s="97" t="s">
        <v>71</v>
      </c>
      <c r="P115" s="97" t="s">
        <v>71</v>
      </c>
    </row>
    <row r="116" spans="2:16" x14ac:dyDescent="0.35">
      <c r="B116" s="142">
        <v>111</v>
      </c>
      <c r="C116" s="103" t="s">
        <v>464</v>
      </c>
      <c r="D116" s="103" t="s">
        <v>457</v>
      </c>
      <c r="E116" s="103" t="s">
        <v>125</v>
      </c>
      <c r="F116" s="103" t="s">
        <v>203</v>
      </c>
      <c r="G116" s="114" t="s">
        <v>465</v>
      </c>
      <c r="H116" s="104" t="s">
        <v>458</v>
      </c>
      <c r="I116" s="105" t="s">
        <v>74</v>
      </c>
      <c r="J116" s="123">
        <v>4012</v>
      </c>
      <c r="K116" s="107">
        <v>0.27517449999999999</v>
      </c>
      <c r="L116" s="110">
        <f t="shared" si="3"/>
        <v>2907.999906</v>
      </c>
      <c r="N116" s="97" t="s">
        <v>71</v>
      </c>
      <c r="O116" s="97" t="s">
        <v>71</v>
      </c>
      <c r="P116" s="97" t="s">
        <v>71</v>
      </c>
    </row>
    <row r="117" spans="2:16" x14ac:dyDescent="0.35">
      <c r="B117" s="96">
        <v>112</v>
      </c>
      <c r="C117" s="103" t="s">
        <v>466</v>
      </c>
      <c r="D117" s="103" t="s">
        <v>457</v>
      </c>
      <c r="E117" s="103" t="s">
        <v>125</v>
      </c>
      <c r="F117" s="103" t="s">
        <v>203</v>
      </c>
      <c r="G117" s="114" t="s">
        <v>467</v>
      </c>
      <c r="H117" s="104" t="s">
        <v>458</v>
      </c>
      <c r="I117" s="105" t="s">
        <v>74</v>
      </c>
      <c r="J117" s="123">
        <v>5227.3999999999996</v>
      </c>
      <c r="K117" s="107">
        <v>0.3046257</v>
      </c>
      <c r="L117" s="110">
        <f t="shared" si="3"/>
        <v>3634.9996158199997</v>
      </c>
      <c r="N117" s="97" t="s">
        <v>71</v>
      </c>
      <c r="O117" s="97" t="s">
        <v>71</v>
      </c>
      <c r="P117" s="97" t="s">
        <v>71</v>
      </c>
    </row>
    <row r="118" spans="2:16" x14ac:dyDescent="0.35">
      <c r="B118" s="96">
        <v>113</v>
      </c>
      <c r="C118" s="103" t="s">
        <v>468</v>
      </c>
      <c r="D118" s="103" t="s">
        <v>457</v>
      </c>
      <c r="E118" s="103" t="s">
        <v>125</v>
      </c>
      <c r="F118" s="103" t="s">
        <v>203</v>
      </c>
      <c r="G118" s="114" t="s">
        <v>469</v>
      </c>
      <c r="H118" s="104" t="s">
        <v>458</v>
      </c>
      <c r="I118" s="105" t="s">
        <v>74</v>
      </c>
      <c r="J118" s="123">
        <v>5239.2</v>
      </c>
      <c r="K118" s="107">
        <v>0.10807</v>
      </c>
      <c r="L118" s="110">
        <f t="shared" si="3"/>
        <v>4672.999656</v>
      </c>
      <c r="N118" s="97" t="s">
        <v>71</v>
      </c>
      <c r="O118" s="97" t="s">
        <v>71</v>
      </c>
      <c r="P118" s="97" t="s">
        <v>71</v>
      </c>
    </row>
    <row r="119" spans="2:16" x14ac:dyDescent="0.35">
      <c r="B119" s="96">
        <v>114</v>
      </c>
      <c r="C119" s="103" t="s">
        <v>470</v>
      </c>
      <c r="D119" s="103" t="s">
        <v>471</v>
      </c>
      <c r="E119" s="103" t="s">
        <v>129</v>
      </c>
      <c r="F119" s="103" t="s">
        <v>203</v>
      </c>
      <c r="G119" s="114">
        <v>20</v>
      </c>
      <c r="H119" s="104" t="s">
        <v>126</v>
      </c>
      <c r="I119" s="105" t="s">
        <v>74</v>
      </c>
      <c r="J119" s="123">
        <v>959.34</v>
      </c>
      <c r="K119" s="107">
        <v>9.7296099999999996E-2</v>
      </c>
      <c r="L119" s="110">
        <f t="shared" si="3"/>
        <v>865.99995942600003</v>
      </c>
      <c r="N119" s="97" t="s">
        <v>71</v>
      </c>
      <c r="O119" s="97" t="s">
        <v>71</v>
      </c>
      <c r="P119" s="97" t="s">
        <v>71</v>
      </c>
    </row>
    <row r="120" spans="2:16" x14ac:dyDescent="0.35">
      <c r="B120" s="142">
        <v>115</v>
      </c>
      <c r="C120" s="103" t="s">
        <v>472</v>
      </c>
      <c r="D120" s="103" t="s">
        <v>471</v>
      </c>
      <c r="E120" s="103" t="s">
        <v>129</v>
      </c>
      <c r="F120" s="103" t="s">
        <v>203</v>
      </c>
      <c r="G120" s="114">
        <v>50</v>
      </c>
      <c r="H120" s="104" t="s">
        <v>126</v>
      </c>
      <c r="I120" s="105" t="s">
        <v>74</v>
      </c>
      <c r="J120" s="123">
        <v>1458.82</v>
      </c>
      <c r="K120" s="107">
        <v>0.23705470000000001</v>
      </c>
      <c r="L120" s="110">
        <f t="shared" si="3"/>
        <v>1112.9998625459998</v>
      </c>
      <c r="N120" s="97" t="s">
        <v>71</v>
      </c>
      <c r="O120" s="97" t="s">
        <v>71</v>
      </c>
      <c r="P120" s="97" t="s">
        <v>71</v>
      </c>
    </row>
    <row r="121" spans="2:16" x14ac:dyDescent="0.35">
      <c r="B121" s="96">
        <v>116</v>
      </c>
      <c r="C121" s="103" t="s">
        <v>473</v>
      </c>
      <c r="D121" s="103" t="s">
        <v>471</v>
      </c>
      <c r="E121" s="103" t="s">
        <v>129</v>
      </c>
      <c r="F121" s="103" t="s">
        <v>203</v>
      </c>
      <c r="G121" s="114">
        <v>100</v>
      </c>
      <c r="H121" s="104" t="s">
        <v>126</v>
      </c>
      <c r="I121" s="105" t="s">
        <v>74</v>
      </c>
      <c r="J121" s="123">
        <v>1415.02</v>
      </c>
      <c r="K121" s="107">
        <v>2.1215299999999999E-2</v>
      </c>
      <c r="L121" s="110">
        <f t="shared" si="3"/>
        <v>1384.999926194</v>
      </c>
      <c r="N121" s="97" t="s">
        <v>71</v>
      </c>
      <c r="O121" s="97" t="s">
        <v>71</v>
      </c>
      <c r="P121" s="97" t="s">
        <v>71</v>
      </c>
    </row>
    <row r="122" spans="2:16" x14ac:dyDescent="0.35">
      <c r="B122" s="96">
        <v>117</v>
      </c>
      <c r="C122" s="103" t="s">
        <v>474</v>
      </c>
      <c r="D122" s="103" t="s">
        <v>471</v>
      </c>
      <c r="E122" s="103" t="s">
        <v>129</v>
      </c>
      <c r="F122" s="103" t="s">
        <v>203</v>
      </c>
      <c r="G122" s="114">
        <v>200</v>
      </c>
      <c r="H122" s="104" t="s">
        <v>126</v>
      </c>
      <c r="I122" s="105" t="s">
        <v>74</v>
      </c>
      <c r="J122" s="123">
        <v>1607.24</v>
      </c>
      <c r="K122" s="107">
        <v>4.5047000000000004E-3</v>
      </c>
      <c r="L122" s="110">
        <f t="shared" si="3"/>
        <v>1599.999865972</v>
      </c>
      <c r="N122" s="97" t="s">
        <v>71</v>
      </c>
      <c r="O122" s="97" t="s">
        <v>71</v>
      </c>
      <c r="P122" s="97" t="s">
        <v>71</v>
      </c>
    </row>
    <row r="123" spans="2:16" x14ac:dyDescent="0.35">
      <c r="B123" s="96">
        <v>118</v>
      </c>
      <c r="C123" s="103" t="s">
        <v>475</v>
      </c>
      <c r="D123" s="103" t="s">
        <v>471</v>
      </c>
      <c r="E123" s="103" t="s">
        <v>129</v>
      </c>
      <c r="F123" s="103" t="s">
        <v>203</v>
      </c>
      <c r="G123" s="114">
        <v>500</v>
      </c>
      <c r="H123" s="104" t="s">
        <v>126</v>
      </c>
      <c r="I123" s="105" t="s">
        <v>74</v>
      </c>
      <c r="J123" s="123">
        <v>2243.33</v>
      </c>
      <c r="K123" s="107">
        <v>9.9998699999999996E-2</v>
      </c>
      <c r="L123" s="110">
        <f t="shared" si="3"/>
        <v>2018.9999163289999</v>
      </c>
      <c r="N123" s="97" t="s">
        <v>71</v>
      </c>
      <c r="O123" s="97" t="s">
        <v>71</v>
      </c>
      <c r="P123" s="97" t="s">
        <v>71</v>
      </c>
    </row>
    <row r="124" spans="2:16" x14ac:dyDescent="0.35">
      <c r="B124" s="142">
        <v>119</v>
      </c>
      <c r="C124" s="103" t="s">
        <v>476</v>
      </c>
      <c r="D124" s="103" t="s">
        <v>471</v>
      </c>
      <c r="E124" s="103" t="s">
        <v>129</v>
      </c>
      <c r="F124" s="103" t="s">
        <v>203</v>
      </c>
      <c r="G124" s="114">
        <v>1</v>
      </c>
      <c r="H124" s="104" t="s">
        <v>127</v>
      </c>
      <c r="I124" s="105" t="s">
        <v>74</v>
      </c>
      <c r="J124" s="123">
        <v>2777.24</v>
      </c>
      <c r="K124" s="107">
        <v>4.4374999999999998E-2</v>
      </c>
      <c r="L124" s="110">
        <f t="shared" si="3"/>
        <v>2653.9999749999997</v>
      </c>
      <c r="N124" s="97" t="s">
        <v>71</v>
      </c>
      <c r="O124" s="97" t="s">
        <v>71</v>
      </c>
      <c r="P124" s="97" t="s">
        <v>71</v>
      </c>
    </row>
    <row r="125" spans="2:16" x14ac:dyDescent="0.35">
      <c r="B125" s="96">
        <v>120</v>
      </c>
      <c r="C125" s="103" t="s">
        <v>477</v>
      </c>
      <c r="D125" s="103" t="s">
        <v>471</v>
      </c>
      <c r="E125" s="103" t="s">
        <v>129</v>
      </c>
      <c r="F125" s="103" t="s">
        <v>203</v>
      </c>
      <c r="G125" s="114">
        <v>2</v>
      </c>
      <c r="H125" s="104" t="s">
        <v>127</v>
      </c>
      <c r="I125" s="105" t="s">
        <v>74</v>
      </c>
      <c r="J125" s="123">
        <v>5239.2</v>
      </c>
      <c r="K125" s="107">
        <v>0.3833028</v>
      </c>
      <c r="L125" s="110">
        <f t="shared" si="3"/>
        <v>3230.99997024</v>
      </c>
      <c r="N125" s="97" t="s">
        <v>71</v>
      </c>
      <c r="O125" s="97" t="s">
        <v>71</v>
      </c>
      <c r="P125" s="97" t="s">
        <v>71</v>
      </c>
    </row>
    <row r="126" spans="2:16" x14ac:dyDescent="0.35">
      <c r="B126" s="96">
        <v>121</v>
      </c>
      <c r="C126" s="103" t="s">
        <v>478</v>
      </c>
      <c r="D126" s="103" t="s">
        <v>471</v>
      </c>
      <c r="E126" s="103" t="s">
        <v>129</v>
      </c>
      <c r="F126" s="103" t="s">
        <v>203</v>
      </c>
      <c r="G126" s="114">
        <v>5</v>
      </c>
      <c r="H126" s="104" t="s">
        <v>127</v>
      </c>
      <c r="I126" s="105" t="s">
        <v>74</v>
      </c>
      <c r="J126" s="123">
        <v>5227.3999999999996</v>
      </c>
      <c r="K126" s="107">
        <v>0.2273406</v>
      </c>
      <c r="L126" s="110">
        <f t="shared" si="3"/>
        <v>4038.9997475599994</v>
      </c>
      <c r="N126" s="97" t="s">
        <v>71</v>
      </c>
      <c r="O126" s="97" t="s">
        <v>71</v>
      </c>
      <c r="P126" s="97" t="s">
        <v>71</v>
      </c>
    </row>
    <row r="127" spans="2:16" x14ac:dyDescent="0.35">
      <c r="B127" s="96">
        <v>122</v>
      </c>
      <c r="C127" s="103" t="s">
        <v>479</v>
      </c>
      <c r="D127" s="103" t="s">
        <v>471</v>
      </c>
      <c r="E127" s="103" t="s">
        <v>129</v>
      </c>
      <c r="F127" s="103" t="s">
        <v>203</v>
      </c>
      <c r="G127" s="114">
        <v>10</v>
      </c>
      <c r="H127" s="104" t="s">
        <v>127</v>
      </c>
      <c r="I127" s="105" t="s">
        <v>74</v>
      </c>
      <c r="J127" s="123">
        <v>5239.2</v>
      </c>
      <c r="K127" s="107">
        <v>9.0091000000000008E-3</v>
      </c>
      <c r="L127" s="110">
        <f t="shared" si="3"/>
        <v>5191.9995232800002</v>
      </c>
      <c r="N127" s="97" t="s">
        <v>71</v>
      </c>
      <c r="O127" s="97" t="s">
        <v>71</v>
      </c>
      <c r="P127" s="97" t="s">
        <v>71</v>
      </c>
    </row>
    <row r="128" spans="2:16" x14ac:dyDescent="0.35">
      <c r="B128" s="142">
        <v>123</v>
      </c>
      <c r="C128" s="103" t="s">
        <v>480</v>
      </c>
      <c r="D128" s="103" t="s">
        <v>481</v>
      </c>
      <c r="E128" s="103" t="s">
        <v>482</v>
      </c>
      <c r="F128" s="103" t="s">
        <v>203</v>
      </c>
      <c r="G128" s="114">
        <v>20</v>
      </c>
      <c r="H128" s="104" t="s">
        <v>126</v>
      </c>
      <c r="I128" s="105" t="s">
        <v>74</v>
      </c>
      <c r="J128" s="123">
        <v>959.34</v>
      </c>
      <c r="K128" s="107">
        <v>9.7296099999999996E-2</v>
      </c>
      <c r="L128" s="110">
        <f t="shared" si="3"/>
        <v>865.99995942600003</v>
      </c>
      <c r="N128" s="97" t="s">
        <v>71</v>
      </c>
      <c r="O128" s="97" t="s">
        <v>71</v>
      </c>
      <c r="P128" s="97" t="s">
        <v>71</v>
      </c>
    </row>
    <row r="129" spans="2:20" x14ac:dyDescent="0.35">
      <c r="B129" s="96">
        <v>124</v>
      </c>
      <c r="C129" s="103" t="s">
        <v>483</v>
      </c>
      <c r="D129" s="103" t="s">
        <v>481</v>
      </c>
      <c r="E129" s="103" t="s">
        <v>482</v>
      </c>
      <c r="F129" s="103" t="s">
        <v>203</v>
      </c>
      <c r="G129" s="114">
        <v>50</v>
      </c>
      <c r="H129" s="104" t="s">
        <v>126</v>
      </c>
      <c r="I129" s="105" t="s">
        <v>74</v>
      </c>
      <c r="J129" s="123">
        <v>1458.82</v>
      </c>
      <c r="K129" s="107">
        <v>0.23705470000000001</v>
      </c>
      <c r="L129" s="110">
        <f t="shared" si="3"/>
        <v>1112.9998625459998</v>
      </c>
      <c r="N129" s="97" t="s">
        <v>71</v>
      </c>
      <c r="O129" s="97" t="s">
        <v>71</v>
      </c>
      <c r="P129" s="97" t="s">
        <v>71</v>
      </c>
    </row>
    <row r="130" spans="2:20" x14ac:dyDescent="0.35">
      <c r="B130" s="96">
        <v>125</v>
      </c>
      <c r="C130" s="103" t="s">
        <v>484</v>
      </c>
      <c r="D130" s="103" t="s">
        <v>481</v>
      </c>
      <c r="E130" s="103" t="s">
        <v>482</v>
      </c>
      <c r="F130" s="103" t="s">
        <v>203</v>
      </c>
      <c r="G130" s="114">
        <v>100</v>
      </c>
      <c r="H130" s="104" t="s">
        <v>126</v>
      </c>
      <c r="I130" s="105" t="s">
        <v>74</v>
      </c>
      <c r="J130" s="123">
        <v>1415.02</v>
      </c>
      <c r="K130" s="107">
        <v>2.1215299999999999E-2</v>
      </c>
      <c r="L130" s="110">
        <f t="shared" si="3"/>
        <v>1384.999926194</v>
      </c>
      <c r="N130" s="97" t="s">
        <v>71</v>
      </c>
      <c r="O130" s="97" t="s">
        <v>71</v>
      </c>
      <c r="P130" s="97" t="s">
        <v>71</v>
      </c>
    </row>
    <row r="131" spans="2:20" x14ac:dyDescent="0.35">
      <c r="B131" s="96">
        <v>126</v>
      </c>
      <c r="C131" s="103" t="s">
        <v>485</v>
      </c>
      <c r="D131" s="103" t="s">
        <v>481</v>
      </c>
      <c r="E131" s="103" t="s">
        <v>482</v>
      </c>
      <c r="F131" s="103" t="s">
        <v>203</v>
      </c>
      <c r="G131" s="114">
        <v>200</v>
      </c>
      <c r="H131" s="104" t="s">
        <v>126</v>
      </c>
      <c r="I131" s="105" t="s">
        <v>74</v>
      </c>
      <c r="J131" s="123">
        <v>1607.24</v>
      </c>
      <c r="K131" s="107">
        <v>4.5047000000000004E-3</v>
      </c>
      <c r="L131" s="110">
        <f t="shared" si="3"/>
        <v>1599.999865972</v>
      </c>
      <c r="N131" s="97" t="s">
        <v>71</v>
      </c>
      <c r="O131" s="97" t="s">
        <v>71</v>
      </c>
      <c r="P131" s="97" t="s">
        <v>71</v>
      </c>
    </row>
    <row r="132" spans="2:20" x14ac:dyDescent="0.35">
      <c r="B132" s="142">
        <v>127</v>
      </c>
      <c r="C132" s="103" t="s">
        <v>486</v>
      </c>
      <c r="D132" s="103" t="s">
        <v>481</v>
      </c>
      <c r="E132" s="103" t="s">
        <v>482</v>
      </c>
      <c r="F132" s="103" t="s">
        <v>203</v>
      </c>
      <c r="G132" s="114">
        <v>500</v>
      </c>
      <c r="H132" s="104" t="s">
        <v>126</v>
      </c>
      <c r="I132" s="105" t="s">
        <v>74</v>
      </c>
      <c r="J132" s="123">
        <v>2243.33</v>
      </c>
      <c r="K132" s="107">
        <v>9.9998699999999996E-2</v>
      </c>
      <c r="L132" s="110">
        <f t="shared" si="3"/>
        <v>2018.9999163289999</v>
      </c>
      <c r="N132" s="97" t="s">
        <v>71</v>
      </c>
      <c r="O132" s="97" t="s">
        <v>71</v>
      </c>
      <c r="P132" s="97" t="s">
        <v>71</v>
      </c>
    </row>
    <row r="133" spans="2:20" x14ac:dyDescent="0.35">
      <c r="B133" s="96">
        <v>128</v>
      </c>
      <c r="C133" s="103" t="s">
        <v>487</v>
      </c>
      <c r="D133" s="103" t="s">
        <v>481</v>
      </c>
      <c r="E133" s="103" t="s">
        <v>482</v>
      </c>
      <c r="F133" s="103" t="s">
        <v>203</v>
      </c>
      <c r="G133" s="114">
        <v>1</v>
      </c>
      <c r="H133" s="104" t="s">
        <v>127</v>
      </c>
      <c r="I133" s="105" t="s">
        <v>74</v>
      </c>
      <c r="J133" s="123">
        <v>2777.24</v>
      </c>
      <c r="K133" s="107">
        <v>4.4374999999999998E-2</v>
      </c>
      <c r="L133" s="110">
        <f t="shared" si="3"/>
        <v>2653.9999749999997</v>
      </c>
      <c r="N133" s="97" t="s">
        <v>71</v>
      </c>
      <c r="O133" s="97" t="s">
        <v>71</v>
      </c>
      <c r="P133" s="97" t="s">
        <v>71</v>
      </c>
    </row>
    <row r="134" spans="2:20" x14ac:dyDescent="0.35">
      <c r="B134" s="96">
        <v>129</v>
      </c>
      <c r="C134" s="103" t="s">
        <v>488</v>
      </c>
      <c r="D134" s="103" t="s">
        <v>481</v>
      </c>
      <c r="E134" s="103" t="s">
        <v>482</v>
      </c>
      <c r="F134" s="103" t="s">
        <v>203</v>
      </c>
      <c r="G134" s="114">
        <v>2</v>
      </c>
      <c r="H134" s="104" t="s">
        <v>127</v>
      </c>
      <c r="I134" s="105" t="s">
        <v>74</v>
      </c>
      <c r="J134" s="123">
        <v>5239.2</v>
      </c>
      <c r="K134" s="107">
        <v>0.3833028</v>
      </c>
      <c r="L134" s="110">
        <f t="shared" si="3"/>
        <v>3230.99997024</v>
      </c>
      <c r="N134" s="97" t="s">
        <v>71</v>
      </c>
      <c r="O134" s="97" t="s">
        <v>71</v>
      </c>
      <c r="P134" s="97" t="s">
        <v>71</v>
      </c>
    </row>
    <row r="135" spans="2:20" x14ac:dyDescent="0.35">
      <c r="B135" s="96">
        <v>130</v>
      </c>
      <c r="C135" s="103" t="s">
        <v>489</v>
      </c>
      <c r="D135" s="103" t="s">
        <v>481</v>
      </c>
      <c r="E135" s="103" t="s">
        <v>482</v>
      </c>
      <c r="F135" s="103" t="s">
        <v>203</v>
      </c>
      <c r="G135" s="114">
        <v>5</v>
      </c>
      <c r="H135" s="104" t="s">
        <v>127</v>
      </c>
      <c r="I135" s="105" t="s">
        <v>74</v>
      </c>
      <c r="J135" s="123">
        <v>5227.3999999999996</v>
      </c>
      <c r="K135" s="107">
        <v>0.2273406</v>
      </c>
      <c r="L135" s="110">
        <f t="shared" si="3"/>
        <v>4038.9997475599994</v>
      </c>
      <c r="N135" s="97" t="s">
        <v>71</v>
      </c>
      <c r="O135" s="97" t="s">
        <v>71</v>
      </c>
      <c r="P135" s="97" t="s">
        <v>71</v>
      </c>
    </row>
    <row r="136" spans="2:20" x14ac:dyDescent="0.35">
      <c r="B136" s="142">
        <v>131</v>
      </c>
      <c r="C136" s="103" t="s">
        <v>490</v>
      </c>
      <c r="D136" s="103" t="s">
        <v>481</v>
      </c>
      <c r="E136" s="103" t="s">
        <v>482</v>
      </c>
      <c r="F136" s="103" t="s">
        <v>203</v>
      </c>
      <c r="G136" s="114">
        <v>10</v>
      </c>
      <c r="H136" s="104" t="s">
        <v>127</v>
      </c>
      <c r="I136" s="105" t="s">
        <v>74</v>
      </c>
      <c r="J136" s="123">
        <v>5239.2</v>
      </c>
      <c r="K136" s="107">
        <v>9.0091000000000008E-3</v>
      </c>
      <c r="L136" s="110">
        <f t="shared" si="3"/>
        <v>5191.9995232800002</v>
      </c>
      <c r="N136" s="97" t="s">
        <v>71</v>
      </c>
      <c r="O136" s="97" t="s">
        <v>71</v>
      </c>
      <c r="P136" s="97" t="s">
        <v>71</v>
      </c>
    </row>
    <row r="137" spans="2:20" ht="25" x14ac:dyDescent="0.35">
      <c r="B137" s="96">
        <v>132</v>
      </c>
      <c r="C137" s="103" t="s">
        <v>611</v>
      </c>
      <c r="D137" s="103" t="s">
        <v>612</v>
      </c>
      <c r="E137" s="103" t="s">
        <v>294</v>
      </c>
      <c r="F137" s="103" t="s">
        <v>71</v>
      </c>
      <c r="G137" s="104" t="s">
        <v>295</v>
      </c>
      <c r="H137" s="104" t="s">
        <v>296</v>
      </c>
      <c r="I137" s="105" t="s">
        <v>297</v>
      </c>
      <c r="J137" s="123">
        <v>2600</v>
      </c>
      <c r="K137" s="107">
        <v>0.71153849999999996</v>
      </c>
      <c r="L137" s="110">
        <f t="shared" si="3"/>
        <v>749.99990000000003</v>
      </c>
      <c r="N137" s="97" t="s">
        <v>71</v>
      </c>
      <c r="O137" s="97" t="s">
        <v>71</v>
      </c>
      <c r="P137" s="97" t="s">
        <v>71</v>
      </c>
    </row>
    <row r="138" spans="2:20" x14ac:dyDescent="0.35">
      <c r="B138" s="96">
        <v>133</v>
      </c>
      <c r="C138" s="103" t="s">
        <v>535</v>
      </c>
      <c r="D138" s="103" t="s">
        <v>536</v>
      </c>
      <c r="E138" s="103" t="s">
        <v>537</v>
      </c>
      <c r="F138" s="103" t="s">
        <v>71</v>
      </c>
      <c r="G138" s="104" t="s">
        <v>78</v>
      </c>
      <c r="H138" s="104" t="s">
        <v>538</v>
      </c>
      <c r="I138" s="105" t="s">
        <v>297</v>
      </c>
      <c r="J138" s="123">
        <v>500</v>
      </c>
      <c r="K138" s="113">
        <v>0</v>
      </c>
      <c r="L138" s="147">
        <v>500</v>
      </c>
      <c r="N138" s="97" t="s">
        <v>71</v>
      </c>
      <c r="O138" s="97" t="s">
        <v>71</v>
      </c>
      <c r="P138" s="97" t="s">
        <v>71</v>
      </c>
    </row>
    <row r="139" spans="2:20" ht="25" x14ac:dyDescent="0.35">
      <c r="B139" s="96">
        <v>134</v>
      </c>
      <c r="C139" s="103" t="s">
        <v>539</v>
      </c>
      <c r="D139" s="103" t="s">
        <v>539</v>
      </c>
      <c r="E139" s="103" t="s">
        <v>609</v>
      </c>
      <c r="F139" s="103" t="s">
        <v>610</v>
      </c>
      <c r="G139" s="104" t="s">
        <v>78</v>
      </c>
      <c r="H139" s="104" t="s">
        <v>540</v>
      </c>
      <c r="I139" s="105" t="s">
        <v>74</v>
      </c>
      <c r="J139" s="123">
        <v>7.5</v>
      </c>
      <c r="K139" s="113">
        <v>0</v>
      </c>
      <c r="L139" s="145">
        <v>7.5</v>
      </c>
      <c r="N139" s="97" t="s">
        <v>71</v>
      </c>
      <c r="O139" s="97" t="s">
        <v>71</v>
      </c>
      <c r="P139" s="97" t="s">
        <v>71</v>
      </c>
    </row>
    <row r="140" spans="2:20" ht="25" x14ac:dyDescent="0.35">
      <c r="B140" s="142">
        <v>135</v>
      </c>
      <c r="C140" s="103" t="s">
        <v>541</v>
      </c>
      <c r="D140" s="103" t="s">
        <v>541</v>
      </c>
      <c r="E140" s="103" t="s">
        <v>609</v>
      </c>
      <c r="F140" s="103" t="s">
        <v>610</v>
      </c>
      <c r="G140" s="104" t="s">
        <v>78</v>
      </c>
      <c r="H140" s="104" t="s">
        <v>540</v>
      </c>
      <c r="I140" s="105" t="s">
        <v>74</v>
      </c>
      <c r="J140" s="123">
        <v>8</v>
      </c>
      <c r="K140" s="113">
        <v>0</v>
      </c>
      <c r="L140" s="145">
        <v>8</v>
      </c>
      <c r="N140" s="97" t="s">
        <v>71</v>
      </c>
      <c r="O140" s="97" t="s">
        <v>71</v>
      </c>
      <c r="P140" s="97" t="s">
        <v>71</v>
      </c>
    </row>
    <row r="141" spans="2:20" ht="25" x14ac:dyDescent="0.35">
      <c r="B141" s="96">
        <v>136</v>
      </c>
      <c r="C141" s="112" t="s">
        <v>542</v>
      </c>
      <c r="D141" s="112" t="s">
        <v>543</v>
      </c>
      <c r="E141" s="103" t="s">
        <v>544</v>
      </c>
      <c r="F141" s="103"/>
      <c r="G141" s="104" t="s">
        <v>78</v>
      </c>
      <c r="H141" s="104" t="s">
        <v>545</v>
      </c>
      <c r="I141" s="105" t="s">
        <v>74</v>
      </c>
      <c r="J141" s="121">
        <v>2</v>
      </c>
      <c r="K141" s="113">
        <v>0</v>
      </c>
      <c r="L141" s="146">
        <v>2</v>
      </c>
      <c r="N141" s="97" t="s">
        <v>71</v>
      </c>
      <c r="O141" s="97" t="s">
        <v>71</v>
      </c>
      <c r="P141" s="97" t="s">
        <v>71</v>
      </c>
    </row>
    <row r="142" spans="2:20" x14ac:dyDescent="0.35">
      <c r="B142" s="96">
        <v>137</v>
      </c>
      <c r="C142" s="103" t="s">
        <v>546</v>
      </c>
      <c r="D142" s="103" t="s">
        <v>547</v>
      </c>
      <c r="E142" s="103" t="s">
        <v>294</v>
      </c>
      <c r="F142" s="103" t="s">
        <v>71</v>
      </c>
      <c r="G142" s="104" t="s">
        <v>78</v>
      </c>
      <c r="H142" s="104" t="s">
        <v>548</v>
      </c>
      <c r="I142" s="105" t="s">
        <v>297</v>
      </c>
      <c r="J142" s="123">
        <v>20000</v>
      </c>
      <c r="K142" s="113">
        <v>0</v>
      </c>
      <c r="L142" s="154">
        <v>20000</v>
      </c>
      <c r="N142" s="97" t="s">
        <v>71</v>
      </c>
      <c r="O142" s="97" t="s">
        <v>71</v>
      </c>
      <c r="P142" s="97" t="s">
        <v>71</v>
      </c>
    </row>
    <row r="143" spans="2:20" x14ac:dyDescent="0.35">
      <c r="B143" s="96">
        <v>138</v>
      </c>
      <c r="C143" s="103" t="s">
        <v>549</v>
      </c>
      <c r="D143" s="103" t="s">
        <v>550</v>
      </c>
      <c r="E143" s="103" t="s">
        <v>551</v>
      </c>
      <c r="F143" s="103" t="s">
        <v>71</v>
      </c>
      <c r="G143" s="104" t="s">
        <v>552</v>
      </c>
      <c r="H143" s="104" t="s">
        <v>553</v>
      </c>
      <c r="I143" s="105" t="s">
        <v>74</v>
      </c>
      <c r="J143" s="123">
        <v>200</v>
      </c>
      <c r="K143" s="107">
        <v>0</v>
      </c>
      <c r="L143" s="154">
        <v>200</v>
      </c>
      <c r="N143" s="97" t="s">
        <v>71</v>
      </c>
      <c r="O143" s="155" t="s">
        <v>71</v>
      </c>
      <c r="P143" s="155" t="s">
        <v>71</v>
      </c>
    </row>
    <row r="144" spans="2:20" s="144" customFormat="1" ht="13" x14ac:dyDescent="0.35">
      <c r="B144" s="151">
        <v>139</v>
      </c>
      <c r="C144" s="103" t="s">
        <v>590</v>
      </c>
      <c r="D144" s="103" t="s">
        <v>591</v>
      </c>
      <c r="E144" s="103" t="s">
        <v>592</v>
      </c>
      <c r="F144" s="103" t="s">
        <v>71</v>
      </c>
      <c r="G144" s="104" t="s">
        <v>593</v>
      </c>
      <c r="H144" s="104" t="s">
        <v>594</v>
      </c>
      <c r="I144" s="105" t="s">
        <v>74</v>
      </c>
      <c r="J144" s="123">
        <v>3160</v>
      </c>
      <c r="K144" s="107">
        <v>0</v>
      </c>
      <c r="L144" s="109">
        <v>3160</v>
      </c>
      <c r="N144" s="152" t="s">
        <v>71</v>
      </c>
      <c r="O144" s="153" t="s">
        <v>71</v>
      </c>
      <c r="P144" s="97" t="s">
        <v>71</v>
      </c>
      <c r="Q144" s="156"/>
      <c r="R144" s="157"/>
      <c r="S144" s="156"/>
      <c r="T144" s="158"/>
    </row>
    <row r="145" spans="2:20" s="144" customFormat="1" ht="25" x14ac:dyDescent="0.35">
      <c r="B145" s="151">
        <v>140</v>
      </c>
      <c r="C145" s="103" t="s">
        <v>595</v>
      </c>
      <c r="D145" s="103" t="s">
        <v>596</v>
      </c>
      <c r="E145" s="103" t="s">
        <v>597</v>
      </c>
      <c r="F145" s="103" t="s">
        <v>203</v>
      </c>
      <c r="G145" s="104" t="s">
        <v>598</v>
      </c>
      <c r="H145" s="104" t="s">
        <v>594</v>
      </c>
      <c r="I145" s="105" t="s">
        <v>74</v>
      </c>
      <c r="J145" s="123">
        <v>3600</v>
      </c>
      <c r="K145" s="107">
        <v>0</v>
      </c>
      <c r="L145" s="77">
        <v>3600</v>
      </c>
      <c r="N145" s="152" t="s">
        <v>71</v>
      </c>
      <c r="O145" s="153" t="s">
        <v>71</v>
      </c>
      <c r="P145" s="97" t="s">
        <v>71</v>
      </c>
      <c r="Q145" s="156"/>
      <c r="R145" s="157"/>
      <c r="S145" s="156"/>
      <c r="T145" s="158"/>
    </row>
    <row r="146" spans="2:20" s="144" customFormat="1" ht="13" x14ac:dyDescent="0.35">
      <c r="B146" s="151">
        <v>141</v>
      </c>
      <c r="C146" s="103" t="s">
        <v>599</v>
      </c>
      <c r="D146" s="103" t="s">
        <v>600</v>
      </c>
      <c r="E146" s="103" t="s">
        <v>601</v>
      </c>
      <c r="F146" s="103" t="s">
        <v>71</v>
      </c>
      <c r="G146" s="104" t="s">
        <v>602</v>
      </c>
      <c r="H146" s="104" t="s">
        <v>603</v>
      </c>
      <c r="I146" s="105" t="s">
        <v>297</v>
      </c>
      <c r="J146" s="123">
        <v>25</v>
      </c>
      <c r="K146" s="107">
        <v>0</v>
      </c>
      <c r="L146" s="77">
        <v>25</v>
      </c>
      <c r="N146" s="152" t="s">
        <v>71</v>
      </c>
      <c r="O146" s="153" t="s">
        <v>71</v>
      </c>
      <c r="P146" s="97" t="s">
        <v>71</v>
      </c>
      <c r="Q146" s="156"/>
      <c r="R146" s="157"/>
      <c r="S146" s="156"/>
      <c r="T146" s="158"/>
    </row>
    <row r="147" spans="2:20" s="144" customFormat="1" ht="13" x14ac:dyDescent="0.35">
      <c r="B147" s="151">
        <v>142</v>
      </c>
      <c r="C147" s="103" t="s">
        <v>604</v>
      </c>
      <c r="D147" s="103" t="s">
        <v>604</v>
      </c>
      <c r="E147" s="103" t="s">
        <v>605</v>
      </c>
      <c r="F147" s="103" t="s">
        <v>606</v>
      </c>
      <c r="G147" s="104" t="s">
        <v>78</v>
      </c>
      <c r="H147" s="104" t="s">
        <v>513</v>
      </c>
      <c r="I147" s="105" t="s">
        <v>74</v>
      </c>
      <c r="J147" s="123">
        <v>9.99</v>
      </c>
      <c r="K147" s="107">
        <v>0</v>
      </c>
      <c r="L147" s="163">
        <v>9.99</v>
      </c>
      <c r="N147" s="152" t="s">
        <v>71</v>
      </c>
      <c r="O147" s="153" t="s">
        <v>71</v>
      </c>
      <c r="P147" s="97" t="s">
        <v>71</v>
      </c>
      <c r="Q147" s="156"/>
      <c r="R147" s="157"/>
      <c r="S147" s="156"/>
      <c r="T147" s="158"/>
    </row>
    <row r="148" spans="2:20" ht="13" x14ac:dyDescent="0.35">
      <c r="B148" s="151">
        <v>143</v>
      </c>
      <c r="C148" s="103" t="s">
        <v>617</v>
      </c>
      <c r="D148" s="103" t="s">
        <v>618</v>
      </c>
      <c r="E148" s="103" t="s">
        <v>619</v>
      </c>
      <c r="F148" s="103" t="s">
        <v>203</v>
      </c>
      <c r="G148" s="104" t="s">
        <v>428</v>
      </c>
      <c r="H148" s="104" t="s">
        <v>127</v>
      </c>
      <c r="I148" s="105" t="s">
        <v>74</v>
      </c>
      <c r="J148" s="123">
        <v>2650</v>
      </c>
      <c r="K148" s="166">
        <v>0</v>
      </c>
      <c r="L148" s="164">
        <v>2650</v>
      </c>
      <c r="M148" s="37"/>
      <c r="N148" s="152" t="s">
        <v>71</v>
      </c>
      <c r="O148" s="153" t="s">
        <v>71</v>
      </c>
      <c r="P148" s="97" t="s">
        <v>71</v>
      </c>
    </row>
    <row r="149" spans="2:20" ht="13" x14ac:dyDescent="0.35">
      <c r="B149" s="151">
        <v>144</v>
      </c>
      <c r="C149" s="103" t="s">
        <v>620</v>
      </c>
      <c r="D149" s="103" t="s">
        <v>621</v>
      </c>
      <c r="E149" s="103" t="s">
        <v>622</v>
      </c>
      <c r="F149" s="103" t="s">
        <v>203</v>
      </c>
      <c r="G149" s="104" t="s">
        <v>428</v>
      </c>
      <c r="H149" s="104" t="s">
        <v>127</v>
      </c>
      <c r="I149" s="105" t="s">
        <v>74</v>
      </c>
      <c r="J149" s="123">
        <v>2650</v>
      </c>
      <c r="K149" s="166">
        <v>0</v>
      </c>
      <c r="L149" s="164">
        <v>2650</v>
      </c>
      <c r="M149" s="37"/>
      <c r="N149" s="152" t="s">
        <v>71</v>
      </c>
      <c r="O149" s="153" t="s">
        <v>71</v>
      </c>
      <c r="P149" s="97" t="s">
        <v>71</v>
      </c>
    </row>
    <row r="150" spans="2:20" ht="25" x14ac:dyDescent="0.35">
      <c r="B150" s="151">
        <v>145</v>
      </c>
      <c r="C150" s="103" t="s">
        <v>623</v>
      </c>
      <c r="D150" s="103" t="s">
        <v>624</v>
      </c>
      <c r="E150" s="103" t="s">
        <v>625</v>
      </c>
      <c r="F150" s="103" t="s">
        <v>203</v>
      </c>
      <c r="G150" s="104" t="s">
        <v>428</v>
      </c>
      <c r="H150" s="104" t="s">
        <v>127</v>
      </c>
      <c r="I150" s="105" t="s">
        <v>74</v>
      </c>
      <c r="J150" s="123">
        <v>2650</v>
      </c>
      <c r="K150" s="166">
        <v>0</v>
      </c>
      <c r="L150" s="164">
        <v>2650</v>
      </c>
      <c r="M150" s="37"/>
      <c r="N150" s="152" t="s">
        <v>71</v>
      </c>
      <c r="O150" s="153" t="s">
        <v>71</v>
      </c>
      <c r="P150" s="97" t="s">
        <v>71</v>
      </c>
    </row>
    <row r="151" spans="2:20" ht="13" x14ac:dyDescent="0.35">
      <c r="B151" s="151">
        <v>146</v>
      </c>
      <c r="C151" s="103" t="s">
        <v>626</v>
      </c>
      <c r="D151" s="103" t="s">
        <v>626</v>
      </c>
      <c r="E151" s="103" t="s">
        <v>627</v>
      </c>
      <c r="F151" s="103" t="s">
        <v>71</v>
      </c>
      <c r="G151" s="104" t="s">
        <v>628</v>
      </c>
      <c r="H151" s="104" t="s">
        <v>629</v>
      </c>
      <c r="I151" s="105" t="s">
        <v>74</v>
      </c>
      <c r="J151" s="123">
        <v>100</v>
      </c>
      <c r="K151" s="166">
        <v>0</v>
      </c>
      <c r="L151" s="165">
        <v>100</v>
      </c>
      <c r="M151" s="37"/>
      <c r="N151" s="152" t="s">
        <v>71</v>
      </c>
      <c r="O151" s="153" t="s">
        <v>71</v>
      </c>
      <c r="P151" s="97" t="s">
        <v>71</v>
      </c>
    </row>
    <row r="152" spans="2:20" ht="25" x14ac:dyDescent="0.35">
      <c r="B152" s="151">
        <v>147</v>
      </c>
      <c r="C152" s="103" t="s">
        <v>630</v>
      </c>
      <c r="D152" s="103" t="s">
        <v>630</v>
      </c>
      <c r="E152" s="103" t="s">
        <v>631</v>
      </c>
      <c r="F152" s="103" t="s">
        <v>344</v>
      </c>
      <c r="G152" s="104" t="s">
        <v>632</v>
      </c>
      <c r="H152" s="104" t="s">
        <v>632</v>
      </c>
      <c r="I152" s="105" t="s">
        <v>74</v>
      </c>
      <c r="J152" s="123">
        <v>150</v>
      </c>
      <c r="K152" s="166">
        <v>0</v>
      </c>
      <c r="L152" s="165">
        <v>150</v>
      </c>
      <c r="M152" s="37"/>
      <c r="N152" s="152" t="s">
        <v>71</v>
      </c>
      <c r="O152" s="153" t="s">
        <v>71</v>
      </c>
      <c r="P152" s="97" t="s">
        <v>71</v>
      </c>
    </row>
    <row r="153" spans="2:20" ht="13" x14ac:dyDescent="0.35">
      <c r="B153" s="151">
        <v>148</v>
      </c>
      <c r="C153" s="103" t="s">
        <v>633</v>
      </c>
      <c r="D153" s="103" t="s">
        <v>633</v>
      </c>
      <c r="E153" s="103" t="s">
        <v>634</v>
      </c>
      <c r="F153" s="103" t="s">
        <v>344</v>
      </c>
      <c r="G153" s="104" t="s">
        <v>632</v>
      </c>
      <c r="H153" s="104" t="s">
        <v>632</v>
      </c>
      <c r="I153" s="105" t="s">
        <v>297</v>
      </c>
      <c r="J153" s="123">
        <v>100</v>
      </c>
      <c r="K153" s="166">
        <v>0</v>
      </c>
      <c r="L153" s="165">
        <v>100</v>
      </c>
      <c r="M153" s="37"/>
      <c r="N153" s="152" t="s">
        <v>71</v>
      </c>
      <c r="O153" s="153" t="s">
        <v>71</v>
      </c>
      <c r="P153" s="97" t="s">
        <v>71</v>
      </c>
    </row>
    <row r="154" spans="2:20" ht="13" x14ac:dyDescent="0.35">
      <c r="B154" s="151">
        <v>149</v>
      </c>
      <c r="C154" s="169" t="s">
        <v>635</v>
      </c>
      <c r="D154" s="169" t="s">
        <v>635</v>
      </c>
      <c r="E154" s="169" t="s">
        <v>635</v>
      </c>
      <c r="F154" s="169" t="s">
        <v>344</v>
      </c>
      <c r="G154" s="104" t="s">
        <v>632</v>
      </c>
      <c r="H154" s="104" t="s">
        <v>632</v>
      </c>
      <c r="I154" s="105" t="s">
        <v>74</v>
      </c>
      <c r="J154" s="170">
        <v>200</v>
      </c>
      <c r="K154" s="107">
        <v>0</v>
      </c>
      <c r="L154" s="167">
        <v>200</v>
      </c>
      <c r="M154" s="37"/>
      <c r="N154" s="152" t="s">
        <v>71</v>
      </c>
      <c r="O154" s="153" t="s">
        <v>71</v>
      </c>
      <c r="P154" s="97" t="s">
        <v>71</v>
      </c>
    </row>
    <row r="155" spans="2:20" ht="13.5" thickBot="1" x14ac:dyDescent="0.4">
      <c r="B155" s="151">
        <v>150</v>
      </c>
      <c r="C155" s="169" t="s">
        <v>636</v>
      </c>
      <c r="D155" s="169" t="s">
        <v>636</v>
      </c>
      <c r="E155" s="169" t="s">
        <v>636</v>
      </c>
      <c r="F155" s="169" t="s">
        <v>344</v>
      </c>
      <c r="G155" s="104" t="s">
        <v>632</v>
      </c>
      <c r="H155" s="104" t="s">
        <v>632</v>
      </c>
      <c r="I155" s="105" t="s">
        <v>74</v>
      </c>
      <c r="J155" s="170">
        <v>300</v>
      </c>
      <c r="K155" s="107">
        <v>0</v>
      </c>
      <c r="L155" s="168">
        <v>300</v>
      </c>
      <c r="M155" s="37"/>
      <c r="N155" s="152" t="s">
        <v>71</v>
      </c>
      <c r="O155" s="153" t="s">
        <v>71</v>
      </c>
      <c r="P155" s="97" t="s">
        <v>71</v>
      </c>
    </row>
    <row r="156" spans="2:20" ht="63" thickBot="1" x14ac:dyDescent="0.4">
      <c r="B156" s="171">
        <v>151</v>
      </c>
      <c r="C156" s="169" t="s">
        <v>641</v>
      </c>
      <c r="D156" s="169" t="s">
        <v>641</v>
      </c>
      <c r="E156" s="169" t="s">
        <v>642</v>
      </c>
      <c r="F156" s="169" t="s">
        <v>643</v>
      </c>
      <c r="G156" s="104" t="s">
        <v>644</v>
      </c>
      <c r="H156" s="104" t="s">
        <v>126</v>
      </c>
      <c r="I156" s="105" t="s">
        <v>74</v>
      </c>
      <c r="J156" s="170">
        <v>403.2</v>
      </c>
      <c r="K156" s="107">
        <v>0</v>
      </c>
      <c r="L156" s="168">
        <f t="shared" ref="L156:L219" si="4">IF(J156="","",(J156-(J156*K156)))</f>
        <v>403.2</v>
      </c>
      <c r="M156" s="37"/>
      <c r="N156" s="152" t="s">
        <v>71</v>
      </c>
      <c r="O156" s="153" t="s">
        <v>71</v>
      </c>
      <c r="P156" s="97" t="s">
        <v>71</v>
      </c>
    </row>
    <row r="157" spans="2:20" ht="63" thickBot="1" x14ac:dyDescent="0.4">
      <c r="B157" s="171">
        <v>152</v>
      </c>
      <c r="C157" s="169" t="s">
        <v>645</v>
      </c>
      <c r="D157" s="169" t="s">
        <v>645</v>
      </c>
      <c r="E157" s="169" t="s">
        <v>642</v>
      </c>
      <c r="F157" s="169" t="s">
        <v>643</v>
      </c>
      <c r="G157" s="104" t="s">
        <v>454</v>
      </c>
      <c r="H157" s="104" t="s">
        <v>126</v>
      </c>
      <c r="I157" s="105" t="s">
        <v>74</v>
      </c>
      <c r="J157" s="170">
        <v>470.4</v>
      </c>
      <c r="K157" s="107">
        <v>0</v>
      </c>
      <c r="L157" s="168">
        <f t="shared" si="4"/>
        <v>470.4</v>
      </c>
      <c r="M157" s="37"/>
      <c r="N157" s="152" t="s">
        <v>71</v>
      </c>
      <c r="O157" s="153" t="s">
        <v>71</v>
      </c>
      <c r="P157" s="97" t="s">
        <v>71</v>
      </c>
    </row>
    <row r="158" spans="2:20" ht="63" thickBot="1" x14ac:dyDescent="0.4">
      <c r="B158" s="171">
        <v>153</v>
      </c>
      <c r="C158" s="169" t="s">
        <v>646</v>
      </c>
      <c r="D158" s="169" t="s">
        <v>647</v>
      </c>
      <c r="E158" s="169" t="s">
        <v>642</v>
      </c>
      <c r="F158" s="169" t="s">
        <v>643</v>
      </c>
      <c r="G158" s="104" t="s">
        <v>648</v>
      </c>
      <c r="H158" s="104" t="s">
        <v>126</v>
      </c>
      <c r="I158" s="105" t="s">
        <v>74</v>
      </c>
      <c r="J158" s="170">
        <v>560</v>
      </c>
      <c r="K158" s="107">
        <v>0</v>
      </c>
      <c r="L158" s="168">
        <f t="shared" si="4"/>
        <v>560</v>
      </c>
      <c r="M158" s="37"/>
      <c r="N158" s="152" t="s">
        <v>71</v>
      </c>
      <c r="O158" s="153" t="s">
        <v>71</v>
      </c>
      <c r="P158" s="97" t="s">
        <v>71</v>
      </c>
    </row>
    <row r="159" spans="2:20" ht="63" thickBot="1" x14ac:dyDescent="0.4">
      <c r="B159" s="171">
        <v>154</v>
      </c>
      <c r="C159" s="169" t="s">
        <v>649</v>
      </c>
      <c r="D159" s="169" t="s">
        <v>650</v>
      </c>
      <c r="E159" s="169" t="s">
        <v>642</v>
      </c>
      <c r="F159" s="169" t="s">
        <v>643</v>
      </c>
      <c r="G159" s="104" t="s">
        <v>651</v>
      </c>
      <c r="H159" s="104" t="s">
        <v>126</v>
      </c>
      <c r="I159" s="105" t="s">
        <v>74</v>
      </c>
      <c r="J159" s="170">
        <v>716.8</v>
      </c>
      <c r="K159" s="107">
        <v>0</v>
      </c>
      <c r="L159" s="168">
        <f t="shared" si="4"/>
        <v>716.8</v>
      </c>
      <c r="M159" s="37"/>
      <c r="N159" s="152" t="s">
        <v>71</v>
      </c>
      <c r="O159" s="153" t="s">
        <v>71</v>
      </c>
      <c r="P159" s="97" t="s">
        <v>71</v>
      </c>
    </row>
    <row r="160" spans="2:20" ht="63" thickBot="1" x14ac:dyDescent="0.4">
      <c r="B160" s="171">
        <v>155</v>
      </c>
      <c r="C160" s="169" t="s">
        <v>652</v>
      </c>
      <c r="D160" s="169" t="s">
        <v>653</v>
      </c>
      <c r="E160" s="169" t="s">
        <v>642</v>
      </c>
      <c r="F160" s="169" t="s">
        <v>643</v>
      </c>
      <c r="G160" s="104" t="s">
        <v>78</v>
      </c>
      <c r="H160" s="104" t="s">
        <v>127</v>
      </c>
      <c r="I160" s="105" t="s">
        <v>74</v>
      </c>
      <c r="J160" s="170">
        <v>960</v>
      </c>
      <c r="K160" s="107">
        <v>0</v>
      </c>
      <c r="L160" s="168">
        <f t="shared" si="4"/>
        <v>960</v>
      </c>
      <c r="M160" s="37"/>
      <c r="N160" s="152" t="s">
        <v>71</v>
      </c>
      <c r="O160" s="153" t="s">
        <v>71</v>
      </c>
      <c r="P160" s="97" t="s">
        <v>71</v>
      </c>
    </row>
    <row r="161" spans="2:16" ht="63" thickBot="1" x14ac:dyDescent="0.4">
      <c r="B161" s="171">
        <v>156</v>
      </c>
      <c r="C161" s="169" t="s">
        <v>654</v>
      </c>
      <c r="D161" s="169" t="s">
        <v>655</v>
      </c>
      <c r="E161" s="169" t="s">
        <v>642</v>
      </c>
      <c r="F161" s="169" t="s">
        <v>643</v>
      </c>
      <c r="G161" s="104" t="s">
        <v>465</v>
      </c>
      <c r="H161" s="104" t="s">
        <v>127</v>
      </c>
      <c r="I161" s="105" t="s">
        <v>74</v>
      </c>
      <c r="J161" s="170">
        <v>1120</v>
      </c>
      <c r="K161" s="107">
        <v>0</v>
      </c>
      <c r="L161" s="168">
        <f t="shared" si="4"/>
        <v>1120</v>
      </c>
      <c r="M161" s="37"/>
      <c r="N161" s="152" t="s">
        <v>71</v>
      </c>
      <c r="O161" s="153" t="s">
        <v>71</v>
      </c>
      <c r="P161" s="97" t="s">
        <v>71</v>
      </c>
    </row>
    <row r="162" spans="2:16" ht="63" thickBot="1" x14ac:dyDescent="0.4">
      <c r="B162" s="171">
        <v>157</v>
      </c>
      <c r="C162" s="169" t="s">
        <v>656</v>
      </c>
      <c r="D162" s="169" t="s">
        <v>657</v>
      </c>
      <c r="E162" s="169" t="s">
        <v>642</v>
      </c>
      <c r="F162" s="169" t="s">
        <v>643</v>
      </c>
      <c r="G162" s="104" t="s">
        <v>467</v>
      </c>
      <c r="H162" s="104" t="s">
        <v>127</v>
      </c>
      <c r="I162" s="105" t="s">
        <v>74</v>
      </c>
      <c r="J162" s="170">
        <v>1344</v>
      </c>
      <c r="K162" s="107">
        <v>0</v>
      </c>
      <c r="L162" s="168">
        <f t="shared" si="4"/>
        <v>1344</v>
      </c>
      <c r="M162" s="37"/>
      <c r="N162" s="152" t="s">
        <v>71</v>
      </c>
      <c r="O162" s="153" t="s">
        <v>71</v>
      </c>
      <c r="P162" s="97" t="s">
        <v>71</v>
      </c>
    </row>
    <row r="163" spans="2:16" ht="63" thickBot="1" x14ac:dyDescent="0.4">
      <c r="B163" s="171">
        <v>158</v>
      </c>
      <c r="C163" s="169" t="s">
        <v>658</v>
      </c>
      <c r="D163" s="169" t="s">
        <v>659</v>
      </c>
      <c r="E163" s="169" t="s">
        <v>642</v>
      </c>
      <c r="F163" s="169" t="s">
        <v>643</v>
      </c>
      <c r="G163" s="104" t="s">
        <v>469</v>
      </c>
      <c r="H163" s="104" t="s">
        <v>127</v>
      </c>
      <c r="I163" s="105" t="s">
        <v>74</v>
      </c>
      <c r="J163" s="170">
        <v>1612.8</v>
      </c>
      <c r="K163" s="107">
        <v>0</v>
      </c>
      <c r="L163" s="168">
        <f t="shared" si="4"/>
        <v>1612.8</v>
      </c>
      <c r="M163" s="37"/>
      <c r="N163" s="152" t="s">
        <v>71</v>
      </c>
      <c r="O163" s="153" t="s">
        <v>71</v>
      </c>
      <c r="P163" s="97" t="s">
        <v>71</v>
      </c>
    </row>
    <row r="164" spans="2:16" ht="63" thickBot="1" x14ac:dyDescent="0.4">
      <c r="B164" s="171">
        <v>159</v>
      </c>
      <c r="C164" s="169" t="s">
        <v>660</v>
      </c>
      <c r="D164" s="169" t="s">
        <v>660</v>
      </c>
      <c r="E164" s="169" t="s">
        <v>660</v>
      </c>
      <c r="F164" s="169" t="s">
        <v>643</v>
      </c>
      <c r="G164" s="104" t="s">
        <v>295</v>
      </c>
      <c r="H164" s="104" t="s">
        <v>661</v>
      </c>
      <c r="I164" s="105" t="s">
        <v>297</v>
      </c>
      <c r="J164" s="170">
        <v>260</v>
      </c>
      <c r="K164" s="107">
        <v>0</v>
      </c>
      <c r="L164" s="168">
        <f t="shared" si="4"/>
        <v>260</v>
      </c>
      <c r="M164" s="37"/>
      <c r="N164" s="152" t="s">
        <v>71</v>
      </c>
      <c r="O164" s="153" t="s">
        <v>71</v>
      </c>
      <c r="P164" s="97" t="s">
        <v>71</v>
      </c>
    </row>
    <row r="165" spans="2:16" ht="63" thickBot="1" x14ac:dyDescent="0.4">
      <c r="B165" s="171">
        <v>160</v>
      </c>
      <c r="C165" s="169" t="s">
        <v>662</v>
      </c>
      <c r="D165" s="169" t="s">
        <v>663</v>
      </c>
      <c r="E165" s="169" t="s">
        <v>664</v>
      </c>
      <c r="F165" s="169" t="s">
        <v>643</v>
      </c>
      <c r="G165" s="104" t="s">
        <v>644</v>
      </c>
      <c r="H165" s="104" t="s">
        <v>126</v>
      </c>
      <c r="I165" s="105" t="s">
        <v>74</v>
      </c>
      <c r="J165" s="170">
        <v>537.6</v>
      </c>
      <c r="K165" s="107">
        <v>0</v>
      </c>
      <c r="L165" s="168">
        <f t="shared" si="4"/>
        <v>537.6</v>
      </c>
      <c r="M165" s="37"/>
      <c r="N165" s="152" t="s">
        <v>71</v>
      </c>
      <c r="O165" s="153" t="s">
        <v>71</v>
      </c>
      <c r="P165" s="97" t="s">
        <v>71</v>
      </c>
    </row>
    <row r="166" spans="2:16" ht="63" thickBot="1" x14ac:dyDescent="0.4">
      <c r="B166" s="171">
        <v>161</v>
      </c>
      <c r="C166" s="169" t="s">
        <v>662</v>
      </c>
      <c r="D166" s="169" t="s">
        <v>665</v>
      </c>
      <c r="E166" s="169" t="s">
        <v>664</v>
      </c>
      <c r="F166" s="169" t="s">
        <v>643</v>
      </c>
      <c r="G166" s="104" t="s">
        <v>454</v>
      </c>
      <c r="H166" s="104" t="s">
        <v>126</v>
      </c>
      <c r="I166" s="105" t="s">
        <v>74</v>
      </c>
      <c r="J166" s="170">
        <v>600</v>
      </c>
      <c r="K166" s="107">
        <v>0</v>
      </c>
      <c r="L166" s="168">
        <f t="shared" si="4"/>
        <v>600</v>
      </c>
      <c r="M166" s="37"/>
      <c r="N166" s="152" t="s">
        <v>71</v>
      </c>
      <c r="O166" s="153" t="s">
        <v>71</v>
      </c>
      <c r="P166" s="97" t="s">
        <v>71</v>
      </c>
    </row>
    <row r="167" spans="2:16" ht="63" thickBot="1" x14ac:dyDescent="0.4">
      <c r="B167" s="171">
        <v>162</v>
      </c>
      <c r="C167" s="169" t="s">
        <v>662</v>
      </c>
      <c r="D167" s="169" t="s">
        <v>666</v>
      </c>
      <c r="E167" s="169" t="s">
        <v>664</v>
      </c>
      <c r="F167" s="169" t="s">
        <v>643</v>
      </c>
      <c r="G167" s="104" t="s">
        <v>648</v>
      </c>
      <c r="H167" s="104" t="s">
        <v>126</v>
      </c>
      <c r="I167" s="105" t="s">
        <v>74</v>
      </c>
      <c r="J167" s="170">
        <v>770</v>
      </c>
      <c r="K167" s="107">
        <v>0</v>
      </c>
      <c r="L167" s="168">
        <f t="shared" si="4"/>
        <v>770</v>
      </c>
      <c r="M167" s="37"/>
      <c r="N167" s="152" t="s">
        <v>71</v>
      </c>
      <c r="O167" s="153" t="s">
        <v>71</v>
      </c>
      <c r="P167" s="97" t="s">
        <v>71</v>
      </c>
    </row>
    <row r="168" spans="2:16" ht="63" thickBot="1" x14ac:dyDescent="0.4">
      <c r="B168" s="171">
        <v>163</v>
      </c>
      <c r="C168" s="169" t="s">
        <v>662</v>
      </c>
      <c r="D168" s="169" t="s">
        <v>667</v>
      </c>
      <c r="E168" s="169" t="s">
        <v>664</v>
      </c>
      <c r="F168" s="169" t="s">
        <v>643</v>
      </c>
      <c r="G168" s="104" t="s">
        <v>651</v>
      </c>
      <c r="H168" s="104" t="s">
        <v>126</v>
      </c>
      <c r="I168" s="105" t="s">
        <v>74</v>
      </c>
      <c r="J168" s="170">
        <v>896</v>
      </c>
      <c r="K168" s="107">
        <v>0</v>
      </c>
      <c r="L168" s="168">
        <f t="shared" si="4"/>
        <v>896</v>
      </c>
      <c r="M168" s="37"/>
      <c r="N168" s="152" t="s">
        <v>71</v>
      </c>
      <c r="O168" s="153" t="s">
        <v>71</v>
      </c>
      <c r="P168" s="97" t="s">
        <v>71</v>
      </c>
    </row>
    <row r="169" spans="2:16" ht="63" thickBot="1" x14ac:dyDescent="0.4">
      <c r="B169" s="171">
        <v>164</v>
      </c>
      <c r="C169" s="169" t="s">
        <v>662</v>
      </c>
      <c r="D169" s="169" t="s">
        <v>668</v>
      </c>
      <c r="E169" s="169" t="s">
        <v>664</v>
      </c>
      <c r="F169" s="169" t="s">
        <v>643</v>
      </c>
      <c r="G169" s="104" t="s">
        <v>78</v>
      </c>
      <c r="H169" s="104" t="s">
        <v>127</v>
      </c>
      <c r="I169" s="105" t="s">
        <v>74</v>
      </c>
      <c r="J169" s="170">
        <v>1120</v>
      </c>
      <c r="K169" s="107">
        <v>0</v>
      </c>
      <c r="L169" s="168">
        <f t="shared" si="4"/>
        <v>1120</v>
      </c>
      <c r="M169" s="37"/>
      <c r="N169" s="152" t="s">
        <v>71</v>
      </c>
      <c r="O169" s="153" t="s">
        <v>71</v>
      </c>
      <c r="P169" s="97" t="s">
        <v>71</v>
      </c>
    </row>
    <row r="170" spans="2:16" ht="63" thickBot="1" x14ac:dyDescent="0.4">
      <c r="B170" s="171">
        <v>165</v>
      </c>
      <c r="C170" s="169" t="s">
        <v>662</v>
      </c>
      <c r="D170" s="169" t="s">
        <v>669</v>
      </c>
      <c r="E170" s="169" t="s">
        <v>664</v>
      </c>
      <c r="F170" s="169" t="s">
        <v>643</v>
      </c>
      <c r="G170" s="104" t="s">
        <v>465</v>
      </c>
      <c r="H170" s="104" t="s">
        <v>127</v>
      </c>
      <c r="I170" s="105" t="s">
        <v>74</v>
      </c>
      <c r="J170" s="170">
        <v>1344</v>
      </c>
      <c r="K170" s="107">
        <v>0</v>
      </c>
      <c r="L170" s="168">
        <f t="shared" si="4"/>
        <v>1344</v>
      </c>
      <c r="M170" s="37"/>
      <c r="N170" s="152" t="s">
        <v>71</v>
      </c>
      <c r="O170" s="153" t="s">
        <v>71</v>
      </c>
      <c r="P170" s="97" t="s">
        <v>71</v>
      </c>
    </row>
    <row r="171" spans="2:16" ht="63" thickBot="1" x14ac:dyDescent="0.4">
      <c r="B171" s="171">
        <v>166</v>
      </c>
      <c r="C171" s="169" t="s">
        <v>662</v>
      </c>
      <c r="D171" s="169" t="s">
        <v>670</v>
      </c>
      <c r="E171" s="169" t="s">
        <v>664</v>
      </c>
      <c r="F171" s="169" t="s">
        <v>643</v>
      </c>
      <c r="G171" s="104" t="s">
        <v>467</v>
      </c>
      <c r="H171" s="104" t="s">
        <v>127</v>
      </c>
      <c r="I171" s="105" t="s">
        <v>74</v>
      </c>
      <c r="J171" s="170">
        <v>1747.2</v>
      </c>
      <c r="K171" s="107">
        <v>0</v>
      </c>
      <c r="L171" s="168">
        <f t="shared" si="4"/>
        <v>1747.2</v>
      </c>
      <c r="M171" s="37"/>
      <c r="N171" s="152" t="s">
        <v>71</v>
      </c>
      <c r="O171" s="153" t="s">
        <v>71</v>
      </c>
      <c r="P171" s="97" t="s">
        <v>71</v>
      </c>
    </row>
    <row r="172" spans="2:16" ht="63" thickBot="1" x14ac:dyDescent="0.4">
      <c r="B172" s="171">
        <v>167</v>
      </c>
      <c r="C172" s="169" t="s">
        <v>662</v>
      </c>
      <c r="D172" s="169" t="s">
        <v>671</v>
      </c>
      <c r="E172" s="169" t="s">
        <v>664</v>
      </c>
      <c r="F172" s="169" t="s">
        <v>643</v>
      </c>
      <c r="G172" s="104" t="s">
        <v>469</v>
      </c>
      <c r="H172" s="104" t="s">
        <v>127</v>
      </c>
      <c r="I172" s="105" t="s">
        <v>74</v>
      </c>
      <c r="J172" s="170">
        <v>2822.4</v>
      </c>
      <c r="K172" s="107">
        <v>0</v>
      </c>
      <c r="L172" s="168">
        <f t="shared" si="4"/>
        <v>2822.4</v>
      </c>
      <c r="M172" s="37"/>
      <c r="N172" s="152" t="s">
        <v>71</v>
      </c>
      <c r="O172" s="153" t="s">
        <v>71</v>
      </c>
      <c r="P172" s="97" t="s">
        <v>71</v>
      </c>
    </row>
    <row r="173" spans="2:16" ht="63" thickBot="1" x14ac:dyDescent="0.4">
      <c r="B173" s="171">
        <v>168</v>
      </c>
      <c r="C173" s="169" t="s">
        <v>672</v>
      </c>
      <c r="D173" s="169" t="s">
        <v>672</v>
      </c>
      <c r="E173" s="169" t="s">
        <v>672</v>
      </c>
      <c r="F173" s="169" t="s">
        <v>643</v>
      </c>
      <c r="G173" s="104" t="s">
        <v>295</v>
      </c>
      <c r="H173" s="104" t="s">
        <v>661</v>
      </c>
      <c r="I173" s="105" t="s">
        <v>297</v>
      </c>
      <c r="J173" s="170">
        <v>260</v>
      </c>
      <c r="K173" s="107">
        <v>0</v>
      </c>
      <c r="L173" s="168">
        <f t="shared" si="4"/>
        <v>260</v>
      </c>
      <c r="M173" s="37"/>
      <c r="N173" s="152" t="s">
        <v>71</v>
      </c>
      <c r="O173" s="153" t="s">
        <v>71</v>
      </c>
      <c r="P173" s="97" t="s">
        <v>71</v>
      </c>
    </row>
    <row r="174" spans="2:16" ht="63" thickBot="1" x14ac:dyDescent="0.4">
      <c r="B174" s="171">
        <v>169</v>
      </c>
      <c r="C174" s="169" t="s">
        <v>673</v>
      </c>
      <c r="D174" s="169" t="s">
        <v>674</v>
      </c>
      <c r="E174" s="169" t="s">
        <v>675</v>
      </c>
      <c r="F174" s="169" t="s">
        <v>676</v>
      </c>
      <c r="G174" s="104" t="s">
        <v>454</v>
      </c>
      <c r="H174" s="104" t="s">
        <v>126</v>
      </c>
      <c r="I174" s="105" t="s">
        <v>74</v>
      </c>
      <c r="J174" s="170">
        <v>336</v>
      </c>
      <c r="K174" s="107">
        <v>0</v>
      </c>
      <c r="L174" s="168">
        <f t="shared" si="4"/>
        <v>336</v>
      </c>
      <c r="M174" s="37"/>
      <c r="N174" s="152" t="s">
        <v>71</v>
      </c>
      <c r="O174" s="153" t="s">
        <v>71</v>
      </c>
      <c r="P174" s="97" t="s">
        <v>71</v>
      </c>
    </row>
    <row r="175" spans="2:16" ht="63" thickBot="1" x14ac:dyDescent="0.4">
      <c r="B175" s="171">
        <v>170</v>
      </c>
      <c r="C175" s="169" t="s">
        <v>677</v>
      </c>
      <c r="D175" s="169" t="s">
        <v>678</v>
      </c>
      <c r="E175" s="169" t="s">
        <v>675</v>
      </c>
      <c r="F175" s="169" t="s">
        <v>676</v>
      </c>
      <c r="G175" s="104" t="s">
        <v>648</v>
      </c>
      <c r="H175" s="104" t="s">
        <v>126</v>
      </c>
      <c r="I175" s="105" t="s">
        <v>74</v>
      </c>
      <c r="J175" s="170">
        <v>448</v>
      </c>
      <c r="K175" s="107">
        <v>0</v>
      </c>
      <c r="L175" s="168">
        <f t="shared" si="4"/>
        <v>448</v>
      </c>
      <c r="M175" s="37"/>
      <c r="N175" s="152" t="s">
        <v>71</v>
      </c>
      <c r="O175" s="153" t="s">
        <v>71</v>
      </c>
      <c r="P175" s="97" t="s">
        <v>71</v>
      </c>
    </row>
    <row r="176" spans="2:16" ht="63" thickBot="1" x14ac:dyDescent="0.4">
      <c r="B176" s="171">
        <v>171</v>
      </c>
      <c r="C176" s="169" t="s">
        <v>679</v>
      </c>
      <c r="D176" s="169" t="s">
        <v>680</v>
      </c>
      <c r="E176" s="169" t="s">
        <v>675</v>
      </c>
      <c r="F176" s="169" t="s">
        <v>676</v>
      </c>
      <c r="G176" s="104" t="s">
        <v>651</v>
      </c>
      <c r="H176" s="104" t="s">
        <v>126</v>
      </c>
      <c r="I176" s="105" t="s">
        <v>74</v>
      </c>
      <c r="J176" s="170">
        <v>560</v>
      </c>
      <c r="K176" s="107">
        <v>0</v>
      </c>
      <c r="L176" s="168">
        <f t="shared" si="4"/>
        <v>560</v>
      </c>
      <c r="M176" s="37"/>
      <c r="N176" s="152" t="s">
        <v>71</v>
      </c>
      <c r="O176" s="153" t="s">
        <v>71</v>
      </c>
      <c r="P176" s="97" t="s">
        <v>71</v>
      </c>
    </row>
    <row r="177" spans="2:16" ht="63" thickBot="1" x14ac:dyDescent="0.4">
      <c r="B177" s="171">
        <v>172</v>
      </c>
      <c r="C177" s="169" t="s">
        <v>681</v>
      </c>
      <c r="D177" s="169" t="s">
        <v>682</v>
      </c>
      <c r="E177" s="169" t="s">
        <v>675</v>
      </c>
      <c r="F177" s="169" t="s">
        <v>676</v>
      </c>
      <c r="G177" s="104" t="s">
        <v>78</v>
      </c>
      <c r="H177" s="104" t="s">
        <v>127</v>
      </c>
      <c r="I177" s="105" t="s">
        <v>74</v>
      </c>
      <c r="J177" s="170">
        <v>1176</v>
      </c>
      <c r="K177" s="107">
        <v>0</v>
      </c>
      <c r="L177" s="168">
        <f t="shared" si="4"/>
        <v>1176</v>
      </c>
      <c r="M177" s="37"/>
      <c r="N177" s="152" t="s">
        <v>71</v>
      </c>
      <c r="O177" s="153" t="s">
        <v>71</v>
      </c>
      <c r="P177" s="97" t="s">
        <v>71</v>
      </c>
    </row>
    <row r="178" spans="2:16" ht="63" thickBot="1" x14ac:dyDescent="0.4">
      <c r="B178" s="171">
        <v>173</v>
      </c>
      <c r="C178" s="169" t="s">
        <v>683</v>
      </c>
      <c r="D178" s="169" t="s">
        <v>684</v>
      </c>
      <c r="E178" s="169" t="s">
        <v>675</v>
      </c>
      <c r="F178" s="169" t="s">
        <v>676</v>
      </c>
      <c r="G178" s="104" t="s">
        <v>465</v>
      </c>
      <c r="H178" s="104" t="s">
        <v>127</v>
      </c>
      <c r="I178" s="105" t="s">
        <v>74</v>
      </c>
      <c r="J178" s="170">
        <v>1568</v>
      </c>
      <c r="K178" s="107">
        <v>0</v>
      </c>
      <c r="L178" s="168">
        <f t="shared" si="4"/>
        <v>1568</v>
      </c>
      <c r="M178" s="37"/>
      <c r="N178" s="152" t="s">
        <v>71</v>
      </c>
      <c r="O178" s="153" t="s">
        <v>71</v>
      </c>
      <c r="P178" s="97" t="s">
        <v>71</v>
      </c>
    </row>
    <row r="179" spans="2:16" ht="63" thickBot="1" x14ac:dyDescent="0.4">
      <c r="B179" s="171">
        <v>174</v>
      </c>
      <c r="C179" s="169" t="s">
        <v>685</v>
      </c>
      <c r="D179" s="169" t="s">
        <v>686</v>
      </c>
      <c r="E179" s="169" t="s">
        <v>675</v>
      </c>
      <c r="F179" s="169" t="s">
        <v>676</v>
      </c>
      <c r="G179" s="104" t="s">
        <v>467</v>
      </c>
      <c r="H179" s="104" t="s">
        <v>127</v>
      </c>
      <c r="I179" s="105" t="s">
        <v>74</v>
      </c>
      <c r="J179" s="170">
        <v>2184</v>
      </c>
      <c r="K179" s="107">
        <v>0</v>
      </c>
      <c r="L179" s="168">
        <f t="shared" si="4"/>
        <v>2184</v>
      </c>
      <c r="M179" s="37"/>
      <c r="N179" s="152" t="s">
        <v>71</v>
      </c>
      <c r="O179" s="153" t="s">
        <v>71</v>
      </c>
      <c r="P179" s="97" t="s">
        <v>71</v>
      </c>
    </row>
    <row r="180" spans="2:16" ht="63" thickBot="1" x14ac:dyDescent="0.4">
      <c r="B180" s="171">
        <v>175</v>
      </c>
      <c r="C180" s="169" t="s">
        <v>687</v>
      </c>
      <c r="D180" s="169" t="s">
        <v>688</v>
      </c>
      <c r="E180" s="169" t="s">
        <v>675</v>
      </c>
      <c r="F180" s="169" t="s">
        <v>676</v>
      </c>
      <c r="G180" s="104" t="s">
        <v>469</v>
      </c>
      <c r="H180" s="104" t="s">
        <v>127</v>
      </c>
      <c r="I180" s="105" t="s">
        <v>74</v>
      </c>
      <c r="J180" s="170">
        <v>3248</v>
      </c>
      <c r="K180" s="107">
        <v>0</v>
      </c>
      <c r="L180" s="168">
        <f t="shared" si="4"/>
        <v>3248</v>
      </c>
      <c r="M180" s="37"/>
      <c r="N180" s="152" t="s">
        <v>71</v>
      </c>
      <c r="O180" s="153" t="s">
        <v>71</v>
      </c>
      <c r="P180" s="97" t="s">
        <v>71</v>
      </c>
    </row>
    <row r="181" spans="2:16" ht="63" thickBot="1" x14ac:dyDescent="0.4">
      <c r="B181" s="171">
        <v>176</v>
      </c>
      <c r="C181" s="169" t="s">
        <v>689</v>
      </c>
      <c r="D181" s="169" t="s">
        <v>690</v>
      </c>
      <c r="E181" s="169" t="s">
        <v>675</v>
      </c>
      <c r="F181" s="169" t="s">
        <v>676</v>
      </c>
      <c r="G181" s="104" t="s">
        <v>428</v>
      </c>
      <c r="H181" s="104" t="s">
        <v>127</v>
      </c>
      <c r="I181" s="105" t="s">
        <v>74</v>
      </c>
      <c r="J181" s="170">
        <v>8176</v>
      </c>
      <c r="K181" s="107">
        <v>0</v>
      </c>
      <c r="L181" s="168">
        <f t="shared" si="4"/>
        <v>8176</v>
      </c>
      <c r="M181" s="37"/>
      <c r="N181" s="152" t="s">
        <v>71</v>
      </c>
      <c r="O181" s="153" t="s">
        <v>71</v>
      </c>
      <c r="P181" s="97" t="s">
        <v>71</v>
      </c>
    </row>
    <row r="182" spans="2:16" ht="63" thickBot="1" x14ac:dyDescent="0.4">
      <c r="B182" s="171">
        <v>177</v>
      </c>
      <c r="C182" s="169" t="s">
        <v>691</v>
      </c>
      <c r="D182" s="169" t="s">
        <v>692</v>
      </c>
      <c r="E182" s="169" t="s">
        <v>675</v>
      </c>
      <c r="F182" s="169" t="s">
        <v>676</v>
      </c>
      <c r="G182" s="104" t="s">
        <v>693</v>
      </c>
      <c r="H182" s="104" t="s">
        <v>127</v>
      </c>
      <c r="I182" s="105" t="s">
        <v>74</v>
      </c>
      <c r="J182" s="170">
        <v>10360</v>
      </c>
      <c r="K182" s="107">
        <v>0</v>
      </c>
      <c r="L182" s="168">
        <f t="shared" si="4"/>
        <v>10360</v>
      </c>
      <c r="M182" s="37"/>
      <c r="N182" s="152" t="s">
        <v>71</v>
      </c>
      <c r="O182" s="153" t="s">
        <v>71</v>
      </c>
      <c r="P182" s="97" t="s">
        <v>71</v>
      </c>
    </row>
    <row r="183" spans="2:16" ht="63" thickBot="1" x14ac:dyDescent="0.4">
      <c r="B183" s="171">
        <v>178</v>
      </c>
      <c r="C183" s="169" t="s">
        <v>694</v>
      </c>
      <c r="D183" s="169" t="s">
        <v>695</v>
      </c>
      <c r="E183" s="169" t="s">
        <v>675</v>
      </c>
      <c r="F183" s="169" t="s">
        <v>676</v>
      </c>
      <c r="G183" s="104" t="s">
        <v>696</v>
      </c>
      <c r="H183" s="104" t="s">
        <v>127</v>
      </c>
      <c r="I183" s="105" t="s">
        <v>74</v>
      </c>
      <c r="J183" s="170">
        <v>11872</v>
      </c>
      <c r="K183" s="107">
        <v>0</v>
      </c>
      <c r="L183" s="168">
        <f t="shared" si="4"/>
        <v>11872</v>
      </c>
      <c r="M183" s="37"/>
      <c r="N183" s="152" t="s">
        <v>71</v>
      </c>
      <c r="O183" s="153" t="s">
        <v>71</v>
      </c>
      <c r="P183" s="97" t="s">
        <v>71</v>
      </c>
    </row>
    <row r="184" spans="2:16" ht="63" thickBot="1" x14ac:dyDescent="0.4">
      <c r="B184" s="171">
        <v>179</v>
      </c>
      <c r="C184" s="169" t="s">
        <v>697</v>
      </c>
      <c r="D184" s="169" t="s">
        <v>698</v>
      </c>
      <c r="E184" s="169" t="s">
        <v>675</v>
      </c>
      <c r="F184" s="169" t="s">
        <v>676</v>
      </c>
      <c r="G184" s="104" t="s">
        <v>644</v>
      </c>
      <c r="H184" s="104" t="s">
        <v>127</v>
      </c>
      <c r="I184" s="105" t="s">
        <v>74</v>
      </c>
      <c r="J184" s="170">
        <v>13328</v>
      </c>
      <c r="K184" s="107">
        <v>0</v>
      </c>
      <c r="L184" s="168">
        <f t="shared" si="4"/>
        <v>13328</v>
      </c>
      <c r="M184" s="37"/>
      <c r="N184" s="152" t="s">
        <v>71</v>
      </c>
      <c r="O184" s="153" t="s">
        <v>71</v>
      </c>
      <c r="P184" s="97" t="s">
        <v>71</v>
      </c>
    </row>
    <row r="185" spans="2:16" ht="63" thickBot="1" x14ac:dyDescent="0.4">
      <c r="B185" s="171">
        <v>180</v>
      </c>
      <c r="C185" s="169" t="s">
        <v>699</v>
      </c>
      <c r="D185" s="169" t="s">
        <v>700</v>
      </c>
      <c r="E185" s="169" t="s">
        <v>675</v>
      </c>
      <c r="F185" s="169" t="s">
        <v>676</v>
      </c>
      <c r="G185" s="104" t="s">
        <v>701</v>
      </c>
      <c r="H185" s="104" t="s">
        <v>127</v>
      </c>
      <c r="I185" s="105" t="s">
        <v>74</v>
      </c>
      <c r="J185" s="170">
        <v>14784</v>
      </c>
      <c r="K185" s="107">
        <v>0</v>
      </c>
      <c r="L185" s="168">
        <f t="shared" si="4"/>
        <v>14784</v>
      </c>
      <c r="M185" s="37"/>
      <c r="N185" s="152" t="s">
        <v>71</v>
      </c>
      <c r="O185" s="153" t="s">
        <v>71</v>
      </c>
      <c r="P185" s="97" t="s">
        <v>71</v>
      </c>
    </row>
    <row r="186" spans="2:16" ht="63" thickBot="1" x14ac:dyDescent="0.4">
      <c r="B186" s="171">
        <v>181</v>
      </c>
      <c r="C186" s="169" t="s">
        <v>702</v>
      </c>
      <c r="D186" s="169" t="s">
        <v>703</v>
      </c>
      <c r="E186" s="169" t="s">
        <v>675</v>
      </c>
      <c r="F186" s="169" t="s">
        <v>676</v>
      </c>
      <c r="G186" s="104" t="s">
        <v>704</v>
      </c>
      <c r="H186" s="104" t="s">
        <v>127</v>
      </c>
      <c r="I186" s="105" t="s">
        <v>74</v>
      </c>
      <c r="J186" s="170">
        <v>16240</v>
      </c>
      <c r="K186" s="107">
        <v>0</v>
      </c>
      <c r="L186" s="168">
        <f t="shared" si="4"/>
        <v>16240</v>
      </c>
      <c r="M186" s="37"/>
      <c r="N186" s="152" t="s">
        <v>71</v>
      </c>
      <c r="O186" s="153" t="s">
        <v>71</v>
      </c>
      <c r="P186" s="97" t="s">
        <v>71</v>
      </c>
    </row>
    <row r="187" spans="2:16" ht="63" thickBot="1" x14ac:dyDescent="0.4">
      <c r="B187" s="171">
        <v>182</v>
      </c>
      <c r="C187" s="169" t="s">
        <v>705</v>
      </c>
      <c r="D187" s="169" t="s">
        <v>706</v>
      </c>
      <c r="E187" s="169" t="s">
        <v>675</v>
      </c>
      <c r="F187" s="169" t="s">
        <v>676</v>
      </c>
      <c r="G187" s="104" t="s">
        <v>707</v>
      </c>
      <c r="H187" s="104" t="s">
        <v>127</v>
      </c>
      <c r="I187" s="105" t="s">
        <v>74</v>
      </c>
      <c r="J187" s="170">
        <v>17360</v>
      </c>
      <c r="K187" s="107">
        <v>0</v>
      </c>
      <c r="L187" s="168">
        <f t="shared" si="4"/>
        <v>17360</v>
      </c>
      <c r="M187" s="37"/>
      <c r="N187" s="152" t="s">
        <v>71</v>
      </c>
      <c r="O187" s="153" t="s">
        <v>71</v>
      </c>
      <c r="P187" s="97" t="s">
        <v>71</v>
      </c>
    </row>
    <row r="188" spans="2:16" ht="63" thickBot="1" x14ac:dyDescent="0.4">
      <c r="B188" s="171">
        <v>183</v>
      </c>
      <c r="C188" s="169" t="s">
        <v>708</v>
      </c>
      <c r="D188" s="169" t="s">
        <v>709</v>
      </c>
      <c r="E188" s="169" t="s">
        <v>675</v>
      </c>
      <c r="F188" s="169" t="s">
        <v>676</v>
      </c>
      <c r="G188" s="104" t="s">
        <v>710</v>
      </c>
      <c r="H188" s="104" t="s">
        <v>127</v>
      </c>
      <c r="I188" s="105" t="s">
        <v>74</v>
      </c>
      <c r="J188" s="170">
        <v>18480</v>
      </c>
      <c r="K188" s="107">
        <v>0</v>
      </c>
      <c r="L188" s="168">
        <f t="shared" si="4"/>
        <v>18480</v>
      </c>
      <c r="M188" s="37"/>
      <c r="N188" s="152" t="s">
        <v>71</v>
      </c>
      <c r="O188" s="153" t="s">
        <v>71</v>
      </c>
      <c r="P188" s="97" t="s">
        <v>71</v>
      </c>
    </row>
    <row r="189" spans="2:16" ht="63" thickBot="1" x14ac:dyDescent="0.4">
      <c r="B189" s="171">
        <v>184</v>
      </c>
      <c r="C189" s="169" t="s">
        <v>711</v>
      </c>
      <c r="D189" s="169" t="s">
        <v>712</v>
      </c>
      <c r="E189" s="169" t="s">
        <v>675</v>
      </c>
      <c r="F189" s="169" t="s">
        <v>676</v>
      </c>
      <c r="G189" s="104" t="s">
        <v>454</v>
      </c>
      <c r="H189" s="104" t="s">
        <v>127</v>
      </c>
      <c r="I189" s="105" t="s">
        <v>74</v>
      </c>
      <c r="J189" s="170">
        <v>19264</v>
      </c>
      <c r="K189" s="107">
        <v>0</v>
      </c>
      <c r="L189" s="168">
        <f t="shared" si="4"/>
        <v>19264</v>
      </c>
      <c r="M189" s="37"/>
      <c r="N189" s="152" t="s">
        <v>71</v>
      </c>
      <c r="O189" s="153" t="s">
        <v>71</v>
      </c>
      <c r="P189" s="97" t="s">
        <v>71</v>
      </c>
    </row>
    <row r="190" spans="2:16" ht="63" thickBot="1" x14ac:dyDescent="0.4">
      <c r="B190" s="171">
        <v>185</v>
      </c>
      <c r="C190" s="169" t="s">
        <v>713</v>
      </c>
      <c r="D190" s="169" t="s">
        <v>714</v>
      </c>
      <c r="E190" s="169" t="s">
        <v>714</v>
      </c>
      <c r="F190" s="169" t="s">
        <v>676</v>
      </c>
      <c r="G190" s="104" t="s">
        <v>295</v>
      </c>
      <c r="H190" s="104" t="s">
        <v>632</v>
      </c>
      <c r="I190" s="105" t="s">
        <v>297</v>
      </c>
      <c r="J190" s="170">
        <v>260</v>
      </c>
      <c r="K190" s="107">
        <v>0</v>
      </c>
      <c r="L190" s="168">
        <f t="shared" si="4"/>
        <v>260</v>
      </c>
      <c r="M190" s="37"/>
      <c r="N190" s="152" t="s">
        <v>71</v>
      </c>
      <c r="O190" s="153" t="s">
        <v>71</v>
      </c>
      <c r="P190" s="97" t="s">
        <v>71</v>
      </c>
    </row>
    <row r="191" spans="2:16" ht="113" thickBot="1" x14ac:dyDescent="0.4">
      <c r="B191" s="171">
        <v>186</v>
      </c>
      <c r="C191" s="169" t="s">
        <v>715</v>
      </c>
      <c r="D191" s="169" t="s">
        <v>716</v>
      </c>
      <c r="E191" s="169" t="s">
        <v>717</v>
      </c>
      <c r="F191" s="169" t="s">
        <v>718</v>
      </c>
      <c r="G191" s="104" t="s">
        <v>719</v>
      </c>
      <c r="H191" s="104" t="s">
        <v>719</v>
      </c>
      <c r="I191" s="105" t="s">
        <v>74</v>
      </c>
      <c r="J191" s="170">
        <v>119</v>
      </c>
      <c r="K191" s="107">
        <v>0</v>
      </c>
      <c r="L191" s="168">
        <f t="shared" si="4"/>
        <v>119</v>
      </c>
      <c r="M191" s="37"/>
      <c r="N191" s="152" t="s">
        <v>71</v>
      </c>
      <c r="O191" s="153" t="s">
        <v>71</v>
      </c>
      <c r="P191" s="97" t="s">
        <v>71</v>
      </c>
    </row>
    <row r="192" spans="2:16" ht="113" thickBot="1" x14ac:dyDescent="0.4">
      <c r="B192" s="171">
        <v>187</v>
      </c>
      <c r="C192" s="169" t="s">
        <v>720</v>
      </c>
      <c r="D192" s="169" t="s">
        <v>721</v>
      </c>
      <c r="E192" s="169" t="s">
        <v>717</v>
      </c>
      <c r="F192" s="169" t="s">
        <v>718</v>
      </c>
      <c r="G192" s="104" t="s">
        <v>719</v>
      </c>
      <c r="H192" s="104" t="s">
        <v>719</v>
      </c>
      <c r="I192" s="105" t="s">
        <v>74</v>
      </c>
      <c r="J192" s="170">
        <v>119</v>
      </c>
      <c r="K192" s="107">
        <v>0</v>
      </c>
      <c r="L192" s="168">
        <f t="shared" si="4"/>
        <v>119</v>
      </c>
      <c r="M192" s="37"/>
      <c r="N192" s="152" t="s">
        <v>71</v>
      </c>
      <c r="O192" s="153" t="s">
        <v>71</v>
      </c>
      <c r="P192" s="97" t="s">
        <v>71</v>
      </c>
    </row>
    <row r="193" spans="2:16" ht="113" thickBot="1" x14ac:dyDescent="0.4">
      <c r="B193" s="171">
        <v>188</v>
      </c>
      <c r="C193" s="169" t="s">
        <v>722</v>
      </c>
      <c r="D193" s="169" t="s">
        <v>723</v>
      </c>
      <c r="E193" s="169" t="s">
        <v>717</v>
      </c>
      <c r="F193" s="169" t="s">
        <v>718</v>
      </c>
      <c r="G193" s="104" t="s">
        <v>719</v>
      </c>
      <c r="H193" s="104" t="s">
        <v>719</v>
      </c>
      <c r="I193" s="105" t="s">
        <v>74</v>
      </c>
      <c r="J193" s="170">
        <v>149</v>
      </c>
      <c r="K193" s="107">
        <v>0</v>
      </c>
      <c r="L193" s="168">
        <f t="shared" si="4"/>
        <v>149</v>
      </c>
      <c r="M193" s="37"/>
      <c r="N193" s="152" t="s">
        <v>71</v>
      </c>
      <c r="O193" s="153" t="s">
        <v>71</v>
      </c>
      <c r="P193" s="97" t="s">
        <v>71</v>
      </c>
    </row>
    <row r="194" spans="2:16" ht="113" thickBot="1" x14ac:dyDescent="0.4">
      <c r="B194" s="171">
        <v>189</v>
      </c>
      <c r="C194" s="169" t="s">
        <v>724</v>
      </c>
      <c r="D194" s="169" t="s">
        <v>725</v>
      </c>
      <c r="E194" s="169" t="s">
        <v>717</v>
      </c>
      <c r="F194" s="169" t="s">
        <v>718</v>
      </c>
      <c r="G194" s="104" t="s">
        <v>719</v>
      </c>
      <c r="H194" s="104" t="s">
        <v>719</v>
      </c>
      <c r="I194" s="105" t="s">
        <v>74</v>
      </c>
      <c r="J194" s="170">
        <v>179</v>
      </c>
      <c r="K194" s="107">
        <v>0</v>
      </c>
      <c r="L194" s="168">
        <f t="shared" si="4"/>
        <v>179</v>
      </c>
      <c r="M194" s="37"/>
      <c r="N194" s="152" t="s">
        <v>71</v>
      </c>
      <c r="O194" s="153" t="s">
        <v>71</v>
      </c>
      <c r="P194" s="97" t="s">
        <v>71</v>
      </c>
    </row>
    <row r="195" spans="2:16" ht="113" thickBot="1" x14ac:dyDescent="0.4">
      <c r="B195" s="171">
        <v>190</v>
      </c>
      <c r="C195" s="169" t="s">
        <v>726</v>
      </c>
      <c r="D195" s="169" t="s">
        <v>727</v>
      </c>
      <c r="E195" s="169" t="s">
        <v>717</v>
      </c>
      <c r="F195" s="169" t="s">
        <v>718</v>
      </c>
      <c r="G195" s="104" t="s">
        <v>719</v>
      </c>
      <c r="H195" s="104" t="s">
        <v>719</v>
      </c>
      <c r="I195" s="105" t="s">
        <v>74</v>
      </c>
      <c r="J195" s="170">
        <v>238</v>
      </c>
      <c r="K195" s="107">
        <v>0</v>
      </c>
      <c r="L195" s="168">
        <f t="shared" si="4"/>
        <v>238</v>
      </c>
      <c r="M195" s="37"/>
      <c r="N195" s="152" t="s">
        <v>71</v>
      </c>
      <c r="O195" s="153" t="s">
        <v>71</v>
      </c>
      <c r="P195" s="97" t="s">
        <v>71</v>
      </c>
    </row>
    <row r="196" spans="2:16" ht="113" thickBot="1" x14ac:dyDescent="0.4">
      <c r="B196" s="171">
        <v>191</v>
      </c>
      <c r="C196" s="169" t="s">
        <v>728</v>
      </c>
      <c r="D196" s="169" t="s">
        <v>729</v>
      </c>
      <c r="E196" s="169" t="s">
        <v>717</v>
      </c>
      <c r="F196" s="169" t="s">
        <v>718</v>
      </c>
      <c r="G196" s="104" t="s">
        <v>719</v>
      </c>
      <c r="H196" s="104" t="s">
        <v>719</v>
      </c>
      <c r="I196" s="105" t="s">
        <v>74</v>
      </c>
      <c r="J196" s="170">
        <v>357</v>
      </c>
      <c r="K196" s="107">
        <v>0</v>
      </c>
      <c r="L196" s="168">
        <f t="shared" si="4"/>
        <v>357</v>
      </c>
      <c r="M196" s="37"/>
      <c r="N196" s="152" t="s">
        <v>71</v>
      </c>
      <c r="O196" s="153" t="s">
        <v>71</v>
      </c>
      <c r="P196" s="97" t="s">
        <v>71</v>
      </c>
    </row>
    <row r="197" spans="2:16" ht="113" thickBot="1" x14ac:dyDescent="0.4">
      <c r="B197" s="171">
        <v>192</v>
      </c>
      <c r="C197" s="169" t="s">
        <v>730</v>
      </c>
      <c r="D197" s="169" t="s">
        <v>731</v>
      </c>
      <c r="E197" s="169" t="s">
        <v>717</v>
      </c>
      <c r="F197" s="169" t="s">
        <v>718</v>
      </c>
      <c r="G197" s="104" t="s">
        <v>719</v>
      </c>
      <c r="H197" s="104" t="s">
        <v>719</v>
      </c>
      <c r="I197" s="105" t="s">
        <v>74</v>
      </c>
      <c r="J197" s="170">
        <v>774</v>
      </c>
      <c r="K197" s="107">
        <v>0</v>
      </c>
      <c r="L197" s="168">
        <f t="shared" si="4"/>
        <v>774</v>
      </c>
      <c r="M197" s="37"/>
      <c r="N197" s="152" t="s">
        <v>71</v>
      </c>
      <c r="O197" s="153" t="s">
        <v>71</v>
      </c>
      <c r="P197" s="97" t="s">
        <v>71</v>
      </c>
    </row>
    <row r="198" spans="2:16" ht="113" thickBot="1" x14ac:dyDescent="0.4">
      <c r="B198" s="171">
        <v>193</v>
      </c>
      <c r="C198" s="169" t="s">
        <v>732</v>
      </c>
      <c r="D198" s="169" t="s">
        <v>733</v>
      </c>
      <c r="E198" s="169" t="s">
        <v>717</v>
      </c>
      <c r="F198" s="169" t="s">
        <v>718</v>
      </c>
      <c r="G198" s="104" t="s">
        <v>719</v>
      </c>
      <c r="H198" s="104" t="s">
        <v>719</v>
      </c>
      <c r="I198" s="105" t="s">
        <v>74</v>
      </c>
      <c r="J198" s="170">
        <v>1190</v>
      </c>
      <c r="K198" s="107">
        <v>0</v>
      </c>
      <c r="L198" s="168">
        <f t="shared" si="4"/>
        <v>1190</v>
      </c>
      <c r="M198" s="37"/>
      <c r="N198" s="152" t="s">
        <v>71</v>
      </c>
      <c r="O198" s="153" t="s">
        <v>71</v>
      </c>
      <c r="P198" s="97" t="s">
        <v>71</v>
      </c>
    </row>
    <row r="199" spans="2:16" ht="113" thickBot="1" x14ac:dyDescent="0.4">
      <c r="B199" s="171">
        <v>194</v>
      </c>
      <c r="C199" s="169" t="s">
        <v>734</v>
      </c>
      <c r="D199" s="169" t="s">
        <v>735</v>
      </c>
      <c r="E199" s="169" t="s">
        <v>717</v>
      </c>
      <c r="F199" s="169" t="s">
        <v>718</v>
      </c>
      <c r="G199" s="104" t="s">
        <v>719</v>
      </c>
      <c r="H199" s="104" t="s">
        <v>719</v>
      </c>
      <c r="I199" s="105" t="s">
        <v>74</v>
      </c>
      <c r="J199" s="170">
        <v>2600</v>
      </c>
      <c r="K199" s="107">
        <v>0</v>
      </c>
      <c r="L199" s="168">
        <f t="shared" si="4"/>
        <v>2600</v>
      </c>
      <c r="M199" s="37"/>
      <c r="N199" s="152" t="s">
        <v>71</v>
      </c>
      <c r="O199" s="153" t="s">
        <v>71</v>
      </c>
      <c r="P199" s="97" t="s">
        <v>71</v>
      </c>
    </row>
    <row r="200" spans="2:16" ht="25.5" thickBot="1" x14ac:dyDescent="0.4">
      <c r="B200" s="171">
        <v>195</v>
      </c>
      <c r="C200" s="169" t="s">
        <v>736</v>
      </c>
      <c r="D200" s="169" t="s">
        <v>736</v>
      </c>
      <c r="E200" s="169" t="s">
        <v>736</v>
      </c>
      <c r="F200" s="169" t="s">
        <v>737</v>
      </c>
      <c r="G200" s="104" t="s">
        <v>719</v>
      </c>
      <c r="H200" s="104" t="s">
        <v>719</v>
      </c>
      <c r="I200" s="105" t="s">
        <v>297</v>
      </c>
      <c r="J200" s="170">
        <v>260</v>
      </c>
      <c r="K200" s="107">
        <v>0</v>
      </c>
      <c r="L200" s="168">
        <f t="shared" si="4"/>
        <v>260</v>
      </c>
      <c r="M200" s="37"/>
      <c r="N200" s="152" t="s">
        <v>71</v>
      </c>
      <c r="O200" s="153" t="s">
        <v>71</v>
      </c>
      <c r="P200" s="97" t="s">
        <v>71</v>
      </c>
    </row>
    <row r="201" spans="2:16" ht="113" thickBot="1" x14ac:dyDescent="0.4">
      <c r="B201" s="171">
        <v>196</v>
      </c>
      <c r="C201" s="169" t="s">
        <v>738</v>
      </c>
      <c r="D201" s="169" t="s">
        <v>739</v>
      </c>
      <c r="E201" s="169" t="s">
        <v>717</v>
      </c>
      <c r="F201" s="169" t="s">
        <v>718</v>
      </c>
      <c r="G201" s="104" t="s">
        <v>719</v>
      </c>
      <c r="H201" s="104" t="s">
        <v>719</v>
      </c>
      <c r="I201" s="105" t="s">
        <v>74</v>
      </c>
      <c r="J201" s="170">
        <v>208</v>
      </c>
      <c r="K201" s="107">
        <v>0</v>
      </c>
      <c r="L201" s="168">
        <f t="shared" si="4"/>
        <v>208</v>
      </c>
      <c r="M201" s="37"/>
      <c r="N201" s="152" t="s">
        <v>71</v>
      </c>
      <c r="O201" s="153" t="s">
        <v>71</v>
      </c>
      <c r="P201" s="97" t="s">
        <v>71</v>
      </c>
    </row>
    <row r="202" spans="2:16" ht="113" thickBot="1" x14ac:dyDescent="0.4">
      <c r="B202" s="171">
        <v>197</v>
      </c>
      <c r="C202" s="169" t="s">
        <v>740</v>
      </c>
      <c r="D202" s="169" t="s">
        <v>741</v>
      </c>
      <c r="E202" s="169" t="s">
        <v>717</v>
      </c>
      <c r="F202" s="169" t="s">
        <v>718</v>
      </c>
      <c r="G202" s="104" t="s">
        <v>719</v>
      </c>
      <c r="H202" s="104" t="s">
        <v>719</v>
      </c>
      <c r="I202" s="105" t="s">
        <v>74</v>
      </c>
      <c r="J202" s="170">
        <v>208</v>
      </c>
      <c r="K202" s="107">
        <v>0</v>
      </c>
      <c r="L202" s="168">
        <f t="shared" si="4"/>
        <v>208</v>
      </c>
      <c r="M202" s="37"/>
      <c r="N202" s="152" t="s">
        <v>71</v>
      </c>
      <c r="O202" s="153" t="s">
        <v>71</v>
      </c>
      <c r="P202" s="97" t="s">
        <v>71</v>
      </c>
    </row>
    <row r="203" spans="2:16" ht="113" thickBot="1" x14ac:dyDescent="0.4">
      <c r="B203" s="171">
        <v>198</v>
      </c>
      <c r="C203" s="169" t="s">
        <v>742</v>
      </c>
      <c r="D203" s="169" t="s">
        <v>743</v>
      </c>
      <c r="E203" s="169" t="s">
        <v>717</v>
      </c>
      <c r="F203" s="169" t="s">
        <v>718</v>
      </c>
      <c r="G203" s="104" t="s">
        <v>719</v>
      </c>
      <c r="H203" s="104" t="s">
        <v>719</v>
      </c>
      <c r="I203" s="105" t="s">
        <v>74</v>
      </c>
      <c r="J203" s="170">
        <v>261</v>
      </c>
      <c r="K203" s="107">
        <v>0</v>
      </c>
      <c r="L203" s="168">
        <f t="shared" si="4"/>
        <v>261</v>
      </c>
      <c r="M203" s="37"/>
      <c r="N203" s="152" t="s">
        <v>71</v>
      </c>
      <c r="O203" s="153" t="s">
        <v>71</v>
      </c>
      <c r="P203" s="97" t="s">
        <v>71</v>
      </c>
    </row>
    <row r="204" spans="2:16" ht="113" thickBot="1" x14ac:dyDescent="0.4">
      <c r="B204" s="171">
        <v>199</v>
      </c>
      <c r="C204" s="169" t="s">
        <v>744</v>
      </c>
      <c r="D204" s="169" t="s">
        <v>745</v>
      </c>
      <c r="E204" s="169" t="s">
        <v>717</v>
      </c>
      <c r="F204" s="169" t="s">
        <v>718</v>
      </c>
      <c r="G204" s="104" t="s">
        <v>719</v>
      </c>
      <c r="H204" s="104" t="s">
        <v>719</v>
      </c>
      <c r="I204" s="105" t="s">
        <v>74</v>
      </c>
      <c r="J204" s="170">
        <v>313</v>
      </c>
      <c r="K204" s="107">
        <v>0</v>
      </c>
      <c r="L204" s="168">
        <f t="shared" si="4"/>
        <v>313</v>
      </c>
      <c r="M204" s="37"/>
      <c r="N204" s="152" t="s">
        <v>71</v>
      </c>
      <c r="O204" s="153" t="s">
        <v>71</v>
      </c>
      <c r="P204" s="97" t="s">
        <v>71</v>
      </c>
    </row>
    <row r="205" spans="2:16" ht="113" thickBot="1" x14ac:dyDescent="0.4">
      <c r="B205" s="171">
        <v>200</v>
      </c>
      <c r="C205" s="169" t="s">
        <v>746</v>
      </c>
      <c r="D205" s="169" t="s">
        <v>747</v>
      </c>
      <c r="E205" s="169" t="s">
        <v>717</v>
      </c>
      <c r="F205" s="169" t="s">
        <v>718</v>
      </c>
      <c r="G205" s="104" t="s">
        <v>719</v>
      </c>
      <c r="H205" s="104" t="s">
        <v>719</v>
      </c>
      <c r="I205" s="105" t="s">
        <v>74</v>
      </c>
      <c r="J205" s="170">
        <v>417</v>
      </c>
      <c r="K205" s="107">
        <v>0</v>
      </c>
      <c r="L205" s="168">
        <f t="shared" si="4"/>
        <v>417</v>
      </c>
      <c r="M205" s="37"/>
      <c r="N205" s="152" t="s">
        <v>71</v>
      </c>
      <c r="O205" s="153" t="s">
        <v>71</v>
      </c>
      <c r="P205" s="97" t="s">
        <v>71</v>
      </c>
    </row>
    <row r="206" spans="2:16" ht="113" thickBot="1" x14ac:dyDescent="0.4">
      <c r="B206" s="171">
        <v>201</v>
      </c>
      <c r="C206" s="169" t="s">
        <v>748</v>
      </c>
      <c r="D206" s="169" t="s">
        <v>749</v>
      </c>
      <c r="E206" s="169" t="s">
        <v>717</v>
      </c>
      <c r="F206" s="169" t="s">
        <v>718</v>
      </c>
      <c r="G206" s="104" t="s">
        <v>719</v>
      </c>
      <c r="H206" s="104" t="s">
        <v>719</v>
      </c>
      <c r="I206" s="105" t="s">
        <v>74</v>
      </c>
      <c r="J206" s="170">
        <v>625</v>
      </c>
      <c r="K206" s="107">
        <v>0</v>
      </c>
      <c r="L206" s="168">
        <f t="shared" si="4"/>
        <v>625</v>
      </c>
      <c r="M206" s="37"/>
      <c r="N206" s="152" t="s">
        <v>71</v>
      </c>
      <c r="O206" s="153" t="s">
        <v>71</v>
      </c>
      <c r="P206" s="97" t="s">
        <v>71</v>
      </c>
    </row>
    <row r="207" spans="2:16" ht="113" thickBot="1" x14ac:dyDescent="0.4">
      <c r="B207" s="171">
        <v>202</v>
      </c>
      <c r="C207" s="169" t="s">
        <v>750</v>
      </c>
      <c r="D207" s="169" t="s">
        <v>751</v>
      </c>
      <c r="E207" s="169" t="s">
        <v>717</v>
      </c>
      <c r="F207" s="169" t="s">
        <v>718</v>
      </c>
      <c r="G207" s="104" t="s">
        <v>719</v>
      </c>
      <c r="H207" s="104" t="s">
        <v>719</v>
      </c>
      <c r="I207" s="105" t="s">
        <v>74</v>
      </c>
      <c r="J207" s="170">
        <v>1355</v>
      </c>
      <c r="K207" s="107">
        <v>0</v>
      </c>
      <c r="L207" s="168">
        <f t="shared" si="4"/>
        <v>1355</v>
      </c>
      <c r="M207" s="37"/>
      <c r="N207" s="152" t="s">
        <v>71</v>
      </c>
      <c r="O207" s="153" t="s">
        <v>71</v>
      </c>
      <c r="P207" s="97" t="s">
        <v>71</v>
      </c>
    </row>
    <row r="208" spans="2:16" ht="113" thickBot="1" x14ac:dyDescent="0.4">
      <c r="B208" s="171">
        <v>203</v>
      </c>
      <c r="C208" s="169" t="s">
        <v>752</v>
      </c>
      <c r="D208" s="169" t="s">
        <v>753</v>
      </c>
      <c r="E208" s="169" t="s">
        <v>717</v>
      </c>
      <c r="F208" s="169" t="s">
        <v>718</v>
      </c>
      <c r="G208" s="104" t="s">
        <v>719</v>
      </c>
      <c r="H208" s="104" t="s">
        <v>719</v>
      </c>
      <c r="I208" s="105" t="s">
        <v>74</v>
      </c>
      <c r="J208" s="170">
        <v>2083</v>
      </c>
      <c r="K208" s="107">
        <v>0</v>
      </c>
      <c r="L208" s="168">
        <f t="shared" si="4"/>
        <v>2083</v>
      </c>
      <c r="M208" s="37"/>
      <c r="N208" s="152" t="s">
        <v>71</v>
      </c>
      <c r="O208" s="153" t="s">
        <v>71</v>
      </c>
      <c r="P208" s="97" t="s">
        <v>71</v>
      </c>
    </row>
    <row r="209" spans="2:16" ht="113" thickBot="1" x14ac:dyDescent="0.4">
      <c r="B209" s="171">
        <v>204</v>
      </c>
      <c r="C209" s="169" t="s">
        <v>754</v>
      </c>
      <c r="D209" s="169" t="s">
        <v>755</v>
      </c>
      <c r="E209" s="169" t="s">
        <v>717</v>
      </c>
      <c r="F209" s="169" t="s">
        <v>718</v>
      </c>
      <c r="G209" s="104" t="s">
        <v>719</v>
      </c>
      <c r="H209" s="104" t="s">
        <v>719</v>
      </c>
      <c r="I209" s="105" t="s">
        <v>74</v>
      </c>
      <c r="J209" s="170">
        <v>5200</v>
      </c>
      <c r="K209" s="107">
        <v>0</v>
      </c>
      <c r="L209" s="168">
        <f t="shared" si="4"/>
        <v>5200</v>
      </c>
      <c r="M209" s="37"/>
      <c r="N209" s="152" t="s">
        <v>71</v>
      </c>
      <c r="O209" s="153" t="s">
        <v>71</v>
      </c>
      <c r="P209" s="97" t="s">
        <v>71</v>
      </c>
    </row>
    <row r="210" spans="2:16" ht="38" thickBot="1" x14ac:dyDescent="0.4">
      <c r="B210" s="171">
        <v>205</v>
      </c>
      <c r="C210" s="169" t="s">
        <v>756</v>
      </c>
      <c r="D210" s="169" t="s">
        <v>756</v>
      </c>
      <c r="E210" s="169" t="s">
        <v>756</v>
      </c>
      <c r="F210" s="169" t="s">
        <v>737</v>
      </c>
      <c r="G210" s="104" t="s">
        <v>719</v>
      </c>
      <c r="H210" s="104" t="s">
        <v>719</v>
      </c>
      <c r="I210" s="105" t="s">
        <v>297</v>
      </c>
      <c r="J210" s="170">
        <v>260</v>
      </c>
      <c r="K210" s="107">
        <v>0</v>
      </c>
      <c r="L210" s="168">
        <f t="shared" si="4"/>
        <v>260</v>
      </c>
      <c r="M210" s="37"/>
      <c r="N210" s="152" t="s">
        <v>71</v>
      </c>
      <c r="O210" s="153" t="s">
        <v>71</v>
      </c>
      <c r="P210" s="97" t="s">
        <v>71</v>
      </c>
    </row>
    <row r="211" spans="2:16" ht="113" thickBot="1" x14ac:dyDescent="0.4">
      <c r="B211" s="171">
        <v>206</v>
      </c>
      <c r="C211" s="169" t="s">
        <v>757</v>
      </c>
      <c r="D211" s="169" t="s">
        <v>757</v>
      </c>
      <c r="E211" s="169" t="s">
        <v>758</v>
      </c>
      <c r="F211" s="169" t="s">
        <v>718</v>
      </c>
      <c r="G211" s="104" t="s">
        <v>759</v>
      </c>
      <c r="H211" s="104" t="s">
        <v>759</v>
      </c>
      <c r="I211" s="105" t="s">
        <v>74</v>
      </c>
      <c r="J211" s="170">
        <v>63.44</v>
      </c>
      <c r="K211" s="107">
        <v>0</v>
      </c>
      <c r="L211" s="168">
        <f t="shared" si="4"/>
        <v>63.44</v>
      </c>
      <c r="M211" s="37"/>
      <c r="N211" s="152" t="s">
        <v>71</v>
      </c>
      <c r="O211" s="153" t="s">
        <v>71</v>
      </c>
      <c r="P211" s="97" t="s">
        <v>71</v>
      </c>
    </row>
    <row r="212" spans="2:16" ht="113" thickBot="1" x14ac:dyDescent="0.4">
      <c r="B212" s="171">
        <v>207</v>
      </c>
      <c r="C212" s="169" t="s">
        <v>760</v>
      </c>
      <c r="D212" s="169" t="s">
        <v>760</v>
      </c>
      <c r="E212" s="169" t="s">
        <v>717</v>
      </c>
      <c r="F212" s="169" t="s">
        <v>718</v>
      </c>
      <c r="G212" s="104" t="s">
        <v>759</v>
      </c>
      <c r="H212" s="104" t="s">
        <v>759</v>
      </c>
      <c r="I212" s="105" t="s">
        <v>74</v>
      </c>
      <c r="J212" s="170">
        <v>132.08000000000001</v>
      </c>
      <c r="K212" s="107">
        <v>0</v>
      </c>
      <c r="L212" s="168">
        <f t="shared" si="4"/>
        <v>132.08000000000001</v>
      </c>
      <c r="M212" s="37"/>
      <c r="N212" s="152" t="s">
        <v>71</v>
      </c>
      <c r="O212" s="153" t="s">
        <v>71</v>
      </c>
      <c r="P212" s="97" t="s">
        <v>71</v>
      </c>
    </row>
    <row r="213" spans="2:16" ht="100.5" thickBot="1" x14ac:dyDescent="0.4">
      <c r="B213" s="171">
        <v>208</v>
      </c>
      <c r="C213" s="169" t="s">
        <v>761</v>
      </c>
      <c r="D213" s="169" t="s">
        <v>761</v>
      </c>
      <c r="E213" s="169" t="s">
        <v>762</v>
      </c>
      <c r="F213" s="169" t="s">
        <v>718</v>
      </c>
      <c r="G213" s="104" t="s">
        <v>759</v>
      </c>
      <c r="H213" s="104" t="s">
        <v>759</v>
      </c>
      <c r="I213" s="105" t="s">
        <v>74</v>
      </c>
      <c r="J213" s="170">
        <v>226.72</v>
      </c>
      <c r="K213" s="107">
        <v>0</v>
      </c>
      <c r="L213" s="168">
        <f t="shared" si="4"/>
        <v>226.72</v>
      </c>
      <c r="M213" s="37"/>
      <c r="N213" s="152" t="s">
        <v>71</v>
      </c>
      <c r="O213" s="153" t="s">
        <v>71</v>
      </c>
      <c r="P213" s="97" t="s">
        <v>71</v>
      </c>
    </row>
    <row r="214" spans="2:16" ht="100.5" thickBot="1" x14ac:dyDescent="0.4">
      <c r="B214" s="171">
        <v>209</v>
      </c>
      <c r="C214" s="169" t="s">
        <v>763</v>
      </c>
      <c r="D214" s="169" t="s">
        <v>763</v>
      </c>
      <c r="E214" s="169" t="s">
        <v>764</v>
      </c>
      <c r="F214" s="169" t="s">
        <v>718</v>
      </c>
      <c r="G214" s="104" t="s">
        <v>759</v>
      </c>
      <c r="H214" s="104" t="s">
        <v>759</v>
      </c>
      <c r="I214" s="105" t="s">
        <v>74</v>
      </c>
      <c r="J214" s="170">
        <v>268</v>
      </c>
      <c r="K214" s="107">
        <v>0</v>
      </c>
      <c r="L214" s="168">
        <f t="shared" si="4"/>
        <v>268</v>
      </c>
      <c r="M214" s="37"/>
      <c r="N214" s="152" t="s">
        <v>71</v>
      </c>
      <c r="O214" s="153" t="s">
        <v>71</v>
      </c>
      <c r="P214" s="97" t="s">
        <v>71</v>
      </c>
    </row>
    <row r="215" spans="2:16" ht="100.5" thickBot="1" x14ac:dyDescent="0.4">
      <c r="B215" s="171">
        <v>210</v>
      </c>
      <c r="C215" s="169" t="s">
        <v>765</v>
      </c>
      <c r="D215" s="169" t="s">
        <v>765</v>
      </c>
      <c r="E215" s="169" t="s">
        <v>766</v>
      </c>
      <c r="F215" s="169" t="s">
        <v>767</v>
      </c>
      <c r="G215" s="104" t="s">
        <v>759</v>
      </c>
      <c r="H215" s="104" t="s">
        <v>759</v>
      </c>
      <c r="I215" s="105" t="s">
        <v>74</v>
      </c>
      <c r="J215" s="170">
        <v>405</v>
      </c>
      <c r="K215" s="107">
        <v>0</v>
      </c>
      <c r="L215" s="168">
        <f t="shared" si="4"/>
        <v>405</v>
      </c>
      <c r="M215" s="37"/>
      <c r="N215" s="152" t="s">
        <v>71</v>
      </c>
      <c r="O215" s="153" t="s">
        <v>71</v>
      </c>
      <c r="P215" s="97" t="s">
        <v>71</v>
      </c>
    </row>
    <row r="216" spans="2:16" ht="100.5" thickBot="1" x14ac:dyDescent="0.4">
      <c r="B216" s="171">
        <v>211</v>
      </c>
      <c r="C216" s="169" t="s">
        <v>768</v>
      </c>
      <c r="D216" s="169" t="s">
        <v>768</v>
      </c>
      <c r="E216" s="169" t="s">
        <v>769</v>
      </c>
      <c r="F216" s="169" t="s">
        <v>718</v>
      </c>
      <c r="G216" s="104" t="s">
        <v>759</v>
      </c>
      <c r="H216" s="104" t="s">
        <v>759</v>
      </c>
      <c r="I216" s="105" t="s">
        <v>74</v>
      </c>
      <c r="J216" s="170">
        <v>302</v>
      </c>
      <c r="K216" s="107">
        <v>0</v>
      </c>
      <c r="L216" s="168">
        <f t="shared" si="4"/>
        <v>302</v>
      </c>
      <c r="M216" s="37"/>
      <c r="N216" s="152" t="s">
        <v>71</v>
      </c>
      <c r="O216" s="153" t="s">
        <v>71</v>
      </c>
      <c r="P216" s="97" t="s">
        <v>71</v>
      </c>
    </row>
    <row r="217" spans="2:16" ht="100.5" thickBot="1" x14ac:dyDescent="0.4">
      <c r="B217" s="171">
        <v>212</v>
      </c>
      <c r="C217" s="169" t="s">
        <v>770</v>
      </c>
      <c r="D217" s="169" t="s">
        <v>770</v>
      </c>
      <c r="E217" s="169" t="s">
        <v>771</v>
      </c>
      <c r="F217" s="169" t="s">
        <v>718</v>
      </c>
      <c r="G217" s="104" t="s">
        <v>759</v>
      </c>
      <c r="H217" s="104" t="s">
        <v>759</v>
      </c>
      <c r="I217" s="105" t="s">
        <v>74</v>
      </c>
      <c r="J217" s="170">
        <v>423</v>
      </c>
      <c r="K217" s="107">
        <v>0</v>
      </c>
      <c r="L217" s="168">
        <f t="shared" si="4"/>
        <v>423</v>
      </c>
      <c r="M217" s="37"/>
      <c r="N217" s="152" t="s">
        <v>71</v>
      </c>
      <c r="O217" s="153" t="s">
        <v>71</v>
      </c>
      <c r="P217" s="97" t="s">
        <v>71</v>
      </c>
    </row>
    <row r="218" spans="2:16" ht="113" thickBot="1" x14ac:dyDescent="0.4">
      <c r="B218" s="171">
        <v>213</v>
      </c>
      <c r="C218" s="169" t="s">
        <v>772</v>
      </c>
      <c r="D218" s="169" t="s">
        <v>772</v>
      </c>
      <c r="E218" s="169" t="s">
        <v>717</v>
      </c>
      <c r="F218" s="169" t="s">
        <v>718</v>
      </c>
      <c r="G218" s="104" t="s">
        <v>759</v>
      </c>
      <c r="H218" s="104" t="s">
        <v>759</v>
      </c>
      <c r="I218" s="105" t="s">
        <v>74</v>
      </c>
      <c r="J218" s="170">
        <v>884</v>
      </c>
      <c r="K218" s="107">
        <v>0</v>
      </c>
      <c r="L218" s="168">
        <f t="shared" si="4"/>
        <v>884</v>
      </c>
      <c r="M218" s="37"/>
      <c r="N218" s="152" t="s">
        <v>71</v>
      </c>
      <c r="O218" s="153" t="s">
        <v>71</v>
      </c>
      <c r="P218" s="97" t="s">
        <v>71</v>
      </c>
    </row>
    <row r="219" spans="2:16" ht="113" thickBot="1" x14ac:dyDescent="0.4">
      <c r="B219" s="171">
        <v>214</v>
      </c>
      <c r="C219" s="169" t="s">
        <v>773</v>
      </c>
      <c r="D219" s="169" t="s">
        <v>773</v>
      </c>
      <c r="E219" s="169" t="s">
        <v>717</v>
      </c>
      <c r="F219" s="169" t="s">
        <v>718</v>
      </c>
      <c r="G219" s="104" t="s">
        <v>759</v>
      </c>
      <c r="H219" s="104" t="s">
        <v>759</v>
      </c>
      <c r="I219" s="105" t="s">
        <v>74</v>
      </c>
      <c r="J219" s="170">
        <v>1164</v>
      </c>
      <c r="K219" s="107">
        <v>0</v>
      </c>
      <c r="L219" s="168">
        <f t="shared" si="4"/>
        <v>1164</v>
      </c>
      <c r="M219" s="37"/>
      <c r="N219" s="152" t="s">
        <v>71</v>
      </c>
      <c r="O219" s="153" t="s">
        <v>71</v>
      </c>
      <c r="P219" s="97" t="s">
        <v>71</v>
      </c>
    </row>
    <row r="220" spans="2:16" ht="113" thickBot="1" x14ac:dyDescent="0.4">
      <c r="B220" s="171">
        <v>215</v>
      </c>
      <c r="C220" s="169" t="s">
        <v>774</v>
      </c>
      <c r="D220" s="169" t="s">
        <v>774</v>
      </c>
      <c r="E220" s="169" t="s">
        <v>717</v>
      </c>
      <c r="F220" s="169" t="s">
        <v>718</v>
      </c>
      <c r="G220" s="104" t="s">
        <v>759</v>
      </c>
      <c r="H220" s="104" t="s">
        <v>759</v>
      </c>
      <c r="I220" s="105" t="s">
        <v>74</v>
      </c>
      <c r="J220" s="170">
        <v>748.8</v>
      </c>
      <c r="K220" s="107">
        <v>0</v>
      </c>
      <c r="L220" s="168">
        <f t="shared" ref="L220:L270" si="5">IF(J220="","",(J220-(J220*K220)))</f>
        <v>748.8</v>
      </c>
      <c r="M220" s="37"/>
      <c r="N220" s="152" t="s">
        <v>71</v>
      </c>
      <c r="O220" s="153" t="s">
        <v>71</v>
      </c>
      <c r="P220" s="97" t="s">
        <v>71</v>
      </c>
    </row>
    <row r="221" spans="2:16" ht="113" thickBot="1" x14ac:dyDescent="0.4">
      <c r="B221" s="171">
        <v>216</v>
      </c>
      <c r="C221" s="169" t="s">
        <v>775</v>
      </c>
      <c r="D221" s="169" t="s">
        <v>775</v>
      </c>
      <c r="E221" s="169" t="s">
        <v>717</v>
      </c>
      <c r="F221" s="169" t="s">
        <v>718</v>
      </c>
      <c r="G221" s="104" t="s">
        <v>759</v>
      </c>
      <c r="H221" s="104" t="s">
        <v>759</v>
      </c>
      <c r="I221" s="105" t="s">
        <v>74</v>
      </c>
      <c r="J221" s="170">
        <v>1029.5999999999999</v>
      </c>
      <c r="K221" s="107">
        <v>0</v>
      </c>
      <c r="L221" s="168">
        <f t="shared" si="5"/>
        <v>1029.5999999999999</v>
      </c>
      <c r="M221" s="37"/>
      <c r="N221" s="152" t="s">
        <v>71</v>
      </c>
      <c r="O221" s="153" t="s">
        <v>71</v>
      </c>
      <c r="P221" s="97" t="s">
        <v>71</v>
      </c>
    </row>
    <row r="222" spans="2:16" ht="113" thickBot="1" x14ac:dyDescent="0.4">
      <c r="B222" s="171">
        <v>217</v>
      </c>
      <c r="C222" s="169" t="s">
        <v>776</v>
      </c>
      <c r="D222" s="169" t="s">
        <v>776</v>
      </c>
      <c r="E222" s="169" t="s">
        <v>717</v>
      </c>
      <c r="F222" s="169" t="s">
        <v>718</v>
      </c>
      <c r="G222" s="104" t="s">
        <v>759</v>
      </c>
      <c r="H222" s="104" t="s">
        <v>759</v>
      </c>
      <c r="I222" s="105" t="s">
        <v>74</v>
      </c>
      <c r="J222" s="170">
        <v>1352</v>
      </c>
      <c r="K222" s="107">
        <v>0</v>
      </c>
      <c r="L222" s="168">
        <f t="shared" si="5"/>
        <v>1352</v>
      </c>
      <c r="M222" s="37"/>
      <c r="N222" s="152" t="s">
        <v>71</v>
      </c>
      <c r="O222" s="153" t="s">
        <v>71</v>
      </c>
      <c r="P222" s="97" t="s">
        <v>71</v>
      </c>
    </row>
    <row r="223" spans="2:16" ht="113" thickBot="1" x14ac:dyDescent="0.4">
      <c r="B223" s="171">
        <v>218</v>
      </c>
      <c r="C223" s="169" t="s">
        <v>777</v>
      </c>
      <c r="D223" s="169" t="s">
        <v>777</v>
      </c>
      <c r="E223" s="169" t="s">
        <v>717</v>
      </c>
      <c r="F223" s="169" t="s">
        <v>718</v>
      </c>
      <c r="G223" s="104" t="s">
        <v>759</v>
      </c>
      <c r="H223" s="104" t="s">
        <v>759</v>
      </c>
      <c r="I223" s="105" t="s">
        <v>74</v>
      </c>
      <c r="J223" s="170">
        <v>1965.6</v>
      </c>
      <c r="K223" s="107">
        <v>0</v>
      </c>
      <c r="L223" s="168">
        <f t="shared" si="5"/>
        <v>1965.6</v>
      </c>
      <c r="M223" s="37"/>
      <c r="N223" s="152" t="s">
        <v>71</v>
      </c>
      <c r="O223" s="153" t="s">
        <v>71</v>
      </c>
      <c r="P223" s="97" t="s">
        <v>71</v>
      </c>
    </row>
    <row r="224" spans="2:16" ht="113" thickBot="1" x14ac:dyDescent="0.4">
      <c r="B224" s="171">
        <v>219</v>
      </c>
      <c r="C224" s="169" t="s">
        <v>778</v>
      </c>
      <c r="D224" s="169" t="s">
        <v>778</v>
      </c>
      <c r="E224" s="169" t="s">
        <v>717</v>
      </c>
      <c r="F224" s="169" t="s">
        <v>718</v>
      </c>
      <c r="G224" s="104" t="s">
        <v>759</v>
      </c>
      <c r="H224" s="104" t="s">
        <v>759</v>
      </c>
      <c r="I224" s="105" t="s">
        <v>74</v>
      </c>
      <c r="J224" s="170">
        <v>2485.6</v>
      </c>
      <c r="K224" s="107">
        <v>0</v>
      </c>
      <c r="L224" s="168">
        <f t="shared" si="5"/>
        <v>2485.6</v>
      </c>
      <c r="M224" s="37"/>
      <c r="N224" s="152" t="s">
        <v>71</v>
      </c>
      <c r="O224" s="153" t="s">
        <v>71</v>
      </c>
      <c r="P224" s="97" t="s">
        <v>71</v>
      </c>
    </row>
    <row r="225" spans="2:16" ht="25.5" thickBot="1" x14ac:dyDescent="0.4">
      <c r="B225" s="171">
        <v>220</v>
      </c>
      <c r="C225" s="169" t="s">
        <v>779</v>
      </c>
      <c r="D225" s="169" t="s">
        <v>779</v>
      </c>
      <c r="E225" s="169" t="s">
        <v>779</v>
      </c>
      <c r="F225" s="169" t="s">
        <v>737</v>
      </c>
      <c r="G225" s="104" t="s">
        <v>759</v>
      </c>
      <c r="H225" s="104" t="s">
        <v>759</v>
      </c>
      <c r="I225" s="105" t="s">
        <v>297</v>
      </c>
      <c r="J225" s="170">
        <v>156</v>
      </c>
      <c r="K225" s="107">
        <v>0</v>
      </c>
      <c r="L225" s="168">
        <f t="shared" si="5"/>
        <v>156</v>
      </c>
      <c r="M225" s="37"/>
      <c r="N225" s="152" t="s">
        <v>71</v>
      </c>
      <c r="O225" s="153" t="s">
        <v>71</v>
      </c>
      <c r="P225" s="97" t="s">
        <v>71</v>
      </c>
    </row>
    <row r="226" spans="2:16" ht="50.5" thickBot="1" x14ac:dyDescent="0.4">
      <c r="B226" s="171">
        <v>221</v>
      </c>
      <c r="C226" s="169" t="s">
        <v>780</v>
      </c>
      <c r="D226" s="169" t="s">
        <v>781</v>
      </c>
      <c r="E226" s="169" t="s">
        <v>782</v>
      </c>
      <c r="F226" s="169" t="s">
        <v>783</v>
      </c>
      <c r="G226" s="104" t="s">
        <v>784</v>
      </c>
      <c r="H226" s="104" t="s">
        <v>784</v>
      </c>
      <c r="I226" s="105" t="s">
        <v>74</v>
      </c>
      <c r="J226" s="170">
        <v>120</v>
      </c>
      <c r="K226" s="107">
        <v>0</v>
      </c>
      <c r="L226" s="168">
        <f t="shared" si="5"/>
        <v>120</v>
      </c>
      <c r="M226" s="37"/>
      <c r="N226" s="152" t="s">
        <v>71</v>
      </c>
      <c r="O226" s="153" t="s">
        <v>71</v>
      </c>
      <c r="P226" s="97" t="s">
        <v>71</v>
      </c>
    </row>
    <row r="227" spans="2:16" ht="75.5" thickBot="1" x14ac:dyDescent="0.4">
      <c r="B227" s="171">
        <v>222</v>
      </c>
      <c r="C227" s="169" t="s">
        <v>785</v>
      </c>
      <c r="D227" s="169" t="s">
        <v>786</v>
      </c>
      <c r="E227" s="169" t="s">
        <v>787</v>
      </c>
      <c r="F227" s="169" t="s">
        <v>788</v>
      </c>
      <c r="G227" s="104" t="s">
        <v>784</v>
      </c>
      <c r="H227" s="104" t="s">
        <v>784</v>
      </c>
      <c r="I227" s="105" t="s">
        <v>74</v>
      </c>
      <c r="J227" s="170">
        <v>15</v>
      </c>
      <c r="K227" s="107">
        <v>0</v>
      </c>
      <c r="L227" s="168">
        <f t="shared" si="5"/>
        <v>15</v>
      </c>
      <c r="M227" s="37"/>
      <c r="N227" s="152" t="s">
        <v>71</v>
      </c>
      <c r="O227" s="153" t="s">
        <v>71</v>
      </c>
      <c r="P227" s="97" t="s">
        <v>71</v>
      </c>
    </row>
    <row r="228" spans="2:16" ht="141" thickBot="1" x14ac:dyDescent="0.4">
      <c r="B228" s="171">
        <v>223</v>
      </c>
      <c r="C228" s="169" t="s">
        <v>789</v>
      </c>
      <c r="D228" s="169" t="s">
        <v>789</v>
      </c>
      <c r="E228" s="169" t="s">
        <v>790</v>
      </c>
      <c r="F228" s="169" t="s">
        <v>718</v>
      </c>
      <c r="G228" s="104" t="s">
        <v>784</v>
      </c>
      <c r="H228" s="104" t="s">
        <v>784</v>
      </c>
      <c r="I228" s="105" t="s">
        <v>74</v>
      </c>
      <c r="J228" s="170">
        <v>67.599999999999994</v>
      </c>
      <c r="K228" s="107">
        <v>0</v>
      </c>
      <c r="L228" s="168">
        <f t="shared" si="5"/>
        <v>67.599999999999994</v>
      </c>
      <c r="M228" s="37"/>
      <c r="N228" s="152" t="s">
        <v>71</v>
      </c>
      <c r="O228" s="153" t="s">
        <v>71</v>
      </c>
      <c r="P228" s="97" t="s">
        <v>71</v>
      </c>
    </row>
    <row r="229" spans="2:16" ht="141" thickBot="1" x14ac:dyDescent="0.4">
      <c r="B229" s="171">
        <v>224</v>
      </c>
      <c r="C229" s="169" t="s">
        <v>791</v>
      </c>
      <c r="D229" s="169" t="s">
        <v>791</v>
      </c>
      <c r="E229" s="169" t="s">
        <v>792</v>
      </c>
      <c r="F229" s="169" t="s">
        <v>718</v>
      </c>
      <c r="G229" s="104" t="s">
        <v>784</v>
      </c>
      <c r="H229" s="104" t="s">
        <v>784</v>
      </c>
      <c r="I229" s="105" t="s">
        <v>74</v>
      </c>
      <c r="J229" s="170">
        <v>53</v>
      </c>
      <c r="K229" s="107">
        <v>0</v>
      </c>
      <c r="L229" s="168">
        <f t="shared" si="5"/>
        <v>53</v>
      </c>
      <c r="M229" s="37"/>
      <c r="N229" s="152" t="s">
        <v>71</v>
      </c>
      <c r="O229" s="153" t="s">
        <v>71</v>
      </c>
      <c r="P229" s="97" t="s">
        <v>71</v>
      </c>
    </row>
    <row r="230" spans="2:16" ht="141" thickBot="1" x14ac:dyDescent="0.4">
      <c r="B230" s="171">
        <v>225</v>
      </c>
      <c r="C230" s="169" t="s">
        <v>793</v>
      </c>
      <c r="D230" s="169" t="s">
        <v>793</v>
      </c>
      <c r="E230" s="169" t="s">
        <v>794</v>
      </c>
      <c r="F230" s="169" t="s">
        <v>718</v>
      </c>
      <c r="G230" s="104" t="s">
        <v>784</v>
      </c>
      <c r="H230" s="104" t="s">
        <v>784</v>
      </c>
      <c r="I230" s="105" t="s">
        <v>74</v>
      </c>
      <c r="J230" s="170">
        <v>79</v>
      </c>
      <c r="K230" s="107">
        <v>0</v>
      </c>
      <c r="L230" s="168">
        <f t="shared" si="5"/>
        <v>79</v>
      </c>
      <c r="M230" s="37"/>
      <c r="N230" s="152" t="s">
        <v>71</v>
      </c>
      <c r="O230" s="153" t="s">
        <v>71</v>
      </c>
      <c r="P230" s="97" t="s">
        <v>71</v>
      </c>
    </row>
    <row r="231" spans="2:16" ht="141" thickBot="1" x14ac:dyDescent="0.4">
      <c r="B231" s="171">
        <v>226</v>
      </c>
      <c r="C231" s="169" t="s">
        <v>795</v>
      </c>
      <c r="D231" s="169" t="s">
        <v>795</v>
      </c>
      <c r="E231" s="169" t="s">
        <v>796</v>
      </c>
      <c r="F231" s="169" t="s">
        <v>718</v>
      </c>
      <c r="G231" s="104" t="s">
        <v>784</v>
      </c>
      <c r="H231" s="104" t="s">
        <v>784</v>
      </c>
      <c r="I231" s="105" t="s">
        <v>74</v>
      </c>
      <c r="J231" s="170">
        <v>130</v>
      </c>
      <c r="K231" s="107">
        <v>0</v>
      </c>
      <c r="L231" s="168">
        <f t="shared" si="5"/>
        <v>130</v>
      </c>
      <c r="M231" s="37"/>
      <c r="N231" s="152" t="s">
        <v>71</v>
      </c>
      <c r="O231" s="153" t="s">
        <v>71</v>
      </c>
      <c r="P231" s="97" t="s">
        <v>71</v>
      </c>
    </row>
    <row r="232" spans="2:16" ht="166.5" thickBot="1" x14ac:dyDescent="0.4">
      <c r="B232" s="171">
        <v>227</v>
      </c>
      <c r="C232" s="169" t="s">
        <v>797</v>
      </c>
      <c r="D232" s="169" t="s">
        <v>798</v>
      </c>
      <c r="E232" s="169" t="s">
        <v>799</v>
      </c>
      <c r="F232" s="169" t="s">
        <v>718</v>
      </c>
      <c r="G232" s="104" t="s">
        <v>784</v>
      </c>
      <c r="H232" s="104" t="s">
        <v>784</v>
      </c>
      <c r="I232" s="105" t="s">
        <v>74</v>
      </c>
      <c r="J232" s="170">
        <v>118.56</v>
      </c>
      <c r="K232" s="107">
        <v>0</v>
      </c>
      <c r="L232" s="168">
        <f t="shared" si="5"/>
        <v>118.56</v>
      </c>
      <c r="M232" s="37"/>
      <c r="N232" s="152" t="s">
        <v>71</v>
      </c>
      <c r="O232" s="153" t="s">
        <v>71</v>
      </c>
      <c r="P232" s="97" t="s">
        <v>71</v>
      </c>
    </row>
    <row r="233" spans="2:16" ht="166.5" thickBot="1" x14ac:dyDescent="0.4">
      <c r="B233" s="171">
        <v>228</v>
      </c>
      <c r="C233" s="169" t="s">
        <v>800</v>
      </c>
      <c r="D233" s="169" t="s">
        <v>800</v>
      </c>
      <c r="E233" s="169" t="s">
        <v>801</v>
      </c>
      <c r="F233" s="169" t="s">
        <v>718</v>
      </c>
      <c r="G233" s="104" t="s">
        <v>784</v>
      </c>
      <c r="H233" s="104" t="s">
        <v>784</v>
      </c>
      <c r="I233" s="105" t="s">
        <v>74</v>
      </c>
      <c r="J233" s="170">
        <v>141.44</v>
      </c>
      <c r="K233" s="107">
        <v>0</v>
      </c>
      <c r="L233" s="168">
        <f t="shared" si="5"/>
        <v>141.44</v>
      </c>
      <c r="M233" s="37"/>
      <c r="N233" s="152" t="s">
        <v>71</v>
      </c>
      <c r="O233" s="153" t="s">
        <v>71</v>
      </c>
      <c r="P233" s="97" t="s">
        <v>71</v>
      </c>
    </row>
    <row r="234" spans="2:16" ht="141" thickBot="1" x14ac:dyDescent="0.4">
      <c r="B234" s="171">
        <v>229</v>
      </c>
      <c r="C234" s="169" t="s">
        <v>802</v>
      </c>
      <c r="D234" s="169" t="s">
        <v>802</v>
      </c>
      <c r="E234" s="169" t="s">
        <v>803</v>
      </c>
      <c r="F234" s="169" t="s">
        <v>718</v>
      </c>
      <c r="G234" s="104" t="s">
        <v>784</v>
      </c>
      <c r="H234" s="104" t="s">
        <v>784</v>
      </c>
      <c r="I234" s="105" t="s">
        <v>74</v>
      </c>
      <c r="J234" s="170">
        <v>187.2</v>
      </c>
      <c r="K234" s="107">
        <v>0</v>
      </c>
      <c r="L234" s="168">
        <f t="shared" si="5"/>
        <v>187.2</v>
      </c>
      <c r="M234" s="37"/>
      <c r="N234" s="152" t="s">
        <v>71</v>
      </c>
      <c r="O234" s="153" t="s">
        <v>71</v>
      </c>
      <c r="P234" s="97" t="s">
        <v>71</v>
      </c>
    </row>
    <row r="235" spans="2:16" ht="25.5" thickBot="1" x14ac:dyDescent="0.4">
      <c r="B235" s="171">
        <v>230</v>
      </c>
      <c r="C235" s="169" t="s">
        <v>804</v>
      </c>
      <c r="D235" s="169" t="s">
        <v>805</v>
      </c>
      <c r="E235" s="169" t="s">
        <v>805</v>
      </c>
      <c r="F235" s="169" t="s">
        <v>737</v>
      </c>
      <c r="G235" s="104" t="s">
        <v>784</v>
      </c>
      <c r="H235" s="104" t="s">
        <v>784</v>
      </c>
      <c r="I235" s="105" t="s">
        <v>297</v>
      </c>
      <c r="J235" s="170">
        <v>156</v>
      </c>
      <c r="K235" s="107">
        <v>0</v>
      </c>
      <c r="L235" s="168">
        <f t="shared" si="5"/>
        <v>156</v>
      </c>
      <c r="M235" s="37"/>
      <c r="N235" s="152" t="s">
        <v>71</v>
      </c>
      <c r="O235" s="153" t="s">
        <v>71</v>
      </c>
      <c r="P235" s="97" t="s">
        <v>71</v>
      </c>
    </row>
    <row r="236" spans="2:16" ht="166.5" thickBot="1" x14ac:dyDescent="0.4">
      <c r="B236" s="171">
        <v>231</v>
      </c>
      <c r="C236" s="169" t="s">
        <v>806</v>
      </c>
      <c r="D236" s="169" t="s">
        <v>806</v>
      </c>
      <c r="E236" s="169" t="s">
        <v>807</v>
      </c>
      <c r="F236" s="169" t="s">
        <v>718</v>
      </c>
      <c r="G236" s="104" t="s">
        <v>784</v>
      </c>
      <c r="H236" s="104" t="s">
        <v>784</v>
      </c>
      <c r="I236" s="105" t="s">
        <v>74</v>
      </c>
      <c r="J236" s="170">
        <v>70</v>
      </c>
      <c r="K236" s="107">
        <v>0</v>
      </c>
      <c r="L236" s="168">
        <f t="shared" si="5"/>
        <v>70</v>
      </c>
      <c r="M236" s="37"/>
      <c r="N236" s="152" t="s">
        <v>71</v>
      </c>
      <c r="O236" s="153" t="s">
        <v>71</v>
      </c>
      <c r="P236" s="97" t="s">
        <v>71</v>
      </c>
    </row>
    <row r="237" spans="2:16" ht="166.5" thickBot="1" x14ac:dyDescent="0.4">
      <c r="B237" s="171">
        <v>232</v>
      </c>
      <c r="C237" s="169" t="s">
        <v>808</v>
      </c>
      <c r="D237" s="169" t="s">
        <v>808</v>
      </c>
      <c r="E237" s="169" t="s">
        <v>809</v>
      </c>
      <c r="F237" s="169" t="s">
        <v>718</v>
      </c>
      <c r="G237" s="104" t="s">
        <v>784</v>
      </c>
      <c r="H237" s="104" t="s">
        <v>784</v>
      </c>
      <c r="I237" s="105" t="s">
        <v>74</v>
      </c>
      <c r="J237" s="170">
        <v>96</v>
      </c>
      <c r="K237" s="107">
        <v>0</v>
      </c>
      <c r="L237" s="168">
        <f t="shared" si="5"/>
        <v>96</v>
      </c>
      <c r="M237" s="37"/>
      <c r="N237" s="152" t="s">
        <v>71</v>
      </c>
      <c r="O237" s="153" t="s">
        <v>71</v>
      </c>
      <c r="P237" s="97" t="s">
        <v>71</v>
      </c>
    </row>
    <row r="238" spans="2:16" ht="179" thickBot="1" x14ac:dyDescent="0.4">
      <c r="B238" s="171">
        <v>233</v>
      </c>
      <c r="C238" s="169" t="s">
        <v>810</v>
      </c>
      <c r="D238" s="169" t="s">
        <v>810</v>
      </c>
      <c r="E238" s="169" t="s">
        <v>811</v>
      </c>
      <c r="F238" s="169" t="s">
        <v>718</v>
      </c>
      <c r="G238" s="104" t="s">
        <v>784</v>
      </c>
      <c r="H238" s="104" t="s">
        <v>784</v>
      </c>
      <c r="I238" s="105" t="s">
        <v>74</v>
      </c>
      <c r="J238" s="170">
        <v>96</v>
      </c>
      <c r="K238" s="107">
        <v>0</v>
      </c>
      <c r="L238" s="168">
        <f t="shared" si="5"/>
        <v>96</v>
      </c>
      <c r="M238" s="37"/>
      <c r="N238" s="152" t="s">
        <v>71</v>
      </c>
      <c r="O238" s="153" t="s">
        <v>71</v>
      </c>
      <c r="P238" s="97" t="s">
        <v>71</v>
      </c>
    </row>
    <row r="239" spans="2:16" ht="179" thickBot="1" x14ac:dyDescent="0.4">
      <c r="B239" s="171">
        <v>234</v>
      </c>
      <c r="C239" s="169" t="s">
        <v>812</v>
      </c>
      <c r="D239" s="169" t="s">
        <v>812</v>
      </c>
      <c r="E239" s="169" t="s">
        <v>813</v>
      </c>
      <c r="F239" s="169" t="s">
        <v>718</v>
      </c>
      <c r="G239" s="104" t="s">
        <v>784</v>
      </c>
      <c r="H239" s="104" t="s">
        <v>784</v>
      </c>
      <c r="I239" s="105" t="s">
        <v>74</v>
      </c>
      <c r="J239" s="170">
        <v>118</v>
      </c>
      <c r="K239" s="107">
        <v>0</v>
      </c>
      <c r="L239" s="168">
        <f t="shared" si="5"/>
        <v>118</v>
      </c>
      <c r="M239" s="37"/>
      <c r="N239" s="152" t="s">
        <v>71</v>
      </c>
      <c r="O239" s="153" t="s">
        <v>71</v>
      </c>
      <c r="P239" s="97" t="s">
        <v>71</v>
      </c>
    </row>
    <row r="240" spans="2:16" ht="25.5" thickBot="1" x14ac:dyDescent="0.4">
      <c r="B240" s="171">
        <v>235</v>
      </c>
      <c r="C240" s="169" t="s">
        <v>814</v>
      </c>
      <c r="D240" s="169" t="s">
        <v>814</v>
      </c>
      <c r="E240" s="169" t="s">
        <v>814</v>
      </c>
      <c r="F240" s="169" t="s">
        <v>737</v>
      </c>
      <c r="G240" s="104" t="s">
        <v>784</v>
      </c>
      <c r="H240" s="104" t="s">
        <v>784</v>
      </c>
      <c r="I240" s="105" t="s">
        <v>297</v>
      </c>
      <c r="J240" s="170">
        <v>156</v>
      </c>
      <c r="K240" s="107">
        <v>0</v>
      </c>
      <c r="L240" s="168">
        <f t="shared" si="5"/>
        <v>156</v>
      </c>
      <c r="M240" s="37"/>
      <c r="N240" s="152" t="s">
        <v>71</v>
      </c>
      <c r="O240" s="153" t="s">
        <v>71</v>
      </c>
      <c r="P240" s="97" t="s">
        <v>71</v>
      </c>
    </row>
    <row r="241" spans="2:16" ht="113" thickBot="1" x14ac:dyDescent="0.4">
      <c r="B241" s="171">
        <v>236</v>
      </c>
      <c r="C241" s="169" t="s">
        <v>815</v>
      </c>
      <c r="D241" s="169" t="s">
        <v>816</v>
      </c>
      <c r="E241" s="169" t="s">
        <v>717</v>
      </c>
      <c r="F241" s="169" t="s">
        <v>817</v>
      </c>
      <c r="G241" s="104" t="s">
        <v>784</v>
      </c>
      <c r="H241" s="104" t="s">
        <v>784</v>
      </c>
      <c r="I241" s="105" t="s">
        <v>74</v>
      </c>
      <c r="J241" s="170">
        <v>182</v>
      </c>
      <c r="K241" s="107">
        <v>0</v>
      </c>
      <c r="L241" s="168">
        <f t="shared" si="5"/>
        <v>182</v>
      </c>
      <c r="M241" s="37"/>
      <c r="N241" s="152" t="s">
        <v>71</v>
      </c>
      <c r="O241" s="153" t="s">
        <v>71</v>
      </c>
      <c r="P241" s="97" t="s">
        <v>71</v>
      </c>
    </row>
    <row r="242" spans="2:16" ht="113" thickBot="1" x14ac:dyDescent="0.4">
      <c r="B242" s="171">
        <v>237</v>
      </c>
      <c r="C242" s="169" t="s">
        <v>818</v>
      </c>
      <c r="D242" s="169" t="s">
        <v>819</v>
      </c>
      <c r="E242" s="169" t="s">
        <v>717</v>
      </c>
      <c r="F242" s="169" t="s">
        <v>817</v>
      </c>
      <c r="G242" s="104" t="s">
        <v>784</v>
      </c>
      <c r="H242" s="104" t="s">
        <v>784</v>
      </c>
      <c r="I242" s="105" t="s">
        <v>74</v>
      </c>
      <c r="J242" s="170">
        <v>244.4</v>
      </c>
      <c r="K242" s="107">
        <v>0</v>
      </c>
      <c r="L242" s="168">
        <f t="shared" si="5"/>
        <v>244.4</v>
      </c>
      <c r="M242" s="37"/>
      <c r="N242" s="152" t="s">
        <v>71</v>
      </c>
      <c r="O242" s="153" t="s">
        <v>71</v>
      </c>
      <c r="P242" s="97" t="s">
        <v>71</v>
      </c>
    </row>
    <row r="243" spans="2:16" ht="113" thickBot="1" x14ac:dyDescent="0.4">
      <c r="B243" s="171">
        <v>238</v>
      </c>
      <c r="C243" s="169" t="s">
        <v>820</v>
      </c>
      <c r="D243" s="169" t="s">
        <v>821</v>
      </c>
      <c r="E243" s="169" t="s">
        <v>717</v>
      </c>
      <c r="F243" s="169" t="s">
        <v>817</v>
      </c>
      <c r="G243" s="104" t="s">
        <v>784</v>
      </c>
      <c r="H243" s="104" t="s">
        <v>784</v>
      </c>
      <c r="I243" s="105" t="s">
        <v>74</v>
      </c>
      <c r="J243" s="170">
        <v>364</v>
      </c>
      <c r="K243" s="107">
        <v>0</v>
      </c>
      <c r="L243" s="168">
        <f t="shared" si="5"/>
        <v>364</v>
      </c>
      <c r="M243" s="37"/>
      <c r="N243" s="152" t="s">
        <v>71</v>
      </c>
      <c r="O243" s="153" t="s">
        <v>71</v>
      </c>
      <c r="P243" s="97" t="s">
        <v>71</v>
      </c>
    </row>
    <row r="244" spans="2:16" ht="113" thickBot="1" x14ac:dyDescent="0.4">
      <c r="B244" s="171">
        <v>239</v>
      </c>
      <c r="C244" s="169" t="s">
        <v>822</v>
      </c>
      <c r="D244" s="169" t="s">
        <v>823</v>
      </c>
      <c r="E244" s="169" t="s">
        <v>717</v>
      </c>
      <c r="F244" s="169" t="s">
        <v>817</v>
      </c>
      <c r="G244" s="104" t="s">
        <v>784</v>
      </c>
      <c r="H244" s="104" t="s">
        <v>784</v>
      </c>
      <c r="I244" s="105" t="s">
        <v>74</v>
      </c>
      <c r="J244" s="170">
        <v>806</v>
      </c>
      <c r="K244" s="107">
        <v>0</v>
      </c>
      <c r="L244" s="168">
        <f t="shared" si="5"/>
        <v>806</v>
      </c>
      <c r="M244" s="37"/>
      <c r="N244" s="152" t="s">
        <v>71</v>
      </c>
      <c r="O244" s="153" t="s">
        <v>71</v>
      </c>
      <c r="P244" s="97" t="s">
        <v>71</v>
      </c>
    </row>
    <row r="245" spans="2:16" ht="113" thickBot="1" x14ac:dyDescent="0.4">
      <c r="B245" s="171">
        <v>240</v>
      </c>
      <c r="C245" s="169" t="s">
        <v>824</v>
      </c>
      <c r="D245" s="169" t="s">
        <v>825</v>
      </c>
      <c r="E245" s="169" t="s">
        <v>717</v>
      </c>
      <c r="F245" s="169" t="s">
        <v>817</v>
      </c>
      <c r="G245" s="104" t="s">
        <v>784</v>
      </c>
      <c r="H245" s="104" t="s">
        <v>784</v>
      </c>
      <c r="I245" s="105" t="s">
        <v>74</v>
      </c>
      <c r="J245" s="170">
        <v>1352</v>
      </c>
      <c r="K245" s="107">
        <v>0</v>
      </c>
      <c r="L245" s="168">
        <f t="shared" si="5"/>
        <v>1352</v>
      </c>
      <c r="M245" s="37"/>
      <c r="N245" s="152" t="s">
        <v>71</v>
      </c>
      <c r="O245" s="153" t="s">
        <v>71</v>
      </c>
      <c r="P245" s="97" t="s">
        <v>71</v>
      </c>
    </row>
    <row r="246" spans="2:16" ht="113" thickBot="1" x14ac:dyDescent="0.4">
      <c r="B246" s="171">
        <v>241</v>
      </c>
      <c r="C246" s="169" t="s">
        <v>826</v>
      </c>
      <c r="D246" s="169" t="s">
        <v>827</v>
      </c>
      <c r="E246" s="169" t="s">
        <v>717</v>
      </c>
      <c r="F246" s="169" t="s">
        <v>817</v>
      </c>
      <c r="G246" s="104" t="s">
        <v>784</v>
      </c>
      <c r="H246" s="104" t="s">
        <v>784</v>
      </c>
      <c r="I246" s="105" t="s">
        <v>74</v>
      </c>
      <c r="J246" s="170">
        <v>1780</v>
      </c>
      <c r="K246" s="107">
        <v>0</v>
      </c>
      <c r="L246" s="168">
        <f t="shared" si="5"/>
        <v>1780</v>
      </c>
      <c r="M246" s="37"/>
      <c r="N246" s="152" t="s">
        <v>71</v>
      </c>
      <c r="O246" s="153" t="s">
        <v>71</v>
      </c>
      <c r="P246" s="97" t="s">
        <v>71</v>
      </c>
    </row>
    <row r="247" spans="2:16" ht="113" thickBot="1" x14ac:dyDescent="0.4">
      <c r="B247" s="171">
        <v>242</v>
      </c>
      <c r="C247" s="169" t="s">
        <v>828</v>
      </c>
      <c r="D247" s="169" t="s">
        <v>829</v>
      </c>
      <c r="E247" s="169" t="s">
        <v>717</v>
      </c>
      <c r="F247" s="169" t="s">
        <v>817</v>
      </c>
      <c r="G247" s="104" t="s">
        <v>784</v>
      </c>
      <c r="H247" s="104" t="s">
        <v>784</v>
      </c>
      <c r="I247" s="105" t="s">
        <v>74</v>
      </c>
      <c r="J247" s="170">
        <v>6505</v>
      </c>
      <c r="K247" s="107">
        <v>0</v>
      </c>
      <c r="L247" s="168">
        <f t="shared" si="5"/>
        <v>6505</v>
      </c>
      <c r="M247" s="37"/>
      <c r="N247" s="152" t="s">
        <v>71</v>
      </c>
      <c r="O247" s="153" t="s">
        <v>71</v>
      </c>
      <c r="P247" s="97" t="s">
        <v>71</v>
      </c>
    </row>
    <row r="248" spans="2:16" ht="113" thickBot="1" x14ac:dyDescent="0.4">
      <c r="B248" s="171">
        <v>243</v>
      </c>
      <c r="C248" s="169" t="s">
        <v>830</v>
      </c>
      <c r="D248" s="169" t="s">
        <v>831</v>
      </c>
      <c r="E248" s="169" t="s">
        <v>717</v>
      </c>
      <c r="F248" s="169" t="s">
        <v>817</v>
      </c>
      <c r="G248" s="104" t="s">
        <v>784</v>
      </c>
      <c r="H248" s="104" t="s">
        <v>784</v>
      </c>
      <c r="I248" s="105" t="s">
        <v>74</v>
      </c>
      <c r="J248" s="170">
        <v>13905</v>
      </c>
      <c r="K248" s="107">
        <v>0</v>
      </c>
      <c r="L248" s="168">
        <f t="shared" si="5"/>
        <v>13905</v>
      </c>
      <c r="M248" s="37"/>
      <c r="N248" s="152" t="s">
        <v>71</v>
      </c>
      <c r="O248" s="153" t="s">
        <v>71</v>
      </c>
      <c r="P248" s="97" t="s">
        <v>71</v>
      </c>
    </row>
    <row r="249" spans="2:16" ht="113" thickBot="1" x14ac:dyDescent="0.4">
      <c r="B249" s="171">
        <v>244</v>
      </c>
      <c r="C249" s="169" t="s">
        <v>832</v>
      </c>
      <c r="D249" s="169" t="s">
        <v>833</v>
      </c>
      <c r="E249" s="169" t="s">
        <v>717</v>
      </c>
      <c r="F249" s="169" t="s">
        <v>817</v>
      </c>
      <c r="G249" s="104" t="s">
        <v>784</v>
      </c>
      <c r="H249" s="104" t="s">
        <v>784</v>
      </c>
      <c r="I249" s="105" t="s">
        <v>74</v>
      </c>
      <c r="J249" s="170">
        <v>19395</v>
      </c>
      <c r="K249" s="107">
        <v>0</v>
      </c>
      <c r="L249" s="168">
        <f t="shared" si="5"/>
        <v>19395</v>
      </c>
      <c r="M249" s="37"/>
      <c r="N249" s="152" t="s">
        <v>71</v>
      </c>
      <c r="O249" s="153" t="s">
        <v>71</v>
      </c>
      <c r="P249" s="97" t="s">
        <v>71</v>
      </c>
    </row>
    <row r="250" spans="2:16" ht="113" thickBot="1" x14ac:dyDescent="0.4">
      <c r="B250" s="171">
        <v>245</v>
      </c>
      <c r="C250" s="169" t="s">
        <v>834</v>
      </c>
      <c r="D250" s="169" t="s">
        <v>835</v>
      </c>
      <c r="E250" s="169" t="s">
        <v>717</v>
      </c>
      <c r="F250" s="169" t="s">
        <v>817</v>
      </c>
      <c r="G250" s="104" t="s">
        <v>784</v>
      </c>
      <c r="H250" s="104" t="s">
        <v>784</v>
      </c>
      <c r="I250" s="105" t="s">
        <v>74</v>
      </c>
      <c r="J250" s="170">
        <v>23080</v>
      </c>
      <c r="K250" s="107">
        <v>0</v>
      </c>
      <c r="L250" s="168">
        <f t="shared" si="5"/>
        <v>23080</v>
      </c>
      <c r="M250" s="37"/>
      <c r="N250" s="152" t="s">
        <v>71</v>
      </c>
      <c r="O250" s="153" t="s">
        <v>71</v>
      </c>
      <c r="P250" s="97" t="s">
        <v>71</v>
      </c>
    </row>
    <row r="251" spans="2:16" ht="113" thickBot="1" x14ac:dyDescent="0.4">
      <c r="B251" s="171">
        <v>246</v>
      </c>
      <c r="C251" s="169" t="s">
        <v>836</v>
      </c>
      <c r="D251" s="169" t="s">
        <v>837</v>
      </c>
      <c r="E251" s="169" t="s">
        <v>717</v>
      </c>
      <c r="F251" s="169" t="s">
        <v>817</v>
      </c>
      <c r="G251" s="104" t="s">
        <v>784</v>
      </c>
      <c r="H251" s="104" t="s">
        <v>784</v>
      </c>
      <c r="I251" s="105" t="s">
        <v>74</v>
      </c>
      <c r="J251" s="170">
        <v>37075</v>
      </c>
      <c r="K251" s="107">
        <v>0</v>
      </c>
      <c r="L251" s="168">
        <f t="shared" si="5"/>
        <v>37075</v>
      </c>
      <c r="M251" s="37"/>
      <c r="N251" s="152" t="s">
        <v>71</v>
      </c>
      <c r="O251" s="153" t="s">
        <v>71</v>
      </c>
      <c r="P251" s="97" t="s">
        <v>71</v>
      </c>
    </row>
    <row r="252" spans="2:16" ht="25.5" thickBot="1" x14ac:dyDescent="0.4">
      <c r="B252" s="171">
        <v>247</v>
      </c>
      <c r="C252" s="169" t="s">
        <v>838</v>
      </c>
      <c r="D252" s="169" t="s">
        <v>838</v>
      </c>
      <c r="E252" s="169" t="s">
        <v>838</v>
      </c>
      <c r="F252" s="169" t="s">
        <v>737</v>
      </c>
      <c r="G252" s="104" t="s">
        <v>784</v>
      </c>
      <c r="H252" s="104" t="s">
        <v>784</v>
      </c>
      <c r="I252" s="105" t="s">
        <v>297</v>
      </c>
      <c r="J252" s="170">
        <v>260</v>
      </c>
      <c r="K252" s="107">
        <v>0</v>
      </c>
      <c r="L252" s="168">
        <f t="shared" si="5"/>
        <v>260</v>
      </c>
      <c r="M252" s="37"/>
      <c r="N252" s="152" t="s">
        <v>71</v>
      </c>
      <c r="O252" s="153" t="s">
        <v>71</v>
      </c>
      <c r="P252" s="97" t="s">
        <v>71</v>
      </c>
    </row>
    <row r="253" spans="2:16" ht="100.5" thickBot="1" x14ac:dyDescent="0.4">
      <c r="B253" s="171">
        <v>248</v>
      </c>
      <c r="C253" s="169" t="s">
        <v>839</v>
      </c>
      <c r="D253" s="169" t="s">
        <v>839</v>
      </c>
      <c r="E253" s="169" t="s">
        <v>840</v>
      </c>
      <c r="F253" s="169" t="s">
        <v>841</v>
      </c>
      <c r="G253" s="104" t="s">
        <v>784</v>
      </c>
      <c r="H253" s="104" t="s">
        <v>784</v>
      </c>
      <c r="I253" s="105" t="s">
        <v>74</v>
      </c>
      <c r="J253" s="170">
        <v>50</v>
      </c>
      <c r="K253" s="107">
        <v>0</v>
      </c>
      <c r="L253" s="168">
        <f t="shared" si="5"/>
        <v>50</v>
      </c>
      <c r="M253" s="37"/>
      <c r="N253" s="152" t="s">
        <v>71</v>
      </c>
      <c r="O253" s="153" t="s">
        <v>71</v>
      </c>
      <c r="P253" s="97" t="s">
        <v>71</v>
      </c>
    </row>
    <row r="254" spans="2:16" ht="113" thickBot="1" x14ac:dyDescent="0.4">
      <c r="B254" s="171">
        <v>249</v>
      </c>
      <c r="C254" s="169" t="s">
        <v>842</v>
      </c>
      <c r="D254" s="169" t="s">
        <v>842</v>
      </c>
      <c r="E254" s="169" t="s">
        <v>843</v>
      </c>
      <c r="F254" s="169" t="s">
        <v>841</v>
      </c>
      <c r="G254" s="104" t="s">
        <v>784</v>
      </c>
      <c r="H254" s="104" t="s">
        <v>784</v>
      </c>
      <c r="I254" s="105" t="s">
        <v>74</v>
      </c>
      <c r="J254" s="170">
        <v>62.4</v>
      </c>
      <c r="K254" s="107">
        <v>0</v>
      </c>
      <c r="L254" s="168">
        <f t="shared" si="5"/>
        <v>62.4</v>
      </c>
      <c r="M254" s="37"/>
      <c r="N254" s="152" t="s">
        <v>71</v>
      </c>
      <c r="O254" s="153" t="s">
        <v>71</v>
      </c>
      <c r="P254" s="97" t="s">
        <v>71</v>
      </c>
    </row>
    <row r="255" spans="2:16" ht="100.5" thickBot="1" x14ac:dyDescent="0.4">
      <c r="B255" s="171">
        <v>250</v>
      </c>
      <c r="C255" s="169" t="s">
        <v>844</v>
      </c>
      <c r="D255" s="169" t="s">
        <v>844</v>
      </c>
      <c r="E255" s="169" t="s">
        <v>845</v>
      </c>
      <c r="F255" s="169" t="s">
        <v>841</v>
      </c>
      <c r="G255" s="104" t="s">
        <v>784</v>
      </c>
      <c r="H255" s="104" t="s">
        <v>784</v>
      </c>
      <c r="I255" s="105" t="s">
        <v>74</v>
      </c>
      <c r="J255" s="170">
        <v>130</v>
      </c>
      <c r="K255" s="107">
        <v>0</v>
      </c>
      <c r="L255" s="168">
        <f t="shared" si="5"/>
        <v>130</v>
      </c>
      <c r="M255" s="37"/>
      <c r="N255" s="152" t="s">
        <v>71</v>
      </c>
      <c r="O255" s="153" t="s">
        <v>71</v>
      </c>
      <c r="P255" s="97" t="s">
        <v>71</v>
      </c>
    </row>
    <row r="256" spans="2:16" ht="113" thickBot="1" x14ac:dyDescent="0.4">
      <c r="B256" s="171">
        <v>251</v>
      </c>
      <c r="C256" s="169" t="s">
        <v>846</v>
      </c>
      <c r="D256" s="169" t="s">
        <v>846</v>
      </c>
      <c r="E256" s="169" t="s">
        <v>847</v>
      </c>
      <c r="F256" s="169" t="s">
        <v>841</v>
      </c>
      <c r="G256" s="104" t="s">
        <v>784</v>
      </c>
      <c r="H256" s="104" t="s">
        <v>784</v>
      </c>
      <c r="I256" s="105" t="s">
        <v>74</v>
      </c>
      <c r="J256" s="170">
        <v>270.39999999999998</v>
      </c>
      <c r="K256" s="107">
        <v>0</v>
      </c>
      <c r="L256" s="168">
        <f t="shared" si="5"/>
        <v>270.39999999999998</v>
      </c>
      <c r="M256" s="37"/>
      <c r="N256" s="152" t="s">
        <v>71</v>
      </c>
      <c r="O256" s="153" t="s">
        <v>71</v>
      </c>
      <c r="P256" s="97" t="s">
        <v>71</v>
      </c>
    </row>
    <row r="257" spans="2:16" ht="100.5" thickBot="1" x14ac:dyDescent="0.4">
      <c r="B257" s="171">
        <v>252</v>
      </c>
      <c r="C257" s="169" t="s">
        <v>848</v>
      </c>
      <c r="D257" s="169" t="s">
        <v>848</v>
      </c>
      <c r="E257" s="169" t="s">
        <v>849</v>
      </c>
      <c r="F257" s="169" t="s">
        <v>841</v>
      </c>
      <c r="G257" s="104" t="s">
        <v>784</v>
      </c>
      <c r="H257" s="104" t="s">
        <v>784</v>
      </c>
      <c r="I257" s="105" t="s">
        <v>74</v>
      </c>
      <c r="J257" s="170">
        <v>228.8</v>
      </c>
      <c r="K257" s="107">
        <v>0</v>
      </c>
      <c r="L257" s="168">
        <f t="shared" si="5"/>
        <v>228.8</v>
      </c>
      <c r="M257" s="37"/>
      <c r="N257" s="152" t="s">
        <v>71</v>
      </c>
      <c r="O257" s="153" t="s">
        <v>71</v>
      </c>
      <c r="P257" s="97" t="s">
        <v>71</v>
      </c>
    </row>
    <row r="258" spans="2:16" ht="113" thickBot="1" x14ac:dyDescent="0.4">
      <c r="B258" s="171">
        <v>253</v>
      </c>
      <c r="C258" s="169" t="s">
        <v>850</v>
      </c>
      <c r="D258" s="169" t="s">
        <v>850</v>
      </c>
      <c r="E258" s="169" t="s">
        <v>851</v>
      </c>
      <c r="F258" s="169" t="s">
        <v>841</v>
      </c>
      <c r="G258" s="104" t="s">
        <v>784</v>
      </c>
      <c r="H258" s="104" t="s">
        <v>784</v>
      </c>
      <c r="I258" s="105" t="s">
        <v>74</v>
      </c>
      <c r="J258" s="170">
        <v>405</v>
      </c>
      <c r="K258" s="107">
        <v>0</v>
      </c>
      <c r="L258" s="168">
        <f t="shared" si="5"/>
        <v>405</v>
      </c>
      <c r="M258" s="37"/>
      <c r="N258" s="152" t="s">
        <v>71</v>
      </c>
      <c r="O258" s="153" t="s">
        <v>71</v>
      </c>
      <c r="P258" s="97" t="s">
        <v>71</v>
      </c>
    </row>
    <row r="259" spans="2:16" ht="100.5" thickBot="1" x14ac:dyDescent="0.4">
      <c r="B259" s="171">
        <v>254</v>
      </c>
      <c r="C259" s="169" t="s">
        <v>852</v>
      </c>
      <c r="D259" s="169" t="s">
        <v>852</v>
      </c>
      <c r="E259" s="169" t="s">
        <v>853</v>
      </c>
      <c r="F259" s="169" t="s">
        <v>841</v>
      </c>
      <c r="G259" s="104" t="s">
        <v>784</v>
      </c>
      <c r="H259" s="104" t="s">
        <v>784</v>
      </c>
      <c r="I259" s="105" t="s">
        <v>74</v>
      </c>
      <c r="J259" s="170">
        <v>350</v>
      </c>
      <c r="K259" s="107">
        <v>0</v>
      </c>
      <c r="L259" s="168">
        <f t="shared" si="5"/>
        <v>350</v>
      </c>
      <c r="M259" s="37"/>
      <c r="N259" s="152" t="s">
        <v>71</v>
      </c>
      <c r="O259" s="153" t="s">
        <v>71</v>
      </c>
      <c r="P259" s="97" t="s">
        <v>71</v>
      </c>
    </row>
    <row r="260" spans="2:16" ht="113" thickBot="1" x14ac:dyDescent="0.4">
      <c r="B260" s="171">
        <v>255</v>
      </c>
      <c r="C260" s="169" t="s">
        <v>854</v>
      </c>
      <c r="D260" s="169" t="s">
        <v>854</v>
      </c>
      <c r="E260" s="169" t="s">
        <v>847</v>
      </c>
      <c r="F260" s="169" t="s">
        <v>841</v>
      </c>
      <c r="G260" s="104" t="s">
        <v>784</v>
      </c>
      <c r="H260" s="104" t="s">
        <v>784</v>
      </c>
      <c r="I260" s="105" t="s">
        <v>74</v>
      </c>
      <c r="J260" s="170">
        <v>410</v>
      </c>
      <c r="K260" s="107">
        <v>0</v>
      </c>
      <c r="L260" s="168">
        <f t="shared" si="5"/>
        <v>410</v>
      </c>
      <c r="M260" s="37"/>
      <c r="N260" s="152" t="s">
        <v>71</v>
      </c>
      <c r="O260" s="153" t="s">
        <v>71</v>
      </c>
      <c r="P260" s="97" t="s">
        <v>71</v>
      </c>
    </row>
    <row r="261" spans="2:16" ht="100.5" thickBot="1" x14ac:dyDescent="0.4">
      <c r="B261" s="171">
        <v>256</v>
      </c>
      <c r="C261" s="169" t="s">
        <v>855</v>
      </c>
      <c r="D261" s="169" t="s">
        <v>855</v>
      </c>
      <c r="E261" s="169" t="s">
        <v>856</v>
      </c>
      <c r="F261" s="169" t="s">
        <v>841</v>
      </c>
      <c r="G261" s="104" t="s">
        <v>784</v>
      </c>
      <c r="H261" s="104" t="s">
        <v>784</v>
      </c>
      <c r="I261" s="105" t="s">
        <v>74</v>
      </c>
      <c r="J261" s="170">
        <v>425</v>
      </c>
      <c r="K261" s="107">
        <v>0</v>
      </c>
      <c r="L261" s="168">
        <f t="shared" si="5"/>
        <v>425</v>
      </c>
      <c r="M261" s="37"/>
      <c r="N261" s="152" t="s">
        <v>71</v>
      </c>
      <c r="O261" s="153" t="s">
        <v>71</v>
      </c>
      <c r="P261" s="97" t="s">
        <v>71</v>
      </c>
    </row>
    <row r="262" spans="2:16" ht="113" thickBot="1" x14ac:dyDescent="0.4">
      <c r="B262" s="171">
        <v>257</v>
      </c>
      <c r="C262" s="169" t="s">
        <v>857</v>
      </c>
      <c r="D262" s="169" t="s">
        <v>857</v>
      </c>
      <c r="E262" s="169" t="s">
        <v>851</v>
      </c>
      <c r="F262" s="169" t="s">
        <v>841</v>
      </c>
      <c r="G262" s="104" t="s">
        <v>784</v>
      </c>
      <c r="H262" s="104" t="s">
        <v>784</v>
      </c>
      <c r="I262" s="105" t="s">
        <v>74</v>
      </c>
      <c r="J262" s="170">
        <v>565</v>
      </c>
      <c r="K262" s="107">
        <v>0</v>
      </c>
      <c r="L262" s="168">
        <f t="shared" si="5"/>
        <v>565</v>
      </c>
      <c r="M262" s="37"/>
      <c r="N262" s="152" t="s">
        <v>71</v>
      </c>
      <c r="O262" s="153" t="s">
        <v>71</v>
      </c>
      <c r="P262" s="97" t="s">
        <v>71</v>
      </c>
    </row>
    <row r="263" spans="2:16" ht="100.5" thickBot="1" x14ac:dyDescent="0.4">
      <c r="B263" s="171">
        <v>258</v>
      </c>
      <c r="C263" s="169" t="s">
        <v>858</v>
      </c>
      <c r="D263" s="169" t="s">
        <v>858</v>
      </c>
      <c r="E263" s="169" t="s">
        <v>859</v>
      </c>
      <c r="F263" s="169" t="s">
        <v>841</v>
      </c>
      <c r="G263" s="104" t="s">
        <v>784</v>
      </c>
      <c r="H263" s="104" t="s">
        <v>784</v>
      </c>
      <c r="I263" s="105" t="s">
        <v>74</v>
      </c>
      <c r="J263" s="170">
        <v>1200</v>
      </c>
      <c r="K263" s="107">
        <v>0</v>
      </c>
      <c r="L263" s="168">
        <f t="shared" si="5"/>
        <v>1200</v>
      </c>
      <c r="M263" s="37"/>
      <c r="N263" s="152" t="s">
        <v>71</v>
      </c>
      <c r="O263" s="153" t="s">
        <v>71</v>
      </c>
      <c r="P263" s="97" t="s">
        <v>71</v>
      </c>
    </row>
    <row r="264" spans="2:16" ht="25.5" thickBot="1" x14ac:dyDescent="0.4">
      <c r="B264" s="171">
        <v>259</v>
      </c>
      <c r="C264" s="169" t="s">
        <v>860</v>
      </c>
      <c r="D264" s="169" t="s">
        <v>860</v>
      </c>
      <c r="E264" s="169" t="s">
        <v>860</v>
      </c>
      <c r="F264" s="169" t="s">
        <v>737</v>
      </c>
      <c r="G264" s="104" t="s">
        <v>784</v>
      </c>
      <c r="H264" s="104" t="s">
        <v>784</v>
      </c>
      <c r="I264" s="105" t="s">
        <v>297</v>
      </c>
      <c r="J264" s="170">
        <v>156</v>
      </c>
      <c r="K264" s="107">
        <v>0</v>
      </c>
      <c r="L264" s="168">
        <f t="shared" si="5"/>
        <v>156</v>
      </c>
      <c r="M264" s="37"/>
      <c r="N264" s="152" t="s">
        <v>71</v>
      </c>
      <c r="O264" s="153" t="s">
        <v>71</v>
      </c>
      <c r="P264" s="97" t="s">
        <v>71</v>
      </c>
    </row>
    <row r="265" spans="2:16" ht="113" thickBot="1" x14ac:dyDescent="0.4">
      <c r="B265" s="171">
        <v>260</v>
      </c>
      <c r="C265" s="169" t="s">
        <v>861</v>
      </c>
      <c r="D265" s="169" t="s">
        <v>861</v>
      </c>
      <c r="E265" s="169" t="s">
        <v>862</v>
      </c>
      <c r="F265" s="169" t="s">
        <v>863</v>
      </c>
      <c r="G265" s="104" t="s">
        <v>784</v>
      </c>
      <c r="H265" s="104" t="s">
        <v>784</v>
      </c>
      <c r="I265" s="105" t="s">
        <v>74</v>
      </c>
      <c r="J265" s="170">
        <v>78</v>
      </c>
      <c r="K265" s="107">
        <v>0</v>
      </c>
      <c r="L265" s="168">
        <f t="shared" si="5"/>
        <v>78</v>
      </c>
      <c r="M265" s="37"/>
      <c r="N265" s="152" t="s">
        <v>71</v>
      </c>
      <c r="O265" s="153" t="s">
        <v>71</v>
      </c>
      <c r="P265" s="97" t="s">
        <v>71</v>
      </c>
    </row>
    <row r="266" spans="2:16" ht="113" thickBot="1" x14ac:dyDescent="0.4">
      <c r="B266" s="171">
        <v>261</v>
      </c>
      <c r="C266" s="169" t="s">
        <v>864</v>
      </c>
      <c r="D266" s="169" t="s">
        <v>864</v>
      </c>
      <c r="E266" s="169" t="s">
        <v>865</v>
      </c>
      <c r="F266" s="169" t="s">
        <v>866</v>
      </c>
      <c r="G266" s="104" t="s">
        <v>784</v>
      </c>
      <c r="H266" s="104" t="s">
        <v>784</v>
      </c>
      <c r="I266" s="105" t="s">
        <v>74</v>
      </c>
      <c r="J266" s="170">
        <v>109.2</v>
      </c>
      <c r="K266" s="107">
        <v>0</v>
      </c>
      <c r="L266" s="168">
        <f t="shared" si="5"/>
        <v>109.2</v>
      </c>
      <c r="M266" s="37"/>
      <c r="N266" s="152" t="s">
        <v>71</v>
      </c>
      <c r="O266" s="153" t="s">
        <v>71</v>
      </c>
      <c r="P266" s="97" t="s">
        <v>71</v>
      </c>
    </row>
    <row r="267" spans="2:16" ht="100.5" thickBot="1" x14ac:dyDescent="0.4">
      <c r="B267" s="171">
        <v>262</v>
      </c>
      <c r="C267" s="169" t="s">
        <v>867</v>
      </c>
      <c r="D267" s="169" t="s">
        <v>867</v>
      </c>
      <c r="E267" s="169" t="s">
        <v>868</v>
      </c>
      <c r="F267" s="169" t="s">
        <v>869</v>
      </c>
      <c r="G267" s="104" t="s">
        <v>784</v>
      </c>
      <c r="H267" s="104" t="s">
        <v>784</v>
      </c>
      <c r="I267" s="105" t="s">
        <v>74</v>
      </c>
      <c r="J267" s="170">
        <v>109.2</v>
      </c>
      <c r="K267" s="107">
        <v>0</v>
      </c>
      <c r="L267" s="168">
        <f t="shared" si="5"/>
        <v>109.2</v>
      </c>
      <c r="M267" s="37"/>
      <c r="N267" s="152" t="s">
        <v>71</v>
      </c>
      <c r="O267" s="153" t="s">
        <v>71</v>
      </c>
      <c r="P267" s="97" t="s">
        <v>71</v>
      </c>
    </row>
    <row r="268" spans="2:16" ht="113" thickBot="1" x14ac:dyDescent="0.4">
      <c r="B268" s="171">
        <v>263</v>
      </c>
      <c r="C268" s="169" t="s">
        <v>870</v>
      </c>
      <c r="D268" s="169" t="s">
        <v>870</v>
      </c>
      <c r="E268" s="169" t="s">
        <v>871</v>
      </c>
      <c r="F268" s="169" t="s">
        <v>872</v>
      </c>
      <c r="G268" s="104" t="s">
        <v>784</v>
      </c>
      <c r="H268" s="104" t="s">
        <v>784</v>
      </c>
      <c r="I268" s="105" t="s">
        <v>74</v>
      </c>
      <c r="J268" s="170">
        <v>130</v>
      </c>
      <c r="K268" s="107">
        <v>0</v>
      </c>
      <c r="L268" s="168">
        <f t="shared" si="5"/>
        <v>130</v>
      </c>
      <c r="M268" s="37"/>
      <c r="N268" s="152" t="s">
        <v>71</v>
      </c>
      <c r="O268" s="153" t="s">
        <v>71</v>
      </c>
      <c r="P268" s="97" t="s">
        <v>71</v>
      </c>
    </row>
    <row r="269" spans="2:16" ht="113" thickBot="1" x14ac:dyDescent="0.4">
      <c r="B269" s="171">
        <v>264</v>
      </c>
      <c r="C269" s="169" t="s">
        <v>873</v>
      </c>
      <c r="D269" s="169" t="s">
        <v>873</v>
      </c>
      <c r="E269" s="169" t="s">
        <v>874</v>
      </c>
      <c r="F269" s="169" t="s">
        <v>875</v>
      </c>
      <c r="G269" s="104" t="s">
        <v>784</v>
      </c>
      <c r="H269" s="104" t="s">
        <v>784</v>
      </c>
      <c r="I269" s="105" t="s">
        <v>74</v>
      </c>
      <c r="J269" s="170">
        <v>130</v>
      </c>
      <c r="K269" s="107">
        <v>0</v>
      </c>
      <c r="L269" s="168">
        <f t="shared" si="5"/>
        <v>130</v>
      </c>
      <c r="M269" s="37"/>
      <c r="N269" s="152" t="s">
        <v>71</v>
      </c>
      <c r="O269" s="153" t="s">
        <v>71</v>
      </c>
      <c r="P269" s="97" t="s">
        <v>71</v>
      </c>
    </row>
    <row r="270" spans="2:16" ht="25.5" thickBot="1" x14ac:dyDescent="0.4">
      <c r="B270" s="171">
        <v>265</v>
      </c>
      <c r="C270" s="169" t="s">
        <v>876</v>
      </c>
      <c r="D270" s="169" t="s">
        <v>876</v>
      </c>
      <c r="E270" s="169" t="s">
        <v>876</v>
      </c>
      <c r="F270" s="169" t="s">
        <v>737</v>
      </c>
      <c r="G270" s="104" t="s">
        <v>784</v>
      </c>
      <c r="H270" s="104" t="s">
        <v>784</v>
      </c>
      <c r="I270" s="105" t="s">
        <v>297</v>
      </c>
      <c r="J270" s="170">
        <v>260</v>
      </c>
      <c r="K270" s="107">
        <v>0</v>
      </c>
      <c r="L270" s="168">
        <f t="shared" si="5"/>
        <v>260</v>
      </c>
      <c r="M270" s="37"/>
      <c r="N270" s="152" t="s">
        <v>71</v>
      </c>
      <c r="O270" s="153" t="s">
        <v>71</v>
      </c>
      <c r="P270" s="97" t="s">
        <v>71</v>
      </c>
    </row>
    <row r="271" spans="2:16" ht="25" x14ac:dyDescent="0.35">
      <c r="B271" s="171">
        <v>266</v>
      </c>
      <c r="C271" s="132" t="s">
        <v>879</v>
      </c>
      <c r="D271" s="132" t="s">
        <v>880</v>
      </c>
      <c r="E271" s="132" t="s">
        <v>881</v>
      </c>
      <c r="F271" s="132" t="s">
        <v>882</v>
      </c>
      <c r="G271" s="205">
        <v>50</v>
      </c>
      <c r="H271" s="205" t="s">
        <v>126</v>
      </c>
      <c r="I271" s="206" t="s">
        <v>74</v>
      </c>
      <c r="J271" s="211">
        <v>675</v>
      </c>
      <c r="K271" s="207">
        <v>0</v>
      </c>
      <c r="L271" s="208">
        <v>675</v>
      </c>
      <c r="M271" s="37"/>
      <c r="N271" s="152" t="s">
        <v>71</v>
      </c>
      <c r="O271" s="153" t="s">
        <v>71</v>
      </c>
      <c r="P271" s="97" t="s">
        <v>71</v>
      </c>
    </row>
    <row r="272" spans="2:16" ht="25" x14ac:dyDescent="0.35">
      <c r="B272" s="171">
        <v>267</v>
      </c>
      <c r="C272" s="132" t="s">
        <v>883</v>
      </c>
      <c r="D272" s="132" t="s">
        <v>880</v>
      </c>
      <c r="E272" s="132" t="s">
        <v>881</v>
      </c>
      <c r="F272" s="132" t="s">
        <v>882</v>
      </c>
      <c r="G272" s="205">
        <v>100</v>
      </c>
      <c r="H272" s="205" t="s">
        <v>126</v>
      </c>
      <c r="I272" s="206" t="s">
        <v>74</v>
      </c>
      <c r="J272" s="211">
        <v>750</v>
      </c>
      <c r="K272" s="207">
        <v>0</v>
      </c>
      <c r="L272" s="208">
        <v>750</v>
      </c>
      <c r="M272" s="37"/>
      <c r="N272" s="152" t="s">
        <v>71</v>
      </c>
      <c r="O272" s="153" t="s">
        <v>71</v>
      </c>
      <c r="P272" s="97" t="s">
        <v>71</v>
      </c>
    </row>
    <row r="273" spans="2:16" ht="25" x14ac:dyDescent="0.35">
      <c r="B273" s="171">
        <v>268</v>
      </c>
      <c r="C273" s="132" t="s">
        <v>884</v>
      </c>
      <c r="D273" s="132" t="s">
        <v>880</v>
      </c>
      <c r="E273" s="132" t="s">
        <v>881</v>
      </c>
      <c r="F273" s="132" t="s">
        <v>882</v>
      </c>
      <c r="G273" s="205">
        <v>200</v>
      </c>
      <c r="H273" s="205" t="s">
        <v>126</v>
      </c>
      <c r="I273" s="206" t="s">
        <v>74</v>
      </c>
      <c r="J273" s="211">
        <v>1000</v>
      </c>
      <c r="K273" s="207">
        <v>0</v>
      </c>
      <c r="L273" s="208">
        <v>1000</v>
      </c>
      <c r="M273" s="37"/>
      <c r="N273" s="152" t="s">
        <v>71</v>
      </c>
      <c r="O273" s="153" t="s">
        <v>71</v>
      </c>
      <c r="P273" s="97" t="s">
        <v>71</v>
      </c>
    </row>
    <row r="274" spans="2:16" ht="25" x14ac:dyDescent="0.35">
      <c r="B274" s="171">
        <v>269</v>
      </c>
      <c r="C274" s="132" t="s">
        <v>885</v>
      </c>
      <c r="D274" s="132" t="s">
        <v>880</v>
      </c>
      <c r="E274" s="132" t="s">
        <v>881</v>
      </c>
      <c r="F274" s="132" t="s">
        <v>886</v>
      </c>
      <c r="G274" s="205">
        <v>500</v>
      </c>
      <c r="H274" s="205" t="s">
        <v>126</v>
      </c>
      <c r="I274" s="206" t="s">
        <v>74</v>
      </c>
      <c r="J274" s="211">
        <v>1375</v>
      </c>
      <c r="K274" s="207">
        <v>0</v>
      </c>
      <c r="L274" s="208">
        <v>1375</v>
      </c>
      <c r="M274" s="37"/>
      <c r="N274" s="152" t="s">
        <v>71</v>
      </c>
      <c r="O274" s="153" t="s">
        <v>71</v>
      </c>
      <c r="P274" s="97" t="s">
        <v>71</v>
      </c>
    </row>
    <row r="275" spans="2:16" ht="25" x14ac:dyDescent="0.35">
      <c r="B275" s="171">
        <v>270</v>
      </c>
      <c r="C275" s="132" t="s">
        <v>887</v>
      </c>
      <c r="D275" s="132" t="s">
        <v>880</v>
      </c>
      <c r="E275" s="132" t="s">
        <v>881</v>
      </c>
      <c r="F275" s="132" t="s">
        <v>888</v>
      </c>
      <c r="G275" s="205">
        <v>1</v>
      </c>
      <c r="H275" s="205" t="s">
        <v>889</v>
      </c>
      <c r="I275" s="206" t="s">
        <v>74</v>
      </c>
      <c r="J275" s="211">
        <v>1850</v>
      </c>
      <c r="K275" s="207">
        <v>0</v>
      </c>
      <c r="L275" s="208">
        <v>1850</v>
      </c>
      <c r="M275" s="37"/>
      <c r="N275" s="152" t="s">
        <v>71</v>
      </c>
      <c r="O275" s="153" t="s">
        <v>71</v>
      </c>
      <c r="P275" s="97" t="s">
        <v>71</v>
      </c>
    </row>
    <row r="276" spans="2:16" ht="25" x14ac:dyDescent="0.35">
      <c r="B276" s="171">
        <v>271</v>
      </c>
      <c r="C276" s="132" t="s">
        <v>890</v>
      </c>
      <c r="D276" s="132" t="s">
        <v>880</v>
      </c>
      <c r="E276" s="132" t="s">
        <v>881</v>
      </c>
      <c r="F276" s="132" t="s">
        <v>891</v>
      </c>
      <c r="G276" s="205">
        <v>2</v>
      </c>
      <c r="H276" s="205" t="s">
        <v>889</v>
      </c>
      <c r="I276" s="206" t="s">
        <v>74</v>
      </c>
      <c r="J276" s="211">
        <v>2400</v>
      </c>
      <c r="K276" s="207">
        <v>0</v>
      </c>
      <c r="L276" s="208">
        <v>2400</v>
      </c>
      <c r="M276" s="37"/>
      <c r="N276" s="152" t="s">
        <v>71</v>
      </c>
      <c r="O276" s="153" t="s">
        <v>71</v>
      </c>
      <c r="P276" s="97" t="s">
        <v>71</v>
      </c>
    </row>
    <row r="277" spans="2:16" ht="25" x14ac:dyDescent="0.35">
      <c r="B277" s="171">
        <v>272</v>
      </c>
      <c r="C277" s="132" t="s">
        <v>892</v>
      </c>
      <c r="D277" s="132" t="s">
        <v>880</v>
      </c>
      <c r="E277" s="132" t="s">
        <v>881</v>
      </c>
      <c r="F277" s="132" t="s">
        <v>891</v>
      </c>
      <c r="G277" s="205" t="s">
        <v>893</v>
      </c>
      <c r="H277" s="205" t="s">
        <v>893</v>
      </c>
      <c r="I277" s="206" t="s">
        <v>297</v>
      </c>
      <c r="J277" s="211">
        <v>500</v>
      </c>
      <c r="K277" s="207">
        <v>0</v>
      </c>
      <c r="L277" s="209">
        <f t="shared" ref="L277" si="6">IF(J277="","",(J277-(J277*K277)))</f>
        <v>500</v>
      </c>
      <c r="M277" s="37"/>
      <c r="N277" s="152" t="s">
        <v>71</v>
      </c>
      <c r="O277" s="153" t="s">
        <v>71</v>
      </c>
      <c r="P277" s="97" t="s">
        <v>71</v>
      </c>
    </row>
    <row r="278" spans="2:16" ht="50" x14ac:dyDescent="0.35">
      <c r="B278" s="171">
        <v>273</v>
      </c>
      <c r="C278" s="132" t="s">
        <v>894</v>
      </c>
      <c r="D278" s="132" t="s">
        <v>895</v>
      </c>
      <c r="E278" s="132" t="s">
        <v>896</v>
      </c>
      <c r="F278" s="132" t="s">
        <v>897</v>
      </c>
      <c r="G278" s="205" t="s">
        <v>784</v>
      </c>
      <c r="H278" s="205" t="s">
        <v>784</v>
      </c>
      <c r="I278" s="206" t="s">
        <v>74</v>
      </c>
      <c r="J278" s="211">
        <v>26</v>
      </c>
      <c r="K278" s="207">
        <v>0</v>
      </c>
      <c r="L278" s="208">
        <v>26</v>
      </c>
      <c r="M278" s="37"/>
      <c r="N278" s="152" t="s">
        <v>71</v>
      </c>
      <c r="O278" s="153" t="s">
        <v>71</v>
      </c>
      <c r="P278" s="97" t="s">
        <v>71</v>
      </c>
    </row>
    <row r="279" spans="2:16" ht="50" x14ac:dyDescent="0.35">
      <c r="B279" s="171">
        <v>274</v>
      </c>
      <c r="C279" s="132" t="s">
        <v>894</v>
      </c>
      <c r="D279" s="132" t="s">
        <v>898</v>
      </c>
      <c r="E279" s="132" t="s">
        <v>896</v>
      </c>
      <c r="F279" s="132" t="s">
        <v>897</v>
      </c>
      <c r="G279" s="205" t="s">
        <v>784</v>
      </c>
      <c r="H279" s="205" t="s">
        <v>784</v>
      </c>
      <c r="I279" s="206" t="s">
        <v>74</v>
      </c>
      <c r="J279" s="211">
        <v>26</v>
      </c>
      <c r="K279" s="207">
        <v>0</v>
      </c>
      <c r="L279" s="208">
        <v>26</v>
      </c>
      <c r="M279" s="37"/>
      <c r="N279" s="152" t="s">
        <v>71</v>
      </c>
      <c r="O279" s="153" t="s">
        <v>71</v>
      </c>
      <c r="P279" s="97" t="s">
        <v>71</v>
      </c>
    </row>
    <row r="280" spans="2:16" ht="50" x14ac:dyDescent="0.35">
      <c r="B280" s="171">
        <v>275</v>
      </c>
      <c r="C280" s="132" t="s">
        <v>894</v>
      </c>
      <c r="D280" s="132" t="s">
        <v>899</v>
      </c>
      <c r="E280" s="132" t="s">
        <v>896</v>
      </c>
      <c r="F280" s="132" t="s">
        <v>897</v>
      </c>
      <c r="G280" s="205" t="s">
        <v>784</v>
      </c>
      <c r="H280" s="205" t="s">
        <v>784</v>
      </c>
      <c r="I280" s="206" t="s">
        <v>74</v>
      </c>
      <c r="J280" s="211">
        <v>26</v>
      </c>
      <c r="K280" s="207">
        <v>0</v>
      </c>
      <c r="L280" s="208">
        <v>26</v>
      </c>
      <c r="M280" s="37"/>
      <c r="N280" s="152" t="s">
        <v>71</v>
      </c>
      <c r="O280" s="153" t="s">
        <v>71</v>
      </c>
      <c r="P280" s="97" t="s">
        <v>71</v>
      </c>
    </row>
    <row r="281" spans="2:16" ht="50" x14ac:dyDescent="0.35">
      <c r="B281" s="171">
        <v>276</v>
      </c>
      <c r="C281" s="132" t="s">
        <v>894</v>
      </c>
      <c r="D281" s="132" t="s">
        <v>900</v>
      </c>
      <c r="E281" s="132" t="s">
        <v>896</v>
      </c>
      <c r="F281" s="132" t="s">
        <v>897</v>
      </c>
      <c r="G281" s="205" t="s">
        <v>784</v>
      </c>
      <c r="H281" s="205" t="s">
        <v>784</v>
      </c>
      <c r="I281" s="206" t="s">
        <v>74</v>
      </c>
      <c r="J281" s="211">
        <v>36.4</v>
      </c>
      <c r="K281" s="207">
        <v>0</v>
      </c>
      <c r="L281" s="208">
        <v>36.4</v>
      </c>
      <c r="M281" s="37"/>
      <c r="N281" s="152" t="s">
        <v>71</v>
      </c>
      <c r="O281" s="153" t="s">
        <v>71</v>
      </c>
      <c r="P281" s="97" t="s">
        <v>71</v>
      </c>
    </row>
    <row r="282" spans="2:16" ht="50" x14ac:dyDescent="0.35">
      <c r="B282" s="171">
        <v>277</v>
      </c>
      <c r="C282" s="132" t="s">
        <v>894</v>
      </c>
      <c r="D282" s="132" t="s">
        <v>901</v>
      </c>
      <c r="E282" s="132" t="s">
        <v>896</v>
      </c>
      <c r="F282" s="132" t="s">
        <v>897</v>
      </c>
      <c r="G282" s="205" t="s">
        <v>784</v>
      </c>
      <c r="H282" s="205" t="s">
        <v>784</v>
      </c>
      <c r="I282" s="206" t="s">
        <v>74</v>
      </c>
      <c r="J282" s="211">
        <v>26</v>
      </c>
      <c r="K282" s="207">
        <v>0</v>
      </c>
      <c r="L282" s="208">
        <v>26</v>
      </c>
      <c r="M282" s="37"/>
      <c r="N282" s="152" t="s">
        <v>71</v>
      </c>
      <c r="O282" s="153" t="s">
        <v>71</v>
      </c>
      <c r="P282" s="97" t="s">
        <v>71</v>
      </c>
    </row>
    <row r="283" spans="2:16" ht="50" x14ac:dyDescent="0.35">
      <c r="B283" s="171">
        <v>278</v>
      </c>
      <c r="C283" s="132" t="s">
        <v>894</v>
      </c>
      <c r="D283" s="132" t="s">
        <v>902</v>
      </c>
      <c r="E283" s="132" t="s">
        <v>896</v>
      </c>
      <c r="F283" s="132" t="s">
        <v>897</v>
      </c>
      <c r="G283" s="205" t="s">
        <v>784</v>
      </c>
      <c r="H283" s="205" t="s">
        <v>784</v>
      </c>
      <c r="I283" s="206" t="s">
        <v>74</v>
      </c>
      <c r="J283" s="211">
        <v>36.4</v>
      </c>
      <c r="K283" s="207">
        <v>0</v>
      </c>
      <c r="L283" s="208">
        <v>36.4</v>
      </c>
      <c r="M283" s="37"/>
      <c r="N283" s="152" t="s">
        <v>71</v>
      </c>
      <c r="O283" s="153" t="s">
        <v>71</v>
      </c>
      <c r="P283" s="97" t="s">
        <v>71</v>
      </c>
    </row>
    <row r="284" spans="2:16" ht="50" x14ac:dyDescent="0.35">
      <c r="B284" s="171">
        <v>279</v>
      </c>
      <c r="C284" s="132" t="s">
        <v>903</v>
      </c>
      <c r="D284" s="132" t="s">
        <v>904</v>
      </c>
      <c r="E284" s="132" t="s">
        <v>896</v>
      </c>
      <c r="F284" s="132" t="s">
        <v>897</v>
      </c>
      <c r="G284" s="205" t="s">
        <v>893</v>
      </c>
      <c r="H284" s="205" t="s">
        <v>893</v>
      </c>
      <c r="I284" s="206" t="s">
        <v>297</v>
      </c>
      <c r="J284" s="211">
        <v>78</v>
      </c>
      <c r="K284" s="207">
        <v>0</v>
      </c>
      <c r="L284" s="208">
        <v>78</v>
      </c>
      <c r="M284" s="37"/>
      <c r="N284" s="152" t="s">
        <v>71</v>
      </c>
      <c r="O284" s="153" t="s">
        <v>71</v>
      </c>
      <c r="P284" s="97" t="s">
        <v>71</v>
      </c>
    </row>
    <row r="285" spans="2:16" ht="50" x14ac:dyDescent="0.35">
      <c r="B285" s="171">
        <v>280</v>
      </c>
      <c r="C285" s="132" t="s">
        <v>905</v>
      </c>
      <c r="D285" s="132" t="s">
        <v>904</v>
      </c>
      <c r="E285" s="132" t="s">
        <v>896</v>
      </c>
      <c r="F285" s="132" t="s">
        <v>897</v>
      </c>
      <c r="G285" s="205" t="s">
        <v>906</v>
      </c>
      <c r="H285" s="205" t="s">
        <v>906</v>
      </c>
      <c r="I285" s="206" t="s">
        <v>297</v>
      </c>
      <c r="J285" s="211">
        <v>520</v>
      </c>
      <c r="K285" s="207">
        <v>0</v>
      </c>
      <c r="L285" s="208">
        <v>520</v>
      </c>
      <c r="M285" s="37"/>
      <c r="N285" s="152" t="s">
        <v>71</v>
      </c>
      <c r="O285" s="153" t="s">
        <v>71</v>
      </c>
      <c r="P285" s="97" t="s">
        <v>71</v>
      </c>
    </row>
    <row r="286" spans="2:16" ht="50" x14ac:dyDescent="0.35">
      <c r="B286" s="171">
        <v>281</v>
      </c>
      <c r="C286" s="132" t="s">
        <v>907</v>
      </c>
      <c r="D286" s="132" t="s">
        <v>908</v>
      </c>
      <c r="E286" s="132" t="s">
        <v>896</v>
      </c>
      <c r="F286" s="132" t="s">
        <v>897</v>
      </c>
      <c r="G286" s="205" t="s">
        <v>784</v>
      </c>
      <c r="H286" s="205" t="s">
        <v>784</v>
      </c>
      <c r="I286" s="206" t="s">
        <v>74</v>
      </c>
      <c r="J286" s="211">
        <v>95</v>
      </c>
      <c r="K286" s="207">
        <v>0</v>
      </c>
      <c r="L286" s="208">
        <v>95</v>
      </c>
      <c r="M286" s="37"/>
      <c r="N286" s="152" t="s">
        <v>71</v>
      </c>
      <c r="O286" s="153" t="s">
        <v>71</v>
      </c>
      <c r="P286" s="97" t="s">
        <v>71</v>
      </c>
    </row>
    <row r="287" spans="2:16" ht="50" x14ac:dyDescent="0.35">
      <c r="B287" s="171">
        <v>282</v>
      </c>
      <c r="C287" s="132" t="s">
        <v>909</v>
      </c>
      <c r="D287" s="132" t="s">
        <v>908</v>
      </c>
      <c r="E287" s="132" t="s">
        <v>896</v>
      </c>
      <c r="F287" s="132" t="s">
        <v>897</v>
      </c>
      <c r="G287" s="205" t="s">
        <v>784</v>
      </c>
      <c r="H287" s="205" t="s">
        <v>784</v>
      </c>
      <c r="I287" s="206" t="s">
        <v>74</v>
      </c>
      <c r="J287" s="211">
        <v>125</v>
      </c>
      <c r="K287" s="207">
        <v>0</v>
      </c>
      <c r="L287" s="208">
        <v>125</v>
      </c>
      <c r="M287" s="37"/>
      <c r="N287" s="152" t="s">
        <v>71</v>
      </c>
      <c r="O287" s="153" t="s">
        <v>71</v>
      </c>
      <c r="P287" s="97" t="s">
        <v>71</v>
      </c>
    </row>
    <row r="288" spans="2:16" ht="50" x14ac:dyDescent="0.35">
      <c r="B288" s="171">
        <v>283</v>
      </c>
      <c r="C288" s="132" t="s">
        <v>910</v>
      </c>
      <c r="D288" s="132" t="s">
        <v>908</v>
      </c>
      <c r="E288" s="132" t="s">
        <v>896</v>
      </c>
      <c r="F288" s="132" t="s">
        <v>897</v>
      </c>
      <c r="G288" s="205" t="s">
        <v>784</v>
      </c>
      <c r="H288" s="205" t="s">
        <v>784</v>
      </c>
      <c r="I288" s="206" t="s">
        <v>74</v>
      </c>
      <c r="J288" s="211">
        <v>125</v>
      </c>
      <c r="K288" s="207">
        <v>0</v>
      </c>
      <c r="L288" s="208">
        <v>125</v>
      </c>
      <c r="M288" s="37"/>
      <c r="N288" s="152" t="s">
        <v>71</v>
      </c>
      <c r="O288" s="153" t="s">
        <v>71</v>
      </c>
      <c r="P288" s="97" t="s">
        <v>71</v>
      </c>
    </row>
    <row r="289" spans="2:16" ht="50" x14ac:dyDescent="0.35">
      <c r="B289" s="171">
        <v>284</v>
      </c>
      <c r="C289" s="132" t="s">
        <v>911</v>
      </c>
      <c r="D289" s="132" t="s">
        <v>908</v>
      </c>
      <c r="E289" s="132" t="s">
        <v>896</v>
      </c>
      <c r="F289" s="132" t="s">
        <v>897</v>
      </c>
      <c r="G289" s="205" t="s">
        <v>784</v>
      </c>
      <c r="H289" s="205" t="s">
        <v>784</v>
      </c>
      <c r="I289" s="206" t="s">
        <v>74</v>
      </c>
      <c r="J289" s="211">
        <v>145</v>
      </c>
      <c r="K289" s="207">
        <v>0</v>
      </c>
      <c r="L289" s="208">
        <v>145</v>
      </c>
      <c r="M289" s="37"/>
      <c r="N289" s="152" t="s">
        <v>71</v>
      </c>
      <c r="O289" s="153" t="s">
        <v>71</v>
      </c>
      <c r="P289" s="97" t="s">
        <v>71</v>
      </c>
    </row>
    <row r="290" spans="2:16" ht="50" x14ac:dyDescent="0.35">
      <c r="B290" s="171">
        <v>285</v>
      </c>
      <c r="C290" s="132" t="s">
        <v>912</v>
      </c>
      <c r="D290" s="132" t="s">
        <v>908</v>
      </c>
      <c r="E290" s="132" t="s">
        <v>896</v>
      </c>
      <c r="F290" s="132" t="s">
        <v>897</v>
      </c>
      <c r="G290" s="205" t="s">
        <v>784</v>
      </c>
      <c r="H290" s="205" t="s">
        <v>784</v>
      </c>
      <c r="I290" s="206" t="s">
        <v>74</v>
      </c>
      <c r="J290" s="211">
        <v>155</v>
      </c>
      <c r="K290" s="207">
        <v>0</v>
      </c>
      <c r="L290" s="208">
        <v>155</v>
      </c>
      <c r="M290" s="37"/>
      <c r="N290" s="152" t="s">
        <v>71</v>
      </c>
      <c r="O290" s="153" t="s">
        <v>71</v>
      </c>
      <c r="P290" s="97" t="s">
        <v>71</v>
      </c>
    </row>
    <row r="291" spans="2:16" ht="50" x14ac:dyDescent="0.35">
      <c r="B291" s="171">
        <v>286</v>
      </c>
      <c r="C291" s="132" t="s">
        <v>913</v>
      </c>
      <c r="D291" s="132" t="s">
        <v>908</v>
      </c>
      <c r="E291" s="132" t="s">
        <v>896</v>
      </c>
      <c r="F291" s="132" t="s">
        <v>897</v>
      </c>
      <c r="G291" s="205" t="s">
        <v>784</v>
      </c>
      <c r="H291" s="205" t="s">
        <v>784</v>
      </c>
      <c r="I291" s="206" t="s">
        <v>74</v>
      </c>
      <c r="J291" s="211">
        <v>160</v>
      </c>
      <c r="K291" s="207">
        <v>0</v>
      </c>
      <c r="L291" s="208">
        <v>160</v>
      </c>
      <c r="M291" s="37"/>
      <c r="N291" s="152" t="s">
        <v>71</v>
      </c>
      <c r="O291" s="153" t="s">
        <v>71</v>
      </c>
      <c r="P291" s="97" t="s">
        <v>71</v>
      </c>
    </row>
    <row r="292" spans="2:16" ht="50" x14ac:dyDescent="0.35">
      <c r="B292" s="171">
        <v>287</v>
      </c>
      <c r="C292" s="132" t="s">
        <v>914</v>
      </c>
      <c r="D292" s="132" t="s">
        <v>908</v>
      </c>
      <c r="E292" s="132" t="s">
        <v>896</v>
      </c>
      <c r="F292" s="132" t="s">
        <v>897</v>
      </c>
      <c r="G292" s="205" t="s">
        <v>784</v>
      </c>
      <c r="H292" s="205" t="s">
        <v>784</v>
      </c>
      <c r="I292" s="206" t="s">
        <v>74</v>
      </c>
      <c r="J292" s="211">
        <v>290</v>
      </c>
      <c r="K292" s="207">
        <v>0</v>
      </c>
      <c r="L292" s="208">
        <v>290</v>
      </c>
      <c r="M292" s="37"/>
      <c r="N292" s="152" t="s">
        <v>71</v>
      </c>
      <c r="O292" s="153" t="s">
        <v>71</v>
      </c>
      <c r="P292" s="97" t="s">
        <v>71</v>
      </c>
    </row>
    <row r="293" spans="2:16" ht="50" x14ac:dyDescent="0.35">
      <c r="B293" s="171">
        <v>288</v>
      </c>
      <c r="C293" s="132" t="s">
        <v>915</v>
      </c>
      <c r="D293" s="132" t="s">
        <v>908</v>
      </c>
      <c r="E293" s="132" t="s">
        <v>896</v>
      </c>
      <c r="F293" s="132" t="s">
        <v>897</v>
      </c>
      <c r="G293" s="205" t="s">
        <v>784</v>
      </c>
      <c r="H293" s="205" t="s">
        <v>784</v>
      </c>
      <c r="I293" s="206" t="s">
        <v>74</v>
      </c>
      <c r="J293" s="211">
        <v>145</v>
      </c>
      <c r="K293" s="207">
        <v>0</v>
      </c>
      <c r="L293" s="208">
        <v>145</v>
      </c>
      <c r="M293" s="37"/>
      <c r="N293" s="152" t="s">
        <v>71</v>
      </c>
      <c r="O293" s="153" t="s">
        <v>71</v>
      </c>
      <c r="P293" s="97" t="s">
        <v>71</v>
      </c>
    </row>
    <row r="294" spans="2:16" ht="50" x14ac:dyDescent="0.35">
      <c r="B294" s="171">
        <v>289</v>
      </c>
      <c r="C294" s="132" t="s">
        <v>916</v>
      </c>
      <c r="D294" s="132" t="s">
        <v>908</v>
      </c>
      <c r="E294" s="132" t="s">
        <v>896</v>
      </c>
      <c r="F294" s="132" t="s">
        <v>897</v>
      </c>
      <c r="G294" s="205" t="s">
        <v>893</v>
      </c>
      <c r="H294" s="205" t="s">
        <v>893</v>
      </c>
      <c r="I294" s="206" t="s">
        <v>297</v>
      </c>
      <c r="J294" s="211">
        <v>250</v>
      </c>
      <c r="K294" s="207">
        <v>0</v>
      </c>
      <c r="L294" s="208">
        <v>250</v>
      </c>
      <c r="M294" s="37"/>
      <c r="N294" s="152" t="s">
        <v>71</v>
      </c>
      <c r="O294" s="153" t="s">
        <v>71</v>
      </c>
      <c r="P294" s="97" t="s">
        <v>71</v>
      </c>
    </row>
    <row r="295" spans="2:16" ht="13" x14ac:dyDescent="0.35">
      <c r="B295" s="171">
        <v>290</v>
      </c>
      <c r="C295" s="132" t="s">
        <v>917</v>
      </c>
      <c r="D295" s="132" t="s">
        <v>918</v>
      </c>
      <c r="E295" s="132" t="s">
        <v>337</v>
      </c>
      <c r="F295" s="132" t="s">
        <v>344</v>
      </c>
      <c r="G295" s="205">
        <v>100</v>
      </c>
      <c r="H295" s="205" t="s">
        <v>126</v>
      </c>
      <c r="I295" s="206" t="s">
        <v>74</v>
      </c>
      <c r="J295" s="212">
        <v>150</v>
      </c>
      <c r="K295" s="207">
        <v>0</v>
      </c>
      <c r="L295" s="210">
        <v>150</v>
      </c>
      <c r="M295" s="37"/>
      <c r="N295" s="152" t="s">
        <v>71</v>
      </c>
      <c r="O295" s="153" t="s">
        <v>71</v>
      </c>
      <c r="P295" s="97" t="s">
        <v>71</v>
      </c>
    </row>
    <row r="296" spans="2:16" ht="13" x14ac:dyDescent="0.35">
      <c r="B296" s="171">
        <v>291</v>
      </c>
      <c r="C296" s="132" t="s">
        <v>919</v>
      </c>
      <c r="D296" s="132" t="s">
        <v>918</v>
      </c>
      <c r="E296" s="132" t="s">
        <v>337</v>
      </c>
      <c r="F296" s="132" t="s">
        <v>344</v>
      </c>
      <c r="G296" s="205" t="s">
        <v>920</v>
      </c>
      <c r="H296" s="205" t="s">
        <v>126</v>
      </c>
      <c r="I296" s="206" t="s">
        <v>74</v>
      </c>
      <c r="J296" s="212">
        <v>258</v>
      </c>
      <c r="K296" s="207">
        <v>0</v>
      </c>
      <c r="L296" s="210">
        <v>258</v>
      </c>
      <c r="M296" s="37"/>
      <c r="N296" s="152" t="s">
        <v>71</v>
      </c>
      <c r="O296" s="153" t="s">
        <v>71</v>
      </c>
      <c r="P296" s="97" t="s">
        <v>71</v>
      </c>
    </row>
    <row r="297" spans="2:16" ht="13" x14ac:dyDescent="0.35">
      <c r="B297" s="171">
        <v>292</v>
      </c>
      <c r="C297" s="132" t="s">
        <v>921</v>
      </c>
      <c r="D297" s="132" t="s">
        <v>918</v>
      </c>
      <c r="E297" s="132" t="s">
        <v>337</v>
      </c>
      <c r="F297" s="132" t="s">
        <v>344</v>
      </c>
      <c r="G297" s="205">
        <v>500</v>
      </c>
      <c r="H297" s="205" t="s">
        <v>126</v>
      </c>
      <c r="I297" s="206" t="s">
        <v>74</v>
      </c>
      <c r="J297" s="212">
        <v>365</v>
      </c>
      <c r="K297" s="207">
        <v>0</v>
      </c>
      <c r="L297" s="210">
        <v>365</v>
      </c>
      <c r="M297" s="37"/>
      <c r="N297" s="152" t="s">
        <v>71</v>
      </c>
      <c r="O297" s="153" t="s">
        <v>71</v>
      </c>
      <c r="P297" s="97" t="s">
        <v>71</v>
      </c>
    </row>
    <row r="298" spans="2:16" ht="13" x14ac:dyDescent="0.35">
      <c r="B298" s="171">
        <v>293</v>
      </c>
      <c r="C298" s="132" t="s">
        <v>922</v>
      </c>
      <c r="D298" s="132" t="s">
        <v>918</v>
      </c>
      <c r="E298" s="132" t="s">
        <v>337</v>
      </c>
      <c r="F298" s="132" t="s">
        <v>344</v>
      </c>
      <c r="G298" s="205">
        <v>1</v>
      </c>
      <c r="H298" s="205" t="s">
        <v>889</v>
      </c>
      <c r="I298" s="206" t="s">
        <v>74</v>
      </c>
      <c r="J298" s="212">
        <v>573</v>
      </c>
      <c r="K298" s="207">
        <v>0</v>
      </c>
      <c r="L298" s="210">
        <v>573</v>
      </c>
      <c r="M298" s="37"/>
      <c r="N298" s="152" t="s">
        <v>71</v>
      </c>
      <c r="O298" s="153" t="s">
        <v>71</v>
      </c>
      <c r="P298" s="97" t="s">
        <v>71</v>
      </c>
    </row>
    <row r="299" spans="2:16" ht="25" x14ac:dyDescent="0.35">
      <c r="B299" s="171">
        <v>294</v>
      </c>
      <c r="C299" s="132" t="s">
        <v>923</v>
      </c>
      <c r="D299" s="132" t="s">
        <v>918</v>
      </c>
      <c r="E299" s="132" t="s">
        <v>924</v>
      </c>
      <c r="F299" s="132" t="s">
        <v>344</v>
      </c>
      <c r="G299" s="205" t="s">
        <v>893</v>
      </c>
      <c r="H299" s="205" t="s">
        <v>893</v>
      </c>
      <c r="I299" s="206" t="s">
        <v>297</v>
      </c>
      <c r="J299" s="212">
        <v>149.99</v>
      </c>
      <c r="K299" s="207">
        <v>0</v>
      </c>
      <c r="L299" s="210">
        <v>149.99</v>
      </c>
      <c r="M299" s="37"/>
      <c r="N299" s="152" t="s">
        <v>71</v>
      </c>
      <c r="O299" s="153" t="s">
        <v>71</v>
      </c>
      <c r="P299" s="97" t="s">
        <v>71</v>
      </c>
    </row>
  </sheetData>
  <sheetProtection algorithmName="SHA-512" hashValue="mC/Qj912J+eiAD0X6O3swkIjcNTcDAGonkqH2OBt6iOT4AkE98ocJFNCKtKAsC+pV+L3Sw/2OjLsVBV/SVhvLg==" saltValue="4CKfG2/ioWCHbwx4n3J+lA==" spinCount="100000" sheet="1" formatCells="0" formatColumns="0" formatRows="0"/>
  <mergeCells count="4">
    <mergeCell ref="C1:E1"/>
    <mergeCell ref="C2:E2"/>
    <mergeCell ref="C3:E3"/>
    <mergeCell ref="G1:L3"/>
  </mergeCells>
  <conditionalFormatting sqref="B6:B143">
    <cfRule type="expression" dxfId="38" priority="2">
      <formula>#REF!&lt;&gt;"Yes"</formula>
    </cfRule>
  </conditionalFormatting>
  <conditionalFormatting sqref="C1:E3">
    <cfRule type="expression" dxfId="36" priority="74">
      <formula>#REF!&lt;&gt;"Yes"</formula>
    </cfRule>
  </conditionalFormatting>
  <conditionalFormatting sqref="L6">
    <cfRule type="expression" dxfId="15" priority="43">
      <formula>#REF!&lt;&gt;"Yes"</formula>
    </cfRule>
  </conditionalFormatting>
  <conditionalFormatting sqref="L8:L14 L28:L59">
    <cfRule type="expression" dxfId="14" priority="41">
      <formula>#REF!&lt;&gt;"Yes"</formula>
    </cfRule>
  </conditionalFormatting>
  <conditionalFormatting sqref="N6:P143">
    <cfRule type="expression" dxfId="10" priority="1">
      <formula>#REF!&lt;&gt;"Yes"</formula>
    </cfRule>
  </conditionalFormatting>
  <conditionalFormatting sqref="P3">
    <cfRule type="expression" dxfId="9" priority="44">
      <formula>INDIRECT("f"&amp;ROW())="Main Wireless SKU"</formula>
    </cfRule>
  </conditionalFormatting>
  <conditionalFormatting sqref="P144:P299">
    <cfRule type="expression" dxfId="8" priority="45">
      <formula>#REF!&lt;&gt;"Yes"</formula>
    </cfRule>
  </conditionalFormatting>
  <dataValidations count="1">
    <dataValidation type="list" allowBlank="1" showInputMessage="1" showErrorMessage="1" sqref="I6:I108 I110:I270 L278:L294 J278:J294 J271:J276 L271:L276" xr:uid="{00000000-0002-0000-0800-000001000000}">
      <formula1>"Recurring, Non-recurring"</formula1>
    </dataValidation>
  </dataValidations>
  <pageMargins left="0.25" right="0.25" top="0.75" bottom="0.75" header="0.3" footer="0.3"/>
  <pageSetup paperSize="5" fitToHeight="0" orientation="landscape" horizontalDpi="4294967295" verticalDpi="4294967295"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extLst>
    <ext xmlns:x14="http://schemas.microsoft.com/office/spreadsheetml/2009/9/main" uri="{78C0D931-6437-407d-A8EE-F0AAD7539E65}">
      <x14:conditionalFormattings>
        <x14:conditionalFormatting xmlns:xm="http://schemas.microsoft.com/office/excel/2006/main">
          <x14:cfRule type="expression" priority="54" id="{6F16917A-4277-4049-A27A-6DDD5343ABA6}">
            <xm:f>'C:\ProcurementServices\PSTm06(TBD)\Telecommunications\77017-23100 TCS\2Eval\7_Bidder Submision\Time Warner Cable Northeast LLC dba Spectrum\05_Clarifications\[LOCKED - CLARIFICATION TWCNE Attachment 2  Pricing.xlsx]Bidder Information'!#REF!&lt;&gt;"Yes"</xm:f>
            <x14:dxf>
              <fill>
                <patternFill patternType="darkGray">
                  <bgColor theme="0" tint="-0.499984740745262"/>
                </patternFill>
              </fill>
            </x14:dxf>
          </x14:cfRule>
          <xm:sqref>C28:C59</xm:sqref>
        </x14:conditionalFormatting>
        <x14:conditionalFormatting xmlns:xm="http://schemas.microsoft.com/office/excel/2006/main">
          <x14:cfRule type="expression" priority="3" id="{DB538A30-DAA8-4859-B8B4-ED51DF62EA1D}">
            <xm:f>'\\roccbvsfnp\users\Users\E202587\Desktop\OGS Contract (5-22)\Pricing\[Caruso - OGS pricing - Coax.xlsx]Bidder Information'!#REF!&lt;&gt;"Yes"</xm:f>
            <x14:dxf>
              <fill>
                <patternFill patternType="darkGray">
                  <bgColor theme="0" tint="-0.499984740745262"/>
                </patternFill>
              </fill>
            </x14:dxf>
          </x14:cfRule>
          <xm:sqref>C85:F95</xm:sqref>
        </x14:conditionalFormatting>
        <x14:conditionalFormatting xmlns:xm="http://schemas.microsoft.com/office/excel/2006/main">
          <x14:cfRule type="expression" priority="6" id="{5BCA55F2-C891-4E8B-AEBA-44E8FB050E74}">
            <xm:f>'\\roccbvsfnp\users\Users\E202587\Desktop\OGS Contract (5-22)\Pricing\[Caruso - OGS pricing - Coax.xlsx]Bidder Information'!#REF!&lt;&gt;"Yes"</xm:f>
            <x14:dxf>
              <fill>
                <patternFill patternType="darkGray">
                  <bgColor theme="0" tint="-0.499984740745262"/>
                </patternFill>
              </fill>
            </x14:dxf>
          </x14:cfRule>
          <xm:sqref>C61:H67</xm:sqref>
        </x14:conditionalFormatting>
        <x14:conditionalFormatting xmlns:xm="http://schemas.microsoft.com/office/excel/2006/main">
          <x14:cfRule type="expression" priority="15" id="{3E0C4AC2-2EA7-48A6-9096-4CDEC906D23D}">
            <xm:f>'\\roccbvsfnp\users\Users\E202587\Desktop\OGS Contract (5-22)\Pricing\[Caruso - OGS pricing - Coax.xlsx]Bidder Information'!#REF!&lt;&gt;"Yes"</xm:f>
            <x14:dxf>
              <fill>
                <patternFill patternType="darkGray">
                  <bgColor theme="0" tint="-0.499984740745262"/>
                </patternFill>
              </fill>
            </x14:dxf>
          </x14:cfRule>
          <xm:sqref>C70:H71</xm:sqref>
        </x14:conditionalFormatting>
        <x14:conditionalFormatting xmlns:xm="http://schemas.microsoft.com/office/excel/2006/main">
          <x14:cfRule type="expression" priority="70" id="{2B2160D5-7C3C-4845-BC1C-3F1F1C22E06D}">
            <xm:f>'\\roccbvsfnp\users\Users\E202587\AppData\Local\Microsoft\Windows\Temporary Internet Files\Content.Outlook\OP2JAZ7S\[Craver - OGS Pricing - FIA_.xlsx]Bidder Information'!#REF!&lt;&gt;"Yes"</xm:f>
            <x14:dxf>
              <fill>
                <patternFill patternType="darkGray">
                  <bgColor theme="0" tint="-0.499984740745262"/>
                </patternFill>
              </fill>
            </x14:dxf>
          </x14:cfRule>
          <xm:sqref>E28:E47 D48:E59</xm:sqref>
        </x14:conditionalFormatting>
        <x14:conditionalFormatting xmlns:xm="http://schemas.microsoft.com/office/excel/2006/main">
          <x14:cfRule type="expression" priority="39" id="{53E12977-F026-4C69-9604-1D5E8014C0DA}">
            <xm:f>'C:\ProcurementServices\PSTm06(Davis)\Telecommunications\77017-23100 TCS\4ConMgmt\Contractors\PS68706_TimeWarner\Contract Mods\Update #1\[Additions 2.xlsx]Bidder Information'!#REF!&lt;&gt;"Yes"</xm:f>
            <x14:dxf>
              <fill>
                <patternFill patternType="darkGray">
                  <bgColor theme="0" tint="-0.499984740745262"/>
                </patternFill>
              </fill>
            </x14:dxf>
          </x14:cfRule>
          <xm:sqref>E60:F60 I60:K60</xm:sqref>
        </x14:conditionalFormatting>
        <x14:conditionalFormatting xmlns:xm="http://schemas.microsoft.com/office/excel/2006/main">
          <x14:cfRule type="expression" priority="51" id="{7FCE7D37-CD64-47A2-BEB2-B2EE9C0236B1}">
            <xm:f>'\\roccbvsfnp\users\Users\E202587\AppData\Local\Microsoft\Windows\Temporary Internet Files\Content.Outlook\OP2JAZ7S\[Craver - OGS Pricing - FIA_.xlsx]Bidder Information'!#REF!&lt;&gt;"Yes"</xm:f>
            <x14:dxf>
              <fill>
                <patternFill patternType="darkGray">
                  <bgColor theme="0" tint="-0.499984740745262"/>
                </patternFill>
              </fill>
            </x14:dxf>
          </x14:cfRule>
          <xm:sqref>E6:H6 E8:H14 F28:H59</xm:sqref>
        </x14:conditionalFormatting>
        <x14:conditionalFormatting xmlns:xm="http://schemas.microsoft.com/office/excel/2006/main">
          <x14:cfRule type="expression" priority="24" id="{7F15D191-FA00-4790-8131-1734A117F729}">
            <xm:f>'C:\ProcurementServices\PSTm06(Davis)\Telecommunications\77017-23100 TCS\4ConMgmt\Contractors\PS68706_TimeWarner\Contract Mods\Update #1\[Additions 2.xlsx]Bidder Information'!#REF!&lt;&gt;"Yes"</xm:f>
            <x14:dxf>
              <fill>
                <patternFill patternType="darkGray">
                  <bgColor theme="0" tint="-0.499984740745262"/>
                </patternFill>
              </fill>
            </x14:dxf>
          </x14:cfRule>
          <xm:sqref>G90 I90 K90</xm:sqref>
        </x14:conditionalFormatting>
        <x14:conditionalFormatting xmlns:xm="http://schemas.microsoft.com/office/excel/2006/main">
          <x14:cfRule type="expression" priority="37" id="{612DF3A7-05BE-4190-BE74-64B7A91E5F0D}">
            <xm:f>'\\roccbvsfnp\users\Users\E202587\Desktop\OGS Contract (5-22)\Pricing\[Caruso - OGS pricing - Coax.xlsx]Bidder Information'!#REF!&lt;&gt;"Yes"</xm:f>
            <x14:dxf>
              <fill>
                <patternFill patternType="darkGray">
                  <bgColor theme="0" tint="-0.499984740745262"/>
                </patternFill>
              </fill>
            </x14:dxf>
          </x14:cfRule>
          <xm:sqref>G60:H60</xm:sqref>
        </x14:conditionalFormatting>
        <x14:conditionalFormatting xmlns:xm="http://schemas.microsoft.com/office/excel/2006/main">
          <x14:cfRule type="expression" priority="13" id="{21129B1F-BD1B-46DD-BBAA-E6D8C2216A68}">
            <xm:f>'\\roccbvsfnp\users\Users\E202587\Desktop\OGS Contract (5-22)\Pricing\[Caruso - OGS pricing - Coax.xlsx]Bidder Information'!#REF!&lt;&gt;"Yes"</xm:f>
            <x14:dxf>
              <fill>
                <patternFill patternType="darkGray">
                  <bgColor theme="0" tint="-0.499984740745262"/>
                </patternFill>
              </fill>
            </x14:dxf>
          </x14:cfRule>
          <xm:sqref>H90:H95 J93:K95</xm:sqref>
        </x14:conditionalFormatting>
        <x14:conditionalFormatting xmlns:xm="http://schemas.microsoft.com/office/excel/2006/main">
          <x14:cfRule type="expression" priority="71" id="{9196034F-6ACC-4015-A28C-E5782F3DE7B6}">
            <xm:f>'\\roccbvsfnp\users\Users\E202587\AppData\Local\Microsoft\Windows\Temporary Internet Files\Content.Outlook\OP2JAZ7S\[Craver - OGS Pricing - FIA_.xlsx]Bidder Information'!#REF!&lt;&gt;"Yes"</xm:f>
            <x14:dxf>
              <fill>
                <patternFill patternType="darkGray">
                  <fgColor theme="1"/>
                  <bgColor theme="0" tint="-0.499984740745262"/>
                </patternFill>
              </fill>
            </x14:dxf>
          </x14:cfRule>
          <xm:sqref>I6 I8:I14</xm:sqref>
        </x14:conditionalFormatting>
        <x14:conditionalFormatting xmlns:xm="http://schemas.microsoft.com/office/excel/2006/main">
          <x14:cfRule type="expression" priority="69" id="{AB8B927E-A248-4B41-9470-107479248353}">
            <xm:f>'\\roccbvsfnp\users\Users\E202587\AppData\Local\Microsoft\Windows\Temporary Internet Files\Content.Outlook\OP2JAZ7S\[Craver - OGS Pricing - FIA_.xlsx]Bidder Information'!#REF!&lt;&gt;"Yes"</xm:f>
            <x14:dxf>
              <fill>
                <patternFill patternType="darkGray">
                  <fgColor theme="1"/>
                  <bgColor theme="0" tint="-0.499984740745262"/>
                </patternFill>
              </fill>
            </x14:dxf>
          </x14:cfRule>
          <xm:sqref>I28:I59</xm:sqref>
        </x14:conditionalFormatting>
        <x14:conditionalFormatting xmlns:xm="http://schemas.microsoft.com/office/excel/2006/main">
          <x14:cfRule type="expression" priority="8" id="{7727210F-3259-4F9D-988E-5A51BE99F249}">
            <xm:f>'\\roccbvsfnp\users\Users\E202587\Desktop\OGS Contract (5-22)\Pricing\[Caruso - OGS pricing - Coax.xlsx]Bidder Information'!#REF!&lt;&gt;"Yes"</xm:f>
            <x14:dxf>
              <fill>
                <patternFill patternType="darkGray">
                  <fgColor theme="1"/>
                  <bgColor theme="0" tint="-0.499984740745262"/>
                </patternFill>
              </fill>
            </x14:dxf>
          </x14:cfRule>
          <xm:sqref>I61:I67</xm:sqref>
        </x14:conditionalFormatting>
        <x14:conditionalFormatting xmlns:xm="http://schemas.microsoft.com/office/excel/2006/main">
          <x14:cfRule type="expression" priority="22" id="{C769485B-F01D-49CF-B952-605CC6F5EF1D}">
            <xm:f>'\\roccbvsfnp\users\Users\E202587\Desktop\OGS Contract (5-22)\Pricing\[Caruso - OGS pricing - Coax.xlsx]Bidder Information'!#REF!&lt;&gt;"Yes"</xm:f>
            <x14:dxf>
              <fill>
                <patternFill patternType="darkGray">
                  <fgColor theme="1"/>
                  <bgColor theme="0" tint="-0.499984740745262"/>
                </patternFill>
              </fill>
            </x14:dxf>
          </x14:cfRule>
          <xm:sqref>I70:I71 I85:I89</xm:sqref>
        </x14:conditionalFormatting>
        <x14:conditionalFormatting xmlns:xm="http://schemas.microsoft.com/office/excel/2006/main">
          <x14:cfRule type="expression" priority="12" id="{16BD73A2-368F-47D6-8EB3-DEA5F400102A}">
            <xm:f>'\\roccbvsfnp\users\Users\E202587\Desktop\OGS Contract (5-22)\Pricing\[Caruso - OGS pricing - Coax.xlsx]Bidder Information'!#REF!&lt;&gt;"Yes"</xm:f>
            <x14:dxf>
              <fill>
                <patternFill patternType="darkGray">
                  <fgColor theme="1"/>
                  <bgColor theme="0" tint="-0.499984740745262"/>
                </patternFill>
              </fill>
            </x14:dxf>
          </x14:cfRule>
          <xm:sqref>I91:I95</xm:sqref>
        </x14:conditionalFormatting>
        <x14:conditionalFormatting xmlns:xm="http://schemas.microsoft.com/office/excel/2006/main">
          <x14:cfRule type="expression" priority="17" id="{913A4395-962F-4D6E-80AC-6B7D5EB15D18}">
            <xm:f>'\\roccbvsfnp\users\Users\E202587\Desktop\OGS Contract (5-22)\Pricing\[Caruso - OGS pricing - Coax.xlsx]Bidder Information'!#REF!&lt;&gt;"Yes"</xm:f>
            <x14:dxf>
              <fill>
                <patternFill patternType="darkGray">
                  <bgColor theme="0" tint="-0.499984740745262"/>
                </patternFill>
              </fill>
            </x14:dxf>
          </x14:cfRule>
          <xm:sqref>J89:J92</xm:sqref>
        </x14:conditionalFormatting>
        <x14:conditionalFormatting xmlns:xm="http://schemas.microsoft.com/office/excel/2006/main">
          <x14:cfRule type="expression" priority="72" id="{5B5076C1-F011-497F-8955-F2F9D1822EFE}">
            <xm:f>'\\roccbvsfnp\users\Users\E202587\AppData\Local\Microsoft\Windows\Temporary Internet Files\Content.Outlook\OP2JAZ7S\[Craver - OGS Pricing - FIA_.xlsx]Bidder Information'!#REF!&lt;&gt;"Yes"</xm:f>
            <x14:dxf>
              <fill>
                <patternFill patternType="darkGray">
                  <bgColor theme="0" tint="-0.499984740745262"/>
                </patternFill>
              </fill>
            </x14:dxf>
          </x14:cfRule>
          <xm:sqref>J6:K6 J8:K10 J11:J14</xm:sqref>
        </x14:conditionalFormatting>
        <x14:conditionalFormatting xmlns:xm="http://schemas.microsoft.com/office/excel/2006/main">
          <x14:cfRule type="expression" priority="63" id="{1AB39DB8-5BE6-4E29-A71F-CBEFBE922EC1}">
            <xm:f>'\\cltfile02\UserFiles\Users\E202587\AppData\Local\Microsoft\Windows\Temporary Internet Files\Content.Outlook\OP2JAZ7S\[Craver - OGS Pricing - FIA_.xlsx]Bidder Information'!#REF!&lt;&gt;"Yes"</xm:f>
            <x14:dxf>
              <fill>
                <patternFill patternType="darkGray">
                  <bgColor theme="0" tint="-0.499984740745262"/>
                </patternFill>
              </fill>
            </x14:dxf>
          </x14:cfRule>
          <xm:sqref>J28:K33 J34:J36 J37:K44 J45:J47 J48:K55</xm:sqref>
        </x14:conditionalFormatting>
        <x14:conditionalFormatting xmlns:xm="http://schemas.microsoft.com/office/excel/2006/main">
          <x14:cfRule type="expression" priority="9" id="{F5F95EE1-16F3-4CEB-8371-AED666630223}">
            <xm:f>'\\roccbvsfnp\users\Users\E202587\Desktop\OGS Contract (5-22)\Pricing\[Caruso - OGS pricing - Coax.xlsx]Bidder Information'!#REF!&lt;&gt;"Yes"</xm:f>
            <x14:dxf>
              <fill>
                <patternFill patternType="darkGray">
                  <bgColor theme="0" tint="-0.499984740745262"/>
                </patternFill>
              </fill>
            </x14:dxf>
          </x14:cfRule>
          <xm:sqref>J61:K67</xm:sqref>
        </x14:conditionalFormatting>
        <x14:conditionalFormatting xmlns:xm="http://schemas.microsoft.com/office/excel/2006/main">
          <x14:cfRule type="expression" priority="23" id="{059A25B9-D311-40BD-B9AE-1003C0170011}">
            <xm:f>'\\roccbvsfnp\users\Users\E202587\Desktop\OGS Contract (5-22)\Pricing\[Caruso - OGS pricing - Coax.xlsx]Bidder Information'!#REF!&lt;&gt;"Yes"</xm:f>
            <x14:dxf>
              <fill>
                <patternFill patternType="darkGray">
                  <bgColor theme="0" tint="-0.499984740745262"/>
                </patternFill>
              </fill>
            </x14:dxf>
          </x14:cfRule>
          <xm:sqref>J70:K71 J85:K88 G85:H89 K89</xm:sqref>
        </x14:conditionalFormatting>
        <x14:conditionalFormatting xmlns:xm="http://schemas.microsoft.com/office/excel/2006/main">
          <x14:cfRule type="expression" priority="25" id="{EB44F19C-4B79-4697-BFE1-41BE19B798C1}">
            <xm:f>'\\cltfile02\UserFiles\Users\E202587\AppData\Local\Microsoft\Windows\Temporary Internet Files\Content.Outlook\OP2JAZ7S\[Craver - OGS Pricing - FIA_.xlsx]Bidder Information'!#REF!&lt;&gt;"Yes"</xm:f>
            <x14:dxf>
              <fill>
                <patternFill patternType="darkGray">
                  <bgColor theme="0" tint="-0.499984740745262"/>
                </patternFill>
              </fill>
            </x14:dxf>
          </x14:cfRule>
          <xm:sqref>K91:K92</xm:sqref>
        </x14:conditionalFormatting>
        <x14:conditionalFormatting xmlns:xm="http://schemas.microsoft.com/office/excel/2006/main">
          <x14:cfRule type="expression" priority="10" id="{1253D441-55A6-442E-913A-706BC4E8F9BF}">
            <xm:f>'C:\ProcurementServices\PSTm06(Davis)\Telecommunications\77017-23100 TCS\4ConMgmt\Contractors\PS68706_TimeWarner\Contract Mods\Update #1\[Additions 2.xlsx]Bidder Information'!#REF!&lt;&gt;"Yes"</xm:f>
            <x14:dxf>
              <fill>
                <patternFill patternType="darkGray">
                  <bgColor theme="0" tint="-0.499984740745262"/>
                </patternFill>
              </fill>
            </x14:dxf>
          </x14:cfRule>
          <xm:sqref>L60:L67</xm:sqref>
        </x14:conditionalFormatting>
        <x14:conditionalFormatting xmlns:xm="http://schemas.microsoft.com/office/excel/2006/main">
          <x14:cfRule type="expression" priority="26" id="{8D3D9E0F-BFCC-4B00-A4DC-F6220C1EA194}">
            <xm:f>'C:\ProcurementServices\PSTm06(Davis)\Telecommunications\77017-23100 TCS\4ConMgmt\Contractors\PS68706_TimeWarner\Contract Mods\Update #1\[Additions 2.xlsx]Bidder Information'!#REF!&lt;&gt;"Yes"</xm:f>
            <x14:dxf>
              <fill>
                <patternFill patternType="darkGray">
                  <bgColor theme="0" tint="-0.499984740745262"/>
                </patternFill>
              </fill>
            </x14:dxf>
          </x14:cfRule>
          <xm:sqref>L70:L71</xm:sqref>
        </x14:conditionalFormatting>
        <x14:conditionalFormatting xmlns:xm="http://schemas.microsoft.com/office/excel/2006/main">
          <x14:cfRule type="expression" priority="14" id="{14C39A88-870C-443B-BF85-157327F0C611}">
            <xm:f>'C:\ProcurementServices\PSTm06(Davis)\Telecommunications\77017-23100 TCS\4ConMgmt\Contractors\PS68706_TimeWarner\Contract Mods\Update #1\[Additions 2.xlsx]Bidder Information'!#REF!&lt;&gt;"Yes"</xm:f>
            <x14:dxf>
              <fill>
                <patternFill patternType="darkGray">
                  <bgColor theme="0" tint="-0.499984740745262"/>
                </patternFill>
              </fill>
            </x14:dxf>
          </x14:cfRule>
          <xm:sqref>L85:L95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sheetPr>
  <dimension ref="A1:BN518"/>
  <sheetViews>
    <sheetView showGridLines="0" zoomScaleNormal="100" workbookViewId="0">
      <selection activeCell="A8" sqref="A8"/>
    </sheetView>
  </sheetViews>
  <sheetFormatPr defaultColWidth="9.1796875" defaultRowHeight="12.5" x14ac:dyDescent="0.25"/>
  <cols>
    <col min="1" max="3" width="15.1796875" style="49" customWidth="1"/>
    <col min="4" max="4" width="15.1796875" style="43" customWidth="1"/>
    <col min="5" max="63" width="15.1796875" style="42" customWidth="1"/>
    <col min="64" max="66" width="13" style="42" customWidth="1"/>
    <col min="67" max="16384" width="9.1796875" style="26"/>
  </cols>
  <sheetData>
    <row r="1" spans="1:66" s="15" customFormat="1" ht="15" customHeight="1" thickBot="1" x14ac:dyDescent="0.4">
      <c r="A1" s="24" t="s">
        <v>253</v>
      </c>
      <c r="B1" s="183" t="str">
        <f>'Pricing - Lot 1 Voice'!C1</f>
        <v>Time Warner Cable Northeast, LLC dba Spectrum</v>
      </c>
      <c r="C1" s="184"/>
      <c r="D1" s="184"/>
      <c r="E1" s="185"/>
      <c r="F1" s="76"/>
      <c r="G1" s="5"/>
      <c r="H1" s="5"/>
      <c r="I1" s="5"/>
      <c r="J1" s="5"/>
      <c r="K1" s="7"/>
      <c r="L1" s="13"/>
      <c r="M1" s="6"/>
      <c r="N1" s="6"/>
      <c r="O1" s="6"/>
      <c r="P1" s="6"/>
      <c r="Q1" s="6"/>
      <c r="R1" s="17"/>
      <c r="T1" s="16"/>
      <c r="V1" s="16"/>
    </row>
    <row r="2" spans="1:66" s="15" customFormat="1" ht="15" customHeight="1" thickBot="1" x14ac:dyDescent="0.4">
      <c r="A2" s="25" t="s">
        <v>254</v>
      </c>
      <c r="B2" s="183" t="str">
        <f>'Pricing - Lot 1 Voice'!C2</f>
        <v>PS68706</v>
      </c>
      <c r="C2" s="184"/>
      <c r="D2" s="184"/>
      <c r="E2" s="185"/>
      <c r="F2" s="76"/>
      <c r="G2" s="5"/>
      <c r="H2" s="5"/>
      <c r="I2" s="5"/>
      <c r="J2" s="5"/>
      <c r="K2" s="7"/>
      <c r="L2" s="13"/>
      <c r="M2" s="6"/>
      <c r="N2" s="6"/>
      <c r="O2" s="6"/>
      <c r="P2" s="6"/>
      <c r="Q2" s="6"/>
      <c r="R2" s="17"/>
      <c r="T2" s="16"/>
      <c r="V2" s="16"/>
    </row>
    <row r="3" spans="1:66" ht="15.75" customHeight="1" x14ac:dyDescent="0.25">
      <c r="A3" s="25" t="s">
        <v>66</v>
      </c>
      <c r="B3" s="186">
        <v>46099</v>
      </c>
      <c r="C3" s="187"/>
      <c r="D3" s="187"/>
      <c r="E3" s="188"/>
      <c r="F3" s="41"/>
      <c r="G3" s="41"/>
      <c r="H3" s="41"/>
      <c r="I3" s="41"/>
      <c r="J3" s="41"/>
      <c r="K3" s="41"/>
      <c r="BN3" s="26"/>
    </row>
    <row r="4" spans="1:66" ht="13" x14ac:dyDescent="0.3">
      <c r="A4" s="44"/>
      <c r="B4" s="43"/>
      <c r="C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26"/>
      <c r="BM4" s="26"/>
      <c r="BN4" s="26"/>
    </row>
    <row r="5" spans="1:66" ht="15" customHeight="1" x14ac:dyDescent="0.35">
      <c r="A5" s="45" t="s">
        <v>68</v>
      </c>
      <c r="B5" s="46"/>
      <c r="C5" s="46"/>
      <c r="D5" s="46">
        <f>COUNTIFS(A8:J8,"Yes")+COUNTIFS(A11:J11,"Yes")+COUNTIFS(A14:J14,"Yes")+COUNTIFS(A17:J17,"Yes")+COUNTIFS(A20:J20,"Yes")+COUNTIFS(A23:J23,"Yes")+COUNTIFS(A26:C26,"Yes")</f>
        <v>1</v>
      </c>
      <c r="E5" s="46"/>
      <c r="F5" s="46"/>
      <c r="G5" s="46"/>
      <c r="H5" s="46"/>
      <c r="I5" s="46"/>
      <c r="J5" s="46"/>
      <c r="BL5" s="26"/>
      <c r="BM5" s="26"/>
      <c r="BN5" s="26"/>
    </row>
    <row r="6" spans="1:66" ht="13" x14ac:dyDescent="0.3">
      <c r="A6" s="44"/>
      <c r="B6" s="43"/>
      <c r="C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26"/>
      <c r="BM6" s="26"/>
      <c r="BN6" s="26"/>
    </row>
    <row r="7" spans="1:66" s="48" customFormat="1" ht="14" x14ac:dyDescent="0.35">
      <c r="A7" s="47" t="s">
        <v>1</v>
      </c>
      <c r="B7" s="47" t="s">
        <v>2</v>
      </c>
      <c r="C7" s="47" t="s">
        <v>3</v>
      </c>
      <c r="D7" s="47" t="s">
        <v>4</v>
      </c>
      <c r="E7" s="47" t="s">
        <v>5</v>
      </c>
      <c r="F7" s="47" t="s">
        <v>6</v>
      </c>
      <c r="G7" s="47" t="s">
        <v>7</v>
      </c>
      <c r="H7" s="47" t="s">
        <v>8</v>
      </c>
      <c r="I7" s="47" t="s">
        <v>9</v>
      </c>
      <c r="J7" s="47" t="s">
        <v>10</v>
      </c>
    </row>
    <row r="8" spans="1:66" ht="21" customHeight="1" x14ac:dyDescent="0.25">
      <c r="A8" s="94" t="s">
        <v>77</v>
      </c>
      <c r="B8" s="94"/>
      <c r="C8" s="94"/>
      <c r="D8" s="94"/>
      <c r="E8" s="94"/>
      <c r="F8" s="94"/>
      <c r="G8" s="94"/>
      <c r="H8" s="94"/>
      <c r="I8" s="94"/>
      <c r="J8" s="94"/>
      <c r="BL8" s="26"/>
      <c r="BM8" s="26"/>
      <c r="BN8" s="26"/>
    </row>
    <row r="9" spans="1:66" ht="13" x14ac:dyDescent="0.3">
      <c r="A9" s="44"/>
      <c r="B9" s="43"/>
      <c r="C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26"/>
      <c r="BM9" s="26"/>
      <c r="BN9" s="26"/>
    </row>
    <row r="10" spans="1:66" ht="14" x14ac:dyDescent="0.25">
      <c r="A10" s="47" t="s">
        <v>11</v>
      </c>
      <c r="B10" s="47" t="s">
        <v>12</v>
      </c>
      <c r="C10" s="47" t="s">
        <v>13</v>
      </c>
      <c r="D10" s="47" t="s">
        <v>14</v>
      </c>
      <c r="E10" s="47" t="s">
        <v>15</v>
      </c>
      <c r="F10" s="47" t="s">
        <v>16</v>
      </c>
      <c r="G10" s="47" t="s">
        <v>17</v>
      </c>
      <c r="H10" s="47" t="s">
        <v>18</v>
      </c>
      <c r="I10" s="47" t="s">
        <v>19</v>
      </c>
      <c r="J10" s="47" t="s">
        <v>20</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26"/>
      <c r="BM10" s="26"/>
      <c r="BN10" s="26"/>
    </row>
    <row r="11" spans="1:66" ht="21" customHeight="1" x14ac:dyDescent="0.25">
      <c r="A11" s="94"/>
      <c r="B11" s="94"/>
      <c r="C11" s="94"/>
      <c r="D11" s="94"/>
      <c r="E11" s="94"/>
      <c r="F11" s="94"/>
      <c r="G11" s="94"/>
      <c r="H11" s="94"/>
      <c r="I11" s="94"/>
      <c r="J11" s="94"/>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26"/>
      <c r="BM11" s="26"/>
      <c r="BN11" s="26"/>
    </row>
    <row r="12" spans="1:66" x14ac:dyDescent="0.25">
      <c r="A12" s="43"/>
      <c r="B12" s="43"/>
      <c r="C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26"/>
      <c r="BM12" s="26"/>
      <c r="BN12" s="26"/>
    </row>
    <row r="13" spans="1:66" ht="14" x14ac:dyDescent="0.25">
      <c r="A13" s="47" t="s">
        <v>21</v>
      </c>
      <c r="B13" s="47" t="s">
        <v>22</v>
      </c>
      <c r="C13" s="47" t="s">
        <v>23</v>
      </c>
      <c r="D13" s="47" t="s">
        <v>24</v>
      </c>
      <c r="E13" s="47" t="s">
        <v>25</v>
      </c>
      <c r="F13" s="47" t="s">
        <v>26</v>
      </c>
      <c r="G13" s="47" t="s">
        <v>27</v>
      </c>
      <c r="H13" s="47" t="s">
        <v>28</v>
      </c>
      <c r="I13" s="47" t="s">
        <v>29</v>
      </c>
      <c r="J13" s="47" t="s">
        <v>30</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26"/>
      <c r="BM13" s="26"/>
      <c r="BN13" s="26"/>
    </row>
    <row r="14" spans="1:66" ht="21" customHeight="1" x14ac:dyDescent="0.25">
      <c r="A14" s="94"/>
      <c r="B14" s="94"/>
      <c r="C14" s="94"/>
      <c r="D14" s="94"/>
      <c r="E14" s="94"/>
      <c r="F14" s="94"/>
      <c r="G14" s="94"/>
      <c r="H14" s="94"/>
      <c r="I14" s="94"/>
      <c r="J14" s="94"/>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26"/>
      <c r="BM14" s="26"/>
      <c r="BN14" s="26"/>
    </row>
    <row r="15" spans="1:66" x14ac:dyDescent="0.25">
      <c r="A15" s="43"/>
      <c r="B15" s="43"/>
      <c r="C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26"/>
      <c r="BM15" s="26"/>
      <c r="BN15" s="26"/>
    </row>
    <row r="16" spans="1:66" ht="14" x14ac:dyDescent="0.25">
      <c r="A16" s="47" t="s">
        <v>31</v>
      </c>
      <c r="B16" s="47" t="s">
        <v>32</v>
      </c>
      <c r="C16" s="47" t="s">
        <v>33</v>
      </c>
      <c r="D16" s="47" t="s">
        <v>34</v>
      </c>
      <c r="E16" s="47" t="s">
        <v>35</v>
      </c>
      <c r="F16" s="47" t="s">
        <v>36</v>
      </c>
      <c r="G16" s="47" t="s">
        <v>37</v>
      </c>
      <c r="H16" s="47" t="s">
        <v>38</v>
      </c>
      <c r="I16" s="47" t="s">
        <v>39</v>
      </c>
      <c r="J16" s="47" t="s">
        <v>40</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26"/>
      <c r="BM16" s="26"/>
      <c r="BN16" s="26"/>
    </row>
    <row r="17" spans="1:66" ht="21" customHeight="1" x14ac:dyDescent="0.25">
      <c r="A17" s="94"/>
      <c r="B17" s="94"/>
      <c r="C17" s="94"/>
      <c r="D17" s="94"/>
      <c r="E17" s="94"/>
      <c r="F17" s="94"/>
      <c r="G17" s="94"/>
      <c r="H17" s="94"/>
      <c r="I17" s="94"/>
      <c r="J17" s="94"/>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26"/>
      <c r="BM17" s="26"/>
      <c r="BN17" s="26"/>
    </row>
    <row r="18" spans="1:66" x14ac:dyDescent="0.25">
      <c r="A18" s="43"/>
      <c r="B18" s="43"/>
      <c r="C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26"/>
      <c r="BM18" s="26"/>
      <c r="BN18" s="26"/>
    </row>
    <row r="19" spans="1:66" ht="14" x14ac:dyDescent="0.25">
      <c r="A19" s="47" t="s">
        <v>41</v>
      </c>
      <c r="B19" s="47" t="s">
        <v>42</v>
      </c>
      <c r="C19" s="47" t="s">
        <v>43</v>
      </c>
      <c r="D19" s="47" t="s">
        <v>44</v>
      </c>
      <c r="E19" s="47" t="s">
        <v>45</v>
      </c>
      <c r="F19" s="47" t="s">
        <v>46</v>
      </c>
      <c r="G19" s="47" t="s">
        <v>47</v>
      </c>
      <c r="H19" s="47" t="s">
        <v>48</v>
      </c>
      <c r="I19" s="47" t="s">
        <v>49</v>
      </c>
      <c r="J19" s="47" t="s">
        <v>50</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26"/>
      <c r="BM19" s="26"/>
      <c r="BN19" s="26"/>
    </row>
    <row r="20" spans="1:66" ht="21" customHeight="1" x14ac:dyDescent="0.25">
      <c r="A20" s="94"/>
      <c r="B20" s="94"/>
      <c r="C20" s="94"/>
      <c r="D20" s="94"/>
      <c r="E20" s="94"/>
      <c r="F20" s="94"/>
      <c r="G20" s="94"/>
      <c r="H20" s="94"/>
      <c r="I20" s="94"/>
      <c r="J20" s="94"/>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26"/>
      <c r="BM20" s="26"/>
      <c r="BN20" s="26"/>
    </row>
    <row r="21" spans="1:66" x14ac:dyDescent="0.25">
      <c r="A21" s="43"/>
      <c r="B21" s="43"/>
      <c r="C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26"/>
      <c r="BM21" s="26"/>
      <c r="BN21" s="26"/>
    </row>
    <row r="22" spans="1:66" ht="14" x14ac:dyDescent="0.25">
      <c r="A22" s="47" t="s">
        <v>73</v>
      </c>
      <c r="B22" s="47" t="s">
        <v>51</v>
      </c>
      <c r="C22" s="47" t="s">
        <v>52</v>
      </c>
      <c r="D22" s="47" t="s">
        <v>53</v>
      </c>
      <c r="E22" s="47" t="s">
        <v>54</v>
      </c>
      <c r="F22" s="47" t="s">
        <v>55</v>
      </c>
      <c r="G22" s="47" t="s">
        <v>56</v>
      </c>
      <c r="H22" s="47" t="s">
        <v>57</v>
      </c>
      <c r="I22" s="47" t="s">
        <v>58</v>
      </c>
      <c r="J22" s="47" t="s">
        <v>59</v>
      </c>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26"/>
      <c r="BM22" s="26"/>
      <c r="BN22" s="26"/>
    </row>
    <row r="23" spans="1:66" ht="21" customHeight="1" x14ac:dyDescent="0.25">
      <c r="A23" s="94"/>
      <c r="B23" s="94"/>
      <c r="C23" s="94"/>
      <c r="D23" s="94"/>
      <c r="E23" s="94"/>
      <c r="F23" s="94"/>
      <c r="G23" s="94"/>
      <c r="H23" s="94"/>
      <c r="I23" s="94"/>
      <c r="J23" s="94"/>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26"/>
      <c r="BM23" s="26"/>
      <c r="BN23" s="26"/>
    </row>
    <row r="24" spans="1:66" x14ac:dyDescent="0.25">
      <c r="A24" s="43"/>
      <c r="B24" s="43"/>
      <c r="C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26"/>
      <c r="BM24" s="26"/>
      <c r="BN24" s="26"/>
    </row>
    <row r="25" spans="1:66" ht="14" x14ac:dyDescent="0.25">
      <c r="A25" s="47" t="s">
        <v>60</v>
      </c>
      <c r="B25" s="47" t="s">
        <v>61</v>
      </c>
      <c r="C25" s="47" t="s">
        <v>62</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26"/>
      <c r="BM25" s="26"/>
      <c r="BN25" s="26"/>
    </row>
    <row r="26" spans="1:66" ht="21" customHeight="1" x14ac:dyDescent="0.25">
      <c r="A26" s="94"/>
      <c r="B26" s="94"/>
      <c r="C26" s="94"/>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26"/>
      <c r="BM26" s="26"/>
      <c r="BN26" s="26"/>
    </row>
    <row r="27" spans="1:66" x14ac:dyDescent="0.25">
      <c r="A27" s="43"/>
      <c r="B27" s="43"/>
      <c r="C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26"/>
      <c r="BM27" s="26"/>
      <c r="BN27" s="26"/>
    </row>
    <row r="28" spans="1:66" x14ac:dyDescent="0.25">
      <c r="A28" s="43"/>
      <c r="B28" s="43"/>
      <c r="C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26"/>
      <c r="BM28" s="26"/>
      <c r="BN28" s="26"/>
    </row>
    <row r="29" spans="1:66" x14ac:dyDescent="0.25">
      <c r="A29" s="43"/>
      <c r="B29" s="43"/>
      <c r="C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26"/>
      <c r="BM29" s="26"/>
      <c r="BN29" s="26"/>
    </row>
    <row r="30" spans="1:66" x14ac:dyDescent="0.25">
      <c r="A30" s="43"/>
      <c r="B30" s="43"/>
      <c r="C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26"/>
      <c r="BM30" s="26"/>
      <c r="BN30" s="26"/>
    </row>
    <row r="31" spans="1:66" x14ac:dyDescent="0.25">
      <c r="A31" s="43"/>
      <c r="B31" s="43"/>
      <c r="C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26"/>
      <c r="BM31" s="26"/>
      <c r="BN31" s="26"/>
    </row>
    <row r="32" spans="1:66" x14ac:dyDescent="0.25">
      <c r="A32" s="43"/>
      <c r="B32" s="43"/>
      <c r="C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26"/>
      <c r="BM32" s="26"/>
      <c r="BN32" s="26"/>
    </row>
    <row r="33" spans="1:66" x14ac:dyDescent="0.25">
      <c r="A33" s="43"/>
      <c r="B33" s="43"/>
      <c r="C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26"/>
      <c r="BM33" s="26"/>
      <c r="BN33" s="26"/>
    </row>
    <row r="34" spans="1:66" x14ac:dyDescent="0.25">
      <c r="A34" s="43"/>
      <c r="B34" s="43"/>
      <c r="C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26"/>
      <c r="BM34" s="26"/>
      <c r="BN34" s="26"/>
    </row>
    <row r="35" spans="1:66" x14ac:dyDescent="0.25">
      <c r="A35" s="43"/>
      <c r="B35" s="43"/>
      <c r="C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26"/>
      <c r="BM35" s="26"/>
      <c r="BN35" s="26"/>
    </row>
    <row r="36" spans="1:66" x14ac:dyDescent="0.25">
      <c r="A36" s="43"/>
      <c r="B36" s="43"/>
      <c r="C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26"/>
      <c r="BM36" s="26"/>
      <c r="BN36" s="26"/>
    </row>
    <row r="37" spans="1:66" x14ac:dyDescent="0.25">
      <c r="A37" s="43"/>
      <c r="B37" s="43"/>
      <c r="C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26"/>
      <c r="BM37" s="26"/>
      <c r="BN37" s="26"/>
    </row>
    <row r="38" spans="1:66" x14ac:dyDescent="0.25">
      <c r="A38" s="43"/>
      <c r="B38" s="43"/>
      <c r="C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26"/>
      <c r="BM38" s="26"/>
      <c r="BN38" s="26"/>
    </row>
    <row r="39" spans="1:66" x14ac:dyDescent="0.25">
      <c r="A39" s="43"/>
      <c r="B39" s="43"/>
      <c r="C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26"/>
      <c r="BM39" s="26"/>
      <c r="BN39" s="26"/>
    </row>
    <row r="40" spans="1:66" x14ac:dyDescent="0.25">
      <c r="A40" s="43"/>
      <c r="B40" s="43"/>
      <c r="C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26"/>
      <c r="BM40" s="26"/>
      <c r="BN40" s="26"/>
    </row>
    <row r="41" spans="1:66" x14ac:dyDescent="0.25">
      <c r="A41" s="43"/>
      <c r="B41" s="43"/>
      <c r="C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26"/>
      <c r="BM41" s="26"/>
      <c r="BN41" s="26"/>
    </row>
    <row r="42" spans="1:66" x14ac:dyDescent="0.25">
      <c r="A42" s="43"/>
      <c r="B42" s="43"/>
      <c r="C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26"/>
      <c r="BM42" s="26"/>
      <c r="BN42" s="26"/>
    </row>
    <row r="43" spans="1:66" x14ac:dyDescent="0.25">
      <c r="A43" s="43"/>
      <c r="B43" s="43"/>
      <c r="C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26"/>
      <c r="BM43" s="26"/>
      <c r="BN43" s="26"/>
    </row>
    <row r="44" spans="1:66" x14ac:dyDescent="0.25">
      <c r="A44" s="43"/>
      <c r="B44" s="43"/>
      <c r="C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26"/>
      <c r="BM44" s="26"/>
      <c r="BN44" s="26"/>
    </row>
    <row r="45" spans="1:66" x14ac:dyDescent="0.25">
      <c r="A45" s="43"/>
      <c r="B45" s="43"/>
      <c r="C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26"/>
      <c r="BM45" s="26"/>
      <c r="BN45" s="26"/>
    </row>
    <row r="46" spans="1:66" x14ac:dyDescent="0.25">
      <c r="A46" s="43"/>
      <c r="B46" s="43"/>
      <c r="C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26"/>
      <c r="BM46" s="26"/>
      <c r="BN46" s="26"/>
    </row>
    <row r="47" spans="1:66" x14ac:dyDescent="0.25">
      <c r="A47" s="43"/>
      <c r="B47" s="43"/>
      <c r="C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26"/>
      <c r="BM47" s="26"/>
      <c r="BN47" s="26"/>
    </row>
    <row r="48" spans="1:66" x14ac:dyDescent="0.25">
      <c r="A48" s="43"/>
      <c r="B48" s="43"/>
      <c r="C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26"/>
      <c r="BM48" s="26"/>
      <c r="BN48" s="26"/>
    </row>
    <row r="49" spans="1:66" x14ac:dyDescent="0.25">
      <c r="A49" s="43"/>
      <c r="B49" s="43"/>
      <c r="C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26"/>
      <c r="BM49" s="26"/>
      <c r="BN49" s="26"/>
    </row>
    <row r="50" spans="1:66" x14ac:dyDescent="0.25">
      <c r="A50" s="43"/>
      <c r="B50" s="43"/>
      <c r="C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26"/>
      <c r="BM50" s="26"/>
      <c r="BN50" s="26"/>
    </row>
    <row r="51" spans="1:66" x14ac:dyDescent="0.25">
      <c r="A51" s="43"/>
      <c r="B51" s="43"/>
      <c r="C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26"/>
      <c r="BM51" s="26"/>
      <c r="BN51" s="26"/>
    </row>
    <row r="52" spans="1:66" x14ac:dyDescent="0.25">
      <c r="A52" s="43"/>
      <c r="B52" s="43"/>
      <c r="C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26"/>
      <c r="BM52" s="26"/>
      <c r="BN52" s="26"/>
    </row>
    <row r="53" spans="1:66" x14ac:dyDescent="0.25">
      <c r="A53" s="43"/>
      <c r="B53" s="43"/>
      <c r="C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26"/>
      <c r="BM53" s="26"/>
      <c r="BN53" s="26"/>
    </row>
    <row r="54" spans="1:66" x14ac:dyDescent="0.25">
      <c r="A54" s="43"/>
      <c r="B54" s="43"/>
      <c r="C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26"/>
      <c r="BM54" s="26"/>
      <c r="BN54" s="26"/>
    </row>
    <row r="55" spans="1:66" x14ac:dyDescent="0.25">
      <c r="A55" s="43"/>
      <c r="B55" s="43"/>
      <c r="C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26"/>
      <c r="BM55" s="26"/>
      <c r="BN55" s="26"/>
    </row>
    <row r="56" spans="1:66" x14ac:dyDescent="0.25">
      <c r="A56" s="43"/>
      <c r="B56" s="43"/>
      <c r="C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26"/>
      <c r="BM56" s="26"/>
      <c r="BN56" s="26"/>
    </row>
    <row r="57" spans="1:66" x14ac:dyDescent="0.25">
      <c r="A57" s="43"/>
      <c r="B57" s="43"/>
      <c r="C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26"/>
      <c r="BM57" s="26"/>
      <c r="BN57" s="26"/>
    </row>
    <row r="58" spans="1:66" x14ac:dyDescent="0.25">
      <c r="A58" s="43"/>
      <c r="B58" s="43"/>
      <c r="C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26"/>
      <c r="BM58" s="26"/>
      <c r="BN58" s="26"/>
    </row>
    <row r="59" spans="1:66" x14ac:dyDescent="0.25">
      <c r="A59" s="43"/>
      <c r="B59" s="43"/>
      <c r="C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26"/>
      <c r="BM59" s="26"/>
      <c r="BN59" s="26"/>
    </row>
    <row r="60" spans="1:66" x14ac:dyDescent="0.25">
      <c r="A60" s="43"/>
      <c r="B60" s="43"/>
      <c r="C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26"/>
      <c r="BM60" s="26"/>
      <c r="BN60" s="26"/>
    </row>
    <row r="61" spans="1:66" x14ac:dyDescent="0.25">
      <c r="A61" s="43"/>
      <c r="B61" s="43"/>
      <c r="C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26"/>
      <c r="BM61" s="26"/>
      <c r="BN61" s="26"/>
    </row>
    <row r="62" spans="1:66" x14ac:dyDescent="0.25">
      <c r="A62" s="43"/>
      <c r="B62" s="43"/>
      <c r="C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26"/>
      <c r="BM62" s="26"/>
      <c r="BN62" s="26"/>
    </row>
    <row r="63" spans="1:66" x14ac:dyDescent="0.25">
      <c r="A63" s="43"/>
      <c r="B63" s="43"/>
      <c r="C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26"/>
      <c r="BM63" s="26"/>
      <c r="BN63" s="26"/>
    </row>
    <row r="64" spans="1:66" x14ac:dyDescent="0.25">
      <c r="A64" s="43"/>
      <c r="B64" s="43"/>
      <c r="C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26"/>
      <c r="BM64" s="26"/>
      <c r="BN64" s="26"/>
    </row>
    <row r="65" spans="1:66" x14ac:dyDescent="0.25">
      <c r="A65" s="43"/>
      <c r="B65" s="43"/>
      <c r="C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26"/>
      <c r="BM65" s="26"/>
      <c r="BN65" s="26"/>
    </row>
    <row r="66" spans="1:66" x14ac:dyDescent="0.25">
      <c r="A66" s="43"/>
      <c r="B66" s="43"/>
      <c r="C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26"/>
      <c r="BM66" s="26"/>
      <c r="BN66" s="26"/>
    </row>
    <row r="67" spans="1:66" x14ac:dyDescent="0.25">
      <c r="A67" s="43"/>
      <c r="B67" s="43"/>
      <c r="C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26"/>
      <c r="BM67" s="26"/>
      <c r="BN67" s="26"/>
    </row>
    <row r="68" spans="1:66" x14ac:dyDescent="0.25">
      <c r="A68" s="43"/>
      <c r="B68" s="43"/>
      <c r="C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26"/>
      <c r="BM68" s="26"/>
      <c r="BN68" s="26"/>
    </row>
    <row r="69" spans="1:66" x14ac:dyDescent="0.25">
      <c r="A69" s="43"/>
      <c r="B69" s="43"/>
      <c r="C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26"/>
      <c r="BM69" s="26"/>
      <c r="BN69" s="26"/>
    </row>
    <row r="70" spans="1:66" x14ac:dyDescent="0.25">
      <c r="A70" s="43"/>
      <c r="B70" s="43"/>
      <c r="C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26"/>
      <c r="BM70" s="26"/>
      <c r="BN70" s="26"/>
    </row>
    <row r="71" spans="1:66" x14ac:dyDescent="0.25">
      <c r="A71" s="43"/>
      <c r="B71" s="43"/>
      <c r="C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26"/>
      <c r="BM71" s="26"/>
      <c r="BN71" s="26"/>
    </row>
    <row r="72" spans="1:66" x14ac:dyDescent="0.25">
      <c r="A72" s="43"/>
      <c r="B72" s="43"/>
      <c r="C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26"/>
      <c r="BM72" s="26"/>
      <c r="BN72" s="26"/>
    </row>
    <row r="73" spans="1:66" x14ac:dyDescent="0.25">
      <c r="A73" s="43"/>
      <c r="B73" s="43"/>
      <c r="C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26"/>
      <c r="BM73" s="26"/>
      <c r="BN73" s="26"/>
    </row>
    <row r="74" spans="1:66" x14ac:dyDescent="0.25">
      <c r="A74" s="43"/>
      <c r="B74" s="43"/>
      <c r="C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26"/>
      <c r="BM74" s="26"/>
      <c r="BN74" s="26"/>
    </row>
    <row r="75" spans="1:66" x14ac:dyDescent="0.25">
      <c r="A75" s="43"/>
      <c r="B75" s="43"/>
      <c r="C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26"/>
      <c r="BM75" s="26"/>
      <c r="BN75" s="26"/>
    </row>
    <row r="76" spans="1:66" x14ac:dyDescent="0.25">
      <c r="A76" s="43"/>
      <c r="B76" s="43"/>
      <c r="C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26"/>
      <c r="BM76" s="26"/>
      <c r="BN76" s="26"/>
    </row>
    <row r="77" spans="1:66" x14ac:dyDescent="0.25">
      <c r="A77" s="43"/>
      <c r="B77" s="43"/>
      <c r="C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26"/>
      <c r="BM77" s="26"/>
      <c r="BN77" s="26"/>
    </row>
    <row r="78" spans="1:66" x14ac:dyDescent="0.25">
      <c r="A78" s="43"/>
      <c r="B78" s="43"/>
      <c r="C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26"/>
      <c r="BM78" s="26"/>
      <c r="BN78" s="26"/>
    </row>
    <row r="79" spans="1:66" x14ac:dyDescent="0.25">
      <c r="A79" s="43"/>
      <c r="B79" s="43"/>
      <c r="C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26"/>
      <c r="BM79" s="26"/>
      <c r="BN79" s="26"/>
    </row>
    <row r="80" spans="1:66" x14ac:dyDescent="0.25">
      <c r="A80" s="43"/>
      <c r="B80" s="43"/>
      <c r="C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26"/>
      <c r="BM80" s="26"/>
      <c r="BN80" s="26"/>
    </row>
    <row r="81" spans="1:66" x14ac:dyDescent="0.25">
      <c r="A81" s="43"/>
      <c r="B81" s="43"/>
      <c r="C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26"/>
      <c r="BM81" s="26"/>
      <c r="BN81" s="26"/>
    </row>
    <row r="82" spans="1:66" x14ac:dyDescent="0.25">
      <c r="A82" s="43"/>
      <c r="B82" s="43"/>
      <c r="C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26"/>
      <c r="BM82" s="26"/>
      <c r="BN82" s="26"/>
    </row>
    <row r="83" spans="1:66" x14ac:dyDescent="0.25">
      <c r="A83" s="43"/>
      <c r="B83" s="43"/>
      <c r="C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26"/>
      <c r="BM83" s="26"/>
      <c r="BN83" s="26"/>
    </row>
    <row r="84" spans="1:66" x14ac:dyDescent="0.25">
      <c r="A84" s="43"/>
      <c r="B84" s="43"/>
      <c r="C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26"/>
      <c r="BM84" s="26"/>
      <c r="BN84" s="26"/>
    </row>
    <row r="85" spans="1:66" x14ac:dyDescent="0.25">
      <c r="A85" s="43"/>
      <c r="B85" s="43"/>
      <c r="C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26"/>
      <c r="BM85" s="26"/>
      <c r="BN85" s="26"/>
    </row>
    <row r="86" spans="1:66" x14ac:dyDescent="0.25">
      <c r="A86" s="43"/>
      <c r="B86" s="43"/>
      <c r="C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26"/>
      <c r="BM86" s="26"/>
      <c r="BN86" s="26"/>
    </row>
    <row r="87" spans="1:66" x14ac:dyDescent="0.25">
      <c r="A87" s="43"/>
      <c r="B87" s="43"/>
      <c r="C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26"/>
      <c r="BM87" s="26"/>
      <c r="BN87" s="26"/>
    </row>
    <row r="88" spans="1:66" x14ac:dyDescent="0.25">
      <c r="A88" s="43"/>
      <c r="B88" s="43"/>
      <c r="C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26"/>
      <c r="BM88" s="26"/>
      <c r="BN88" s="26"/>
    </row>
    <row r="89" spans="1:66" x14ac:dyDescent="0.25">
      <c r="A89" s="43"/>
      <c r="B89" s="43"/>
      <c r="C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26"/>
      <c r="BM89" s="26"/>
      <c r="BN89" s="26"/>
    </row>
    <row r="90" spans="1:66" x14ac:dyDescent="0.25">
      <c r="A90" s="43"/>
      <c r="B90" s="43"/>
      <c r="C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26"/>
      <c r="BM90" s="26"/>
      <c r="BN90" s="26"/>
    </row>
    <row r="91" spans="1:66" x14ac:dyDescent="0.25">
      <c r="A91" s="43"/>
      <c r="B91" s="43"/>
      <c r="C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26"/>
      <c r="BM91" s="26"/>
      <c r="BN91" s="26"/>
    </row>
    <row r="92" spans="1:66" x14ac:dyDescent="0.25">
      <c r="A92" s="43"/>
      <c r="B92" s="43"/>
      <c r="C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26"/>
      <c r="BM92" s="26"/>
      <c r="BN92" s="26"/>
    </row>
    <row r="93" spans="1:66" x14ac:dyDescent="0.25">
      <c r="A93" s="43"/>
      <c r="B93" s="43"/>
      <c r="C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26"/>
      <c r="BM93" s="26"/>
      <c r="BN93" s="26"/>
    </row>
    <row r="94" spans="1:66" x14ac:dyDescent="0.25">
      <c r="A94" s="43"/>
      <c r="B94" s="43"/>
      <c r="C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26"/>
      <c r="BM94" s="26"/>
      <c r="BN94" s="26"/>
    </row>
    <row r="95" spans="1:66" x14ac:dyDescent="0.25">
      <c r="A95" s="43"/>
      <c r="B95" s="43"/>
      <c r="C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26"/>
      <c r="BM95" s="26"/>
      <c r="BN95" s="26"/>
    </row>
    <row r="96" spans="1:66" x14ac:dyDescent="0.25">
      <c r="A96" s="43"/>
      <c r="B96" s="43"/>
      <c r="C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26"/>
      <c r="BM96" s="26"/>
      <c r="BN96" s="26"/>
    </row>
    <row r="97" spans="1:66" x14ac:dyDescent="0.25">
      <c r="A97" s="43"/>
      <c r="B97" s="43"/>
      <c r="C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26"/>
      <c r="BM97" s="26"/>
      <c r="BN97" s="26"/>
    </row>
    <row r="98" spans="1:66" x14ac:dyDescent="0.25">
      <c r="A98" s="43"/>
      <c r="B98" s="43"/>
      <c r="C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26"/>
      <c r="BM98" s="26"/>
      <c r="BN98" s="26"/>
    </row>
    <row r="99" spans="1:66" x14ac:dyDescent="0.25">
      <c r="A99" s="43"/>
      <c r="B99" s="43"/>
      <c r="C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26"/>
      <c r="BM99" s="26"/>
      <c r="BN99" s="26"/>
    </row>
    <row r="100" spans="1:66" x14ac:dyDescent="0.25">
      <c r="A100" s="43"/>
      <c r="B100" s="43"/>
      <c r="C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26"/>
      <c r="BM100" s="26"/>
      <c r="BN100" s="26"/>
    </row>
    <row r="101" spans="1:66" x14ac:dyDescent="0.25">
      <c r="A101" s="43"/>
      <c r="B101" s="43"/>
      <c r="C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26"/>
      <c r="BM101" s="26"/>
      <c r="BN101" s="26"/>
    </row>
    <row r="102" spans="1:66" x14ac:dyDescent="0.25">
      <c r="A102" s="43"/>
      <c r="B102" s="43"/>
      <c r="C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26"/>
      <c r="BM102" s="26"/>
      <c r="BN102" s="26"/>
    </row>
    <row r="103" spans="1:66" x14ac:dyDescent="0.25">
      <c r="A103" s="43"/>
      <c r="B103" s="43"/>
      <c r="C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26"/>
      <c r="BM103" s="26"/>
      <c r="BN103" s="26"/>
    </row>
    <row r="104" spans="1:66" x14ac:dyDescent="0.25">
      <c r="A104" s="43"/>
      <c r="B104" s="43"/>
      <c r="C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26"/>
      <c r="BM104" s="26"/>
      <c r="BN104" s="26"/>
    </row>
    <row r="105" spans="1:66" x14ac:dyDescent="0.25">
      <c r="A105" s="43"/>
      <c r="B105" s="43"/>
      <c r="C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26"/>
      <c r="BM105" s="26"/>
      <c r="BN105" s="26"/>
    </row>
    <row r="106" spans="1:66" x14ac:dyDescent="0.25">
      <c r="A106" s="43"/>
      <c r="B106" s="43"/>
      <c r="C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26"/>
      <c r="BM106" s="26"/>
      <c r="BN106" s="26"/>
    </row>
    <row r="107" spans="1:66" x14ac:dyDescent="0.25">
      <c r="A107" s="43"/>
      <c r="B107" s="43"/>
      <c r="C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26"/>
      <c r="BM107" s="26"/>
      <c r="BN107" s="26"/>
    </row>
    <row r="108" spans="1:66" x14ac:dyDescent="0.25">
      <c r="A108" s="43"/>
      <c r="B108" s="43"/>
      <c r="C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26"/>
      <c r="BM108" s="26"/>
      <c r="BN108" s="26"/>
    </row>
    <row r="109" spans="1:66" x14ac:dyDescent="0.25">
      <c r="A109" s="43"/>
      <c r="B109" s="43"/>
      <c r="C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26"/>
      <c r="BM109" s="26"/>
      <c r="BN109" s="26"/>
    </row>
    <row r="110" spans="1:66" x14ac:dyDescent="0.25">
      <c r="A110" s="43"/>
      <c r="B110" s="43"/>
      <c r="C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26"/>
      <c r="BM110" s="26"/>
      <c r="BN110" s="26"/>
    </row>
    <row r="111" spans="1:66" x14ac:dyDescent="0.25">
      <c r="A111" s="43"/>
      <c r="B111" s="43"/>
      <c r="C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26"/>
      <c r="BM111" s="26"/>
      <c r="BN111" s="26"/>
    </row>
    <row r="112" spans="1:66" x14ac:dyDescent="0.25">
      <c r="A112" s="43"/>
      <c r="B112" s="43"/>
      <c r="C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26"/>
      <c r="BM112" s="26"/>
      <c r="BN112" s="26"/>
    </row>
    <row r="113" spans="1:66" x14ac:dyDescent="0.25">
      <c r="A113" s="43"/>
      <c r="B113" s="43"/>
      <c r="C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26"/>
      <c r="BM113" s="26"/>
      <c r="BN113" s="26"/>
    </row>
    <row r="114" spans="1:66" x14ac:dyDescent="0.25">
      <c r="A114" s="43"/>
      <c r="B114" s="43"/>
      <c r="C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26"/>
      <c r="BM114" s="26"/>
      <c r="BN114" s="26"/>
    </row>
    <row r="115" spans="1:66" x14ac:dyDescent="0.25">
      <c r="A115" s="43"/>
      <c r="B115" s="43"/>
      <c r="C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26"/>
      <c r="BM115" s="26"/>
      <c r="BN115" s="26"/>
    </row>
    <row r="116" spans="1:66" x14ac:dyDescent="0.25">
      <c r="A116" s="43"/>
      <c r="B116" s="43"/>
      <c r="C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26"/>
      <c r="BM116" s="26"/>
      <c r="BN116" s="26"/>
    </row>
    <row r="117" spans="1:66" x14ac:dyDescent="0.25">
      <c r="A117" s="43"/>
      <c r="B117" s="43"/>
      <c r="C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26"/>
      <c r="BM117" s="26"/>
      <c r="BN117" s="26"/>
    </row>
    <row r="118" spans="1:66" x14ac:dyDescent="0.25">
      <c r="A118" s="43"/>
      <c r="B118" s="43"/>
      <c r="C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26"/>
      <c r="BM118" s="26"/>
      <c r="BN118" s="26"/>
    </row>
    <row r="119" spans="1:66" x14ac:dyDescent="0.25">
      <c r="A119" s="43"/>
      <c r="B119" s="43"/>
      <c r="C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26"/>
      <c r="BM119" s="26"/>
      <c r="BN119" s="26"/>
    </row>
    <row r="120" spans="1:66" x14ac:dyDescent="0.25">
      <c r="A120" s="43"/>
      <c r="B120" s="43"/>
      <c r="C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26"/>
      <c r="BM120" s="26"/>
      <c r="BN120" s="26"/>
    </row>
    <row r="121" spans="1:66" x14ac:dyDescent="0.25">
      <c r="A121" s="43"/>
      <c r="B121" s="43"/>
      <c r="C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26"/>
      <c r="BM121" s="26"/>
      <c r="BN121" s="26"/>
    </row>
    <row r="122" spans="1:66" x14ac:dyDescent="0.25">
      <c r="A122" s="43"/>
      <c r="B122" s="43"/>
      <c r="C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26"/>
      <c r="BM122" s="26"/>
      <c r="BN122" s="26"/>
    </row>
    <row r="123" spans="1:66" x14ac:dyDescent="0.25">
      <c r="A123" s="43"/>
      <c r="B123" s="43"/>
      <c r="C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26"/>
      <c r="BM123" s="26"/>
      <c r="BN123" s="26"/>
    </row>
    <row r="124" spans="1:66" x14ac:dyDescent="0.25">
      <c r="A124" s="43"/>
      <c r="B124" s="43"/>
      <c r="C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26"/>
      <c r="BM124" s="26"/>
      <c r="BN124" s="26"/>
    </row>
    <row r="125" spans="1:66" x14ac:dyDescent="0.25">
      <c r="A125" s="43"/>
      <c r="B125" s="43"/>
      <c r="C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26"/>
      <c r="BM125" s="26"/>
      <c r="BN125" s="26"/>
    </row>
    <row r="126" spans="1:66" x14ac:dyDescent="0.25">
      <c r="A126" s="43"/>
      <c r="B126" s="43"/>
      <c r="C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26"/>
      <c r="BM126" s="26"/>
      <c r="BN126" s="26"/>
    </row>
    <row r="127" spans="1:66" x14ac:dyDescent="0.25">
      <c r="A127" s="43"/>
      <c r="B127" s="43"/>
      <c r="C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26"/>
      <c r="BM127" s="26"/>
      <c r="BN127" s="26"/>
    </row>
    <row r="128" spans="1:66" x14ac:dyDescent="0.25">
      <c r="A128" s="43"/>
      <c r="B128" s="43"/>
      <c r="C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26"/>
      <c r="BM128" s="26"/>
      <c r="BN128" s="26"/>
    </row>
    <row r="129" spans="1:66" x14ac:dyDescent="0.25">
      <c r="A129" s="43"/>
      <c r="B129" s="43"/>
      <c r="C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26"/>
      <c r="BM129" s="26"/>
      <c r="BN129" s="26"/>
    </row>
    <row r="130" spans="1:66" x14ac:dyDescent="0.25">
      <c r="A130" s="43"/>
      <c r="B130" s="43"/>
      <c r="C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26"/>
      <c r="BM130" s="26"/>
      <c r="BN130" s="26"/>
    </row>
    <row r="131" spans="1:66" x14ac:dyDescent="0.25">
      <c r="A131" s="43"/>
      <c r="B131" s="43"/>
      <c r="C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26"/>
      <c r="BM131" s="26"/>
      <c r="BN131" s="26"/>
    </row>
    <row r="132" spans="1:66" x14ac:dyDescent="0.25">
      <c r="A132" s="43"/>
      <c r="B132" s="43"/>
      <c r="C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26"/>
      <c r="BM132" s="26"/>
      <c r="BN132" s="26"/>
    </row>
    <row r="133" spans="1:66" x14ac:dyDescent="0.25">
      <c r="A133" s="43"/>
      <c r="B133" s="43"/>
      <c r="C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26"/>
      <c r="BM133" s="26"/>
      <c r="BN133" s="26"/>
    </row>
    <row r="134" spans="1:66" x14ac:dyDescent="0.25">
      <c r="A134" s="43"/>
      <c r="B134" s="43"/>
      <c r="C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26"/>
      <c r="BM134" s="26"/>
      <c r="BN134" s="26"/>
    </row>
    <row r="135" spans="1:66" x14ac:dyDescent="0.25">
      <c r="A135" s="43"/>
      <c r="B135" s="43"/>
      <c r="C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26"/>
      <c r="BM135" s="26"/>
      <c r="BN135" s="26"/>
    </row>
    <row r="136" spans="1:66" x14ac:dyDescent="0.25">
      <c r="A136" s="43"/>
      <c r="B136" s="43"/>
      <c r="C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26"/>
      <c r="BM136" s="26"/>
      <c r="BN136" s="26"/>
    </row>
    <row r="137" spans="1:66" x14ac:dyDescent="0.25">
      <c r="A137" s="43"/>
      <c r="B137" s="43"/>
      <c r="C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26"/>
      <c r="BM137" s="26"/>
      <c r="BN137" s="26"/>
    </row>
    <row r="138" spans="1:66" x14ac:dyDescent="0.25">
      <c r="A138" s="43"/>
      <c r="B138" s="43"/>
      <c r="C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26"/>
      <c r="BM138" s="26"/>
      <c r="BN138" s="26"/>
    </row>
    <row r="139" spans="1:66" x14ac:dyDescent="0.25">
      <c r="A139" s="43"/>
      <c r="B139" s="43"/>
      <c r="C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26"/>
      <c r="BM139" s="26"/>
      <c r="BN139" s="26"/>
    </row>
    <row r="140" spans="1:66" x14ac:dyDescent="0.25">
      <c r="A140" s="43"/>
      <c r="B140" s="43"/>
      <c r="C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26"/>
      <c r="BM140" s="26"/>
      <c r="BN140" s="26"/>
    </row>
    <row r="141" spans="1:66" x14ac:dyDescent="0.25">
      <c r="A141" s="43"/>
      <c r="B141" s="43"/>
      <c r="C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26"/>
      <c r="BM141" s="26"/>
      <c r="BN141" s="26"/>
    </row>
    <row r="142" spans="1:66" x14ac:dyDescent="0.25">
      <c r="A142" s="43"/>
      <c r="B142" s="43"/>
      <c r="C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26"/>
      <c r="BM142" s="26"/>
      <c r="BN142" s="26"/>
    </row>
    <row r="143" spans="1:66" x14ac:dyDescent="0.25">
      <c r="A143" s="43"/>
      <c r="B143" s="43"/>
      <c r="C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26"/>
      <c r="BM143" s="26"/>
      <c r="BN143" s="26"/>
    </row>
    <row r="144" spans="1:66" x14ac:dyDescent="0.25">
      <c r="A144" s="43"/>
      <c r="B144" s="43"/>
      <c r="C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26"/>
      <c r="BM144" s="26"/>
      <c r="BN144" s="26"/>
    </row>
    <row r="145" spans="1:66" x14ac:dyDescent="0.25">
      <c r="A145" s="43"/>
      <c r="B145" s="43"/>
      <c r="C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26"/>
      <c r="BM145" s="26"/>
      <c r="BN145" s="26"/>
    </row>
    <row r="146" spans="1:66" x14ac:dyDescent="0.25">
      <c r="A146" s="43"/>
      <c r="B146" s="43"/>
      <c r="C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26"/>
      <c r="BM146" s="26"/>
      <c r="BN146" s="26"/>
    </row>
    <row r="147" spans="1:66" x14ac:dyDescent="0.25">
      <c r="A147" s="43"/>
      <c r="B147" s="43"/>
      <c r="C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26"/>
      <c r="BM147" s="26"/>
      <c r="BN147" s="26"/>
    </row>
    <row r="148" spans="1:66" x14ac:dyDescent="0.25">
      <c r="A148" s="43"/>
      <c r="B148" s="43"/>
      <c r="C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26"/>
      <c r="BM148" s="26"/>
      <c r="BN148" s="26"/>
    </row>
    <row r="149" spans="1:66" x14ac:dyDescent="0.25">
      <c r="A149" s="43"/>
      <c r="B149" s="43"/>
      <c r="C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26"/>
      <c r="BM149" s="26"/>
      <c r="BN149" s="26"/>
    </row>
    <row r="150" spans="1:66" x14ac:dyDescent="0.25">
      <c r="A150" s="43"/>
      <c r="B150" s="43"/>
      <c r="C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26"/>
      <c r="BM150" s="26"/>
      <c r="BN150" s="26"/>
    </row>
    <row r="151" spans="1:66" x14ac:dyDescent="0.25">
      <c r="A151" s="43"/>
      <c r="B151" s="43"/>
      <c r="C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26"/>
      <c r="BM151" s="26"/>
      <c r="BN151" s="26"/>
    </row>
    <row r="152" spans="1:66" x14ac:dyDescent="0.25">
      <c r="A152" s="43"/>
      <c r="B152" s="43"/>
      <c r="C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26"/>
      <c r="BM152" s="26"/>
      <c r="BN152" s="26"/>
    </row>
    <row r="153" spans="1:66" x14ac:dyDescent="0.25">
      <c r="A153" s="43"/>
      <c r="B153" s="43"/>
      <c r="C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26"/>
      <c r="BM153" s="26"/>
      <c r="BN153" s="26"/>
    </row>
    <row r="154" spans="1:66" x14ac:dyDescent="0.25">
      <c r="A154" s="43"/>
      <c r="B154" s="43"/>
      <c r="C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26"/>
      <c r="BM154" s="26"/>
      <c r="BN154" s="26"/>
    </row>
    <row r="155" spans="1:66" x14ac:dyDescent="0.25">
      <c r="A155" s="43"/>
      <c r="B155" s="43"/>
      <c r="C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26"/>
      <c r="BM155" s="26"/>
      <c r="BN155" s="26"/>
    </row>
    <row r="156" spans="1:66" x14ac:dyDescent="0.25">
      <c r="A156" s="43"/>
      <c r="B156" s="43"/>
      <c r="C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26"/>
      <c r="BM156" s="26"/>
      <c r="BN156" s="26"/>
    </row>
    <row r="157" spans="1:66" x14ac:dyDescent="0.25">
      <c r="A157" s="43"/>
      <c r="B157" s="43"/>
      <c r="C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26"/>
      <c r="BM157" s="26"/>
      <c r="BN157" s="26"/>
    </row>
    <row r="158" spans="1:66" x14ac:dyDescent="0.25">
      <c r="A158" s="43"/>
      <c r="B158" s="43"/>
      <c r="C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26"/>
      <c r="BM158" s="26"/>
      <c r="BN158" s="26"/>
    </row>
    <row r="159" spans="1:66" x14ac:dyDescent="0.25">
      <c r="A159" s="43"/>
      <c r="B159" s="43"/>
      <c r="C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26"/>
      <c r="BM159" s="26"/>
      <c r="BN159" s="26"/>
    </row>
    <row r="160" spans="1:66" x14ac:dyDescent="0.25">
      <c r="A160" s="43"/>
      <c r="B160" s="43"/>
      <c r="C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26"/>
      <c r="BM160" s="26"/>
      <c r="BN160" s="26"/>
    </row>
    <row r="161" spans="1:66" x14ac:dyDescent="0.25">
      <c r="A161" s="43"/>
      <c r="B161" s="43"/>
      <c r="C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26"/>
      <c r="BM161" s="26"/>
      <c r="BN161" s="26"/>
    </row>
    <row r="162" spans="1:66" x14ac:dyDescent="0.25">
      <c r="A162" s="43"/>
      <c r="B162" s="43"/>
      <c r="C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26"/>
      <c r="BM162" s="26"/>
      <c r="BN162" s="26"/>
    </row>
    <row r="163" spans="1:66" x14ac:dyDescent="0.25">
      <c r="A163" s="43"/>
      <c r="B163" s="43"/>
      <c r="C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26"/>
      <c r="BM163" s="26"/>
      <c r="BN163" s="26"/>
    </row>
    <row r="164" spans="1:66" x14ac:dyDescent="0.25">
      <c r="A164" s="43"/>
      <c r="B164" s="43"/>
      <c r="C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26"/>
      <c r="BM164" s="26"/>
      <c r="BN164" s="26"/>
    </row>
    <row r="165" spans="1:66" x14ac:dyDescent="0.25">
      <c r="A165" s="43"/>
      <c r="B165" s="43"/>
      <c r="C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26"/>
      <c r="BM165" s="26"/>
      <c r="BN165" s="26"/>
    </row>
    <row r="166" spans="1:66" x14ac:dyDescent="0.25">
      <c r="A166" s="43"/>
      <c r="B166" s="43"/>
      <c r="C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26"/>
      <c r="BM166" s="26"/>
      <c r="BN166" s="26"/>
    </row>
    <row r="167" spans="1:66" x14ac:dyDescent="0.25">
      <c r="A167" s="43"/>
      <c r="B167" s="43"/>
      <c r="C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26"/>
      <c r="BM167" s="26"/>
      <c r="BN167" s="26"/>
    </row>
    <row r="168" spans="1:66" x14ac:dyDescent="0.25">
      <c r="A168" s="43"/>
      <c r="B168" s="43"/>
      <c r="C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26"/>
      <c r="BM168" s="26"/>
      <c r="BN168" s="26"/>
    </row>
    <row r="169" spans="1:66" x14ac:dyDescent="0.25">
      <c r="A169" s="43"/>
      <c r="B169" s="43"/>
      <c r="C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26"/>
      <c r="BM169" s="26"/>
      <c r="BN169" s="26"/>
    </row>
    <row r="170" spans="1:66" x14ac:dyDescent="0.25">
      <c r="A170" s="43"/>
      <c r="B170" s="43"/>
      <c r="C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26"/>
      <c r="BM170" s="26"/>
      <c r="BN170" s="26"/>
    </row>
    <row r="171" spans="1:66" x14ac:dyDescent="0.25">
      <c r="A171" s="43"/>
      <c r="B171" s="43"/>
      <c r="C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26"/>
      <c r="BM171" s="26"/>
      <c r="BN171" s="26"/>
    </row>
    <row r="172" spans="1:66" x14ac:dyDescent="0.25">
      <c r="A172" s="43"/>
      <c r="B172" s="43"/>
      <c r="C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26"/>
      <c r="BM172" s="26"/>
      <c r="BN172" s="26"/>
    </row>
    <row r="173" spans="1:66" x14ac:dyDescent="0.25">
      <c r="A173" s="43"/>
      <c r="B173" s="43"/>
      <c r="C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26"/>
      <c r="BM173" s="26"/>
      <c r="BN173" s="26"/>
    </row>
    <row r="174" spans="1:66" x14ac:dyDescent="0.25">
      <c r="A174" s="43"/>
      <c r="B174" s="43"/>
      <c r="C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26"/>
      <c r="BM174" s="26"/>
      <c r="BN174" s="26"/>
    </row>
    <row r="175" spans="1:66" x14ac:dyDescent="0.25">
      <c r="A175" s="43"/>
      <c r="B175" s="43"/>
      <c r="C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26"/>
      <c r="BM175" s="26"/>
      <c r="BN175" s="26"/>
    </row>
    <row r="176" spans="1:66" x14ac:dyDescent="0.25">
      <c r="A176" s="43"/>
      <c r="B176" s="43"/>
      <c r="C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26"/>
      <c r="BM176" s="26"/>
      <c r="BN176" s="26"/>
    </row>
    <row r="177" spans="1:66" x14ac:dyDescent="0.25">
      <c r="A177" s="43"/>
      <c r="B177" s="43"/>
      <c r="C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26"/>
      <c r="BM177" s="26"/>
      <c r="BN177" s="26"/>
    </row>
    <row r="178" spans="1:66" x14ac:dyDescent="0.25">
      <c r="A178" s="43"/>
      <c r="B178" s="43"/>
      <c r="C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26"/>
      <c r="BM178" s="26"/>
      <c r="BN178" s="26"/>
    </row>
    <row r="179" spans="1:66" x14ac:dyDescent="0.25">
      <c r="A179" s="43"/>
      <c r="B179" s="43"/>
      <c r="C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26"/>
      <c r="BM179" s="26"/>
      <c r="BN179" s="26"/>
    </row>
    <row r="180" spans="1:66" x14ac:dyDescent="0.25">
      <c r="A180" s="43"/>
      <c r="B180" s="43"/>
      <c r="C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26"/>
      <c r="BM180" s="26"/>
      <c r="BN180" s="26"/>
    </row>
    <row r="181" spans="1:66" x14ac:dyDescent="0.25">
      <c r="A181" s="43"/>
      <c r="B181" s="43"/>
      <c r="C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26"/>
      <c r="BM181" s="26"/>
      <c r="BN181" s="26"/>
    </row>
    <row r="182" spans="1:66" x14ac:dyDescent="0.25">
      <c r="A182" s="43"/>
      <c r="B182" s="43"/>
      <c r="C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26"/>
      <c r="BM182" s="26"/>
      <c r="BN182" s="26"/>
    </row>
    <row r="183" spans="1:66" x14ac:dyDescent="0.25">
      <c r="A183" s="43"/>
      <c r="B183" s="43"/>
      <c r="C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26"/>
      <c r="BM183" s="26"/>
      <c r="BN183" s="26"/>
    </row>
    <row r="184" spans="1:66" x14ac:dyDescent="0.25">
      <c r="A184" s="43"/>
      <c r="B184" s="43"/>
      <c r="C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26"/>
      <c r="BM184" s="26"/>
      <c r="BN184" s="26"/>
    </row>
    <row r="185" spans="1:66" x14ac:dyDescent="0.25">
      <c r="A185" s="43"/>
      <c r="B185" s="43"/>
      <c r="C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26"/>
      <c r="BM185" s="26"/>
      <c r="BN185" s="26"/>
    </row>
    <row r="186" spans="1:66" x14ac:dyDescent="0.25">
      <c r="A186" s="43"/>
      <c r="B186" s="43"/>
      <c r="C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26"/>
      <c r="BM186" s="26"/>
      <c r="BN186" s="26"/>
    </row>
    <row r="187" spans="1:66" x14ac:dyDescent="0.25">
      <c r="A187" s="43"/>
      <c r="B187" s="43"/>
      <c r="C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26"/>
      <c r="BM187" s="26"/>
      <c r="BN187" s="26"/>
    </row>
    <row r="188" spans="1:66" x14ac:dyDescent="0.25">
      <c r="A188" s="43"/>
      <c r="B188" s="43"/>
      <c r="C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26"/>
      <c r="BM188" s="26"/>
      <c r="BN188" s="26"/>
    </row>
    <row r="189" spans="1:66" x14ac:dyDescent="0.25">
      <c r="A189" s="43"/>
      <c r="B189" s="43"/>
      <c r="C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26"/>
      <c r="BM189" s="26"/>
      <c r="BN189" s="26"/>
    </row>
    <row r="190" spans="1:66" x14ac:dyDescent="0.25">
      <c r="A190" s="43"/>
      <c r="B190" s="43"/>
      <c r="C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26"/>
      <c r="BM190" s="26"/>
      <c r="BN190" s="26"/>
    </row>
    <row r="191" spans="1:66" x14ac:dyDescent="0.25">
      <c r="A191" s="43"/>
      <c r="B191" s="43"/>
      <c r="C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26"/>
      <c r="BM191" s="26"/>
      <c r="BN191" s="26"/>
    </row>
    <row r="192" spans="1:66" x14ac:dyDescent="0.25">
      <c r="A192" s="43"/>
      <c r="B192" s="43"/>
      <c r="C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26"/>
      <c r="BM192" s="26"/>
      <c r="BN192" s="26"/>
    </row>
    <row r="193" spans="1:66" x14ac:dyDescent="0.25">
      <c r="A193" s="43"/>
      <c r="B193" s="43"/>
      <c r="C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26"/>
      <c r="BM193" s="26"/>
      <c r="BN193" s="26"/>
    </row>
    <row r="194" spans="1:66" x14ac:dyDescent="0.25">
      <c r="A194" s="43"/>
      <c r="B194" s="43"/>
      <c r="C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26"/>
      <c r="BM194" s="26"/>
      <c r="BN194" s="26"/>
    </row>
    <row r="195" spans="1:66" x14ac:dyDescent="0.25">
      <c r="A195" s="43"/>
      <c r="B195" s="43"/>
      <c r="C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26"/>
      <c r="BM195" s="26"/>
      <c r="BN195" s="26"/>
    </row>
    <row r="196" spans="1:66" x14ac:dyDescent="0.25">
      <c r="A196" s="43"/>
      <c r="B196" s="43"/>
      <c r="C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26"/>
      <c r="BM196" s="26"/>
      <c r="BN196" s="26"/>
    </row>
    <row r="197" spans="1:66" x14ac:dyDescent="0.25">
      <c r="A197" s="43"/>
      <c r="B197" s="43"/>
      <c r="C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26"/>
      <c r="BM197" s="26"/>
      <c r="BN197" s="26"/>
    </row>
    <row r="198" spans="1:66" x14ac:dyDescent="0.25">
      <c r="A198" s="43"/>
      <c r="B198" s="43"/>
      <c r="C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26"/>
      <c r="BM198" s="26"/>
      <c r="BN198" s="26"/>
    </row>
    <row r="199" spans="1:66" x14ac:dyDescent="0.25">
      <c r="A199" s="43"/>
      <c r="B199" s="43"/>
      <c r="C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26"/>
      <c r="BM199" s="26"/>
      <c r="BN199" s="26"/>
    </row>
    <row r="200" spans="1:66" x14ac:dyDescent="0.25">
      <c r="A200" s="43"/>
      <c r="B200" s="43"/>
      <c r="C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26"/>
      <c r="BM200" s="26"/>
      <c r="BN200" s="26"/>
    </row>
    <row r="201" spans="1:66" x14ac:dyDescent="0.25">
      <c r="A201" s="43"/>
      <c r="B201" s="43"/>
      <c r="C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26"/>
      <c r="BM201" s="26"/>
      <c r="BN201" s="26"/>
    </row>
    <row r="202" spans="1:66" x14ac:dyDescent="0.25">
      <c r="A202" s="43"/>
      <c r="B202" s="43"/>
      <c r="C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26"/>
      <c r="BM202" s="26"/>
      <c r="BN202" s="26"/>
    </row>
    <row r="203" spans="1:66" x14ac:dyDescent="0.25">
      <c r="A203" s="43"/>
      <c r="B203" s="43"/>
      <c r="C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26"/>
      <c r="BM203" s="26"/>
      <c r="BN203" s="26"/>
    </row>
    <row r="204" spans="1:66" x14ac:dyDescent="0.25">
      <c r="A204" s="43"/>
      <c r="B204" s="43"/>
      <c r="C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26"/>
      <c r="BM204" s="26"/>
      <c r="BN204" s="26"/>
    </row>
    <row r="205" spans="1:66" x14ac:dyDescent="0.25">
      <c r="A205" s="43"/>
      <c r="B205" s="43"/>
      <c r="C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26"/>
      <c r="BM205" s="26"/>
      <c r="BN205" s="26"/>
    </row>
    <row r="206" spans="1:66" x14ac:dyDescent="0.25">
      <c r="A206" s="43"/>
      <c r="B206" s="43"/>
      <c r="C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26"/>
      <c r="BM206" s="26"/>
      <c r="BN206" s="26"/>
    </row>
    <row r="207" spans="1:66" x14ac:dyDescent="0.25">
      <c r="A207" s="43"/>
      <c r="B207" s="43"/>
      <c r="C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26"/>
      <c r="BM207" s="26"/>
      <c r="BN207" s="26"/>
    </row>
    <row r="208" spans="1:66" x14ac:dyDescent="0.25">
      <c r="A208" s="43"/>
      <c r="B208" s="43"/>
      <c r="C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26"/>
      <c r="BM208" s="26"/>
      <c r="BN208" s="26"/>
    </row>
    <row r="209" spans="1:66" x14ac:dyDescent="0.25">
      <c r="A209" s="43"/>
      <c r="B209" s="43"/>
      <c r="C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26"/>
      <c r="BM209" s="26"/>
      <c r="BN209" s="26"/>
    </row>
    <row r="210" spans="1:66" x14ac:dyDescent="0.25">
      <c r="A210" s="43"/>
      <c r="B210" s="43"/>
      <c r="C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26"/>
      <c r="BM210" s="26"/>
      <c r="BN210" s="26"/>
    </row>
    <row r="211" spans="1:66" x14ac:dyDescent="0.25">
      <c r="A211" s="43"/>
      <c r="B211" s="43"/>
      <c r="C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26"/>
      <c r="BM211" s="26"/>
      <c r="BN211" s="26"/>
    </row>
    <row r="212" spans="1:66" x14ac:dyDescent="0.25">
      <c r="A212" s="43"/>
      <c r="B212" s="43"/>
      <c r="C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26"/>
      <c r="BM212" s="26"/>
      <c r="BN212" s="26"/>
    </row>
    <row r="213" spans="1:66" x14ac:dyDescent="0.25">
      <c r="A213" s="43"/>
      <c r="B213" s="43"/>
      <c r="C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26"/>
      <c r="BM213" s="26"/>
      <c r="BN213" s="26"/>
    </row>
    <row r="214" spans="1:66" x14ac:dyDescent="0.25">
      <c r="A214" s="43"/>
      <c r="B214" s="43"/>
      <c r="C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26"/>
      <c r="BM214" s="26"/>
      <c r="BN214" s="26"/>
    </row>
    <row r="215" spans="1:66" x14ac:dyDescent="0.25">
      <c r="A215" s="43"/>
      <c r="B215" s="43"/>
      <c r="C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26"/>
      <c r="BM215" s="26"/>
      <c r="BN215" s="26"/>
    </row>
    <row r="216" spans="1:66" x14ac:dyDescent="0.25">
      <c r="A216" s="43"/>
      <c r="B216" s="43"/>
      <c r="C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26"/>
      <c r="BM216" s="26"/>
      <c r="BN216" s="26"/>
    </row>
    <row r="217" spans="1:66" x14ac:dyDescent="0.25">
      <c r="A217" s="43"/>
      <c r="B217" s="43"/>
      <c r="C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26"/>
      <c r="BM217" s="26"/>
      <c r="BN217" s="26"/>
    </row>
    <row r="218" spans="1:66" x14ac:dyDescent="0.25">
      <c r="A218" s="43"/>
      <c r="B218" s="43"/>
      <c r="C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26"/>
      <c r="BM218" s="26"/>
      <c r="BN218" s="26"/>
    </row>
    <row r="219" spans="1:66" x14ac:dyDescent="0.25">
      <c r="A219" s="43"/>
      <c r="B219" s="43"/>
      <c r="C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26"/>
      <c r="BM219" s="26"/>
      <c r="BN219" s="26"/>
    </row>
    <row r="220" spans="1:66" x14ac:dyDescent="0.25">
      <c r="A220" s="43"/>
      <c r="B220" s="43"/>
      <c r="C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26"/>
      <c r="BM220" s="26"/>
      <c r="BN220" s="26"/>
    </row>
    <row r="221" spans="1:66" x14ac:dyDescent="0.25">
      <c r="A221" s="43"/>
      <c r="B221" s="43"/>
      <c r="C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26"/>
      <c r="BM221" s="26"/>
      <c r="BN221" s="26"/>
    </row>
    <row r="222" spans="1:66" x14ac:dyDescent="0.25">
      <c r="A222" s="43"/>
      <c r="B222" s="43"/>
      <c r="C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26"/>
      <c r="BM222" s="26"/>
      <c r="BN222" s="26"/>
    </row>
    <row r="223" spans="1:66" x14ac:dyDescent="0.25">
      <c r="A223" s="43"/>
      <c r="B223" s="43"/>
      <c r="C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26"/>
      <c r="BM223" s="26"/>
      <c r="BN223" s="26"/>
    </row>
    <row r="224" spans="1:66" x14ac:dyDescent="0.25">
      <c r="A224" s="43"/>
      <c r="B224" s="43"/>
      <c r="C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26"/>
      <c r="BM224" s="26"/>
      <c r="BN224" s="26"/>
    </row>
    <row r="225" spans="1:66" x14ac:dyDescent="0.25">
      <c r="A225" s="43"/>
      <c r="B225" s="43"/>
      <c r="C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26"/>
      <c r="BM225" s="26"/>
      <c r="BN225" s="26"/>
    </row>
    <row r="226" spans="1:66" x14ac:dyDescent="0.25">
      <c r="A226" s="43"/>
      <c r="B226" s="43"/>
      <c r="C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26"/>
      <c r="BM226" s="26"/>
      <c r="BN226" s="26"/>
    </row>
    <row r="227" spans="1:66" x14ac:dyDescent="0.25">
      <c r="A227" s="43"/>
      <c r="B227" s="43"/>
      <c r="C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26"/>
      <c r="BM227" s="26"/>
      <c r="BN227" s="26"/>
    </row>
    <row r="228" spans="1:66" x14ac:dyDescent="0.25">
      <c r="A228" s="43"/>
      <c r="B228" s="43"/>
      <c r="C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26"/>
      <c r="BM228" s="26"/>
      <c r="BN228" s="26"/>
    </row>
    <row r="229" spans="1:66" x14ac:dyDescent="0.25">
      <c r="A229" s="43"/>
      <c r="B229" s="43"/>
      <c r="C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26"/>
      <c r="BM229" s="26"/>
      <c r="BN229" s="26"/>
    </row>
    <row r="230" spans="1:66" x14ac:dyDescent="0.25">
      <c r="A230" s="43"/>
      <c r="B230" s="43"/>
      <c r="C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26"/>
      <c r="BM230" s="26"/>
      <c r="BN230" s="26"/>
    </row>
    <row r="231" spans="1:66" x14ac:dyDescent="0.25">
      <c r="A231" s="43"/>
      <c r="B231" s="43"/>
      <c r="C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26"/>
      <c r="BM231" s="26"/>
      <c r="BN231" s="26"/>
    </row>
    <row r="232" spans="1:66" x14ac:dyDescent="0.25">
      <c r="A232" s="43"/>
      <c r="B232" s="43"/>
      <c r="C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26"/>
      <c r="BM232" s="26"/>
      <c r="BN232" s="26"/>
    </row>
    <row r="233" spans="1:66" x14ac:dyDescent="0.25">
      <c r="A233" s="43"/>
      <c r="B233" s="43"/>
      <c r="C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26"/>
      <c r="BM233" s="26"/>
      <c r="BN233" s="26"/>
    </row>
    <row r="234" spans="1:66" x14ac:dyDescent="0.25">
      <c r="A234" s="43"/>
      <c r="B234" s="43"/>
      <c r="C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26"/>
      <c r="BM234" s="26"/>
      <c r="BN234" s="26"/>
    </row>
    <row r="235" spans="1:66" x14ac:dyDescent="0.25">
      <c r="A235" s="43"/>
      <c r="B235" s="43"/>
      <c r="C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26"/>
      <c r="BM235" s="26"/>
      <c r="BN235" s="26"/>
    </row>
    <row r="236" spans="1:66" x14ac:dyDescent="0.25">
      <c r="A236" s="43"/>
      <c r="B236" s="43"/>
      <c r="C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26"/>
      <c r="BM236" s="26"/>
      <c r="BN236" s="26"/>
    </row>
    <row r="237" spans="1:66" x14ac:dyDescent="0.25">
      <c r="A237" s="43"/>
      <c r="B237" s="43"/>
      <c r="C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26"/>
      <c r="BM237" s="26"/>
      <c r="BN237" s="26"/>
    </row>
    <row r="238" spans="1:66" x14ac:dyDescent="0.25">
      <c r="A238" s="43"/>
      <c r="B238" s="43"/>
      <c r="C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26"/>
      <c r="BM238" s="26"/>
      <c r="BN238" s="26"/>
    </row>
    <row r="239" spans="1:66" x14ac:dyDescent="0.25">
      <c r="A239" s="43"/>
      <c r="B239" s="43"/>
      <c r="C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26"/>
      <c r="BM239" s="26"/>
      <c r="BN239" s="26"/>
    </row>
    <row r="240" spans="1:66" x14ac:dyDescent="0.25">
      <c r="A240" s="43"/>
      <c r="B240" s="43"/>
      <c r="C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26"/>
      <c r="BM240" s="26"/>
      <c r="BN240" s="26"/>
    </row>
    <row r="241" spans="1:66" x14ac:dyDescent="0.25">
      <c r="A241" s="43"/>
      <c r="B241" s="43"/>
      <c r="C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26"/>
      <c r="BM241" s="26"/>
      <c r="BN241" s="26"/>
    </row>
    <row r="242" spans="1:66" x14ac:dyDescent="0.25">
      <c r="A242" s="43"/>
      <c r="B242" s="43"/>
      <c r="C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26"/>
      <c r="BM242" s="26"/>
      <c r="BN242" s="26"/>
    </row>
    <row r="243" spans="1:66" x14ac:dyDescent="0.25">
      <c r="A243" s="43"/>
      <c r="B243" s="43"/>
      <c r="C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26"/>
      <c r="BM243" s="26"/>
      <c r="BN243" s="26"/>
    </row>
    <row r="244" spans="1:66" x14ac:dyDescent="0.25">
      <c r="A244" s="43"/>
      <c r="B244" s="43"/>
      <c r="C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26"/>
      <c r="BM244" s="26"/>
      <c r="BN244" s="26"/>
    </row>
    <row r="245" spans="1:66" x14ac:dyDescent="0.25">
      <c r="A245" s="43"/>
      <c r="B245" s="43"/>
      <c r="C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26"/>
      <c r="BM245" s="26"/>
      <c r="BN245" s="26"/>
    </row>
    <row r="246" spans="1:66" x14ac:dyDescent="0.25">
      <c r="A246" s="43"/>
      <c r="B246" s="43"/>
      <c r="C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26"/>
      <c r="BM246" s="26"/>
      <c r="BN246" s="26"/>
    </row>
    <row r="247" spans="1:66" x14ac:dyDescent="0.25">
      <c r="A247" s="43"/>
      <c r="B247" s="43"/>
      <c r="C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26"/>
      <c r="BM247" s="26"/>
      <c r="BN247" s="26"/>
    </row>
    <row r="248" spans="1:66" x14ac:dyDescent="0.25">
      <c r="A248" s="43"/>
      <c r="B248" s="43"/>
      <c r="C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26"/>
      <c r="BM248" s="26"/>
      <c r="BN248" s="26"/>
    </row>
    <row r="249" spans="1:66" x14ac:dyDescent="0.25">
      <c r="A249" s="43"/>
      <c r="B249" s="43"/>
      <c r="C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26"/>
      <c r="BM249" s="26"/>
      <c r="BN249" s="26"/>
    </row>
    <row r="250" spans="1:66" x14ac:dyDescent="0.25">
      <c r="A250" s="43"/>
      <c r="B250" s="43"/>
      <c r="C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26"/>
      <c r="BM250" s="26"/>
      <c r="BN250" s="26"/>
    </row>
    <row r="251" spans="1:66" x14ac:dyDescent="0.25">
      <c r="A251" s="43"/>
      <c r="B251" s="43"/>
      <c r="C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26"/>
      <c r="BM251" s="26"/>
      <c r="BN251" s="26"/>
    </row>
    <row r="252" spans="1:66" x14ac:dyDescent="0.25">
      <c r="A252" s="43"/>
      <c r="B252" s="43"/>
      <c r="C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26"/>
      <c r="BM252" s="26"/>
      <c r="BN252" s="26"/>
    </row>
    <row r="253" spans="1:66" x14ac:dyDescent="0.25">
      <c r="A253" s="43"/>
      <c r="B253" s="43"/>
      <c r="C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26"/>
      <c r="BM253" s="26"/>
      <c r="BN253" s="26"/>
    </row>
    <row r="254" spans="1:66" x14ac:dyDescent="0.25">
      <c r="A254" s="43"/>
      <c r="B254" s="43"/>
      <c r="C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26"/>
      <c r="BM254" s="26"/>
      <c r="BN254" s="26"/>
    </row>
    <row r="255" spans="1:66" x14ac:dyDescent="0.25">
      <c r="A255" s="43"/>
      <c r="B255" s="43"/>
      <c r="C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26"/>
      <c r="BM255" s="26"/>
      <c r="BN255" s="26"/>
    </row>
    <row r="256" spans="1:66" x14ac:dyDescent="0.25">
      <c r="A256" s="43"/>
      <c r="B256" s="43"/>
      <c r="C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26"/>
      <c r="BM256" s="26"/>
      <c r="BN256" s="26"/>
    </row>
    <row r="257" spans="1:66" x14ac:dyDescent="0.25">
      <c r="A257" s="43"/>
      <c r="B257" s="43"/>
      <c r="C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26"/>
      <c r="BM257" s="26"/>
      <c r="BN257" s="26"/>
    </row>
    <row r="258" spans="1:66" x14ac:dyDescent="0.25">
      <c r="A258" s="43"/>
      <c r="B258" s="43"/>
      <c r="C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26"/>
      <c r="BM258" s="26"/>
      <c r="BN258" s="26"/>
    </row>
    <row r="259" spans="1:66" x14ac:dyDescent="0.25">
      <c r="A259" s="43"/>
      <c r="B259" s="43"/>
      <c r="C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26"/>
      <c r="BM259" s="26"/>
      <c r="BN259" s="26"/>
    </row>
    <row r="260" spans="1:66" x14ac:dyDescent="0.25">
      <c r="A260" s="43"/>
      <c r="B260" s="43"/>
      <c r="C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26"/>
      <c r="BM260" s="26"/>
      <c r="BN260" s="26"/>
    </row>
    <row r="261" spans="1:66" x14ac:dyDescent="0.25">
      <c r="A261" s="43"/>
      <c r="B261" s="43"/>
      <c r="C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26"/>
      <c r="BM261" s="26"/>
      <c r="BN261" s="26"/>
    </row>
    <row r="262" spans="1:66" x14ac:dyDescent="0.25">
      <c r="A262" s="43"/>
      <c r="B262" s="43"/>
      <c r="C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26"/>
      <c r="BM262" s="26"/>
      <c r="BN262" s="26"/>
    </row>
    <row r="263" spans="1:66" x14ac:dyDescent="0.25">
      <c r="A263" s="43"/>
      <c r="B263" s="43"/>
      <c r="C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26"/>
      <c r="BM263" s="26"/>
      <c r="BN263" s="26"/>
    </row>
    <row r="264" spans="1:66" x14ac:dyDescent="0.25">
      <c r="A264" s="43"/>
      <c r="B264" s="43"/>
      <c r="C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26"/>
      <c r="BM264" s="26"/>
      <c r="BN264" s="26"/>
    </row>
    <row r="265" spans="1:66" x14ac:dyDescent="0.25">
      <c r="A265" s="43"/>
      <c r="B265" s="43"/>
      <c r="C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26"/>
      <c r="BM265" s="26"/>
      <c r="BN265" s="26"/>
    </row>
    <row r="266" spans="1:66" x14ac:dyDescent="0.25">
      <c r="A266" s="43"/>
      <c r="B266" s="43"/>
      <c r="C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26"/>
      <c r="BM266" s="26"/>
      <c r="BN266" s="26"/>
    </row>
    <row r="267" spans="1:66" x14ac:dyDescent="0.25">
      <c r="A267" s="43"/>
      <c r="B267" s="43"/>
      <c r="C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26"/>
      <c r="BM267" s="26"/>
      <c r="BN267" s="26"/>
    </row>
    <row r="268" spans="1:66" x14ac:dyDescent="0.25">
      <c r="A268" s="43"/>
      <c r="B268" s="43"/>
      <c r="C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26"/>
      <c r="BM268" s="26"/>
      <c r="BN268" s="26"/>
    </row>
    <row r="269" spans="1:66" x14ac:dyDescent="0.25">
      <c r="A269" s="43"/>
      <c r="B269" s="43"/>
      <c r="C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26"/>
      <c r="BM269" s="26"/>
      <c r="BN269" s="26"/>
    </row>
    <row r="270" spans="1:66" x14ac:dyDescent="0.25">
      <c r="A270" s="43"/>
      <c r="B270" s="43"/>
      <c r="C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26"/>
      <c r="BM270" s="26"/>
      <c r="BN270" s="26"/>
    </row>
    <row r="271" spans="1:66" x14ac:dyDescent="0.25">
      <c r="A271" s="43"/>
      <c r="B271" s="43"/>
      <c r="C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26"/>
      <c r="BM271" s="26"/>
      <c r="BN271" s="26"/>
    </row>
    <row r="272" spans="1:66" x14ac:dyDescent="0.25">
      <c r="A272" s="43"/>
      <c r="B272" s="43"/>
      <c r="C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26"/>
      <c r="BM272" s="26"/>
      <c r="BN272" s="26"/>
    </row>
    <row r="273" spans="1:66" x14ac:dyDescent="0.25">
      <c r="A273" s="43"/>
      <c r="B273" s="43"/>
      <c r="C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26"/>
      <c r="BM273" s="26"/>
      <c r="BN273" s="26"/>
    </row>
    <row r="274" spans="1:66" x14ac:dyDescent="0.25">
      <c r="A274" s="43"/>
      <c r="B274" s="43"/>
      <c r="C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26"/>
      <c r="BM274" s="26"/>
      <c r="BN274" s="26"/>
    </row>
    <row r="275" spans="1:66" x14ac:dyDescent="0.25">
      <c r="A275" s="43"/>
      <c r="B275" s="43"/>
      <c r="C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26"/>
      <c r="BM275" s="26"/>
      <c r="BN275" s="26"/>
    </row>
    <row r="276" spans="1:66" x14ac:dyDescent="0.25">
      <c r="A276" s="43"/>
      <c r="B276" s="43"/>
      <c r="C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26"/>
      <c r="BM276" s="26"/>
      <c r="BN276" s="26"/>
    </row>
    <row r="277" spans="1:66" x14ac:dyDescent="0.25">
      <c r="A277" s="43"/>
      <c r="B277" s="43"/>
      <c r="C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26"/>
      <c r="BM277" s="26"/>
      <c r="BN277" s="26"/>
    </row>
    <row r="278" spans="1:66" x14ac:dyDescent="0.25">
      <c r="A278" s="43"/>
      <c r="B278" s="43"/>
      <c r="C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26"/>
      <c r="BM278" s="26"/>
      <c r="BN278" s="26"/>
    </row>
    <row r="279" spans="1:66" x14ac:dyDescent="0.25">
      <c r="A279" s="43"/>
      <c r="B279" s="43"/>
      <c r="C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26"/>
      <c r="BM279" s="26"/>
      <c r="BN279" s="26"/>
    </row>
    <row r="280" spans="1:66" x14ac:dyDescent="0.25">
      <c r="A280" s="43"/>
      <c r="B280" s="43"/>
      <c r="C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26"/>
      <c r="BM280" s="26"/>
      <c r="BN280" s="26"/>
    </row>
    <row r="281" spans="1:66" x14ac:dyDescent="0.25">
      <c r="A281" s="43"/>
      <c r="B281" s="43"/>
      <c r="C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26"/>
      <c r="BM281" s="26"/>
      <c r="BN281" s="26"/>
    </row>
    <row r="282" spans="1:66" x14ac:dyDescent="0.25">
      <c r="A282" s="43"/>
      <c r="B282" s="43"/>
      <c r="C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26"/>
      <c r="BM282" s="26"/>
      <c r="BN282" s="26"/>
    </row>
    <row r="283" spans="1:66" x14ac:dyDescent="0.25">
      <c r="A283" s="43"/>
      <c r="B283" s="43"/>
      <c r="C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26"/>
      <c r="BM283" s="26"/>
      <c r="BN283" s="26"/>
    </row>
    <row r="284" spans="1:66" x14ac:dyDescent="0.25">
      <c r="A284" s="43"/>
      <c r="B284" s="43"/>
      <c r="C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c r="BC284" s="43"/>
      <c r="BD284" s="43"/>
      <c r="BE284" s="43"/>
      <c r="BF284" s="43"/>
      <c r="BG284" s="43"/>
      <c r="BH284" s="43"/>
      <c r="BI284" s="43"/>
      <c r="BJ284" s="43"/>
      <c r="BK284" s="43"/>
      <c r="BL284" s="26"/>
      <c r="BM284" s="26"/>
      <c r="BN284" s="26"/>
    </row>
    <row r="285" spans="1:66" x14ac:dyDescent="0.25">
      <c r="A285" s="43"/>
      <c r="B285" s="43"/>
      <c r="C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c r="BC285" s="43"/>
      <c r="BD285" s="43"/>
      <c r="BE285" s="43"/>
      <c r="BF285" s="43"/>
      <c r="BG285" s="43"/>
      <c r="BH285" s="43"/>
      <c r="BI285" s="43"/>
      <c r="BJ285" s="43"/>
      <c r="BK285" s="43"/>
      <c r="BL285" s="26"/>
      <c r="BM285" s="26"/>
      <c r="BN285" s="26"/>
    </row>
    <row r="286" spans="1:66" x14ac:dyDescent="0.25">
      <c r="A286" s="43"/>
      <c r="B286" s="43"/>
      <c r="C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c r="BC286" s="43"/>
      <c r="BD286" s="43"/>
      <c r="BE286" s="43"/>
      <c r="BF286" s="43"/>
      <c r="BG286" s="43"/>
      <c r="BH286" s="43"/>
      <c r="BI286" s="43"/>
      <c r="BJ286" s="43"/>
      <c r="BK286" s="43"/>
      <c r="BL286" s="26"/>
      <c r="BM286" s="26"/>
      <c r="BN286" s="26"/>
    </row>
    <row r="287" spans="1:66" x14ac:dyDescent="0.25">
      <c r="A287" s="43"/>
      <c r="B287" s="43"/>
      <c r="C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3"/>
      <c r="BG287" s="43"/>
      <c r="BH287" s="43"/>
      <c r="BI287" s="43"/>
      <c r="BJ287" s="43"/>
      <c r="BK287" s="43"/>
      <c r="BL287" s="26"/>
      <c r="BM287" s="26"/>
      <c r="BN287" s="26"/>
    </row>
    <row r="288" spans="1:66" x14ac:dyDescent="0.25">
      <c r="A288" s="43"/>
      <c r="B288" s="43"/>
      <c r="C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43"/>
      <c r="BH288" s="43"/>
      <c r="BI288" s="43"/>
      <c r="BJ288" s="43"/>
      <c r="BK288" s="43"/>
      <c r="BL288" s="26"/>
      <c r="BM288" s="26"/>
      <c r="BN288" s="26"/>
    </row>
    <row r="289" spans="1:66" x14ac:dyDescent="0.25">
      <c r="A289" s="43"/>
      <c r="B289" s="43"/>
      <c r="C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43"/>
      <c r="AX289" s="43"/>
      <c r="AY289" s="43"/>
      <c r="AZ289" s="43"/>
      <c r="BA289" s="43"/>
      <c r="BB289" s="43"/>
      <c r="BC289" s="43"/>
      <c r="BD289" s="43"/>
      <c r="BE289" s="43"/>
      <c r="BF289" s="43"/>
      <c r="BG289" s="43"/>
      <c r="BH289" s="43"/>
      <c r="BI289" s="43"/>
      <c r="BJ289" s="43"/>
      <c r="BK289" s="43"/>
      <c r="BL289" s="26"/>
      <c r="BM289" s="26"/>
      <c r="BN289" s="26"/>
    </row>
    <row r="290" spans="1:66" x14ac:dyDescent="0.25">
      <c r="A290" s="43"/>
      <c r="B290" s="43"/>
      <c r="C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26"/>
      <c r="BM290" s="26"/>
      <c r="BN290" s="26"/>
    </row>
    <row r="291" spans="1:66" x14ac:dyDescent="0.25">
      <c r="A291" s="43"/>
      <c r="B291" s="43"/>
      <c r="C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c r="BB291" s="43"/>
      <c r="BC291" s="43"/>
      <c r="BD291" s="43"/>
      <c r="BE291" s="43"/>
      <c r="BF291" s="43"/>
      <c r="BG291" s="43"/>
      <c r="BH291" s="43"/>
      <c r="BI291" s="43"/>
      <c r="BJ291" s="43"/>
      <c r="BK291" s="43"/>
      <c r="BL291" s="26"/>
      <c r="BM291" s="26"/>
      <c r="BN291" s="26"/>
    </row>
    <row r="292" spans="1:66" x14ac:dyDescent="0.25">
      <c r="A292" s="43"/>
      <c r="B292" s="43"/>
      <c r="C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43"/>
      <c r="AX292" s="43"/>
      <c r="AY292" s="43"/>
      <c r="AZ292" s="43"/>
      <c r="BA292" s="43"/>
      <c r="BB292" s="43"/>
      <c r="BC292" s="43"/>
      <c r="BD292" s="43"/>
      <c r="BE292" s="43"/>
      <c r="BF292" s="43"/>
      <c r="BG292" s="43"/>
      <c r="BH292" s="43"/>
      <c r="BI292" s="43"/>
      <c r="BJ292" s="43"/>
      <c r="BK292" s="43"/>
      <c r="BL292" s="26"/>
      <c r="BM292" s="26"/>
      <c r="BN292" s="26"/>
    </row>
    <row r="293" spans="1:66" x14ac:dyDescent="0.25">
      <c r="A293" s="43"/>
      <c r="B293" s="43"/>
      <c r="C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26"/>
      <c r="BM293" s="26"/>
      <c r="BN293" s="26"/>
    </row>
    <row r="294" spans="1:66" x14ac:dyDescent="0.25">
      <c r="A294" s="43"/>
      <c r="B294" s="43"/>
      <c r="C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43"/>
      <c r="AX294" s="43"/>
      <c r="AY294" s="43"/>
      <c r="AZ294" s="43"/>
      <c r="BA294" s="43"/>
      <c r="BB294" s="43"/>
      <c r="BC294" s="43"/>
      <c r="BD294" s="43"/>
      <c r="BE294" s="43"/>
      <c r="BF294" s="43"/>
      <c r="BG294" s="43"/>
      <c r="BH294" s="43"/>
      <c r="BI294" s="43"/>
      <c r="BJ294" s="43"/>
      <c r="BK294" s="43"/>
      <c r="BL294" s="26"/>
      <c r="BM294" s="26"/>
      <c r="BN294" s="26"/>
    </row>
    <row r="295" spans="1:66" x14ac:dyDescent="0.25">
      <c r="A295" s="43"/>
      <c r="B295" s="43"/>
      <c r="C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26"/>
      <c r="BM295" s="26"/>
      <c r="BN295" s="26"/>
    </row>
    <row r="296" spans="1:66" x14ac:dyDescent="0.25">
      <c r="A296" s="43"/>
      <c r="B296" s="43"/>
      <c r="C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26"/>
      <c r="BM296" s="26"/>
      <c r="BN296" s="26"/>
    </row>
    <row r="297" spans="1:66" x14ac:dyDescent="0.25">
      <c r="A297" s="43"/>
      <c r="B297" s="43"/>
      <c r="C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26"/>
      <c r="BM297" s="26"/>
      <c r="BN297" s="26"/>
    </row>
    <row r="298" spans="1:66" x14ac:dyDescent="0.25">
      <c r="A298" s="43"/>
      <c r="B298" s="43"/>
      <c r="C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26"/>
      <c r="BM298" s="26"/>
      <c r="BN298" s="26"/>
    </row>
    <row r="299" spans="1:66" x14ac:dyDescent="0.25">
      <c r="A299" s="43"/>
      <c r="B299" s="43"/>
      <c r="C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26"/>
      <c r="BM299" s="26"/>
      <c r="BN299" s="26"/>
    </row>
    <row r="300" spans="1:66" x14ac:dyDescent="0.25">
      <c r="A300" s="43"/>
      <c r="B300" s="43"/>
      <c r="C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26"/>
      <c r="BM300" s="26"/>
      <c r="BN300" s="26"/>
    </row>
    <row r="301" spans="1:66" x14ac:dyDescent="0.25">
      <c r="A301" s="43"/>
      <c r="B301" s="43"/>
      <c r="C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26"/>
      <c r="BM301" s="26"/>
      <c r="BN301" s="26"/>
    </row>
    <row r="302" spans="1:66" x14ac:dyDescent="0.25">
      <c r="A302" s="43"/>
      <c r="B302" s="43"/>
      <c r="C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U302" s="43"/>
      <c r="AV302" s="43"/>
      <c r="AW302" s="43"/>
      <c r="AX302" s="43"/>
      <c r="AY302" s="43"/>
      <c r="AZ302" s="43"/>
      <c r="BA302" s="43"/>
      <c r="BB302" s="43"/>
      <c r="BC302" s="43"/>
      <c r="BD302" s="43"/>
      <c r="BE302" s="43"/>
      <c r="BF302" s="43"/>
      <c r="BG302" s="43"/>
      <c r="BH302" s="43"/>
      <c r="BI302" s="43"/>
      <c r="BJ302" s="43"/>
      <c r="BK302" s="43"/>
      <c r="BL302" s="26"/>
      <c r="BM302" s="26"/>
      <c r="BN302" s="26"/>
    </row>
    <row r="303" spans="1:66" x14ac:dyDescent="0.25">
      <c r="A303" s="43"/>
      <c r="B303" s="43"/>
      <c r="C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26"/>
      <c r="BM303" s="26"/>
      <c r="BN303" s="26"/>
    </row>
    <row r="304" spans="1:66" x14ac:dyDescent="0.25">
      <c r="A304" s="43"/>
      <c r="B304" s="43"/>
      <c r="C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43"/>
      <c r="BH304" s="43"/>
      <c r="BI304" s="43"/>
      <c r="BJ304" s="43"/>
      <c r="BK304" s="43"/>
      <c r="BL304" s="26"/>
      <c r="BM304" s="26"/>
      <c r="BN304" s="26"/>
    </row>
    <row r="305" spans="1:66" x14ac:dyDescent="0.25">
      <c r="A305" s="43"/>
      <c r="B305" s="43"/>
      <c r="C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43"/>
      <c r="BH305" s="43"/>
      <c r="BI305" s="43"/>
      <c r="BJ305" s="43"/>
      <c r="BK305" s="43"/>
      <c r="BL305" s="26"/>
      <c r="BM305" s="26"/>
      <c r="BN305" s="26"/>
    </row>
    <row r="306" spans="1:66" x14ac:dyDescent="0.25">
      <c r="A306" s="43"/>
      <c r="B306" s="43"/>
      <c r="C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U306" s="43"/>
      <c r="AV306" s="43"/>
      <c r="AW306" s="43"/>
      <c r="AX306" s="43"/>
      <c r="AY306" s="43"/>
      <c r="AZ306" s="43"/>
      <c r="BA306" s="43"/>
      <c r="BB306" s="43"/>
      <c r="BC306" s="43"/>
      <c r="BD306" s="43"/>
      <c r="BE306" s="43"/>
      <c r="BF306" s="43"/>
      <c r="BG306" s="43"/>
      <c r="BH306" s="43"/>
      <c r="BI306" s="43"/>
      <c r="BJ306" s="43"/>
      <c r="BK306" s="43"/>
      <c r="BL306" s="26"/>
      <c r="BM306" s="26"/>
      <c r="BN306" s="26"/>
    </row>
    <row r="307" spans="1:66" x14ac:dyDescent="0.25">
      <c r="A307" s="43"/>
      <c r="B307" s="43"/>
      <c r="C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26"/>
      <c r="BM307" s="26"/>
      <c r="BN307" s="26"/>
    </row>
    <row r="308" spans="1:66" x14ac:dyDescent="0.25">
      <c r="A308" s="43"/>
      <c r="B308" s="43"/>
      <c r="C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26"/>
      <c r="BM308" s="26"/>
      <c r="BN308" s="26"/>
    </row>
    <row r="309" spans="1:66" x14ac:dyDescent="0.25">
      <c r="A309" s="43"/>
      <c r="B309" s="43"/>
      <c r="C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26"/>
      <c r="BM309" s="26"/>
      <c r="BN309" s="26"/>
    </row>
    <row r="310" spans="1:66" x14ac:dyDescent="0.25">
      <c r="A310" s="43"/>
      <c r="B310" s="43"/>
      <c r="C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26"/>
      <c r="BM310" s="26"/>
      <c r="BN310" s="26"/>
    </row>
    <row r="311" spans="1:66" x14ac:dyDescent="0.25">
      <c r="A311" s="43"/>
      <c r="B311" s="43"/>
      <c r="C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26"/>
      <c r="BM311" s="26"/>
      <c r="BN311" s="26"/>
    </row>
    <row r="312" spans="1:66" x14ac:dyDescent="0.25">
      <c r="A312" s="43"/>
      <c r="B312" s="43"/>
      <c r="C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26"/>
      <c r="BM312" s="26"/>
      <c r="BN312" s="26"/>
    </row>
    <row r="313" spans="1:66" x14ac:dyDescent="0.25">
      <c r="A313" s="43"/>
      <c r="B313" s="43"/>
      <c r="C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26"/>
      <c r="BM313" s="26"/>
      <c r="BN313" s="26"/>
    </row>
    <row r="314" spans="1:66" x14ac:dyDescent="0.25">
      <c r="A314" s="43"/>
      <c r="B314" s="43"/>
      <c r="C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26"/>
      <c r="BM314" s="26"/>
      <c r="BN314" s="26"/>
    </row>
    <row r="315" spans="1:66" x14ac:dyDescent="0.25">
      <c r="A315" s="43"/>
      <c r="B315" s="43"/>
      <c r="C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26"/>
      <c r="BM315" s="26"/>
      <c r="BN315" s="26"/>
    </row>
    <row r="316" spans="1:66" x14ac:dyDescent="0.25">
      <c r="A316" s="43"/>
      <c r="B316" s="43"/>
      <c r="C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26"/>
      <c r="BM316" s="26"/>
      <c r="BN316" s="26"/>
    </row>
    <row r="317" spans="1:66" x14ac:dyDescent="0.25">
      <c r="A317" s="43"/>
      <c r="B317" s="43"/>
      <c r="C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26"/>
      <c r="BM317" s="26"/>
      <c r="BN317" s="26"/>
    </row>
    <row r="318" spans="1:66" x14ac:dyDescent="0.25">
      <c r="A318" s="43"/>
      <c r="B318" s="43"/>
      <c r="C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U318" s="43"/>
      <c r="AV318" s="43"/>
      <c r="AW318" s="43"/>
      <c r="AX318" s="43"/>
      <c r="AY318" s="43"/>
      <c r="AZ318" s="43"/>
      <c r="BA318" s="43"/>
      <c r="BB318" s="43"/>
      <c r="BC318" s="43"/>
      <c r="BD318" s="43"/>
      <c r="BE318" s="43"/>
      <c r="BF318" s="43"/>
      <c r="BG318" s="43"/>
      <c r="BH318" s="43"/>
      <c r="BI318" s="43"/>
      <c r="BJ318" s="43"/>
      <c r="BK318" s="43"/>
      <c r="BL318" s="26"/>
      <c r="BM318" s="26"/>
      <c r="BN318" s="26"/>
    </row>
    <row r="319" spans="1:66" x14ac:dyDescent="0.25">
      <c r="A319" s="43"/>
      <c r="B319" s="43"/>
      <c r="C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U319" s="43"/>
      <c r="AV319" s="43"/>
      <c r="AW319" s="43"/>
      <c r="AX319" s="43"/>
      <c r="AY319" s="43"/>
      <c r="AZ319" s="43"/>
      <c r="BA319" s="43"/>
      <c r="BB319" s="43"/>
      <c r="BC319" s="43"/>
      <c r="BD319" s="43"/>
      <c r="BE319" s="43"/>
      <c r="BF319" s="43"/>
      <c r="BG319" s="43"/>
      <c r="BH319" s="43"/>
      <c r="BI319" s="43"/>
      <c r="BJ319" s="43"/>
      <c r="BK319" s="43"/>
      <c r="BL319" s="26"/>
      <c r="BM319" s="26"/>
      <c r="BN319" s="26"/>
    </row>
    <row r="320" spans="1:66" x14ac:dyDescent="0.25">
      <c r="A320" s="43"/>
      <c r="B320" s="43"/>
      <c r="C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3"/>
      <c r="AR320" s="43"/>
      <c r="AS320" s="43"/>
      <c r="AT320" s="43"/>
      <c r="AU320" s="43"/>
      <c r="AV320" s="43"/>
      <c r="AW320" s="43"/>
      <c r="AX320" s="43"/>
      <c r="AY320" s="43"/>
      <c r="AZ320" s="43"/>
      <c r="BA320" s="43"/>
      <c r="BB320" s="43"/>
      <c r="BC320" s="43"/>
      <c r="BD320" s="43"/>
      <c r="BE320" s="43"/>
      <c r="BF320" s="43"/>
      <c r="BG320" s="43"/>
      <c r="BH320" s="43"/>
      <c r="BI320" s="43"/>
      <c r="BJ320" s="43"/>
      <c r="BK320" s="43"/>
      <c r="BL320" s="26"/>
      <c r="BM320" s="26"/>
      <c r="BN320" s="26"/>
    </row>
    <row r="321" spans="1:66" x14ac:dyDescent="0.25">
      <c r="A321" s="43"/>
      <c r="B321" s="43"/>
      <c r="C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3"/>
      <c r="AR321" s="43"/>
      <c r="AS321" s="43"/>
      <c r="AT321" s="43"/>
      <c r="AU321" s="43"/>
      <c r="AV321" s="43"/>
      <c r="AW321" s="43"/>
      <c r="AX321" s="43"/>
      <c r="AY321" s="43"/>
      <c r="AZ321" s="43"/>
      <c r="BA321" s="43"/>
      <c r="BB321" s="43"/>
      <c r="BC321" s="43"/>
      <c r="BD321" s="43"/>
      <c r="BE321" s="43"/>
      <c r="BF321" s="43"/>
      <c r="BG321" s="43"/>
      <c r="BH321" s="43"/>
      <c r="BI321" s="43"/>
      <c r="BJ321" s="43"/>
      <c r="BK321" s="43"/>
      <c r="BL321" s="26"/>
      <c r="BM321" s="26"/>
      <c r="BN321" s="26"/>
    </row>
    <row r="322" spans="1:66" x14ac:dyDescent="0.25">
      <c r="A322" s="43"/>
      <c r="B322" s="43"/>
      <c r="C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3"/>
      <c r="AR322" s="43"/>
      <c r="AS322" s="43"/>
      <c r="AT322" s="43"/>
      <c r="AU322" s="43"/>
      <c r="AV322" s="43"/>
      <c r="AW322" s="43"/>
      <c r="AX322" s="43"/>
      <c r="AY322" s="43"/>
      <c r="AZ322" s="43"/>
      <c r="BA322" s="43"/>
      <c r="BB322" s="43"/>
      <c r="BC322" s="43"/>
      <c r="BD322" s="43"/>
      <c r="BE322" s="43"/>
      <c r="BF322" s="43"/>
      <c r="BG322" s="43"/>
      <c r="BH322" s="43"/>
      <c r="BI322" s="43"/>
      <c r="BJ322" s="43"/>
      <c r="BK322" s="43"/>
      <c r="BL322" s="26"/>
      <c r="BM322" s="26"/>
      <c r="BN322" s="26"/>
    </row>
    <row r="323" spans="1:66" x14ac:dyDescent="0.25">
      <c r="A323" s="43"/>
      <c r="B323" s="43"/>
      <c r="C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3"/>
      <c r="AR323" s="43"/>
      <c r="AS323" s="43"/>
      <c r="AT323" s="43"/>
      <c r="AU323" s="43"/>
      <c r="AV323" s="43"/>
      <c r="AW323" s="43"/>
      <c r="AX323" s="43"/>
      <c r="AY323" s="43"/>
      <c r="AZ323" s="43"/>
      <c r="BA323" s="43"/>
      <c r="BB323" s="43"/>
      <c r="BC323" s="43"/>
      <c r="BD323" s="43"/>
      <c r="BE323" s="43"/>
      <c r="BF323" s="43"/>
      <c r="BG323" s="43"/>
      <c r="BH323" s="43"/>
      <c r="BI323" s="43"/>
      <c r="BJ323" s="43"/>
      <c r="BK323" s="43"/>
      <c r="BL323" s="26"/>
      <c r="BM323" s="26"/>
      <c r="BN323" s="26"/>
    </row>
    <row r="324" spans="1:66" x14ac:dyDescent="0.25">
      <c r="A324" s="43"/>
      <c r="B324" s="43"/>
      <c r="C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U324" s="43"/>
      <c r="AV324" s="43"/>
      <c r="AW324" s="43"/>
      <c r="AX324" s="43"/>
      <c r="AY324" s="43"/>
      <c r="AZ324" s="43"/>
      <c r="BA324" s="43"/>
      <c r="BB324" s="43"/>
      <c r="BC324" s="43"/>
      <c r="BD324" s="43"/>
      <c r="BE324" s="43"/>
      <c r="BF324" s="43"/>
      <c r="BG324" s="43"/>
      <c r="BH324" s="43"/>
      <c r="BI324" s="43"/>
      <c r="BJ324" s="43"/>
      <c r="BK324" s="43"/>
      <c r="BL324" s="26"/>
      <c r="BM324" s="26"/>
      <c r="BN324" s="26"/>
    </row>
    <row r="325" spans="1:66" x14ac:dyDescent="0.25">
      <c r="A325" s="43"/>
      <c r="B325" s="43"/>
      <c r="C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U325" s="43"/>
      <c r="AV325" s="43"/>
      <c r="AW325" s="43"/>
      <c r="AX325" s="43"/>
      <c r="AY325" s="43"/>
      <c r="AZ325" s="43"/>
      <c r="BA325" s="43"/>
      <c r="BB325" s="43"/>
      <c r="BC325" s="43"/>
      <c r="BD325" s="43"/>
      <c r="BE325" s="43"/>
      <c r="BF325" s="43"/>
      <c r="BG325" s="43"/>
      <c r="BH325" s="43"/>
      <c r="BI325" s="43"/>
      <c r="BJ325" s="43"/>
      <c r="BK325" s="43"/>
      <c r="BL325" s="26"/>
      <c r="BM325" s="26"/>
      <c r="BN325" s="26"/>
    </row>
    <row r="326" spans="1:66" x14ac:dyDescent="0.25">
      <c r="A326" s="43"/>
      <c r="B326" s="43"/>
      <c r="C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c r="BB326" s="43"/>
      <c r="BC326" s="43"/>
      <c r="BD326" s="43"/>
      <c r="BE326" s="43"/>
      <c r="BF326" s="43"/>
      <c r="BG326" s="43"/>
      <c r="BH326" s="43"/>
      <c r="BI326" s="43"/>
      <c r="BJ326" s="43"/>
      <c r="BK326" s="43"/>
      <c r="BL326" s="26"/>
      <c r="BM326" s="26"/>
      <c r="BN326" s="26"/>
    </row>
    <row r="327" spans="1:66" x14ac:dyDescent="0.25">
      <c r="A327" s="43"/>
      <c r="B327" s="43"/>
      <c r="C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U327" s="43"/>
      <c r="AV327" s="43"/>
      <c r="AW327" s="43"/>
      <c r="AX327" s="43"/>
      <c r="AY327" s="43"/>
      <c r="AZ327" s="43"/>
      <c r="BA327" s="43"/>
      <c r="BB327" s="43"/>
      <c r="BC327" s="43"/>
      <c r="BD327" s="43"/>
      <c r="BE327" s="43"/>
      <c r="BF327" s="43"/>
      <c r="BG327" s="43"/>
      <c r="BH327" s="43"/>
      <c r="BI327" s="43"/>
      <c r="BJ327" s="43"/>
      <c r="BK327" s="43"/>
      <c r="BL327" s="26"/>
      <c r="BM327" s="26"/>
      <c r="BN327" s="26"/>
    </row>
    <row r="328" spans="1:66" x14ac:dyDescent="0.25">
      <c r="A328" s="43"/>
      <c r="B328" s="43"/>
      <c r="C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26"/>
      <c r="BM328" s="26"/>
      <c r="BN328" s="26"/>
    </row>
    <row r="329" spans="1:66" x14ac:dyDescent="0.25">
      <c r="A329" s="43"/>
      <c r="B329" s="43"/>
      <c r="C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26"/>
      <c r="BM329" s="26"/>
      <c r="BN329" s="26"/>
    </row>
    <row r="330" spans="1:66" x14ac:dyDescent="0.25">
      <c r="A330" s="43"/>
      <c r="B330" s="43"/>
      <c r="C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26"/>
      <c r="BM330" s="26"/>
      <c r="BN330" s="26"/>
    </row>
    <row r="331" spans="1:66" x14ac:dyDescent="0.25">
      <c r="A331" s="43"/>
      <c r="B331" s="43"/>
      <c r="C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26"/>
      <c r="BM331" s="26"/>
      <c r="BN331" s="26"/>
    </row>
    <row r="332" spans="1:66" x14ac:dyDescent="0.25">
      <c r="A332" s="43"/>
      <c r="B332" s="43"/>
      <c r="C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26"/>
      <c r="BM332" s="26"/>
      <c r="BN332" s="26"/>
    </row>
    <row r="333" spans="1:66" x14ac:dyDescent="0.25">
      <c r="A333" s="43"/>
      <c r="B333" s="43"/>
      <c r="C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26"/>
      <c r="BM333" s="26"/>
      <c r="BN333" s="26"/>
    </row>
    <row r="334" spans="1:66" x14ac:dyDescent="0.25">
      <c r="A334" s="43"/>
      <c r="B334" s="43"/>
      <c r="C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26"/>
      <c r="BM334" s="26"/>
      <c r="BN334" s="26"/>
    </row>
    <row r="335" spans="1:66" x14ac:dyDescent="0.25">
      <c r="A335" s="43"/>
      <c r="B335" s="43"/>
      <c r="C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26"/>
      <c r="BM335" s="26"/>
      <c r="BN335" s="26"/>
    </row>
    <row r="336" spans="1:66" x14ac:dyDescent="0.25">
      <c r="A336" s="43"/>
      <c r="B336" s="43"/>
      <c r="C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26"/>
      <c r="BM336" s="26"/>
      <c r="BN336" s="26"/>
    </row>
    <row r="337" spans="1:66" x14ac:dyDescent="0.25">
      <c r="A337" s="43"/>
      <c r="B337" s="43"/>
      <c r="C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26"/>
      <c r="BM337" s="26"/>
      <c r="BN337" s="26"/>
    </row>
    <row r="338" spans="1:66" x14ac:dyDescent="0.25">
      <c r="A338" s="43"/>
      <c r="B338" s="43"/>
      <c r="C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26"/>
      <c r="BM338" s="26"/>
      <c r="BN338" s="26"/>
    </row>
    <row r="339" spans="1:66" x14ac:dyDescent="0.25">
      <c r="A339" s="43"/>
      <c r="B339" s="43"/>
      <c r="C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26"/>
      <c r="BM339" s="26"/>
      <c r="BN339" s="26"/>
    </row>
    <row r="340" spans="1:66" x14ac:dyDescent="0.25">
      <c r="A340" s="43"/>
      <c r="B340" s="43"/>
      <c r="C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26"/>
      <c r="BM340" s="26"/>
      <c r="BN340" s="26"/>
    </row>
    <row r="341" spans="1:66" x14ac:dyDescent="0.25">
      <c r="A341" s="43"/>
      <c r="B341" s="43"/>
      <c r="C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26"/>
      <c r="BM341" s="26"/>
      <c r="BN341" s="26"/>
    </row>
    <row r="342" spans="1:66" x14ac:dyDescent="0.25">
      <c r="A342" s="43"/>
      <c r="B342" s="43"/>
      <c r="C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26"/>
      <c r="BM342" s="26"/>
      <c r="BN342" s="26"/>
    </row>
    <row r="343" spans="1:66" x14ac:dyDescent="0.25">
      <c r="A343" s="43"/>
      <c r="B343" s="43"/>
      <c r="C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3"/>
      <c r="AR343" s="43"/>
      <c r="AS343" s="43"/>
      <c r="AT343" s="43"/>
      <c r="AU343" s="43"/>
      <c r="AV343" s="43"/>
      <c r="AW343" s="43"/>
      <c r="AX343" s="43"/>
      <c r="AY343" s="43"/>
      <c r="AZ343" s="43"/>
      <c r="BA343" s="43"/>
      <c r="BB343" s="43"/>
      <c r="BC343" s="43"/>
      <c r="BD343" s="43"/>
      <c r="BE343" s="43"/>
      <c r="BF343" s="43"/>
      <c r="BG343" s="43"/>
      <c r="BH343" s="43"/>
      <c r="BI343" s="43"/>
      <c r="BJ343" s="43"/>
      <c r="BK343" s="43"/>
      <c r="BL343" s="26"/>
      <c r="BM343" s="26"/>
      <c r="BN343" s="26"/>
    </row>
    <row r="344" spans="1:66" x14ac:dyDescent="0.25">
      <c r="A344" s="43"/>
      <c r="B344" s="43"/>
      <c r="C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3"/>
      <c r="AR344" s="43"/>
      <c r="AS344" s="43"/>
      <c r="AT344" s="43"/>
      <c r="AU344" s="43"/>
      <c r="AV344" s="43"/>
      <c r="AW344" s="43"/>
      <c r="AX344" s="43"/>
      <c r="AY344" s="43"/>
      <c r="AZ344" s="43"/>
      <c r="BA344" s="43"/>
      <c r="BB344" s="43"/>
      <c r="BC344" s="43"/>
      <c r="BD344" s="43"/>
      <c r="BE344" s="43"/>
      <c r="BF344" s="43"/>
      <c r="BG344" s="43"/>
      <c r="BH344" s="43"/>
      <c r="BI344" s="43"/>
      <c r="BJ344" s="43"/>
      <c r="BK344" s="43"/>
      <c r="BL344" s="26"/>
      <c r="BM344" s="26"/>
      <c r="BN344" s="26"/>
    </row>
    <row r="345" spans="1:66" x14ac:dyDescent="0.25">
      <c r="A345" s="43"/>
      <c r="B345" s="43"/>
      <c r="C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3"/>
      <c r="AR345" s="43"/>
      <c r="AS345" s="43"/>
      <c r="AT345" s="43"/>
      <c r="AU345" s="43"/>
      <c r="AV345" s="43"/>
      <c r="AW345" s="43"/>
      <c r="AX345" s="43"/>
      <c r="AY345" s="43"/>
      <c r="AZ345" s="43"/>
      <c r="BA345" s="43"/>
      <c r="BB345" s="43"/>
      <c r="BC345" s="43"/>
      <c r="BD345" s="43"/>
      <c r="BE345" s="43"/>
      <c r="BF345" s="43"/>
      <c r="BG345" s="43"/>
      <c r="BH345" s="43"/>
      <c r="BI345" s="43"/>
      <c r="BJ345" s="43"/>
      <c r="BK345" s="43"/>
      <c r="BL345" s="26"/>
      <c r="BM345" s="26"/>
      <c r="BN345" s="26"/>
    </row>
    <row r="346" spans="1:66" x14ac:dyDescent="0.25">
      <c r="A346" s="43"/>
      <c r="B346" s="43"/>
      <c r="C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c r="BB346" s="43"/>
      <c r="BC346" s="43"/>
      <c r="BD346" s="43"/>
      <c r="BE346" s="43"/>
      <c r="BF346" s="43"/>
      <c r="BG346" s="43"/>
      <c r="BH346" s="43"/>
      <c r="BI346" s="43"/>
      <c r="BJ346" s="43"/>
      <c r="BK346" s="43"/>
      <c r="BL346" s="26"/>
      <c r="BM346" s="26"/>
      <c r="BN346" s="26"/>
    </row>
    <row r="347" spans="1:66" x14ac:dyDescent="0.25">
      <c r="A347" s="43"/>
      <c r="B347" s="43"/>
      <c r="C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26"/>
      <c r="BM347" s="26"/>
      <c r="BN347" s="26"/>
    </row>
    <row r="348" spans="1:66" x14ac:dyDescent="0.25">
      <c r="A348" s="43"/>
      <c r="B348" s="43"/>
      <c r="C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26"/>
      <c r="BM348" s="26"/>
      <c r="BN348" s="26"/>
    </row>
    <row r="349" spans="1:66" x14ac:dyDescent="0.25">
      <c r="A349" s="43"/>
      <c r="B349" s="43"/>
      <c r="C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26"/>
      <c r="BM349" s="26"/>
      <c r="BN349" s="26"/>
    </row>
    <row r="350" spans="1:66" x14ac:dyDescent="0.25">
      <c r="A350" s="43"/>
      <c r="B350" s="43"/>
      <c r="C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26"/>
      <c r="BM350" s="26"/>
      <c r="BN350" s="26"/>
    </row>
    <row r="351" spans="1:66" x14ac:dyDescent="0.25">
      <c r="A351" s="43"/>
      <c r="B351" s="43"/>
      <c r="C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26"/>
      <c r="BM351" s="26"/>
      <c r="BN351" s="26"/>
    </row>
    <row r="352" spans="1:66" x14ac:dyDescent="0.25">
      <c r="A352" s="43"/>
      <c r="B352" s="43"/>
      <c r="C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26"/>
      <c r="BM352" s="26"/>
      <c r="BN352" s="26"/>
    </row>
    <row r="353" spans="1:66" x14ac:dyDescent="0.25">
      <c r="A353" s="43"/>
      <c r="B353" s="43"/>
      <c r="C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26"/>
      <c r="BM353" s="26"/>
      <c r="BN353" s="26"/>
    </row>
    <row r="354" spans="1:66" x14ac:dyDescent="0.25">
      <c r="A354" s="43"/>
      <c r="B354" s="43"/>
      <c r="C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26"/>
      <c r="BM354" s="26"/>
      <c r="BN354" s="26"/>
    </row>
    <row r="355" spans="1:66" x14ac:dyDescent="0.25">
      <c r="A355" s="43"/>
      <c r="B355" s="43"/>
      <c r="C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26"/>
      <c r="BM355" s="26"/>
      <c r="BN355" s="26"/>
    </row>
    <row r="356" spans="1:66" x14ac:dyDescent="0.25">
      <c r="A356" s="43"/>
      <c r="B356" s="43"/>
      <c r="C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26"/>
      <c r="BM356" s="26"/>
      <c r="BN356" s="26"/>
    </row>
    <row r="357" spans="1:66" x14ac:dyDescent="0.25">
      <c r="A357" s="43"/>
      <c r="B357" s="43"/>
      <c r="C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26"/>
      <c r="BM357" s="26"/>
      <c r="BN357" s="26"/>
    </row>
    <row r="358" spans="1:66" x14ac:dyDescent="0.25">
      <c r="A358" s="43"/>
      <c r="B358" s="43"/>
      <c r="C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26"/>
      <c r="BM358" s="26"/>
      <c r="BN358" s="26"/>
    </row>
    <row r="359" spans="1:66" x14ac:dyDescent="0.25">
      <c r="A359" s="43"/>
      <c r="B359" s="43"/>
      <c r="C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26"/>
      <c r="BM359" s="26"/>
      <c r="BN359" s="26"/>
    </row>
    <row r="360" spans="1:66" x14ac:dyDescent="0.25">
      <c r="A360" s="43"/>
      <c r="B360" s="43"/>
      <c r="C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c r="BF360" s="43"/>
      <c r="BG360" s="43"/>
      <c r="BH360" s="43"/>
      <c r="BI360" s="43"/>
      <c r="BJ360" s="43"/>
      <c r="BK360" s="43"/>
      <c r="BL360" s="26"/>
      <c r="BM360" s="26"/>
      <c r="BN360" s="26"/>
    </row>
    <row r="361" spans="1:66" x14ac:dyDescent="0.25">
      <c r="A361" s="43"/>
      <c r="B361" s="43"/>
      <c r="C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c r="BF361" s="43"/>
      <c r="BG361" s="43"/>
      <c r="BH361" s="43"/>
      <c r="BI361" s="43"/>
      <c r="BJ361" s="43"/>
      <c r="BK361" s="43"/>
      <c r="BL361" s="26"/>
      <c r="BM361" s="26"/>
      <c r="BN361" s="26"/>
    </row>
    <row r="362" spans="1:66" x14ac:dyDescent="0.25">
      <c r="A362" s="43"/>
      <c r="B362" s="43"/>
      <c r="C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c r="BF362" s="43"/>
      <c r="BG362" s="43"/>
      <c r="BH362" s="43"/>
      <c r="BI362" s="43"/>
      <c r="BJ362" s="43"/>
      <c r="BK362" s="43"/>
      <c r="BL362" s="26"/>
      <c r="BM362" s="26"/>
      <c r="BN362" s="26"/>
    </row>
    <row r="363" spans="1:66" x14ac:dyDescent="0.25">
      <c r="A363" s="43"/>
      <c r="B363" s="43"/>
      <c r="C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26"/>
      <c r="BM363" s="26"/>
      <c r="BN363" s="26"/>
    </row>
    <row r="364" spans="1:66" x14ac:dyDescent="0.25">
      <c r="A364" s="43"/>
      <c r="B364" s="43"/>
      <c r="C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26"/>
      <c r="BM364" s="26"/>
      <c r="BN364" s="26"/>
    </row>
    <row r="365" spans="1:66" x14ac:dyDescent="0.25">
      <c r="A365" s="43"/>
      <c r="B365" s="43"/>
      <c r="C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26"/>
      <c r="BM365" s="26"/>
      <c r="BN365" s="26"/>
    </row>
    <row r="366" spans="1:66" x14ac:dyDescent="0.25">
      <c r="A366" s="43"/>
      <c r="B366" s="43"/>
      <c r="C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26"/>
      <c r="BM366" s="26"/>
      <c r="BN366" s="26"/>
    </row>
    <row r="367" spans="1:66" x14ac:dyDescent="0.25">
      <c r="A367" s="43"/>
      <c r="B367" s="43"/>
      <c r="C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26"/>
      <c r="BM367" s="26"/>
      <c r="BN367" s="26"/>
    </row>
    <row r="368" spans="1:66" x14ac:dyDescent="0.25">
      <c r="A368" s="43"/>
      <c r="B368" s="43"/>
      <c r="C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26"/>
      <c r="BM368" s="26"/>
      <c r="BN368" s="26"/>
    </row>
    <row r="369" spans="1:66" x14ac:dyDescent="0.25">
      <c r="A369" s="43"/>
      <c r="B369" s="43"/>
      <c r="C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26"/>
      <c r="BM369" s="26"/>
      <c r="BN369" s="26"/>
    </row>
    <row r="370" spans="1:66" x14ac:dyDescent="0.25">
      <c r="A370" s="43"/>
      <c r="B370" s="43"/>
      <c r="C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26"/>
      <c r="BM370" s="26"/>
      <c r="BN370" s="26"/>
    </row>
    <row r="371" spans="1:66" x14ac:dyDescent="0.25">
      <c r="A371" s="43"/>
      <c r="B371" s="43"/>
      <c r="C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26"/>
      <c r="BM371" s="26"/>
      <c r="BN371" s="26"/>
    </row>
    <row r="372" spans="1:66" x14ac:dyDescent="0.25">
      <c r="A372" s="43"/>
      <c r="B372" s="43"/>
      <c r="C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c r="BF372" s="43"/>
      <c r="BG372" s="43"/>
      <c r="BH372" s="43"/>
      <c r="BI372" s="43"/>
      <c r="BJ372" s="43"/>
      <c r="BK372" s="43"/>
      <c r="BL372" s="26"/>
      <c r="BM372" s="26"/>
      <c r="BN372" s="26"/>
    </row>
    <row r="373" spans="1:66" x14ac:dyDescent="0.25">
      <c r="A373" s="43"/>
      <c r="B373" s="43"/>
      <c r="C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c r="BF373" s="43"/>
      <c r="BG373" s="43"/>
      <c r="BH373" s="43"/>
      <c r="BI373" s="43"/>
      <c r="BJ373" s="43"/>
      <c r="BK373" s="43"/>
      <c r="BL373" s="26"/>
      <c r="BM373" s="26"/>
      <c r="BN373" s="26"/>
    </row>
    <row r="374" spans="1:66" x14ac:dyDescent="0.25">
      <c r="A374" s="43"/>
      <c r="B374" s="43"/>
      <c r="C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c r="BF374" s="43"/>
      <c r="BG374" s="43"/>
      <c r="BH374" s="43"/>
      <c r="BI374" s="43"/>
      <c r="BJ374" s="43"/>
      <c r="BK374" s="43"/>
      <c r="BL374" s="26"/>
      <c r="BM374" s="26"/>
      <c r="BN374" s="26"/>
    </row>
    <row r="375" spans="1:66" x14ac:dyDescent="0.25">
      <c r="A375" s="43"/>
      <c r="B375" s="43"/>
      <c r="C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c r="BF375" s="43"/>
      <c r="BG375" s="43"/>
      <c r="BH375" s="43"/>
      <c r="BI375" s="43"/>
      <c r="BJ375" s="43"/>
      <c r="BK375" s="43"/>
      <c r="BL375" s="26"/>
      <c r="BM375" s="26"/>
      <c r="BN375" s="26"/>
    </row>
    <row r="376" spans="1:66" x14ac:dyDescent="0.25">
      <c r="A376" s="43"/>
      <c r="B376" s="43"/>
      <c r="C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c r="BF376" s="43"/>
      <c r="BG376" s="43"/>
      <c r="BH376" s="43"/>
      <c r="BI376" s="43"/>
      <c r="BJ376" s="43"/>
      <c r="BK376" s="43"/>
      <c r="BL376" s="26"/>
      <c r="BM376" s="26"/>
      <c r="BN376" s="26"/>
    </row>
    <row r="377" spans="1:66" x14ac:dyDescent="0.25">
      <c r="A377" s="43"/>
      <c r="B377" s="43"/>
      <c r="C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c r="BF377" s="43"/>
      <c r="BG377" s="43"/>
      <c r="BH377" s="43"/>
      <c r="BI377" s="43"/>
      <c r="BJ377" s="43"/>
      <c r="BK377" s="43"/>
      <c r="BL377" s="26"/>
      <c r="BM377" s="26"/>
      <c r="BN377" s="26"/>
    </row>
    <row r="378" spans="1:66" x14ac:dyDescent="0.25">
      <c r="A378" s="43"/>
      <c r="B378" s="43"/>
      <c r="C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c r="BF378" s="43"/>
      <c r="BG378" s="43"/>
      <c r="BH378" s="43"/>
      <c r="BI378" s="43"/>
      <c r="BJ378" s="43"/>
      <c r="BK378" s="43"/>
      <c r="BL378" s="26"/>
      <c r="BM378" s="26"/>
      <c r="BN378" s="26"/>
    </row>
    <row r="379" spans="1:66" x14ac:dyDescent="0.25">
      <c r="A379" s="43"/>
      <c r="B379" s="43"/>
      <c r="C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c r="BF379" s="43"/>
      <c r="BG379" s="43"/>
      <c r="BH379" s="43"/>
      <c r="BI379" s="43"/>
      <c r="BJ379" s="43"/>
      <c r="BK379" s="43"/>
      <c r="BL379" s="26"/>
      <c r="BM379" s="26"/>
      <c r="BN379" s="26"/>
    </row>
    <row r="380" spans="1:66" x14ac:dyDescent="0.25">
      <c r="A380" s="43"/>
      <c r="B380" s="43"/>
      <c r="C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c r="BF380" s="43"/>
      <c r="BG380" s="43"/>
      <c r="BH380" s="43"/>
      <c r="BI380" s="43"/>
      <c r="BJ380" s="43"/>
      <c r="BK380" s="43"/>
      <c r="BL380" s="26"/>
      <c r="BM380" s="26"/>
      <c r="BN380" s="26"/>
    </row>
    <row r="381" spans="1:66" x14ac:dyDescent="0.25">
      <c r="A381" s="43"/>
      <c r="B381" s="43"/>
      <c r="C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c r="BF381" s="43"/>
      <c r="BG381" s="43"/>
      <c r="BH381" s="43"/>
      <c r="BI381" s="43"/>
      <c r="BJ381" s="43"/>
      <c r="BK381" s="43"/>
      <c r="BL381" s="26"/>
      <c r="BM381" s="26"/>
      <c r="BN381" s="26"/>
    </row>
    <row r="382" spans="1:66" x14ac:dyDescent="0.25">
      <c r="A382" s="43"/>
      <c r="B382" s="43"/>
      <c r="C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c r="BF382" s="43"/>
      <c r="BG382" s="43"/>
      <c r="BH382" s="43"/>
      <c r="BI382" s="43"/>
      <c r="BJ382" s="43"/>
      <c r="BK382" s="43"/>
      <c r="BL382" s="26"/>
      <c r="BM382" s="26"/>
      <c r="BN382" s="26"/>
    </row>
    <row r="383" spans="1:66" x14ac:dyDescent="0.25">
      <c r="A383" s="43"/>
      <c r="B383" s="43"/>
      <c r="C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c r="BF383" s="43"/>
      <c r="BG383" s="43"/>
      <c r="BH383" s="43"/>
      <c r="BI383" s="43"/>
      <c r="BJ383" s="43"/>
      <c r="BK383" s="43"/>
      <c r="BL383" s="26"/>
      <c r="BM383" s="26"/>
      <c r="BN383" s="26"/>
    </row>
    <row r="384" spans="1:66" x14ac:dyDescent="0.25">
      <c r="A384" s="43"/>
      <c r="B384" s="43"/>
      <c r="C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26"/>
      <c r="BM384" s="26"/>
      <c r="BN384" s="26"/>
    </row>
    <row r="385" spans="1:66" x14ac:dyDescent="0.25">
      <c r="A385" s="43"/>
      <c r="B385" s="43"/>
      <c r="C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26"/>
      <c r="BM385" s="26"/>
      <c r="BN385" s="26"/>
    </row>
    <row r="386" spans="1:66" x14ac:dyDescent="0.25">
      <c r="A386" s="43"/>
      <c r="B386" s="43"/>
      <c r="C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26"/>
      <c r="BM386" s="26"/>
      <c r="BN386" s="26"/>
    </row>
    <row r="387" spans="1:66" x14ac:dyDescent="0.25">
      <c r="A387" s="43"/>
      <c r="B387" s="43"/>
      <c r="C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26"/>
      <c r="BM387" s="26"/>
      <c r="BN387" s="26"/>
    </row>
    <row r="388" spans="1:66" x14ac:dyDescent="0.25">
      <c r="A388" s="43"/>
      <c r="B388" s="43"/>
      <c r="C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26"/>
      <c r="BM388" s="26"/>
      <c r="BN388" s="26"/>
    </row>
    <row r="389" spans="1:66" x14ac:dyDescent="0.25">
      <c r="A389" s="43"/>
      <c r="B389" s="43"/>
      <c r="C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26"/>
      <c r="BM389" s="26"/>
      <c r="BN389" s="26"/>
    </row>
    <row r="390" spans="1:66" x14ac:dyDescent="0.25">
      <c r="A390" s="43"/>
      <c r="B390" s="43"/>
      <c r="C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26"/>
      <c r="BM390" s="26"/>
      <c r="BN390" s="26"/>
    </row>
    <row r="391" spans="1:66" x14ac:dyDescent="0.25">
      <c r="A391" s="43"/>
      <c r="B391" s="43"/>
      <c r="C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26"/>
      <c r="BM391" s="26"/>
      <c r="BN391" s="26"/>
    </row>
    <row r="392" spans="1:66" x14ac:dyDescent="0.25">
      <c r="A392" s="43"/>
      <c r="B392" s="43"/>
      <c r="C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26"/>
      <c r="BM392" s="26"/>
      <c r="BN392" s="26"/>
    </row>
    <row r="393" spans="1:66" x14ac:dyDescent="0.25">
      <c r="A393" s="43"/>
      <c r="B393" s="43"/>
      <c r="C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26"/>
      <c r="BM393" s="26"/>
      <c r="BN393" s="26"/>
    </row>
    <row r="394" spans="1:66" x14ac:dyDescent="0.25">
      <c r="A394" s="43"/>
      <c r="B394" s="43"/>
      <c r="C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26"/>
      <c r="BM394" s="26"/>
      <c r="BN394" s="26"/>
    </row>
    <row r="395" spans="1:66" x14ac:dyDescent="0.25">
      <c r="A395" s="43"/>
      <c r="B395" s="43"/>
      <c r="C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26"/>
      <c r="BM395" s="26"/>
      <c r="BN395" s="26"/>
    </row>
    <row r="396" spans="1:66" x14ac:dyDescent="0.25">
      <c r="A396" s="43"/>
      <c r="B396" s="43"/>
      <c r="C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26"/>
      <c r="BM396" s="26"/>
      <c r="BN396" s="26"/>
    </row>
    <row r="397" spans="1:66" x14ac:dyDescent="0.25">
      <c r="A397" s="43"/>
      <c r="B397" s="43"/>
      <c r="C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26"/>
      <c r="BM397" s="26"/>
      <c r="BN397" s="26"/>
    </row>
    <row r="398" spans="1:66" x14ac:dyDescent="0.25">
      <c r="A398" s="43"/>
      <c r="B398" s="43"/>
      <c r="C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26"/>
      <c r="BM398" s="26"/>
      <c r="BN398" s="26"/>
    </row>
    <row r="399" spans="1:66" x14ac:dyDescent="0.25">
      <c r="A399" s="43"/>
      <c r="B399" s="43"/>
      <c r="C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26"/>
      <c r="BM399" s="26"/>
      <c r="BN399" s="26"/>
    </row>
    <row r="400" spans="1:66" x14ac:dyDescent="0.25">
      <c r="A400" s="43"/>
      <c r="B400" s="43"/>
      <c r="C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26"/>
      <c r="BM400" s="26"/>
      <c r="BN400" s="26"/>
    </row>
    <row r="401" spans="1:66" x14ac:dyDescent="0.25">
      <c r="A401" s="43"/>
      <c r="B401" s="43"/>
      <c r="C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26"/>
      <c r="BM401" s="26"/>
      <c r="BN401" s="26"/>
    </row>
    <row r="402" spans="1:66" x14ac:dyDescent="0.25">
      <c r="A402" s="43"/>
      <c r="B402" s="43"/>
      <c r="C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26"/>
      <c r="BM402" s="26"/>
      <c r="BN402" s="26"/>
    </row>
    <row r="403" spans="1:66" x14ac:dyDescent="0.25">
      <c r="A403" s="43"/>
      <c r="B403" s="43"/>
      <c r="C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26"/>
      <c r="BM403" s="26"/>
      <c r="BN403" s="26"/>
    </row>
    <row r="404" spans="1:66" x14ac:dyDescent="0.25">
      <c r="A404" s="43"/>
      <c r="B404" s="43"/>
      <c r="C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26"/>
      <c r="BM404" s="26"/>
      <c r="BN404" s="26"/>
    </row>
    <row r="405" spans="1:66" x14ac:dyDescent="0.25">
      <c r="A405" s="43"/>
      <c r="B405" s="43"/>
      <c r="C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26"/>
      <c r="BM405" s="26"/>
      <c r="BN405" s="26"/>
    </row>
    <row r="406" spans="1:66" x14ac:dyDescent="0.25">
      <c r="A406" s="43"/>
      <c r="B406" s="43"/>
      <c r="C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26"/>
      <c r="BM406" s="26"/>
      <c r="BN406" s="26"/>
    </row>
    <row r="407" spans="1:66" x14ac:dyDescent="0.25">
      <c r="A407" s="43"/>
      <c r="B407" s="43"/>
      <c r="C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26"/>
      <c r="BM407" s="26"/>
      <c r="BN407" s="26"/>
    </row>
    <row r="408" spans="1:66" x14ac:dyDescent="0.25">
      <c r="A408" s="43"/>
      <c r="B408" s="43"/>
      <c r="C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26"/>
      <c r="BM408" s="26"/>
      <c r="BN408" s="26"/>
    </row>
    <row r="409" spans="1:66" x14ac:dyDescent="0.25">
      <c r="A409" s="43"/>
      <c r="B409" s="43"/>
      <c r="C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26"/>
      <c r="BM409" s="26"/>
      <c r="BN409" s="26"/>
    </row>
    <row r="410" spans="1:66" x14ac:dyDescent="0.25">
      <c r="A410" s="43"/>
      <c r="B410" s="43"/>
      <c r="C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26"/>
      <c r="BM410" s="26"/>
      <c r="BN410" s="26"/>
    </row>
    <row r="411" spans="1:66" x14ac:dyDescent="0.25">
      <c r="A411" s="43"/>
      <c r="B411" s="43"/>
      <c r="C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26"/>
      <c r="BM411" s="26"/>
      <c r="BN411" s="26"/>
    </row>
    <row r="412" spans="1:66" x14ac:dyDescent="0.25">
      <c r="A412" s="43"/>
      <c r="B412" s="43"/>
      <c r="C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26"/>
      <c r="BM412" s="26"/>
      <c r="BN412" s="26"/>
    </row>
    <row r="413" spans="1:66" x14ac:dyDescent="0.25">
      <c r="A413" s="43"/>
      <c r="B413" s="43"/>
      <c r="C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26"/>
      <c r="BM413" s="26"/>
      <c r="BN413" s="26"/>
    </row>
    <row r="414" spans="1:66" x14ac:dyDescent="0.25">
      <c r="A414" s="43"/>
      <c r="B414" s="43"/>
      <c r="C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26"/>
      <c r="BM414" s="26"/>
      <c r="BN414" s="26"/>
    </row>
    <row r="415" spans="1:66" x14ac:dyDescent="0.25">
      <c r="A415" s="43"/>
      <c r="B415" s="43"/>
      <c r="C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26"/>
      <c r="BM415" s="26"/>
      <c r="BN415" s="26"/>
    </row>
    <row r="416" spans="1:66" x14ac:dyDescent="0.25">
      <c r="A416" s="43"/>
      <c r="B416" s="43"/>
      <c r="C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26"/>
      <c r="BM416" s="26"/>
      <c r="BN416" s="26"/>
    </row>
    <row r="417" spans="1:66" x14ac:dyDescent="0.25">
      <c r="A417" s="43"/>
      <c r="B417" s="43"/>
      <c r="C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26"/>
      <c r="BM417" s="26"/>
      <c r="BN417" s="26"/>
    </row>
    <row r="418" spans="1:66" x14ac:dyDescent="0.25">
      <c r="A418" s="43"/>
      <c r="B418" s="43"/>
      <c r="C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26"/>
      <c r="BM418" s="26"/>
      <c r="BN418" s="26"/>
    </row>
    <row r="419" spans="1:66" x14ac:dyDescent="0.25">
      <c r="A419" s="43"/>
      <c r="B419" s="43"/>
      <c r="C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26"/>
      <c r="BM419" s="26"/>
      <c r="BN419" s="26"/>
    </row>
    <row r="420" spans="1:66" x14ac:dyDescent="0.25">
      <c r="A420" s="43"/>
      <c r="B420" s="43"/>
      <c r="C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c r="BF420" s="43"/>
      <c r="BG420" s="43"/>
      <c r="BH420" s="43"/>
      <c r="BI420" s="43"/>
      <c r="BJ420" s="43"/>
      <c r="BK420" s="43"/>
      <c r="BL420" s="26"/>
      <c r="BM420" s="26"/>
      <c r="BN420" s="26"/>
    </row>
    <row r="421" spans="1:66" x14ac:dyDescent="0.25">
      <c r="A421" s="43"/>
      <c r="B421" s="43"/>
      <c r="C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c r="BF421" s="43"/>
      <c r="BG421" s="43"/>
      <c r="BH421" s="43"/>
      <c r="BI421" s="43"/>
      <c r="BJ421" s="43"/>
      <c r="BK421" s="43"/>
      <c r="BL421" s="26"/>
      <c r="BM421" s="26"/>
      <c r="BN421" s="26"/>
    </row>
    <row r="422" spans="1:66" x14ac:dyDescent="0.25">
      <c r="A422" s="43"/>
      <c r="B422" s="43"/>
      <c r="C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26"/>
      <c r="BM422" s="26"/>
      <c r="BN422" s="26"/>
    </row>
    <row r="423" spans="1:66" x14ac:dyDescent="0.25">
      <c r="A423" s="43"/>
      <c r="B423" s="43"/>
      <c r="C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c r="BF423" s="43"/>
      <c r="BG423" s="43"/>
      <c r="BH423" s="43"/>
      <c r="BI423" s="43"/>
      <c r="BJ423" s="43"/>
      <c r="BK423" s="43"/>
      <c r="BL423" s="26"/>
      <c r="BM423" s="26"/>
      <c r="BN423" s="26"/>
    </row>
    <row r="424" spans="1:66" x14ac:dyDescent="0.25">
      <c r="A424" s="43"/>
      <c r="B424" s="43"/>
      <c r="C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c r="BF424" s="43"/>
      <c r="BG424" s="43"/>
      <c r="BH424" s="43"/>
      <c r="BI424" s="43"/>
      <c r="BJ424" s="43"/>
      <c r="BK424" s="43"/>
      <c r="BL424" s="26"/>
      <c r="BM424" s="26"/>
      <c r="BN424" s="26"/>
    </row>
    <row r="425" spans="1:66" x14ac:dyDescent="0.25">
      <c r="A425" s="43"/>
      <c r="B425" s="43"/>
      <c r="C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c r="BF425" s="43"/>
      <c r="BG425" s="43"/>
      <c r="BH425" s="43"/>
      <c r="BI425" s="43"/>
      <c r="BJ425" s="43"/>
      <c r="BK425" s="43"/>
      <c r="BL425" s="26"/>
      <c r="BM425" s="26"/>
      <c r="BN425" s="26"/>
    </row>
    <row r="426" spans="1:66" x14ac:dyDescent="0.25">
      <c r="A426" s="43"/>
      <c r="B426" s="43"/>
      <c r="C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c r="BF426" s="43"/>
      <c r="BG426" s="43"/>
      <c r="BH426" s="43"/>
      <c r="BI426" s="43"/>
      <c r="BJ426" s="43"/>
      <c r="BK426" s="43"/>
      <c r="BL426" s="26"/>
      <c r="BM426" s="26"/>
      <c r="BN426" s="26"/>
    </row>
    <row r="427" spans="1:66" x14ac:dyDescent="0.25">
      <c r="A427" s="43"/>
      <c r="B427" s="43"/>
      <c r="C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c r="BF427" s="43"/>
      <c r="BG427" s="43"/>
      <c r="BH427" s="43"/>
      <c r="BI427" s="43"/>
      <c r="BJ427" s="43"/>
      <c r="BK427" s="43"/>
      <c r="BL427" s="26"/>
      <c r="BM427" s="26"/>
      <c r="BN427" s="26"/>
    </row>
    <row r="428" spans="1:66" x14ac:dyDescent="0.25">
      <c r="A428" s="43"/>
      <c r="B428" s="43"/>
      <c r="C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c r="BF428" s="43"/>
      <c r="BG428" s="43"/>
      <c r="BH428" s="43"/>
      <c r="BI428" s="43"/>
      <c r="BJ428" s="43"/>
      <c r="BK428" s="43"/>
      <c r="BL428" s="26"/>
      <c r="BM428" s="26"/>
      <c r="BN428" s="26"/>
    </row>
    <row r="429" spans="1:66" x14ac:dyDescent="0.25">
      <c r="A429" s="43"/>
      <c r="B429" s="43"/>
      <c r="C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c r="BF429" s="43"/>
      <c r="BG429" s="43"/>
      <c r="BH429" s="43"/>
      <c r="BI429" s="43"/>
      <c r="BJ429" s="43"/>
      <c r="BK429" s="43"/>
      <c r="BL429" s="26"/>
      <c r="BM429" s="26"/>
      <c r="BN429" s="26"/>
    </row>
    <row r="430" spans="1:66" x14ac:dyDescent="0.25">
      <c r="A430" s="43"/>
      <c r="B430" s="43"/>
      <c r="C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c r="BF430" s="43"/>
      <c r="BG430" s="43"/>
      <c r="BH430" s="43"/>
      <c r="BI430" s="43"/>
      <c r="BJ430" s="43"/>
      <c r="BK430" s="43"/>
      <c r="BL430" s="26"/>
      <c r="BM430" s="26"/>
      <c r="BN430" s="26"/>
    </row>
    <row r="431" spans="1:66" x14ac:dyDescent="0.25">
      <c r="A431" s="43"/>
      <c r="B431" s="43"/>
      <c r="C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c r="BF431" s="43"/>
      <c r="BG431" s="43"/>
      <c r="BH431" s="43"/>
      <c r="BI431" s="43"/>
      <c r="BJ431" s="43"/>
      <c r="BK431" s="43"/>
      <c r="BL431" s="26"/>
      <c r="BM431" s="26"/>
      <c r="BN431" s="26"/>
    </row>
    <row r="432" spans="1:66" x14ac:dyDescent="0.25">
      <c r="A432" s="43"/>
      <c r="B432" s="43"/>
      <c r="C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c r="BF432" s="43"/>
      <c r="BG432" s="43"/>
      <c r="BH432" s="43"/>
      <c r="BI432" s="43"/>
      <c r="BJ432" s="43"/>
      <c r="BK432" s="43"/>
      <c r="BL432" s="26"/>
      <c r="BM432" s="26"/>
      <c r="BN432" s="26"/>
    </row>
    <row r="433" spans="1:66" x14ac:dyDescent="0.25">
      <c r="A433" s="43"/>
      <c r="B433" s="43"/>
      <c r="C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c r="BF433" s="43"/>
      <c r="BG433" s="43"/>
      <c r="BH433" s="43"/>
      <c r="BI433" s="43"/>
      <c r="BJ433" s="43"/>
      <c r="BK433" s="43"/>
      <c r="BL433" s="26"/>
      <c r="BM433" s="26"/>
      <c r="BN433" s="26"/>
    </row>
    <row r="434" spans="1:66" x14ac:dyDescent="0.25">
      <c r="A434" s="43"/>
      <c r="B434" s="43"/>
      <c r="C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c r="BF434" s="43"/>
      <c r="BG434" s="43"/>
      <c r="BH434" s="43"/>
      <c r="BI434" s="43"/>
      <c r="BJ434" s="43"/>
      <c r="BK434" s="43"/>
      <c r="BL434" s="26"/>
      <c r="BM434" s="26"/>
      <c r="BN434" s="26"/>
    </row>
    <row r="435" spans="1:66" x14ac:dyDescent="0.25">
      <c r="A435" s="43"/>
      <c r="B435" s="43"/>
      <c r="C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c r="BF435" s="43"/>
      <c r="BG435" s="43"/>
      <c r="BH435" s="43"/>
      <c r="BI435" s="43"/>
      <c r="BJ435" s="43"/>
      <c r="BK435" s="43"/>
      <c r="BL435" s="26"/>
      <c r="BM435" s="26"/>
      <c r="BN435" s="26"/>
    </row>
    <row r="436" spans="1:66" x14ac:dyDescent="0.25">
      <c r="A436" s="43"/>
      <c r="B436" s="43"/>
      <c r="C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c r="BF436" s="43"/>
      <c r="BG436" s="43"/>
      <c r="BH436" s="43"/>
      <c r="BI436" s="43"/>
      <c r="BJ436" s="43"/>
      <c r="BK436" s="43"/>
      <c r="BL436" s="26"/>
      <c r="BM436" s="26"/>
      <c r="BN436" s="26"/>
    </row>
    <row r="437" spans="1:66" x14ac:dyDescent="0.25">
      <c r="A437" s="43"/>
      <c r="B437" s="43"/>
      <c r="C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c r="BF437" s="43"/>
      <c r="BG437" s="43"/>
      <c r="BH437" s="43"/>
      <c r="BI437" s="43"/>
      <c r="BJ437" s="43"/>
      <c r="BK437" s="43"/>
      <c r="BL437" s="26"/>
      <c r="BM437" s="26"/>
      <c r="BN437" s="26"/>
    </row>
    <row r="438" spans="1:66" x14ac:dyDescent="0.25">
      <c r="A438" s="43"/>
      <c r="B438" s="43"/>
      <c r="C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c r="BF438" s="43"/>
      <c r="BG438" s="43"/>
      <c r="BH438" s="43"/>
      <c r="BI438" s="43"/>
      <c r="BJ438" s="43"/>
      <c r="BK438" s="43"/>
      <c r="BL438" s="26"/>
      <c r="BM438" s="26"/>
      <c r="BN438" s="26"/>
    </row>
    <row r="439" spans="1:66" x14ac:dyDescent="0.25">
      <c r="A439" s="43"/>
      <c r="B439" s="43"/>
      <c r="C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26"/>
      <c r="BM439" s="26"/>
      <c r="BN439" s="26"/>
    </row>
    <row r="440" spans="1:66" x14ac:dyDescent="0.25">
      <c r="A440" s="43"/>
      <c r="B440" s="43"/>
      <c r="C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c r="BF440" s="43"/>
      <c r="BG440" s="43"/>
      <c r="BH440" s="43"/>
      <c r="BI440" s="43"/>
      <c r="BJ440" s="43"/>
      <c r="BK440" s="43"/>
      <c r="BL440" s="26"/>
      <c r="BM440" s="26"/>
      <c r="BN440" s="26"/>
    </row>
    <row r="441" spans="1:66" x14ac:dyDescent="0.25">
      <c r="A441" s="43"/>
      <c r="B441" s="43"/>
      <c r="C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c r="BF441" s="43"/>
      <c r="BG441" s="43"/>
      <c r="BH441" s="43"/>
      <c r="BI441" s="43"/>
      <c r="BJ441" s="43"/>
      <c r="BK441" s="43"/>
      <c r="BL441" s="26"/>
      <c r="BM441" s="26"/>
      <c r="BN441" s="26"/>
    </row>
    <row r="442" spans="1:66" x14ac:dyDescent="0.25">
      <c r="A442" s="43"/>
      <c r="B442" s="43"/>
      <c r="C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26"/>
      <c r="BM442" s="26"/>
      <c r="BN442" s="26"/>
    </row>
    <row r="443" spans="1:66" x14ac:dyDescent="0.25">
      <c r="A443" s="43"/>
      <c r="B443" s="43"/>
      <c r="C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26"/>
      <c r="BM443" s="26"/>
      <c r="BN443" s="26"/>
    </row>
    <row r="444" spans="1:66" x14ac:dyDescent="0.25">
      <c r="A444" s="43"/>
      <c r="B444" s="43"/>
      <c r="C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26"/>
      <c r="BM444" s="26"/>
      <c r="BN444" s="26"/>
    </row>
    <row r="445" spans="1:66" x14ac:dyDescent="0.25">
      <c r="A445" s="43"/>
      <c r="B445" s="43"/>
      <c r="C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26"/>
      <c r="BM445" s="26"/>
      <c r="BN445" s="26"/>
    </row>
    <row r="446" spans="1:66" x14ac:dyDescent="0.25">
      <c r="A446" s="43"/>
      <c r="B446" s="43"/>
      <c r="C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26"/>
      <c r="BM446" s="26"/>
      <c r="BN446" s="26"/>
    </row>
    <row r="447" spans="1:66" x14ac:dyDescent="0.25">
      <c r="A447" s="43"/>
      <c r="B447" s="43"/>
      <c r="C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26"/>
      <c r="BM447" s="26"/>
      <c r="BN447" s="26"/>
    </row>
    <row r="448" spans="1:66" x14ac:dyDescent="0.25">
      <c r="A448" s="43"/>
      <c r="B448" s="43"/>
      <c r="C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26"/>
      <c r="BM448" s="26"/>
      <c r="BN448" s="26"/>
    </row>
    <row r="449" spans="1:66" x14ac:dyDescent="0.25">
      <c r="A449" s="43"/>
      <c r="B449" s="43"/>
      <c r="C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26"/>
      <c r="BM449" s="26"/>
      <c r="BN449" s="26"/>
    </row>
    <row r="450" spans="1:66" x14ac:dyDescent="0.25">
      <c r="A450" s="43"/>
      <c r="B450" s="43"/>
      <c r="C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c r="BF450" s="43"/>
      <c r="BG450" s="43"/>
      <c r="BH450" s="43"/>
      <c r="BI450" s="43"/>
      <c r="BJ450" s="43"/>
      <c r="BK450" s="43"/>
      <c r="BL450" s="26"/>
      <c r="BM450" s="26"/>
      <c r="BN450" s="26"/>
    </row>
    <row r="451" spans="1:66" x14ac:dyDescent="0.25">
      <c r="A451" s="43"/>
      <c r="B451" s="43"/>
      <c r="C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26"/>
      <c r="BM451" s="26"/>
      <c r="BN451" s="26"/>
    </row>
    <row r="452" spans="1:66" x14ac:dyDescent="0.25">
      <c r="A452" s="43"/>
      <c r="B452" s="43"/>
      <c r="C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26"/>
      <c r="BM452" s="26"/>
      <c r="BN452" s="26"/>
    </row>
    <row r="453" spans="1:66" x14ac:dyDescent="0.25">
      <c r="A453" s="43"/>
      <c r="B453" s="43"/>
      <c r="C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26"/>
      <c r="BM453" s="26"/>
      <c r="BN453" s="26"/>
    </row>
    <row r="454" spans="1:66" x14ac:dyDescent="0.25">
      <c r="A454" s="43"/>
      <c r="B454" s="43"/>
      <c r="C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26"/>
      <c r="BM454" s="26"/>
      <c r="BN454" s="26"/>
    </row>
    <row r="455" spans="1:66" x14ac:dyDescent="0.25">
      <c r="A455" s="43"/>
      <c r="B455" s="43"/>
      <c r="C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26"/>
      <c r="BM455" s="26"/>
      <c r="BN455" s="26"/>
    </row>
    <row r="456" spans="1:66" x14ac:dyDescent="0.25">
      <c r="A456" s="43"/>
      <c r="B456" s="43"/>
      <c r="C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26"/>
      <c r="BM456" s="26"/>
      <c r="BN456" s="26"/>
    </row>
    <row r="457" spans="1:66" x14ac:dyDescent="0.25">
      <c r="A457" s="43"/>
      <c r="B457" s="43"/>
      <c r="C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26"/>
      <c r="BM457" s="26"/>
      <c r="BN457" s="26"/>
    </row>
    <row r="458" spans="1:66" x14ac:dyDescent="0.25">
      <c r="A458" s="43"/>
      <c r="B458" s="43"/>
      <c r="C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26"/>
      <c r="BM458" s="26"/>
      <c r="BN458" s="26"/>
    </row>
    <row r="459" spans="1:66" x14ac:dyDescent="0.25">
      <c r="A459" s="43"/>
      <c r="B459" s="43"/>
      <c r="C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26"/>
      <c r="BM459" s="26"/>
      <c r="BN459" s="26"/>
    </row>
    <row r="460" spans="1:66" x14ac:dyDescent="0.25">
      <c r="A460" s="43"/>
      <c r="B460" s="43"/>
      <c r="C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26"/>
      <c r="BM460" s="26"/>
      <c r="BN460" s="26"/>
    </row>
    <row r="461" spans="1:66" x14ac:dyDescent="0.25">
      <c r="A461" s="43"/>
      <c r="B461" s="43"/>
      <c r="C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26"/>
      <c r="BM461" s="26"/>
      <c r="BN461" s="26"/>
    </row>
    <row r="462" spans="1:66" x14ac:dyDescent="0.25">
      <c r="A462" s="43"/>
      <c r="B462" s="43"/>
      <c r="C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26"/>
      <c r="BM462" s="26"/>
      <c r="BN462" s="26"/>
    </row>
    <row r="463" spans="1:66" x14ac:dyDescent="0.25">
      <c r="A463" s="43"/>
      <c r="B463" s="43"/>
      <c r="C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26"/>
      <c r="BM463" s="26"/>
      <c r="BN463" s="26"/>
    </row>
    <row r="464" spans="1:66" x14ac:dyDescent="0.25">
      <c r="A464" s="43"/>
      <c r="B464" s="43"/>
      <c r="C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26"/>
      <c r="BM464" s="26"/>
      <c r="BN464" s="26"/>
    </row>
    <row r="465" spans="1:66" x14ac:dyDescent="0.25">
      <c r="A465" s="43"/>
      <c r="B465" s="43"/>
      <c r="C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26"/>
      <c r="BM465" s="26"/>
      <c r="BN465" s="26"/>
    </row>
    <row r="466" spans="1:66" x14ac:dyDescent="0.25">
      <c r="A466" s="43"/>
      <c r="B466" s="43"/>
      <c r="C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26"/>
      <c r="BM466" s="26"/>
      <c r="BN466" s="26"/>
    </row>
    <row r="467" spans="1:66" x14ac:dyDescent="0.25">
      <c r="A467" s="43"/>
      <c r="B467" s="43"/>
      <c r="C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26"/>
      <c r="BM467" s="26"/>
      <c r="BN467" s="26"/>
    </row>
    <row r="468" spans="1:66" x14ac:dyDescent="0.25">
      <c r="A468" s="43"/>
      <c r="B468" s="43"/>
      <c r="C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26"/>
      <c r="BM468" s="26"/>
      <c r="BN468" s="26"/>
    </row>
    <row r="469" spans="1:66" x14ac:dyDescent="0.25">
      <c r="A469" s="43"/>
      <c r="B469" s="43"/>
      <c r="C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26"/>
      <c r="BM469" s="26"/>
      <c r="BN469" s="26"/>
    </row>
    <row r="470" spans="1:66" x14ac:dyDescent="0.25">
      <c r="A470" s="43"/>
      <c r="B470" s="43"/>
      <c r="C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26"/>
      <c r="BM470" s="26"/>
      <c r="BN470" s="26"/>
    </row>
    <row r="471" spans="1:66" x14ac:dyDescent="0.25">
      <c r="A471" s="43"/>
      <c r="B471" s="43"/>
      <c r="C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26"/>
      <c r="BM471" s="26"/>
      <c r="BN471" s="26"/>
    </row>
    <row r="472" spans="1:66" x14ac:dyDescent="0.25">
      <c r="A472" s="43"/>
      <c r="B472" s="43"/>
      <c r="C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26"/>
      <c r="BM472" s="26"/>
      <c r="BN472" s="26"/>
    </row>
    <row r="473" spans="1:66" x14ac:dyDescent="0.25">
      <c r="A473" s="43"/>
      <c r="B473" s="43"/>
      <c r="C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26"/>
      <c r="BM473" s="26"/>
      <c r="BN473" s="26"/>
    </row>
    <row r="474" spans="1:66" x14ac:dyDescent="0.25">
      <c r="A474" s="43"/>
      <c r="B474" s="43"/>
      <c r="C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26"/>
      <c r="BM474" s="26"/>
      <c r="BN474" s="26"/>
    </row>
    <row r="475" spans="1:66" x14ac:dyDescent="0.25">
      <c r="A475" s="43"/>
      <c r="B475" s="43"/>
      <c r="C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26"/>
      <c r="BM475" s="26"/>
      <c r="BN475" s="26"/>
    </row>
    <row r="476" spans="1:66" x14ac:dyDescent="0.25">
      <c r="A476" s="43"/>
      <c r="B476" s="43"/>
      <c r="C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26"/>
      <c r="BM476" s="26"/>
      <c r="BN476" s="26"/>
    </row>
    <row r="477" spans="1:66" x14ac:dyDescent="0.25">
      <c r="A477" s="43"/>
      <c r="B477" s="43"/>
      <c r="C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26"/>
      <c r="BM477" s="26"/>
      <c r="BN477" s="26"/>
    </row>
    <row r="478" spans="1:66" x14ac:dyDescent="0.25">
      <c r="A478" s="43"/>
      <c r="B478" s="43"/>
      <c r="C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26"/>
      <c r="BM478" s="26"/>
      <c r="BN478" s="26"/>
    </row>
    <row r="479" spans="1:66" x14ac:dyDescent="0.25">
      <c r="A479" s="43"/>
      <c r="B479" s="43"/>
      <c r="C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3"/>
      <c r="AR479" s="43"/>
      <c r="AS479" s="43"/>
      <c r="AT479" s="43"/>
      <c r="AU479" s="43"/>
      <c r="AV479" s="43"/>
      <c r="AW479" s="43"/>
      <c r="AX479" s="43"/>
      <c r="AY479" s="43"/>
      <c r="AZ479" s="43"/>
      <c r="BA479" s="43"/>
      <c r="BB479" s="43"/>
      <c r="BC479" s="43"/>
      <c r="BD479" s="43"/>
      <c r="BE479" s="43"/>
      <c r="BF479" s="43"/>
      <c r="BG479" s="43"/>
      <c r="BH479" s="43"/>
      <c r="BI479" s="43"/>
      <c r="BJ479" s="43"/>
      <c r="BK479" s="43"/>
      <c r="BL479" s="26"/>
      <c r="BM479" s="26"/>
      <c r="BN479" s="26"/>
    </row>
    <row r="480" spans="1:66" x14ac:dyDescent="0.25">
      <c r="A480" s="43"/>
      <c r="B480" s="43"/>
      <c r="C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c r="BB480" s="43"/>
      <c r="BC480" s="43"/>
      <c r="BD480" s="43"/>
      <c r="BE480" s="43"/>
      <c r="BF480" s="43"/>
      <c r="BG480" s="43"/>
      <c r="BH480" s="43"/>
      <c r="BI480" s="43"/>
      <c r="BJ480" s="43"/>
      <c r="BK480" s="43"/>
      <c r="BL480" s="26"/>
      <c r="BM480" s="26"/>
      <c r="BN480" s="26"/>
    </row>
    <row r="481" spans="1:66" x14ac:dyDescent="0.25">
      <c r="A481" s="43"/>
      <c r="B481" s="43"/>
      <c r="C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3"/>
      <c r="AR481" s="43"/>
      <c r="AS481" s="43"/>
      <c r="AT481" s="43"/>
      <c r="AU481" s="43"/>
      <c r="AV481" s="43"/>
      <c r="AW481" s="43"/>
      <c r="AX481" s="43"/>
      <c r="AY481" s="43"/>
      <c r="AZ481" s="43"/>
      <c r="BA481" s="43"/>
      <c r="BB481" s="43"/>
      <c r="BC481" s="43"/>
      <c r="BD481" s="43"/>
      <c r="BE481" s="43"/>
      <c r="BF481" s="43"/>
      <c r="BG481" s="43"/>
      <c r="BH481" s="43"/>
      <c r="BI481" s="43"/>
      <c r="BJ481" s="43"/>
      <c r="BK481" s="43"/>
      <c r="BL481" s="26"/>
      <c r="BM481" s="26"/>
      <c r="BN481" s="26"/>
    </row>
    <row r="482" spans="1:66" x14ac:dyDescent="0.25">
      <c r="A482" s="43"/>
      <c r="B482" s="43"/>
      <c r="C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3"/>
      <c r="AR482" s="43"/>
      <c r="AS482" s="43"/>
      <c r="AT482" s="43"/>
      <c r="AU482" s="43"/>
      <c r="AV482" s="43"/>
      <c r="AW482" s="43"/>
      <c r="AX482" s="43"/>
      <c r="AY482" s="43"/>
      <c r="AZ482" s="43"/>
      <c r="BA482" s="43"/>
      <c r="BB482" s="43"/>
      <c r="BC482" s="43"/>
      <c r="BD482" s="43"/>
      <c r="BE482" s="43"/>
      <c r="BF482" s="43"/>
      <c r="BG482" s="43"/>
      <c r="BH482" s="43"/>
      <c r="BI482" s="43"/>
      <c r="BJ482" s="43"/>
      <c r="BK482" s="43"/>
      <c r="BL482" s="26"/>
      <c r="BM482" s="26"/>
      <c r="BN482" s="26"/>
    </row>
    <row r="483" spans="1:66" x14ac:dyDescent="0.25">
      <c r="A483" s="43"/>
      <c r="B483" s="43"/>
      <c r="C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3"/>
      <c r="AR483" s="43"/>
      <c r="AS483" s="43"/>
      <c r="AT483" s="43"/>
      <c r="AU483" s="43"/>
      <c r="AV483" s="43"/>
      <c r="AW483" s="43"/>
      <c r="AX483" s="43"/>
      <c r="AY483" s="43"/>
      <c r="AZ483" s="43"/>
      <c r="BA483" s="43"/>
      <c r="BB483" s="43"/>
      <c r="BC483" s="43"/>
      <c r="BD483" s="43"/>
      <c r="BE483" s="43"/>
      <c r="BF483" s="43"/>
      <c r="BG483" s="43"/>
      <c r="BH483" s="43"/>
      <c r="BI483" s="43"/>
      <c r="BJ483" s="43"/>
      <c r="BK483" s="43"/>
      <c r="BL483" s="26"/>
      <c r="BM483" s="26"/>
      <c r="BN483" s="26"/>
    </row>
    <row r="484" spans="1:66" x14ac:dyDescent="0.25">
      <c r="A484" s="43"/>
      <c r="B484" s="43"/>
      <c r="C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3"/>
      <c r="AR484" s="43"/>
      <c r="AS484" s="43"/>
      <c r="AT484" s="43"/>
      <c r="AU484" s="43"/>
      <c r="AV484" s="43"/>
      <c r="AW484" s="43"/>
      <c r="AX484" s="43"/>
      <c r="AY484" s="43"/>
      <c r="AZ484" s="43"/>
      <c r="BA484" s="43"/>
      <c r="BB484" s="43"/>
      <c r="BC484" s="43"/>
      <c r="BD484" s="43"/>
      <c r="BE484" s="43"/>
      <c r="BF484" s="43"/>
      <c r="BG484" s="43"/>
      <c r="BH484" s="43"/>
      <c r="BI484" s="43"/>
      <c r="BJ484" s="43"/>
      <c r="BK484" s="43"/>
      <c r="BL484" s="26"/>
      <c r="BM484" s="26"/>
      <c r="BN484" s="26"/>
    </row>
    <row r="485" spans="1:66" x14ac:dyDescent="0.25">
      <c r="A485" s="43"/>
      <c r="B485" s="43"/>
      <c r="C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3"/>
      <c r="AR485" s="43"/>
      <c r="AS485" s="43"/>
      <c r="AT485" s="43"/>
      <c r="AU485" s="43"/>
      <c r="AV485" s="43"/>
      <c r="AW485" s="43"/>
      <c r="AX485" s="43"/>
      <c r="AY485" s="43"/>
      <c r="AZ485" s="43"/>
      <c r="BA485" s="43"/>
      <c r="BB485" s="43"/>
      <c r="BC485" s="43"/>
      <c r="BD485" s="43"/>
      <c r="BE485" s="43"/>
      <c r="BF485" s="43"/>
      <c r="BG485" s="43"/>
      <c r="BH485" s="43"/>
      <c r="BI485" s="43"/>
      <c r="BJ485" s="43"/>
      <c r="BK485" s="43"/>
      <c r="BL485" s="26"/>
      <c r="BM485" s="26"/>
      <c r="BN485" s="26"/>
    </row>
    <row r="486" spans="1:66" x14ac:dyDescent="0.25">
      <c r="A486" s="43"/>
      <c r="B486" s="43"/>
      <c r="C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26"/>
      <c r="BM486" s="26"/>
      <c r="BN486" s="26"/>
    </row>
    <row r="487" spans="1:66" x14ac:dyDescent="0.25">
      <c r="A487" s="43"/>
      <c r="B487" s="43"/>
      <c r="C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3"/>
      <c r="AR487" s="43"/>
      <c r="AS487" s="43"/>
      <c r="AT487" s="43"/>
      <c r="AU487" s="43"/>
      <c r="AV487" s="43"/>
      <c r="AW487" s="43"/>
      <c r="AX487" s="43"/>
      <c r="AY487" s="43"/>
      <c r="AZ487" s="43"/>
      <c r="BA487" s="43"/>
      <c r="BB487" s="43"/>
      <c r="BC487" s="43"/>
      <c r="BD487" s="43"/>
      <c r="BE487" s="43"/>
      <c r="BF487" s="43"/>
      <c r="BG487" s="43"/>
      <c r="BH487" s="43"/>
      <c r="BI487" s="43"/>
      <c r="BJ487" s="43"/>
      <c r="BK487" s="43"/>
      <c r="BL487" s="26"/>
      <c r="BM487" s="26"/>
      <c r="BN487" s="26"/>
    </row>
    <row r="488" spans="1:66" x14ac:dyDescent="0.25">
      <c r="A488" s="43"/>
      <c r="B488" s="43"/>
      <c r="C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26"/>
      <c r="BM488" s="26"/>
      <c r="BN488" s="26"/>
    </row>
    <row r="489" spans="1:66" x14ac:dyDescent="0.25">
      <c r="A489" s="43"/>
      <c r="B489" s="43"/>
      <c r="C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26"/>
      <c r="BM489" s="26"/>
      <c r="BN489" s="26"/>
    </row>
    <row r="490" spans="1:66" x14ac:dyDescent="0.25">
      <c r="A490" s="43"/>
      <c r="B490" s="43"/>
      <c r="C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26"/>
      <c r="BM490" s="26"/>
      <c r="BN490" s="26"/>
    </row>
    <row r="491" spans="1:66" x14ac:dyDescent="0.25">
      <c r="A491" s="43"/>
      <c r="B491" s="43"/>
      <c r="C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26"/>
      <c r="BM491" s="26"/>
      <c r="BN491" s="26"/>
    </row>
    <row r="492" spans="1:66" x14ac:dyDescent="0.25">
      <c r="A492" s="43"/>
      <c r="B492" s="43"/>
      <c r="C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26"/>
      <c r="BM492" s="26"/>
      <c r="BN492" s="26"/>
    </row>
    <row r="493" spans="1:66" x14ac:dyDescent="0.25">
      <c r="A493" s="43"/>
      <c r="B493" s="43"/>
      <c r="C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26"/>
      <c r="BM493" s="26"/>
      <c r="BN493" s="26"/>
    </row>
    <row r="494" spans="1:66" x14ac:dyDescent="0.25">
      <c r="A494" s="43"/>
      <c r="B494" s="43"/>
      <c r="C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26"/>
      <c r="BM494" s="26"/>
      <c r="BN494" s="26"/>
    </row>
    <row r="495" spans="1:66" x14ac:dyDescent="0.25">
      <c r="A495" s="43"/>
      <c r="B495" s="43"/>
      <c r="C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26"/>
      <c r="BM495" s="26"/>
      <c r="BN495" s="26"/>
    </row>
    <row r="496" spans="1:66" x14ac:dyDescent="0.25">
      <c r="A496" s="43"/>
      <c r="B496" s="43"/>
      <c r="C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26"/>
      <c r="BM496" s="26"/>
      <c r="BN496" s="26"/>
    </row>
    <row r="497" spans="1:66" x14ac:dyDescent="0.25">
      <c r="A497" s="43"/>
      <c r="B497" s="43"/>
      <c r="C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26"/>
      <c r="BM497" s="26"/>
      <c r="BN497" s="26"/>
    </row>
    <row r="498" spans="1:66" x14ac:dyDescent="0.25">
      <c r="A498" s="43"/>
      <c r="B498" s="43"/>
      <c r="C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26"/>
      <c r="BM498" s="26"/>
      <c r="BN498" s="26"/>
    </row>
    <row r="499" spans="1:66" x14ac:dyDescent="0.25">
      <c r="A499" s="43"/>
      <c r="B499" s="43"/>
      <c r="C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26"/>
      <c r="BM499" s="26"/>
      <c r="BN499" s="26"/>
    </row>
    <row r="500" spans="1:66" x14ac:dyDescent="0.25">
      <c r="A500" s="43"/>
      <c r="B500" s="43"/>
      <c r="C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26"/>
      <c r="BM500" s="26"/>
      <c r="BN500" s="26"/>
    </row>
    <row r="501" spans="1:66" x14ac:dyDescent="0.25">
      <c r="A501" s="43"/>
      <c r="B501" s="43"/>
      <c r="C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26"/>
      <c r="BM501" s="26"/>
      <c r="BN501" s="26"/>
    </row>
    <row r="502" spans="1:66" x14ac:dyDescent="0.25">
      <c r="A502" s="43"/>
      <c r="B502" s="43"/>
      <c r="C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26"/>
      <c r="BM502" s="26"/>
      <c r="BN502" s="26"/>
    </row>
    <row r="503" spans="1:66" x14ac:dyDescent="0.25">
      <c r="A503" s="43"/>
      <c r="B503" s="42"/>
      <c r="C503" s="42"/>
      <c r="D503" s="42"/>
      <c r="BL503" s="26"/>
      <c r="BM503" s="26"/>
      <c r="BN503" s="26"/>
    </row>
    <row r="504" spans="1:66" x14ac:dyDescent="0.25">
      <c r="A504" s="43"/>
      <c r="B504" s="42"/>
      <c r="C504" s="42"/>
      <c r="D504" s="42"/>
      <c r="BL504" s="26"/>
      <c r="BM504" s="26"/>
      <c r="BN504" s="26"/>
    </row>
    <row r="505" spans="1:66" x14ac:dyDescent="0.25">
      <c r="A505" s="43"/>
      <c r="B505" s="42"/>
      <c r="C505" s="42"/>
      <c r="D505" s="42"/>
      <c r="BL505" s="26"/>
      <c r="BM505" s="26"/>
      <c r="BN505" s="26"/>
    </row>
    <row r="506" spans="1:66" x14ac:dyDescent="0.25">
      <c r="A506" s="43"/>
      <c r="B506" s="42"/>
      <c r="C506" s="42"/>
      <c r="D506" s="42"/>
      <c r="BL506" s="26"/>
      <c r="BM506" s="26"/>
      <c r="BN506" s="26"/>
    </row>
    <row r="507" spans="1:66" x14ac:dyDescent="0.25">
      <c r="A507" s="43"/>
      <c r="B507" s="42"/>
      <c r="C507" s="42"/>
      <c r="D507" s="42"/>
      <c r="BL507" s="26"/>
      <c r="BM507" s="26"/>
      <c r="BN507" s="26"/>
    </row>
    <row r="508" spans="1:66" x14ac:dyDescent="0.25">
      <c r="A508" s="43"/>
      <c r="B508" s="42"/>
      <c r="C508" s="42"/>
      <c r="D508" s="42"/>
      <c r="BL508" s="26"/>
      <c r="BM508" s="26"/>
      <c r="BN508" s="26"/>
    </row>
    <row r="509" spans="1:66" x14ac:dyDescent="0.25">
      <c r="A509" s="43"/>
      <c r="B509" s="42"/>
      <c r="C509" s="42"/>
      <c r="D509" s="42"/>
      <c r="BL509" s="26"/>
      <c r="BM509" s="26"/>
      <c r="BN509" s="26"/>
    </row>
    <row r="510" spans="1:66" x14ac:dyDescent="0.25">
      <c r="A510" s="43"/>
      <c r="B510" s="42"/>
      <c r="C510" s="42"/>
      <c r="D510" s="42"/>
      <c r="BL510" s="26"/>
      <c r="BM510" s="26"/>
      <c r="BN510" s="26"/>
    </row>
    <row r="511" spans="1:66" x14ac:dyDescent="0.25">
      <c r="A511" s="43"/>
      <c r="B511" s="42"/>
      <c r="C511" s="42"/>
      <c r="D511" s="42"/>
      <c r="BL511" s="26"/>
      <c r="BM511" s="26"/>
      <c r="BN511" s="26"/>
    </row>
    <row r="512" spans="1:66" x14ac:dyDescent="0.25">
      <c r="A512" s="43"/>
      <c r="B512" s="42"/>
      <c r="C512" s="42"/>
      <c r="D512" s="42"/>
      <c r="BL512" s="26"/>
      <c r="BM512" s="26"/>
      <c r="BN512" s="26"/>
    </row>
    <row r="513" spans="1:66" x14ac:dyDescent="0.25">
      <c r="A513" s="43"/>
      <c r="B513" s="42"/>
      <c r="C513" s="42"/>
      <c r="D513" s="42"/>
      <c r="BL513" s="26"/>
      <c r="BM513" s="26"/>
      <c r="BN513" s="26"/>
    </row>
    <row r="514" spans="1:66" x14ac:dyDescent="0.25">
      <c r="A514" s="43"/>
      <c r="B514" s="42"/>
      <c r="C514" s="42"/>
      <c r="D514" s="42"/>
      <c r="BL514" s="26"/>
      <c r="BM514" s="26"/>
      <c r="BN514" s="26"/>
    </row>
    <row r="515" spans="1:66" x14ac:dyDescent="0.25">
      <c r="A515" s="43"/>
      <c r="B515" s="42"/>
      <c r="C515" s="42"/>
      <c r="D515" s="42"/>
      <c r="BL515" s="26"/>
      <c r="BM515" s="26"/>
      <c r="BN515" s="26"/>
    </row>
    <row r="516" spans="1:66" x14ac:dyDescent="0.25">
      <c r="A516" s="43"/>
      <c r="B516" s="42"/>
      <c r="C516" s="42"/>
      <c r="D516" s="42"/>
      <c r="BL516" s="26"/>
      <c r="BM516" s="26"/>
      <c r="BN516" s="26"/>
    </row>
    <row r="517" spans="1:66" x14ac:dyDescent="0.25">
      <c r="A517" s="43"/>
      <c r="B517" s="42"/>
      <c r="C517" s="42"/>
      <c r="D517" s="42"/>
      <c r="BL517" s="26"/>
      <c r="BM517" s="26"/>
      <c r="BN517" s="26"/>
    </row>
    <row r="518" spans="1:66" x14ac:dyDescent="0.25">
      <c r="A518" s="43"/>
      <c r="B518" s="42"/>
      <c r="C518" s="42"/>
      <c r="D518" s="42"/>
      <c r="BL518" s="26"/>
      <c r="BM518" s="26"/>
      <c r="BN518" s="26"/>
    </row>
  </sheetData>
  <sheetProtection algorithmName="SHA-512" hashValue="pgv8GyXdd9pY5I5HAukTPCY6tILl4160PBMpN3oGn+Fa6VpR4G6LdKqwfI1NYwsYWEVBf3c+9etUADsa2q98cg==" saltValue="6t0JY8MRvWNddRBlRaHYrg==" spinCount="100000" sheet="1" formatCells="0" formatColumns="0" formatRows="0"/>
  <mergeCells count="3">
    <mergeCell ref="B1:E1"/>
    <mergeCell ref="B2:E2"/>
    <mergeCell ref="B3:E3"/>
  </mergeCells>
  <conditionalFormatting sqref="B1:B3">
    <cfRule type="expression" dxfId="7" priority="3">
      <formula>INDIRECT("f"&amp;ROW())="Wireless Plan Component"</formula>
    </cfRule>
  </conditionalFormatting>
  <conditionalFormatting sqref="B1:E3 A8:J8 A11:J11 A14:J14 A17:J17 A20:J20 A23:J23 A26:C26">
    <cfRule type="expression" dxfId="6" priority="1">
      <formula>#REF!&lt;&gt;"Yes"</formula>
    </cfRule>
  </conditionalFormatting>
  <conditionalFormatting sqref="G1:V2">
    <cfRule type="expression" dxfId="5" priority="2">
      <formula>INDIRECT("f"&amp;ROW())="Main Wireless SKU"</formula>
    </cfRule>
  </conditionalFormatting>
  <dataValidations count="2">
    <dataValidation type="list" allowBlank="1" showInputMessage="1" showErrorMessage="1" sqref="A8:J8 A11:J11 A14:J14 A17:J17 A20:J20 A23:J23 A26:C26" xr:uid="{00000000-0002-0000-0900-000000000000}">
      <formula1>"Yes, No"</formula1>
    </dataValidation>
    <dataValidation type="list" allowBlank="1" showInputMessage="1" showErrorMessage="1" sqref="F1:F2" xr:uid="{00000000-0002-0000-0900-000001000000}">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99"/>
  </sheetPr>
  <dimension ref="A1:J10"/>
  <sheetViews>
    <sheetView showGridLines="0" zoomScaleNormal="100" workbookViewId="0">
      <pane xSplit="1" ySplit="5" topLeftCell="B6" activePane="bottomRight" state="frozen"/>
      <selection activeCell="F7" sqref="F7"/>
      <selection pane="topRight" activeCell="F7" sqref="F7"/>
      <selection pane="bottomLeft" activeCell="F7" sqref="F7"/>
      <selection pane="bottomRight" activeCell="A6" sqref="A6"/>
    </sheetView>
  </sheetViews>
  <sheetFormatPr defaultColWidth="8.81640625" defaultRowHeight="12.5" x14ac:dyDescent="0.25"/>
  <cols>
    <col min="1" max="1" width="40" style="55" customWidth="1"/>
    <col min="2" max="2" width="66.7265625" style="54" customWidth="1"/>
    <col min="3" max="3" width="52" style="56" customWidth="1"/>
    <col min="4" max="4" width="47.26953125" style="54" customWidth="1"/>
    <col min="5" max="5" width="42.26953125" style="54" customWidth="1"/>
    <col min="6" max="6" width="48.453125" style="55" customWidth="1"/>
    <col min="7" max="7" width="48.54296875" style="55" customWidth="1"/>
    <col min="8" max="8" width="32.81640625" style="55" customWidth="1"/>
    <col min="9" max="9" width="23.453125" style="55" customWidth="1"/>
    <col min="10" max="16384" width="8.81640625" style="54"/>
  </cols>
  <sheetData>
    <row r="1" spans="1:10" ht="13" x14ac:dyDescent="0.25">
      <c r="A1" s="24" t="s">
        <v>253</v>
      </c>
      <c r="B1" s="53" t="str">
        <f>'Pricing - Lot 1 Voice'!C1</f>
        <v>Time Warner Cable Northeast, LLC dba Spectrum</v>
      </c>
      <c r="C1" s="189" t="s">
        <v>65</v>
      </c>
      <c r="D1" s="189"/>
      <c r="E1" s="189"/>
      <c r="F1" s="18"/>
      <c r="G1" s="18"/>
      <c r="H1" s="18"/>
      <c r="I1" s="18"/>
    </row>
    <row r="2" spans="1:10" ht="13" x14ac:dyDescent="0.25">
      <c r="A2" s="25" t="s">
        <v>254</v>
      </c>
      <c r="B2" s="57" t="str">
        <f>'Pricing - Lot 1 Voice'!C2</f>
        <v>PS68706</v>
      </c>
      <c r="C2" s="189"/>
      <c r="D2" s="189"/>
      <c r="E2" s="189"/>
      <c r="F2" s="18"/>
      <c r="G2" s="18"/>
      <c r="H2" s="18"/>
      <c r="I2" s="18"/>
    </row>
    <row r="3" spans="1:10" ht="13" x14ac:dyDescent="0.25">
      <c r="A3" s="25" t="s">
        <v>66</v>
      </c>
      <c r="B3" s="75">
        <v>46099</v>
      </c>
      <c r="C3" s="189"/>
      <c r="D3" s="189"/>
      <c r="E3" s="189"/>
      <c r="F3" s="18"/>
      <c r="G3" s="18"/>
      <c r="H3" s="18"/>
      <c r="I3" s="18"/>
    </row>
    <row r="4" spans="1:10" x14ac:dyDescent="0.25">
      <c r="A4" s="28"/>
      <c r="B4" s="28"/>
      <c r="C4" s="29"/>
      <c r="D4" s="28"/>
      <c r="E4" s="29"/>
      <c r="F4" s="29"/>
      <c r="G4" s="30"/>
      <c r="H4" s="30"/>
      <c r="I4" s="30"/>
    </row>
    <row r="5" spans="1:10" ht="26" x14ac:dyDescent="0.25">
      <c r="A5" s="8" t="s">
        <v>0</v>
      </c>
      <c r="B5" s="8" t="s">
        <v>80</v>
      </c>
      <c r="C5" s="52" t="s">
        <v>81</v>
      </c>
      <c r="D5" s="9" t="s">
        <v>82</v>
      </c>
      <c r="E5" s="9" t="s">
        <v>83</v>
      </c>
      <c r="F5" s="23" t="s">
        <v>84</v>
      </c>
      <c r="G5" s="27" t="s">
        <v>85</v>
      </c>
      <c r="H5" s="27" t="s">
        <v>86</v>
      </c>
      <c r="I5" s="27" t="s">
        <v>87</v>
      </c>
    </row>
    <row r="6" spans="1:10" ht="88.5" x14ac:dyDescent="0.25">
      <c r="A6" s="149" t="s">
        <v>587</v>
      </c>
      <c r="B6" s="103" t="s">
        <v>588</v>
      </c>
      <c r="C6" s="150" t="s">
        <v>589</v>
      </c>
      <c r="D6" s="131" t="s">
        <v>131</v>
      </c>
      <c r="E6" s="105" t="s">
        <v>132</v>
      </c>
      <c r="F6" s="159"/>
      <c r="G6" s="160" t="s">
        <v>133</v>
      </c>
      <c r="H6" s="160" t="s">
        <v>131</v>
      </c>
      <c r="I6" s="160" t="s">
        <v>134</v>
      </c>
      <c r="J6" s="161"/>
    </row>
    <row r="7" spans="1:10" ht="212.5" x14ac:dyDescent="0.25">
      <c r="A7" s="85" t="s">
        <v>146</v>
      </c>
      <c r="B7" s="86" t="s">
        <v>147</v>
      </c>
      <c r="C7" s="92" t="s">
        <v>148</v>
      </c>
      <c r="D7" s="93" t="s">
        <v>149</v>
      </c>
      <c r="E7" s="90" t="s">
        <v>150</v>
      </c>
      <c r="F7" s="90" t="s">
        <v>151</v>
      </c>
      <c r="G7" s="91" t="s">
        <v>140</v>
      </c>
      <c r="H7" s="91"/>
      <c r="I7" s="91"/>
    </row>
    <row r="8" spans="1:10" ht="187.5" x14ac:dyDescent="0.25">
      <c r="A8" s="85" t="s">
        <v>152</v>
      </c>
      <c r="B8" s="86" t="s">
        <v>153</v>
      </c>
      <c r="C8" s="92" t="s">
        <v>154</v>
      </c>
      <c r="D8" s="93" t="s">
        <v>155</v>
      </c>
      <c r="E8" s="90" t="s">
        <v>156</v>
      </c>
      <c r="F8" s="90" t="s">
        <v>157</v>
      </c>
      <c r="G8" s="91" t="s">
        <v>158</v>
      </c>
      <c r="H8" s="91" t="s">
        <v>159</v>
      </c>
      <c r="I8" s="91" t="s">
        <v>160</v>
      </c>
    </row>
    <row r="9" spans="1:10" ht="150" x14ac:dyDescent="0.25">
      <c r="A9" s="85" t="s">
        <v>161</v>
      </c>
      <c r="B9" s="86" t="s">
        <v>162</v>
      </c>
      <c r="C9" s="92" t="s">
        <v>163</v>
      </c>
      <c r="D9" s="93" t="s">
        <v>164</v>
      </c>
      <c r="E9" s="90" t="s">
        <v>165</v>
      </c>
      <c r="F9" s="90" t="s">
        <v>157</v>
      </c>
      <c r="G9" s="91" t="s">
        <v>158</v>
      </c>
      <c r="H9" s="91" t="s">
        <v>159</v>
      </c>
      <c r="I9" s="91" t="s">
        <v>160</v>
      </c>
    </row>
    <row r="10" spans="1:10" ht="175" x14ac:dyDescent="0.25">
      <c r="A10" s="85" t="s">
        <v>166</v>
      </c>
      <c r="B10" s="86" t="s">
        <v>167</v>
      </c>
      <c r="C10" s="92" t="s">
        <v>168</v>
      </c>
      <c r="D10" s="93" t="s">
        <v>169</v>
      </c>
      <c r="E10" s="90" t="s">
        <v>170</v>
      </c>
      <c r="F10" s="90" t="s">
        <v>157</v>
      </c>
      <c r="G10" s="91" t="s">
        <v>158</v>
      </c>
      <c r="H10" s="91" t="s">
        <v>159</v>
      </c>
      <c r="I10" s="91" t="s">
        <v>160</v>
      </c>
    </row>
  </sheetData>
  <sheetProtection algorithmName="SHA-512" hashValue="mA7uu/afQ90OmdsJUUpXnZB/4to1ENb6Cq7wQ7/9xoE9tj6enjHnkA+ZXx/RwOeQiqMA1nK9W69jkn/L0iqzXQ==" saltValue="ZnM8eEBrqlRBUv70xf2kJg==" spinCount="100000" sheet="1" formatCells="0" formatColumns="0" formatRows="0"/>
  <mergeCells count="1">
    <mergeCell ref="C1:E3"/>
  </mergeCells>
  <conditionalFormatting sqref="B1:B3">
    <cfRule type="expression" dxfId="3" priority="2">
      <formula>#REF!&lt;&gt;"Yes"</formula>
    </cfRule>
    <cfRule type="expression" dxfId="2" priority="3">
      <formula>INDIRECT("f"&amp;ROW())="Wireless Plan Component"</formula>
    </cfRule>
  </conditionalFormatting>
  <conditionalFormatting sqref="C1">
    <cfRule type="expression" dxfId="1" priority="5">
      <formula>INDIRECT("f"&amp;ROW())="Wireless Plan Component"</formula>
    </cfRule>
  </conditionalFormatting>
  <dataValidations count="3">
    <dataValidation type="list" allowBlank="1" showInputMessage="1" showErrorMessage="1" sqref="F7:F10" xr:uid="{00000000-0002-0000-0A00-000000000000}">
      <formula1>"Recurring, Non-recurring"</formula1>
    </dataValidation>
    <dataValidation operator="greaterThanOrEqual" allowBlank="1" showInputMessage="1" showErrorMessage="1" sqref="G1:I10" xr:uid="{00000000-0002-0000-0A00-000002000000}"/>
    <dataValidation type="list" allowBlank="1" showInputMessage="1" showErrorMessage="1" sqref="J6" xr:uid="{509BA052-617F-4584-9A51-DD85EFB3EDB7}">
      <formula1>"""Bidder affirms that the described Service is within Scope and does not conflict with the terms and conditions of this Solicitation and the resulting Contract."""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extLst>
    <ext xmlns:x14="http://schemas.microsoft.com/office/spreadsheetml/2009/9/main" uri="{78C0D931-6437-407d-A8EE-F0AAD7539E65}">
      <x14:conditionalFormattings>
        <x14:conditionalFormatting xmlns:xm="http://schemas.microsoft.com/office/excel/2006/main">
          <x14:cfRule type="expression" priority="1" id="{0B723F6B-20C4-4D44-A7B8-4E7140DEBC45}">
            <xm:f>'\\roccbvsfnp\users\Users\E202587\Desktop\OGS Contract (5-22)\5-15 Updates\[MASTER 23100_Attachment02_Pricing_v05.16.19.xlsx]Bidder Information'!#REF!&lt;&gt;"Yes"</xm:f>
            <x14:dxf>
              <fill>
                <patternFill patternType="darkGray">
                  <fgColor theme="1"/>
                  <bgColor theme="0" tint="-0.499984740745262"/>
                </patternFill>
              </fill>
            </x14:dxf>
          </x14:cfRule>
          <xm:sqref>A7:I10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99353-D8E1-4B00-B836-0AD42B42757D}">
  <sheetPr>
    <tabColor rgb="FFFFFF99"/>
  </sheetPr>
  <dimension ref="A1:J21"/>
  <sheetViews>
    <sheetView showGridLines="0" zoomScale="75" zoomScaleNormal="75" workbookViewId="0">
      <pane ySplit="6" topLeftCell="A7" activePane="bottomLeft" state="frozen"/>
      <selection activeCell="F7" sqref="F7"/>
      <selection pane="bottomLeft" activeCell="C6" sqref="C6"/>
    </sheetView>
  </sheetViews>
  <sheetFormatPr defaultColWidth="9" defaultRowHeight="11.5" x14ac:dyDescent="0.35"/>
  <cols>
    <col min="1" max="1" width="1.7265625" style="58" customWidth="1"/>
    <col min="2" max="2" width="14.81640625" style="59" customWidth="1"/>
    <col min="3" max="3" width="36.453125" style="59" bestFit="1" customWidth="1"/>
    <col min="4" max="4" width="17.26953125" style="59" bestFit="1" customWidth="1"/>
    <col min="5" max="6" width="29" style="63" customWidth="1"/>
    <col min="7" max="7" width="32.26953125" style="61" bestFit="1" customWidth="1"/>
    <col min="8" max="8" width="18.453125" style="60" customWidth="1"/>
    <col min="9" max="9" width="40.54296875" style="60" customWidth="1"/>
    <col min="10" max="10" width="32" style="62" customWidth="1"/>
    <col min="11" max="16384" width="9" style="63"/>
  </cols>
  <sheetData>
    <row r="1" spans="1:10" ht="12" thickBot="1" x14ac:dyDescent="0.4"/>
    <row r="2" spans="1:10" s="15" customFormat="1" ht="21" customHeight="1" x14ac:dyDescent="0.35">
      <c r="B2" s="24" t="s">
        <v>253</v>
      </c>
      <c r="C2" s="180" t="str">
        <f>'Pricing - Lot 1 Voice'!C1</f>
        <v>Time Warner Cable Northeast, LLC dba Spectrum</v>
      </c>
      <c r="D2" s="180"/>
      <c r="E2" s="180"/>
      <c r="F2" s="196" t="s">
        <v>292</v>
      </c>
      <c r="G2" s="196"/>
      <c r="H2" s="196"/>
      <c r="I2" s="196"/>
      <c r="J2" s="197"/>
    </row>
    <row r="3" spans="1:10" s="15" customFormat="1" ht="21" customHeight="1" x14ac:dyDescent="0.35">
      <c r="B3" s="25" t="s">
        <v>254</v>
      </c>
      <c r="C3" s="180" t="str">
        <f>'Pricing - Lot 1 Voice'!C2</f>
        <v>PS68706</v>
      </c>
      <c r="D3" s="180"/>
      <c r="E3" s="180"/>
      <c r="F3" s="198"/>
      <c r="G3" s="198"/>
      <c r="H3" s="198"/>
      <c r="I3" s="198"/>
      <c r="J3" s="199"/>
    </row>
    <row r="4" spans="1:10" s="15" customFormat="1" ht="21" customHeight="1" thickBot="1" x14ac:dyDescent="0.4">
      <c r="B4" s="25" t="s">
        <v>66</v>
      </c>
      <c r="C4" s="181">
        <v>46099</v>
      </c>
      <c r="D4" s="181"/>
      <c r="E4" s="181"/>
      <c r="F4" s="200"/>
      <c r="G4" s="200"/>
      <c r="H4" s="200"/>
      <c r="I4" s="200"/>
      <c r="J4" s="201"/>
    </row>
    <row r="5" spans="1:10" s="11" customFormat="1" ht="25.5" customHeight="1" x14ac:dyDescent="0.35">
      <c r="A5" s="64"/>
      <c r="B5" s="65"/>
      <c r="C5" s="65"/>
      <c r="D5" s="65"/>
      <c r="G5" s="67"/>
      <c r="H5" s="65"/>
      <c r="I5" s="66"/>
      <c r="J5" s="65"/>
    </row>
    <row r="6" spans="1:10" s="11" customFormat="1" ht="39" x14ac:dyDescent="0.35">
      <c r="A6" s="68"/>
      <c r="B6" s="9" t="s">
        <v>67</v>
      </c>
      <c r="C6" s="78" t="s">
        <v>289</v>
      </c>
      <c r="D6" s="78" t="s">
        <v>205</v>
      </c>
      <c r="E6" s="79" t="s">
        <v>290</v>
      </c>
      <c r="F6" s="80" t="s">
        <v>209</v>
      </c>
      <c r="G6" s="81" t="s">
        <v>207</v>
      </c>
      <c r="H6" s="82" t="s">
        <v>208</v>
      </c>
      <c r="I6" s="78" t="s">
        <v>206</v>
      </c>
      <c r="J6" s="82" t="s">
        <v>291</v>
      </c>
    </row>
    <row r="7" spans="1:10" ht="63.65" customHeight="1" x14ac:dyDescent="0.35">
      <c r="B7" s="69">
        <v>1</v>
      </c>
      <c r="C7" s="126" t="s">
        <v>213</v>
      </c>
      <c r="D7" s="126" t="s">
        <v>210</v>
      </c>
      <c r="E7" s="125" t="s">
        <v>373</v>
      </c>
      <c r="F7" s="126" t="s">
        <v>71</v>
      </c>
      <c r="G7" s="70" t="s">
        <v>369</v>
      </c>
      <c r="H7" s="83" t="s">
        <v>211</v>
      </c>
      <c r="I7" s="71" t="s">
        <v>214</v>
      </c>
      <c r="J7" s="127" t="s">
        <v>77</v>
      </c>
    </row>
    <row r="8" spans="1:10" ht="88.9" customHeight="1" x14ac:dyDescent="0.35">
      <c r="B8" s="69">
        <v>2</v>
      </c>
      <c r="C8" s="126" t="s">
        <v>215</v>
      </c>
      <c r="D8" s="126" t="s">
        <v>216</v>
      </c>
      <c r="E8" s="126" t="s">
        <v>219</v>
      </c>
      <c r="F8" s="126" t="s">
        <v>220</v>
      </c>
      <c r="G8" s="70" t="s">
        <v>218</v>
      </c>
      <c r="H8" s="83" t="s">
        <v>211</v>
      </c>
      <c r="I8" s="71" t="s">
        <v>217</v>
      </c>
      <c r="J8" s="127" t="s">
        <v>77</v>
      </c>
    </row>
    <row r="9" spans="1:10" ht="69" x14ac:dyDescent="0.35">
      <c r="B9" s="69">
        <v>3</v>
      </c>
      <c r="C9" s="126" t="s">
        <v>215</v>
      </c>
      <c r="D9" s="126" t="s">
        <v>216</v>
      </c>
      <c r="E9" s="126" t="s">
        <v>219</v>
      </c>
      <c r="F9" s="126" t="s">
        <v>220</v>
      </c>
      <c r="G9" s="70" t="s">
        <v>218</v>
      </c>
      <c r="H9" s="83" t="s">
        <v>211</v>
      </c>
      <c r="I9" s="126" t="s">
        <v>221</v>
      </c>
      <c r="J9" s="127" t="s">
        <v>77</v>
      </c>
    </row>
    <row r="10" spans="1:10" ht="103.5" x14ac:dyDescent="0.35">
      <c r="B10" s="69">
        <v>4</v>
      </c>
      <c r="C10" s="126" t="s">
        <v>222</v>
      </c>
      <c r="D10" s="126" t="s">
        <v>216</v>
      </c>
      <c r="E10" s="125" t="s">
        <v>374</v>
      </c>
      <c r="F10" s="126" t="s">
        <v>220</v>
      </c>
      <c r="G10" s="70" t="s">
        <v>224</v>
      </c>
      <c r="H10" s="83" t="s">
        <v>211</v>
      </c>
      <c r="I10" s="70" t="s">
        <v>223</v>
      </c>
      <c r="J10" s="127" t="s">
        <v>77</v>
      </c>
    </row>
    <row r="11" spans="1:10" ht="135" customHeight="1" x14ac:dyDescent="0.35">
      <c r="B11" s="69">
        <v>5</v>
      </c>
      <c r="C11" s="126" t="s">
        <v>226</v>
      </c>
      <c r="D11" s="126" t="s">
        <v>212</v>
      </c>
      <c r="E11" s="125" t="s">
        <v>375</v>
      </c>
      <c r="F11" s="126" t="s">
        <v>71</v>
      </c>
      <c r="G11" s="71" t="s">
        <v>228</v>
      </c>
      <c r="H11" s="83" t="s">
        <v>211</v>
      </c>
      <c r="I11" s="71" t="s">
        <v>227</v>
      </c>
      <c r="J11" s="127" t="s">
        <v>77</v>
      </c>
    </row>
    <row r="12" spans="1:10" ht="131.25" customHeight="1" x14ac:dyDescent="0.35">
      <c r="B12" s="69">
        <v>6</v>
      </c>
      <c r="C12" s="126" t="s">
        <v>229</v>
      </c>
      <c r="D12" s="126" t="s">
        <v>212</v>
      </c>
      <c r="E12" s="125" t="s">
        <v>375</v>
      </c>
      <c r="F12" s="126" t="s">
        <v>71</v>
      </c>
      <c r="G12" s="70" t="s">
        <v>230</v>
      </c>
      <c r="H12" s="83" t="s">
        <v>211</v>
      </c>
      <c r="I12" s="71" t="s">
        <v>227</v>
      </c>
      <c r="J12" s="127" t="s">
        <v>77</v>
      </c>
    </row>
    <row r="13" spans="1:10" ht="107.15" customHeight="1" x14ac:dyDescent="0.35">
      <c r="B13" s="69">
        <v>7</v>
      </c>
      <c r="C13" s="126" t="s">
        <v>231</v>
      </c>
      <c r="D13" s="126" t="s">
        <v>212</v>
      </c>
      <c r="E13" s="126" t="s">
        <v>225</v>
      </c>
      <c r="F13" s="126" t="s">
        <v>71</v>
      </c>
      <c r="G13" s="84" t="s">
        <v>233</v>
      </c>
      <c r="H13" s="83" t="s">
        <v>211</v>
      </c>
      <c r="I13" s="126" t="s">
        <v>232</v>
      </c>
      <c r="J13" s="127" t="s">
        <v>77</v>
      </c>
    </row>
    <row r="14" spans="1:10" ht="109.9" customHeight="1" x14ac:dyDescent="0.35">
      <c r="B14" s="69">
        <v>8</v>
      </c>
      <c r="C14" s="126" t="s">
        <v>234</v>
      </c>
      <c r="D14" s="126" t="s">
        <v>210</v>
      </c>
      <c r="E14" s="126" t="s">
        <v>237</v>
      </c>
      <c r="F14" s="126" t="s">
        <v>238</v>
      </c>
      <c r="G14" s="70" t="s">
        <v>236</v>
      </c>
      <c r="H14" s="83" t="s">
        <v>211</v>
      </c>
      <c r="I14" s="126" t="s">
        <v>235</v>
      </c>
      <c r="J14" s="127" t="s">
        <v>77</v>
      </c>
    </row>
    <row r="15" spans="1:10" ht="81" customHeight="1" x14ac:dyDescent="0.35">
      <c r="B15" s="69">
        <v>9</v>
      </c>
      <c r="C15" s="125" t="s">
        <v>239</v>
      </c>
      <c r="D15" s="125" t="s">
        <v>212</v>
      </c>
      <c r="E15" s="125" t="s">
        <v>376</v>
      </c>
      <c r="F15" s="125" t="s">
        <v>71</v>
      </c>
      <c r="G15" s="70" t="s">
        <v>377</v>
      </c>
      <c r="H15" s="83" t="s">
        <v>211</v>
      </c>
      <c r="I15" s="70" t="s">
        <v>240</v>
      </c>
      <c r="J15" s="128" t="s">
        <v>77</v>
      </c>
    </row>
    <row r="16" spans="1:10" ht="81" customHeight="1" x14ac:dyDescent="0.35">
      <c r="B16" s="69">
        <v>10</v>
      </c>
      <c r="C16" s="125" t="s">
        <v>239</v>
      </c>
      <c r="D16" s="125" t="s">
        <v>212</v>
      </c>
      <c r="E16" s="125" t="s">
        <v>372</v>
      </c>
      <c r="F16" s="125" t="s">
        <v>71</v>
      </c>
      <c r="G16" s="70" t="s">
        <v>370</v>
      </c>
      <c r="H16" s="83" t="s">
        <v>211</v>
      </c>
      <c r="I16" s="70" t="s">
        <v>371</v>
      </c>
      <c r="J16" s="128" t="s">
        <v>77</v>
      </c>
    </row>
    <row r="17" spans="2:10" ht="123" customHeight="1" x14ac:dyDescent="0.35">
      <c r="B17" s="69">
        <v>11</v>
      </c>
      <c r="C17" s="125" t="s">
        <v>239</v>
      </c>
      <c r="D17" s="125" t="s">
        <v>212</v>
      </c>
      <c r="E17" s="125" t="s">
        <v>372</v>
      </c>
      <c r="F17" s="125" t="s">
        <v>71</v>
      </c>
      <c r="G17" s="70" t="s">
        <v>242</v>
      </c>
      <c r="H17" s="83" t="s">
        <v>211</v>
      </c>
      <c r="I17" s="70" t="s">
        <v>241</v>
      </c>
      <c r="J17" s="128" t="s">
        <v>77</v>
      </c>
    </row>
    <row r="18" spans="2:10" ht="107.5" customHeight="1" x14ac:dyDescent="0.35">
      <c r="B18" s="69">
        <v>12</v>
      </c>
      <c r="C18" s="126" t="s">
        <v>243</v>
      </c>
      <c r="D18" s="126" t="s">
        <v>210</v>
      </c>
      <c r="E18" s="126" t="s">
        <v>246</v>
      </c>
      <c r="F18" s="126" t="s">
        <v>71</v>
      </c>
      <c r="G18" s="70" t="s">
        <v>245</v>
      </c>
      <c r="H18" s="83" t="s">
        <v>211</v>
      </c>
      <c r="I18" s="126" t="s">
        <v>244</v>
      </c>
      <c r="J18" s="127" t="s">
        <v>77</v>
      </c>
    </row>
    <row r="19" spans="2:10" ht="126" customHeight="1" x14ac:dyDescent="0.35">
      <c r="B19" s="69">
        <v>13</v>
      </c>
      <c r="C19" s="126" t="s">
        <v>247</v>
      </c>
      <c r="D19" s="126" t="s">
        <v>210</v>
      </c>
      <c r="E19" s="125" t="s">
        <v>378</v>
      </c>
      <c r="F19" s="126" t="s">
        <v>71</v>
      </c>
      <c r="G19" s="70" t="s">
        <v>249</v>
      </c>
      <c r="H19" s="83" t="s">
        <v>211</v>
      </c>
      <c r="I19" s="126" t="s">
        <v>248</v>
      </c>
      <c r="J19" s="127" t="s">
        <v>77</v>
      </c>
    </row>
    <row r="20" spans="2:10" ht="87.65" customHeight="1" x14ac:dyDescent="0.35">
      <c r="B20" s="69">
        <v>14</v>
      </c>
      <c r="C20" s="126" t="s">
        <v>250</v>
      </c>
      <c r="D20" s="126" t="s">
        <v>212</v>
      </c>
      <c r="E20" s="126" t="s">
        <v>219</v>
      </c>
      <c r="F20" s="126" t="s">
        <v>71</v>
      </c>
      <c r="G20" s="70" t="s">
        <v>252</v>
      </c>
      <c r="H20" s="83" t="s">
        <v>211</v>
      </c>
      <c r="I20" s="70" t="s">
        <v>251</v>
      </c>
      <c r="J20" s="127" t="s">
        <v>77</v>
      </c>
    </row>
    <row r="21" spans="2:10" ht="34.5" x14ac:dyDescent="0.35">
      <c r="B21" s="148">
        <v>15</v>
      </c>
      <c r="C21" s="125" t="s">
        <v>555</v>
      </c>
      <c r="D21" s="125" t="s">
        <v>210</v>
      </c>
      <c r="E21" s="125" t="s">
        <v>556</v>
      </c>
      <c r="F21" s="125" t="s">
        <v>557</v>
      </c>
      <c r="G21" s="70" t="s">
        <v>558</v>
      </c>
      <c r="H21" s="83" t="s">
        <v>211</v>
      </c>
      <c r="I21" s="70" t="s">
        <v>559</v>
      </c>
      <c r="J21" s="128" t="s">
        <v>77</v>
      </c>
    </row>
  </sheetData>
  <sheetProtection algorithmName="SHA-512" hashValue="uTlTsTMdd4yQiUow7gtG6slVhwQzTcCl6UZE9NdrSX47nmIkfGwkikvpK5POD0ZgCjbAzpgPt2qTRYBU+X3Wgw==" saltValue="7orw81qt52mUYo4ApBPTGg==" spinCount="100000" sheet="1" formatCells="0" formatColumns="0" formatRows="0"/>
  <protectedRanges>
    <protectedRange sqref="G5:H5 J7:J14 J23:J1048573 J5 J18:J20" name="Range1"/>
    <protectedRange sqref="J6" name="Range1_3"/>
    <protectedRange sqref="J15:J17" name="Range1_1"/>
    <protectedRange sqref="J21" name="Range1_2"/>
  </protectedRanges>
  <mergeCells count="4">
    <mergeCell ref="F2:J4"/>
    <mergeCell ref="C2:E2"/>
    <mergeCell ref="C3:E3"/>
    <mergeCell ref="C4:E4"/>
  </mergeCells>
  <conditionalFormatting sqref="C2:C4">
    <cfRule type="expression" dxfId="0" priority="2">
      <formula>INDIRECT("f"&amp;ROW())="Wireless Plan Component"</formula>
    </cfRule>
  </conditionalFormatting>
  <dataValidations count="1">
    <dataValidation allowBlank="1" showErrorMessage="1" sqref="C7:J21" xr:uid="{17E6FC0E-82C4-4FDF-89F9-36EA1E0860B7}"/>
  </dataValidations>
  <pageMargins left="0.25" right="0.25" top="0.75" bottom="0.75" header="0.3" footer="0.3"/>
  <pageSetup paperSize="17"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Pricing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4.xml><?xml version="1.0" encoding="utf-8"?>
<ds:datastoreItem xmlns:ds="http://schemas.openxmlformats.org/officeDocument/2006/customXml" ds:itemID="{BE5E41A7-0C04-4853-8B46-153056B3A1B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8ff5ba-7e10-4e2b-ab41-c6b2b3c0abbf"/>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2019-05-22T20:38:06Z</cp:lastPrinted>
  <dcterms:created xsi:type="dcterms:W3CDTF">2011-04-27T14:49:10Z</dcterms:created>
  <dcterms:modified xsi:type="dcterms:W3CDTF">2026-03-18T13:41:25Z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