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V:\ProcurementServices\PSTm04(Normile)\Security\77201-23150 IFSSS\PriceLists\Currently Posted\Lot 2\Clearview\"/>
    </mc:Choice>
  </mc:AlternateContent>
  <xr:revisionPtr revIDLastSave="0" documentId="13_ncr:1_{BBD27630-1ACC-49A9-AF00-E04DF5AB2B53}" xr6:coauthVersionLast="47" xr6:coauthVersionMax="47" xr10:uidLastSave="{00000000-0000-0000-0000-000000000000}"/>
  <workbookProtection workbookAlgorithmName="SHA-512" workbookHashValue="uNFcnJm9wF42lTFZ3Sq1Iezc3J2z2e6yXjT92r3oKOd+1fIlYLfmYT2uns0bi7O/m1UN+0pma4+dGgnj3D3CTQ==" workbookSaltValue="tdqPZ7gL418Oi5mh0vbGcg==" workbookSpinCount="100000" lockStructure="1"/>
  <bookViews>
    <workbookView xWindow="28680" yWindow="-120" windowWidth="29040" windowHeight="15840" firstSheet="1" activeTab="1" xr2:uid="{00000000-000D-0000-FFFF-FFFF00000000}"/>
  </bookViews>
  <sheets>
    <sheet name="Instructions" sheetId="2" state="hidden" r:id="rId1"/>
    <sheet name="Cover Page" sheetId="52" r:id="rId2"/>
    <sheet name="Equipment Pricing" sheetId="25" r:id="rId3"/>
    <sheet name="Region 1 Labor Rates" sheetId="37" r:id="rId4"/>
    <sheet name="Region 2 Labor Rates" sheetId="38" r:id="rId5"/>
    <sheet name="Region 3 Labor Rates" sheetId="39" r:id="rId6"/>
    <sheet name="Region 4 Labor Rates" sheetId="40" r:id="rId7"/>
    <sheet name="Region 5 Labor Rates" sheetId="41" r:id="rId8"/>
    <sheet name="Region 6 Labor Rates" sheetId="42" r:id="rId9"/>
    <sheet name="Region 7 Labor Rates" sheetId="43" r:id="rId10"/>
    <sheet name="Region 8 Labor Rates" sheetId="44" r:id="rId11"/>
    <sheet name="Region 9 Labor Rates" sheetId="45" r:id="rId12"/>
  </sheets>
  <definedNames>
    <definedName name="_xlnm._FilterDatabase" localSheetId="2" hidden="1">'Equipment Pricing'!$A$4:$J$4</definedName>
    <definedName name="_xlnm._FilterDatabase" localSheetId="3" hidden="1">'Region 1 Labor Rates'!$A$3:$O$3</definedName>
    <definedName name="_xlnm._FilterDatabase" localSheetId="4" hidden="1">'Region 2 Labor Rates'!$A$3:$O$3</definedName>
    <definedName name="_xlnm._FilterDatabase" localSheetId="5" hidden="1">'Region 3 Labor Rates'!$A$3:$O$3</definedName>
    <definedName name="_xlnm._FilterDatabase" localSheetId="6" hidden="1">'Region 4 Labor Rates'!$A$3:$O$3</definedName>
    <definedName name="_xlnm._FilterDatabase" localSheetId="7" hidden="1">'Region 5 Labor Rates'!$A$3:$O$3</definedName>
    <definedName name="_xlnm._FilterDatabase" localSheetId="8" hidden="1">'Region 6 Labor Rates'!$A$3:$O$3</definedName>
    <definedName name="_xlnm._FilterDatabase" localSheetId="9" hidden="1">'Region 7 Labor Rates'!$A$3:$O$3</definedName>
    <definedName name="_xlnm._FilterDatabase" localSheetId="10" hidden="1">'Region 8 Labor Rates'!$A$3:$O$3</definedName>
    <definedName name="_xlnm._FilterDatabase" localSheetId="11" hidden="1">'Region 9 Labor Rates'!$A$3:$O$3</definedName>
    <definedName name="_xlnm.Print_Titles" localSheetId="2">'Equipment Pricing'!$4:$4</definedName>
    <definedName name="_xlnm.Print_Titles" localSheetId="3">'Region 1 Labor Rates'!$3:$3</definedName>
    <definedName name="_xlnm.Print_Titles" localSheetId="4">'Region 2 Labor Rates'!$3:$3</definedName>
    <definedName name="_xlnm.Print_Titles" localSheetId="5">'Region 3 Labor Rates'!$3:$3</definedName>
    <definedName name="_xlnm.Print_Titles" localSheetId="6">'Region 4 Labor Rates'!$3:$3</definedName>
    <definedName name="_xlnm.Print_Titles" localSheetId="7">'Region 5 Labor Rates'!$3:$3</definedName>
    <definedName name="_xlnm.Print_Titles" localSheetId="8">'Region 6 Labor Rates'!$3:$3</definedName>
    <definedName name="_xlnm.Print_Titles" localSheetId="9">'Region 7 Labor Rates'!$3:$3</definedName>
    <definedName name="_xlnm.Print_Titles" localSheetId="10">'Region 8 Labor Rates'!$3:$3</definedName>
    <definedName name="_xlnm.Print_Titles" localSheetId="11">'Region 9 Labor Rates'!$3:$3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5" l="1"/>
  <c r="C2" i="37"/>
  <c r="C2" i="38"/>
  <c r="C2" i="39"/>
  <c r="C2" i="40"/>
  <c r="C2" i="41"/>
  <c r="C2" i="43"/>
  <c r="C2" i="44"/>
  <c r="C2" i="45"/>
  <c r="C2" i="42"/>
  <c r="A243" i="25" l="1"/>
  <c r="A64" i="25"/>
  <c r="J311" i="25" l="1"/>
  <c r="J310" i="25"/>
  <c r="J309" i="25"/>
  <c r="J308" i="25"/>
  <c r="J307" i="25"/>
  <c r="J306" i="25"/>
  <c r="J305" i="25"/>
  <c r="J304" i="25"/>
  <c r="J303" i="25"/>
  <c r="J302" i="25"/>
  <c r="J300" i="25"/>
  <c r="J299" i="25"/>
  <c r="J298" i="25"/>
  <c r="J297" i="25"/>
  <c r="J296" i="25"/>
  <c r="J295" i="25"/>
  <c r="J294" i="25"/>
  <c r="J293" i="25"/>
  <c r="J291" i="25"/>
  <c r="J290" i="25"/>
  <c r="J289" i="25"/>
  <c r="J288" i="25"/>
  <c r="J286" i="25"/>
  <c r="J285" i="25"/>
  <c r="J284" i="25"/>
  <c r="J283" i="25"/>
  <c r="J281" i="25"/>
  <c r="J280" i="25"/>
  <c r="J279" i="25"/>
  <c r="J278" i="25"/>
  <c r="J276" i="25"/>
  <c r="J275" i="25"/>
  <c r="J274" i="25"/>
  <c r="J273" i="25"/>
  <c r="J269" i="25"/>
  <c r="J268" i="25"/>
  <c r="J267" i="25"/>
  <c r="J266" i="25"/>
  <c r="J265" i="25"/>
  <c r="J264" i="25"/>
  <c r="J263" i="25"/>
  <c r="J262" i="25"/>
  <c r="J261" i="25"/>
  <c r="J260" i="25"/>
  <c r="J259" i="25"/>
  <c r="J258" i="25"/>
  <c r="J256" i="25"/>
  <c r="J255" i="25"/>
  <c r="J254" i="25"/>
  <c r="J253" i="25"/>
  <c r="J252" i="25"/>
  <c r="J251" i="25"/>
  <c r="J250" i="25"/>
  <c r="J249" i="25"/>
  <c r="J248" i="25"/>
  <c r="J247" i="25"/>
  <c r="J246" i="25"/>
  <c r="J245" i="25"/>
  <c r="J244" i="25"/>
  <c r="J243" i="25"/>
  <c r="A244" i="25"/>
  <c r="A245" i="25" s="1"/>
  <c r="A246" i="25" s="1"/>
  <c r="A247" i="25" s="1"/>
  <c r="A248" i="25" s="1"/>
  <c r="A249" i="25" s="1"/>
  <c r="A250" i="25" s="1"/>
  <c r="A251" i="25" s="1"/>
  <c r="A252" i="25" s="1"/>
  <c r="A253" i="25" s="1"/>
  <c r="A254" i="25" s="1"/>
  <c r="A255" i="25" s="1"/>
  <c r="A256" i="25" s="1"/>
  <c r="A258" i="25" s="1"/>
  <c r="A259" i="25" s="1"/>
  <c r="A260" i="25" s="1"/>
  <c r="A261" i="25" s="1"/>
  <c r="A262" i="25" s="1"/>
  <c r="A263" i="25" s="1"/>
  <c r="A264" i="25" s="1"/>
  <c r="A265" i="25" s="1"/>
  <c r="A266" i="25" s="1"/>
  <c r="A267" i="25" s="1"/>
  <c r="A268" i="25" s="1"/>
  <c r="A269" i="25" s="1"/>
  <c r="A273" i="25" s="1"/>
  <c r="A274" i="25" s="1"/>
  <c r="A275" i="25" s="1"/>
  <c r="A276" i="25" s="1"/>
  <c r="A278" i="25" s="1"/>
  <c r="A279" i="25" s="1"/>
  <c r="A280" i="25" s="1"/>
  <c r="A281" i="25" s="1"/>
  <c r="A283" i="25" s="1"/>
  <c r="A284" i="25" s="1"/>
  <c r="A285" i="25" s="1"/>
  <c r="A286" i="25" s="1"/>
  <c r="A288" i="25" s="1"/>
  <c r="A289" i="25" s="1"/>
  <c r="A290" i="25" s="1"/>
  <c r="A291" i="25" s="1"/>
  <c r="A293" i="25" s="1"/>
  <c r="A294" i="25" s="1"/>
  <c r="A295" i="25" s="1"/>
  <c r="A296" i="25" s="1"/>
  <c r="A297" i="25" s="1"/>
  <c r="A298" i="25" s="1"/>
  <c r="A299" i="25" s="1"/>
  <c r="A300" i="25" s="1"/>
  <c r="A302" i="25" s="1"/>
  <c r="A303" i="25" s="1"/>
  <c r="A304" i="25" s="1"/>
  <c r="A305" i="25" s="1"/>
  <c r="A306" i="25" s="1"/>
  <c r="A307" i="25" s="1"/>
  <c r="A308" i="25" s="1"/>
  <c r="A309" i="25" s="1"/>
  <c r="A310" i="25" s="1"/>
  <c r="A311" i="25" s="1"/>
  <c r="J241" i="25"/>
  <c r="J240" i="25"/>
  <c r="J239" i="25"/>
  <c r="J238" i="25"/>
  <c r="J237" i="25"/>
  <c r="J236" i="25"/>
  <c r="J235" i="25"/>
  <c r="J234" i="25"/>
  <c r="J233" i="25"/>
  <c r="J232" i="25"/>
  <c r="J231" i="25"/>
  <c r="J230" i="25"/>
  <c r="J229" i="25"/>
  <c r="J228" i="25"/>
  <c r="J227" i="25"/>
  <c r="J226" i="25"/>
  <c r="J225" i="25"/>
  <c r="J224" i="25"/>
  <c r="J223" i="25"/>
  <c r="J222" i="25"/>
  <c r="J221" i="25"/>
  <c r="J220" i="25"/>
  <c r="J219" i="25"/>
  <c r="J218" i="25"/>
  <c r="J217" i="25"/>
  <c r="J216" i="25"/>
  <c r="J215" i="25"/>
  <c r="J214" i="25"/>
  <c r="J213" i="25"/>
  <c r="J212" i="25"/>
  <c r="J211" i="25"/>
  <c r="J210" i="25"/>
  <c r="J209" i="25"/>
  <c r="J208" i="25"/>
  <c r="J207" i="25"/>
  <c r="J206" i="25"/>
  <c r="J205" i="25"/>
  <c r="J204" i="25"/>
  <c r="J203" i="25"/>
  <c r="J202" i="25"/>
  <c r="J201" i="25"/>
  <c r="J200" i="25"/>
  <c r="J199" i="25"/>
  <c r="J198" i="25"/>
  <c r="J197" i="25"/>
  <c r="J196" i="25"/>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5" i="25"/>
  <c r="J164" i="25"/>
  <c r="J163" i="25"/>
  <c r="J162" i="25"/>
  <c r="J161" i="25"/>
  <c r="J160" i="25"/>
  <c r="J159" i="25"/>
  <c r="J158" i="25"/>
  <c r="J157" i="25"/>
  <c r="J156" i="25"/>
  <c r="J155" i="25"/>
  <c r="J154" i="25"/>
  <c r="J152" i="25"/>
  <c r="J151" i="25"/>
  <c r="J150" i="25"/>
  <c r="J149"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0" i="25"/>
  <c r="J109" i="25"/>
  <c r="J108" i="25"/>
  <c r="J107" i="25"/>
  <c r="J106"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D78" i="25"/>
  <c r="J77" i="25"/>
  <c r="J76" i="25"/>
  <c r="J75" i="25"/>
  <c r="J74" i="25"/>
  <c r="J72" i="25"/>
  <c r="J71" i="25"/>
  <c r="J70" i="25"/>
  <c r="J69" i="25"/>
  <c r="J68" i="25"/>
  <c r="J67" i="25"/>
  <c r="J66" i="25"/>
  <c r="J65" i="25"/>
  <c r="J64" i="25"/>
  <c r="A65" i="25"/>
  <c r="A66" i="25" s="1"/>
  <c r="A67" i="25" s="1"/>
  <c r="A68" i="25" s="1"/>
  <c r="A69" i="25" s="1"/>
  <c r="A70" i="25" s="1"/>
  <c r="A71" i="25" s="1"/>
  <c r="A72"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9" i="25" s="1"/>
  <c r="A150" i="25" s="1"/>
  <c r="A151" i="25" s="1"/>
  <c r="A152" i="25" s="1"/>
  <c r="A154" i="25" s="1"/>
  <c r="A155" i="25" s="1"/>
  <c r="A156" i="25" s="1"/>
  <c r="A157" i="25" s="1"/>
  <c r="A158" i="25" s="1"/>
  <c r="A159" i="25" s="1"/>
  <c r="A160" i="25" s="1"/>
  <c r="A161" i="25" s="1"/>
  <c r="A162" i="25" s="1"/>
  <c r="A163" i="25" s="1"/>
  <c r="A164" i="25" s="1"/>
  <c r="A165"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J62" i="25"/>
  <c r="J61" i="25"/>
  <c r="J60" i="25"/>
  <c r="J59" i="25"/>
  <c r="J58" i="25"/>
  <c r="J57" i="25"/>
  <c r="J56" i="25"/>
  <c r="J55" i="25"/>
  <c r="J54" i="25"/>
  <c r="J53" i="25"/>
  <c r="J52" i="25"/>
  <c r="J51" i="25"/>
  <c r="J50" i="25"/>
  <c r="J49" i="25"/>
  <c r="J48" i="25"/>
  <c r="J47" i="25"/>
  <c r="J46" i="25"/>
  <c r="J45" i="25"/>
  <c r="J44" i="25"/>
  <c r="J43" i="25"/>
  <c r="J42" i="25"/>
  <c r="J41" i="25"/>
  <c r="J40" i="25"/>
  <c r="A40" i="25"/>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J39" i="25"/>
  <c r="J38" i="25"/>
  <c r="J37" i="25"/>
  <c r="J36" i="25"/>
  <c r="J35" i="25"/>
  <c r="J34" i="25"/>
  <c r="J33" i="25"/>
  <c r="J32" i="25"/>
  <c r="J30" i="25"/>
  <c r="J29" i="25"/>
  <c r="J28" i="25"/>
  <c r="J27" i="25"/>
  <c r="J26" i="25"/>
  <c r="J25" i="25"/>
  <c r="J24" i="25"/>
  <c r="J23" i="25"/>
  <c r="J22" i="25"/>
  <c r="J21" i="25"/>
  <c r="J20" i="25"/>
  <c r="J19" i="25"/>
  <c r="J18" i="25"/>
  <c r="J17" i="25"/>
  <c r="J16" i="25"/>
  <c r="J15" i="25"/>
  <c r="J14" i="25"/>
  <c r="J13" i="25"/>
  <c r="J12" i="25"/>
  <c r="J11" i="25"/>
  <c r="J10" i="25"/>
  <c r="J9" i="25"/>
  <c r="J8" i="25"/>
  <c r="J7" i="25"/>
  <c r="A7" i="25"/>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2" i="25" s="1"/>
  <c r="A33" i="25" s="1"/>
  <c r="A34" i="25" s="1"/>
  <c r="A35" i="25" s="1"/>
  <c r="A36" i="25" s="1"/>
  <c r="A37" i="25" s="1"/>
  <c r="A38" i="25" s="1"/>
  <c r="J6" i="25"/>
  <c r="O12" i="45" l="1"/>
  <c r="M12" i="45"/>
  <c r="K12" i="45"/>
  <c r="I12" i="45"/>
  <c r="O9" i="45"/>
  <c r="M9" i="45"/>
  <c r="K9" i="45"/>
  <c r="I9" i="45"/>
  <c r="O8" i="45"/>
  <c r="M8" i="45"/>
  <c r="K8" i="45"/>
  <c r="I8" i="45"/>
  <c r="O7" i="45"/>
  <c r="M7" i="45"/>
  <c r="K7" i="45"/>
  <c r="I7" i="45"/>
  <c r="O6" i="45"/>
  <c r="M6" i="45"/>
  <c r="K6" i="45"/>
  <c r="I6" i="45"/>
  <c r="O5" i="45"/>
  <c r="M5" i="45"/>
  <c r="K5" i="45"/>
  <c r="I5" i="45"/>
  <c r="O4" i="45"/>
  <c r="M4" i="45"/>
  <c r="K4" i="45"/>
  <c r="I4" i="45"/>
  <c r="O12" i="44"/>
  <c r="M12" i="44"/>
  <c r="K12" i="44"/>
  <c r="I12" i="44"/>
  <c r="O9" i="44"/>
  <c r="M9" i="44"/>
  <c r="K9" i="44"/>
  <c r="I9" i="44"/>
  <c r="O8" i="44"/>
  <c r="M8" i="44"/>
  <c r="K8" i="44"/>
  <c r="I8" i="44"/>
  <c r="O7" i="44"/>
  <c r="M7" i="44"/>
  <c r="K7" i="44"/>
  <c r="I7" i="44"/>
  <c r="O6" i="44"/>
  <c r="M6" i="44"/>
  <c r="K6" i="44"/>
  <c r="I6" i="44"/>
  <c r="O5" i="44"/>
  <c r="M5" i="44"/>
  <c r="K5" i="44"/>
  <c r="I5" i="44"/>
  <c r="O4" i="44"/>
  <c r="M4" i="44"/>
  <c r="K4" i="44"/>
  <c r="I4" i="44"/>
  <c r="O12" i="43"/>
  <c r="M12" i="43"/>
  <c r="K12" i="43"/>
  <c r="I12" i="43"/>
  <c r="O9" i="43"/>
  <c r="M9" i="43"/>
  <c r="K9" i="43"/>
  <c r="I9" i="43"/>
  <c r="O8" i="43"/>
  <c r="M8" i="43"/>
  <c r="K8" i="43"/>
  <c r="I8" i="43"/>
  <c r="O7" i="43"/>
  <c r="M7" i="43"/>
  <c r="K7" i="43"/>
  <c r="I7" i="43"/>
  <c r="O6" i="43"/>
  <c r="M6" i="43"/>
  <c r="K6" i="43"/>
  <c r="I6" i="43"/>
  <c r="O5" i="43"/>
  <c r="M5" i="43"/>
  <c r="K5" i="43"/>
  <c r="I5" i="43"/>
  <c r="O4" i="43"/>
  <c r="M4" i="43"/>
  <c r="K4" i="43"/>
  <c r="I4" i="43"/>
  <c r="O12" i="42"/>
  <c r="M12" i="42"/>
  <c r="K12" i="42"/>
  <c r="I12" i="42"/>
  <c r="O9" i="42"/>
  <c r="M9" i="42"/>
  <c r="K9" i="42"/>
  <c r="I9" i="42"/>
  <c r="O8" i="42"/>
  <c r="M8" i="42"/>
  <c r="K8" i="42"/>
  <c r="I8" i="42"/>
  <c r="O7" i="42"/>
  <c r="M7" i="42"/>
  <c r="K7" i="42"/>
  <c r="I7" i="42"/>
  <c r="O6" i="42"/>
  <c r="M6" i="42"/>
  <c r="K6" i="42"/>
  <c r="I6" i="42"/>
  <c r="O5" i="42"/>
  <c r="M5" i="42"/>
  <c r="K5" i="42"/>
  <c r="I5" i="42"/>
  <c r="O4" i="42"/>
  <c r="M4" i="42"/>
  <c r="K4" i="42"/>
  <c r="I4" i="42"/>
  <c r="O12" i="41"/>
  <c r="M12" i="41"/>
  <c r="K12" i="41"/>
  <c r="I12" i="41"/>
  <c r="O9" i="41"/>
  <c r="M9" i="41"/>
  <c r="K9" i="41"/>
  <c r="I9" i="41"/>
  <c r="O8" i="41"/>
  <c r="M8" i="41"/>
  <c r="K8" i="41"/>
  <c r="I8" i="41"/>
  <c r="O7" i="41"/>
  <c r="M7" i="41"/>
  <c r="K7" i="41"/>
  <c r="I7" i="41"/>
  <c r="O6" i="41"/>
  <c r="M6" i="41"/>
  <c r="K6" i="41"/>
  <c r="I6" i="41"/>
  <c r="O5" i="41"/>
  <c r="M5" i="41"/>
  <c r="K5" i="41"/>
  <c r="I5" i="41"/>
  <c r="O4" i="41"/>
  <c r="M4" i="41"/>
  <c r="K4" i="41"/>
  <c r="I4" i="41"/>
  <c r="O12" i="40"/>
  <c r="M12" i="40"/>
  <c r="K12" i="40"/>
  <c r="I12" i="40"/>
  <c r="O9" i="40"/>
  <c r="M9" i="40"/>
  <c r="K9" i="40"/>
  <c r="I9" i="40"/>
  <c r="O8" i="40"/>
  <c r="M8" i="40"/>
  <c r="K8" i="40"/>
  <c r="I8" i="40"/>
  <c r="O7" i="40"/>
  <c r="M7" i="40"/>
  <c r="K7" i="40"/>
  <c r="I7" i="40"/>
  <c r="O6" i="40"/>
  <c r="M6" i="40"/>
  <c r="K6" i="40"/>
  <c r="I6" i="40"/>
  <c r="O5" i="40"/>
  <c r="M5" i="40"/>
  <c r="K5" i="40"/>
  <c r="I5" i="40"/>
  <c r="O4" i="40"/>
  <c r="M4" i="40"/>
  <c r="K4" i="40"/>
  <c r="I4" i="40"/>
  <c r="O12" i="39"/>
  <c r="M12" i="39"/>
  <c r="K12" i="39"/>
  <c r="I12" i="39"/>
  <c r="O9" i="39"/>
  <c r="M9" i="39"/>
  <c r="K9" i="39"/>
  <c r="I9" i="39"/>
  <c r="O8" i="39"/>
  <c r="M8" i="39"/>
  <c r="K8" i="39"/>
  <c r="I8" i="39"/>
  <c r="O7" i="39"/>
  <c r="M7" i="39"/>
  <c r="K7" i="39"/>
  <c r="I7" i="39"/>
  <c r="O6" i="39"/>
  <c r="M6" i="39"/>
  <c r="K6" i="39"/>
  <c r="I6" i="39"/>
  <c r="O5" i="39"/>
  <c r="M5" i="39"/>
  <c r="K5" i="39"/>
  <c r="I5" i="39"/>
  <c r="O4" i="39"/>
  <c r="M4" i="39"/>
  <c r="K4" i="39"/>
  <c r="I4" i="39"/>
  <c r="O12" i="38"/>
  <c r="M12" i="38"/>
  <c r="K12" i="38"/>
  <c r="I12" i="38"/>
  <c r="O9" i="38"/>
  <c r="M9" i="38"/>
  <c r="K9" i="38"/>
  <c r="I9" i="38"/>
  <c r="O8" i="38"/>
  <c r="M8" i="38"/>
  <c r="K8" i="38"/>
  <c r="I8" i="38"/>
  <c r="O7" i="38"/>
  <c r="M7" i="38"/>
  <c r="K7" i="38"/>
  <c r="I7" i="38"/>
  <c r="O6" i="38"/>
  <c r="M6" i="38"/>
  <c r="K6" i="38"/>
  <c r="I6" i="38"/>
  <c r="O5" i="38"/>
  <c r="M5" i="38"/>
  <c r="K5" i="38"/>
  <c r="I5" i="38"/>
  <c r="O4" i="38"/>
  <c r="M4" i="38"/>
  <c r="K4" i="38"/>
  <c r="I4" i="38"/>
  <c r="I4" i="37"/>
  <c r="K4" i="37"/>
  <c r="M4" i="37"/>
  <c r="O4" i="37"/>
  <c r="I5" i="37"/>
  <c r="K5" i="37"/>
  <c r="M5" i="37"/>
  <c r="O5" i="37"/>
  <c r="I6" i="37"/>
  <c r="K6" i="37"/>
  <c r="M6" i="37"/>
  <c r="O6" i="37"/>
  <c r="I7" i="37"/>
  <c r="K7" i="37"/>
  <c r="M7" i="37"/>
  <c r="O7" i="37"/>
  <c r="I8" i="37"/>
  <c r="K8" i="37"/>
  <c r="M8" i="37"/>
  <c r="O8" i="37"/>
  <c r="I9" i="37"/>
  <c r="K9" i="37"/>
  <c r="M9" i="37"/>
  <c r="O9" i="37"/>
  <c r="I12" i="37"/>
  <c r="K12" i="37"/>
  <c r="M12" i="37"/>
  <c r="O1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DeCicco, Michael</author>
  </authors>
  <commentList>
    <comment ref="B61" authorId="0" shapeId="0" xr:uid="{00000000-0006-0000-0000-000001000000}">
      <text>
        <r>
          <rPr>
            <b/>
            <sz val="14"/>
            <color indexed="81"/>
            <rFont val="Tahoma"/>
            <family val="2"/>
          </rPr>
          <t>DeCicco, Michael:</t>
        </r>
        <r>
          <rPr>
            <sz val="14"/>
            <color indexed="81"/>
            <rFont val="Tahoma"/>
            <family val="2"/>
          </rPr>
          <t xml:space="preserve">
Rework language 
Generic to just indicate any DOL PW titles </t>
        </r>
      </text>
    </comment>
  </commentList>
</comments>
</file>

<file path=xl/sharedStrings.xml><?xml version="1.0" encoding="utf-8"?>
<sst xmlns="http://schemas.openxmlformats.org/spreadsheetml/2006/main" count="1891" uniqueCount="740">
  <si>
    <t>Bidder Name:</t>
  </si>
  <si>
    <t>List Price / MSRP</t>
  </si>
  <si>
    <t>Unit of Measurement</t>
  </si>
  <si>
    <r>
      <t xml:space="preserve">  </t>
    </r>
    <r>
      <rPr>
        <b/>
        <sz val="12"/>
        <rFont val="Times New Roman"/>
        <family val="1"/>
      </rPr>
      <t/>
    </r>
  </si>
  <si>
    <t>Manufacturer/Product Line</t>
  </si>
  <si>
    <t>[Insert Bidder Name]</t>
  </si>
  <si>
    <t>Percent (%) Discount</t>
  </si>
  <si>
    <t>Region(s) Bid:</t>
  </si>
  <si>
    <t>Region 1</t>
  </si>
  <si>
    <t>Region 2</t>
  </si>
  <si>
    <t>Region 3</t>
  </si>
  <si>
    <t>Region 4</t>
  </si>
  <si>
    <t>Region 5</t>
  </si>
  <si>
    <t>Region 6</t>
  </si>
  <si>
    <t xml:space="preserve">Region 7 </t>
  </si>
  <si>
    <t>Region 8</t>
  </si>
  <si>
    <t>Region 9</t>
  </si>
  <si>
    <t>Lot Bid:</t>
  </si>
  <si>
    <t>Insert an "X in the Applicable cell:</t>
  </si>
  <si>
    <t>Lot 1</t>
  </si>
  <si>
    <t>Lot 2</t>
  </si>
  <si>
    <t>Insert an "X" in the applicable cell(s):</t>
  </si>
  <si>
    <t>Line #</t>
  </si>
  <si>
    <t xml:space="preserve">ALL List/MSRP Prices &amp; NYS Net Prices must be quantifiable (i.e. indicate a numeric value). The following terms are unacceptable and any line item containing them as a List/MSRP or NYS Net price must be removed or indicated with an acceptable quantifiable value: Individual Case Basis (ICB), Call for Quote, To Be Determined (TBD), Consult Factory, Consult Call for Quote, Custom Call, N/A, Value, Call, Custom, etc. </t>
  </si>
  <si>
    <t xml:space="preserve">Warranty Period - # of year(s) after acceptance as required by Appendix B, Clause 54 </t>
  </si>
  <si>
    <t>Job Title</t>
  </si>
  <si>
    <t>Description of Duties</t>
  </si>
  <si>
    <t>Prevailing Wage Rate</t>
  </si>
  <si>
    <t>Supplemental Benefit</t>
  </si>
  <si>
    <t>Percent Markup</t>
  </si>
  <si>
    <t>After Business Hours
Hourly Pay Rate</t>
  </si>
  <si>
    <t>After Business Hours 
Total Hourly Rate</t>
  </si>
  <si>
    <t>Saturday Hourly Pay Rate</t>
  </si>
  <si>
    <t>Saturday Total Hourly Rate</t>
  </si>
  <si>
    <t>Sunday and NYS Holiday Total Hourly Rate</t>
  </si>
  <si>
    <t>Livescan Store &amp; Forwarding Technician Onsite Region 1</t>
  </si>
  <si>
    <t>CAD Specialist</t>
  </si>
  <si>
    <t>Length of Class (Number of Hours)</t>
  </si>
  <si>
    <t>Class Size (Number of People)</t>
  </si>
  <si>
    <t>Project/Program Manager</t>
  </si>
  <si>
    <t>Sunday and NYS Holiday Hourly Pay Rate</t>
  </si>
  <si>
    <t>Overtime
Total Hourly Rate</t>
  </si>
  <si>
    <t>Overtime
Hourly Pay Rate</t>
  </si>
  <si>
    <t>Total Hourly Rate</t>
  </si>
  <si>
    <t>Overtime 
Total Hourly Rate</t>
  </si>
  <si>
    <t>Supplemental Benefits</t>
  </si>
  <si>
    <t>Product Line Subcategory Indicator
(If Applicable)</t>
  </si>
  <si>
    <t xml:space="preserve">All NYS Net Prices Must INCLUDE all applicable shipping; handling, insurance and associated delivery charges (F.O.B. Destination the dock/delivery location of the Authorized User) Reference Appendix B §35 Shipping/Receipt of Product and §36 Title/Risk of Loss. </t>
  </si>
  <si>
    <t xml:space="preserve">In the table below, please list your (bidder's) name (this will populate your Name on all tabs) AND the Lot and Region(s) which are being bid.  
Note: Bidders are not permitted to bid BOTH Lot 1 and Lot 2.  </t>
  </si>
  <si>
    <t>Region 1 - Nassau and Suffolk Counties</t>
  </si>
  <si>
    <t>Region 2 - Bronx, Kings, New York, Queens, and Richmond Counties</t>
  </si>
  <si>
    <t>Region 4 - Orange, Rockland, Sullivan, and Ulster Counties</t>
  </si>
  <si>
    <t>Region 9 - Alleghany, Cattaraugus, Chautauqua, Erie, Genesee, Niagara, and Wyoming Counties</t>
  </si>
  <si>
    <t>Region 8 - Broome, Chemung, Chenango, Livingston, Monroe, Ontario, Orleans, Schuyler, Seneca, Steuben, Tioga, Tompkins, Wayne, and Yates Counties</t>
  </si>
  <si>
    <t>Region 7 - Cayuga, Cortland, Herkimer, Jefferson, Lewis, Madison, Oneida, Onondaga, Oswego, and St. Lawrence Counties</t>
  </si>
  <si>
    <t>Region 6 - Clinton, Essex, Hamilton, Franklin, Saratoga, Warren, Washington</t>
  </si>
  <si>
    <t>Region 5 - Albany, Columbia, Greene, Delaware, Fulton, Greene, Montgomery, Rensselaer, Schenectady, and Schoharie Counties</t>
  </si>
  <si>
    <t>Please Note: The following are mandatory requirements for all NYS Net Pricing and Total Hourly Rates.  Failure to meet the mandatory requirements above May be cause to disqualify a Bidder’s Bid.</t>
  </si>
  <si>
    <t xml:space="preserve">ALL costs Must be identified.  For instances where a cost is dependent on various components, Bidders Must list the NYS Net Pricing/Total Hourly Rates for all components known at the time of the Bid Response.  </t>
  </si>
  <si>
    <t xml:space="preserve">The Percent (%) Markup includes, but is not limited, all of the following costs:
1. Travel Costs,
2. Meals,
3. Lodging,
4. Gas/fuel,
5. Tolls,
6. Site Access Costs,
7. Workers Compensation,
8. Disability Benefits,
9. State Unemployment (SUTA),
10. Federal Insurance (FICA),
11. Federal Unemployment (FUTA)
12. All other insurance, including, but not limited to: 
     A. Commercial General Liability, 
     B. Business Automobile Liability,
     C. Professional Liability/Errors &amp; Omissions Insurance,
     D. Technology Professional Liability/Technology Errors &amp; Omissions Insurance,
     E. Cyber Liability Insurance, and
     G. Any other insurance
13. Background checks, ongoing certifications, licensing, etc., 
14. Authorized user Security procedures, 
15. All other overhead (including, but not limited to taxes, utilities, etc.), and 
16. Profit
This Percent (%) Markup Shall cover both Bidder/Contractor and Subcontractors.  </t>
  </si>
  <si>
    <t>Designer</t>
  </si>
  <si>
    <t>Trainer</t>
  </si>
  <si>
    <t>Advanced Trainer</t>
  </si>
  <si>
    <t>After Business Hours Total Hourly Rate</t>
  </si>
  <si>
    <t>GROUP 77201 Solicitation 23150 - Intelligent Facility and Security Systems and Solutions</t>
  </si>
  <si>
    <t>ATTACHMENT 1:  NYS NET PRICING PAGES</t>
  </si>
  <si>
    <t xml:space="preserve">Bidder/Contractor Shall not include any Bundled Line Item in their NYS Net Pricing.  Final determination whether or not an line item is an Bundled Line Item resides solely with Procurement Services.  </t>
  </si>
  <si>
    <t>Prevailing Wage Occupation Sub-category</t>
  </si>
  <si>
    <t xml:space="preserve">Bidders are not permitted to propose any other Job Titles, Descriptions of Duties, or Total Hourly Rates as part of their Bid Proposals.  </t>
  </si>
  <si>
    <t xml:space="preserve">Using the aforementioned Percent (%) Markup, the formulas in the spreadsheet will automatically calculate the following:
1.  Total Hourly Rate (Business Hours)
2.  Overtime Hourly Pay Rate
3.  Overtime Total Hourly Rate
4.  After Business Hour Pay Rate, 
5.  After Business Hours Total Hourly Rate, 
6.  Saturday Hourly Pay Rate,
7.  Saturday Total Hourly Rate, 
8.  Sunday and NYS Holiday Pay Rate, and 
9.  Sunday and NYS Holiday Total Hourly Rate.  
</t>
  </si>
  <si>
    <t>4. Under Column D, "Product Description", insert the description of the Product/model number (e.g. XYZ Chiller P90X 50 Ton)</t>
  </si>
  <si>
    <t xml:space="preserve">5. Under Column E, "Unit of Measurement", indicate the unit/amount the product/model number is sold as (i.e. per foot, pounds, quantity, etc.). </t>
  </si>
  <si>
    <t>9. Under Column I, "Comparable Contract Price",  indicate the price that was offered to the comparable customer/contract. This figure should be indicated to match the NYS Net Price column G, (e.g. if you indicated a NYS Net Price under column G of $450.00, and offered the State of Texas $475.00 per ton for a chiller, please list the $475.00 as the Comparable Contract Price.</t>
  </si>
  <si>
    <t xml:space="preserve">2. Under Column B, "Manufacturer/Product Line", insert the Manufacturer/Brand Name/Product Line (e.g. Lenel, Bosch, Belimo, etc.). </t>
  </si>
  <si>
    <t xml:space="preserve">For all Job Titles and their corresponding Total Hourly Rates, Bidders Must identify:
1.   Their comparable contract/customer, and
2.   Their comparable contract/customer total hourly rate for each job title bid.  </t>
  </si>
  <si>
    <t xml:space="preserve">8. Under Column H, "Comparable Contract/Customer", indicate a comparable contract/customer for which you have previously offered the listed product(s to demonstrate Reasonableness of Price.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</si>
  <si>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For Bidders Bidding Lot 2, for each Region bid on each Region Labor Rate sheet, under Columns H and I the Bidder Shall indicate the comparable contract/customer, and the comparable/ contract customer Total Hourly Rate offered to this entity. Bidders are required to demonstrate Reasonableness of Price for the Products and/or Services they are Bidding.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</si>
  <si>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1.  Any Bidder Bidding Lots 1 or 2 Must:
     A. Review their proposed NYS Net Pricing Pages for the following terms in their product pricing prior to submission:
          i. Call for quote 
          ii. To be determined
          iii. Consult Factory
          iv. Custom Call for Quote
          v. Custom Call
          vi. N/A
          vii. Value
          viii. Call
          ix. Custom
     B. If included in your proposal NYS Net Pricing Pages, determine if the particular line item does not have a NYS Net Pricing, and 
     C. If the line item does not have NYS Net Price either:
          i. Remove the line item, 
          ii. Obtain and insert a NYS Net Price for this line item, or
          iii. Indicate that you will not charge authorized users for this product by listing either:
                a.  $0.00
                b.  "No Charge,"
                c.  "N/C"
                in both the List Price/MSRP and NYS Net Price columns. </t>
  </si>
  <si>
    <t>3. All Bidders Must:
    A. Review their proposed NYS Net Pricing pages prior to submitting their Bid Proposal for the following words which May indicate references 
         to separate Travel Costs, Site Access Costs, etc. in the pricing:
         i. Travel
         ii. Meals
         iii. Lodging
         iv.  Per Diem
         v.   Travel &amp; Expenses
         vi.  T&amp;E
         vii. Airfare
         viii. Mileage
         ix. Site Access
     B. Determine/Verify If these terms are for separate Travel Costs, Site Access 
          Costs, etc., and
     C. If Yes to 3.B above, either:
          i.  If Bidding Lot 1, remove the entire line item from your proposed NYS Net Pricing Pages, or
          ii. If Bidding either Lot 2, either:
             a.  Remove the aforementioned language from the corresponding line items, making them inclusive of all Travel Cost, Site Access Costs, 
                 etc., or
             b.  Remove the entire line item from your proposed NYS Net Pricing Pages.</t>
  </si>
  <si>
    <t>4. All Bidders Must:
    A. Review their proposed NYS Net Pricing pages prior to submitting their Bid Proposal for the following terms words which May indicate 
         separate shipping 
         charges:
         i. Shipping
         ii. Handling
         iii. Packaging
         iv. Delivery
    B. Determine/Verify If these line items either:
         i. Separate Shipping Charges, or
         ii. Merely describe some functional/specification aspect of the line item and 
            therefore allowable. 
    C. If Yes to 4.B.i above, either:
         i. Remove the reference to separate shipping charges, or
         ii. Remove the line item from their Proposed NYS Net Pricing Pages.</t>
  </si>
  <si>
    <t>The spreadsheet will automatically calculate the following for the aforementioned job titles not included in an NYSDOL Prevailing Wage Rate Schedule:
1. Overtime Total Hourly Rates - [Calculated as 1.5x the Total Hourly Rate]
2. After Business Hours Total Hourly Rate - [Calculated as 1.5x the Total Hourly Rate],
3. Saturday Total Hourly Rate - [Calculated as 1.5x the Total Hourly Rate], and 
4. Sunday and NYS Holiday Total Hourly Rate. - [Calculated as 2.0x the Total Hourly Rate]</t>
  </si>
  <si>
    <t xml:space="preserve">Bidders are not permitted to propose any other Subcontractor Category or Description of Work as part of their Bid Proposals.  After award of Contracts, Contractors May propose additional Subcontractor Categories and associated Descriptions of Work, provided these do not overlap with the Subcontractor Category and associated Descriptions of Work listed in this Attachment (e.g. Electrical Contractor, Mechanical Contractor, etc.). and further that there is no increase in the Subcontractor Percent (%) Markup for these additional Subcontractor Categories and associated Descriptions of Works. </t>
  </si>
  <si>
    <r>
      <rPr>
        <b/>
        <sz val="12"/>
        <rFont val="Times New Roman"/>
        <family val="1"/>
      </rPr>
      <t>Equipment Pricing</t>
    </r>
    <r>
      <rPr>
        <sz val="12"/>
        <rFont val="Times New Roman"/>
        <family val="1"/>
      </rPr>
      <t xml:space="preserve">:
To develop your NYS Net Price List, the following columns </t>
    </r>
    <r>
      <rPr>
        <b/>
        <u/>
        <sz val="12"/>
        <rFont val="Times New Roman Bold"/>
      </rPr>
      <t>are required to be completed for the Equipment pricing for all Lot(s) bid</t>
    </r>
    <r>
      <rPr>
        <sz val="12"/>
        <rFont val="Times New Roman"/>
        <family val="1"/>
      </rPr>
      <t>:</t>
    </r>
  </si>
  <si>
    <t xml:space="preserve">1. Under Column A, the spreadsheet Shall automatically "count" the number  for each item.  This row is locked and cannot be edited, but only extended.  To extend this column:
      A.  Bring the curser to the lower left-hand corner of the cell with the last Line Item #, which is initial A20 in the Equipment Pricing Tab      
      B.  Once the curser appears as a "+" sign, drag the cell to last row you are utilizing.  
      C.  The formula in this cell will automatically "Count" by adding 1 to each row. </t>
  </si>
  <si>
    <t xml:space="preserve">Bidders are to offer either an entire Product Line, or all Product Subcategories of a Product Line which fit the Scope of this Solicitation and any resulting Contract by including all items from these into the applicable Equipment Pricing tab in Attachment 1 NYS Net Pricing.  Any Product Subcategory or portion of a Product Line which does not fit the scope of this Solicitation and any resulting Contract Shall not be offered and will not be included in any award.  </t>
  </si>
  <si>
    <t xml:space="preserve">5. Any Bidder Bidding Lot 1 Must:
     A. Review their Proposed NYS Net Pricing pages prior to submitting their Bid  Proposal for the following terms:
          i. install
          ii. integrate(e)(ion)
          iii. service
          iv. implement
          v. custom
          vi. consult
          vii. maint
          viii. repair
          ix. replace
          x. project manager
          xi. commission
          xii.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</si>
  <si>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r>
      <rPr>
        <b/>
        <u/>
        <sz val="11"/>
        <rFont val="The Arial"/>
      </rPr>
      <t>Custom-Built Equipment Pricing</t>
    </r>
    <r>
      <rPr>
        <b/>
        <sz val="11"/>
        <rFont val="The Arial"/>
      </rPr>
      <t xml:space="preserve">
</t>
    </r>
    <r>
      <rPr>
        <sz val="11"/>
        <rFont val="The Arial"/>
      </rPr>
      <t xml:space="preserve">Certain Equipment for example chillers, air handlers, air terminals, heat pumps, etc.) may be Custom-Built Equipment as defined in Attachment 15 - Glossary of Terms.  If this is the case, please insert these items under the tab: Custom-Built Equipment Pricing </t>
    </r>
    <r>
      <rPr>
        <b/>
        <sz val="11"/>
        <rFont val="The Arial"/>
      </rPr>
      <t xml:space="preserve">
For Any Equipment which a Bidder Proposes as Custom-Built Equipment where OGS determines that there is a List Price/MSRP, OGS will reject the proposed Equipment Pricing.</t>
    </r>
  </si>
  <si>
    <t xml:space="preserve">6. Under Column F "Warranty Period – # of year(s) after acceptance as required by Appendix B, Clause 54", please list the term of 
      the warranty for each Product Line, Product Line Subcategory, or Equipment in years. The warranty period shall be the longer of either: 
      A.  the Bidder's or Manufacturer's standard commercially-offered warranty, or 
      B.   One (1) year 
      from the date of acceptance. </t>
  </si>
  <si>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</si>
  <si>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Bring the curser to the lower left-hand corner of the cell with the last Line Item #, which is initial A17 in the Equipment Pricing Tabs for 
            Lots 1 and 2.
      B.  Once the curser appears as a "+" sign, drag the cell to last row you are utilizing.  
      C.  The formula in this cell will automatically "Count" by adding 1 to each row.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</si>
  <si>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sheets for each Product Line.</t>
    </r>
  </si>
  <si>
    <r>
      <t xml:space="preserve">7.   </t>
    </r>
    <r>
      <rPr>
        <sz val="12"/>
        <rFont val="Times New Roman"/>
        <family val="1"/>
      </rPr>
      <t>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</si>
  <si>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</si>
  <si>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5.</t>
    </r>
    <r>
      <rPr>
        <sz val="7"/>
        <rFont val="Times New Roman"/>
        <family val="1"/>
      </rPr>
      <t xml:space="preserve">      </t>
    </r>
    <r>
      <rPr>
        <sz val="12"/>
        <rFont val="Times New Roman"/>
        <family val="1"/>
      </rPr>
      <t>Under column G "</t>
    </r>
    <r>
      <rPr>
        <b/>
        <sz val="12"/>
        <rFont val="Times New Roman"/>
        <family val="1"/>
      </rPr>
      <t>Unit of Measurement,</t>
    </r>
    <r>
      <rPr>
        <sz val="12"/>
        <rFont val="Times New Roman"/>
        <family val="1"/>
      </rPr>
      <t>" indicate the unit/amount at which the Equipment is sold as (i.e. per foot, pounds, quantity,
      etc.).</t>
    </r>
  </si>
  <si>
    <t xml:space="preserve">Bidders Bidding Lot 2 who wish to:
1. Utilize Subcontractors, and 
2. Propose a Subcontractor Percent (%) Markup Shall complete the Tab "Subcontractor Utilization, "
</t>
  </si>
  <si>
    <t xml:space="preserve">ALL PRICING PROVIDED HEREIN, EXCEPT FOR PRICING PROVIDED FOR COMPARABLE CUSTOMERS/CONTRACTS PURPOSES, WILL BE PUBLISHED ON THE OGS WEBSITE FOR PUBLIC VIEWING
</t>
  </si>
  <si>
    <t xml:space="preserve">Equipment/Model Number </t>
  </si>
  <si>
    <t xml:space="preserve"> Equipment Description </t>
  </si>
  <si>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File”).e has multiple different product line subcategories which will have different proposed Percent (%) Discounts, Bidder Shall insert 
       the applicable Product Line Subcategory indicator (e.g. A, B, "cameras, etc.) which will correspond to this particular Product Line 
       Subcategory.  This is not required where bidder is Bidding one (1) Percent (%) Discount for a Product Line (e.g. 40% for all Pelco equipment). </t>
    </r>
  </si>
  <si>
    <t xml:space="preserve">2. 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(Note: This does not referee to remote 
                  Maintenance as described in Sec. 10.E of Solicitation XXXXX (Yes or No Only)? and
              e. Is all Data transmitted on networks managed by the customer, behind their firewall/Encryption (Yes or No Only)? </t>
  </si>
  <si>
    <t xml:space="preserve">The Total Hourly Rates for the aforementioned Job Titles Which Are Not Included in an NYSDOL Prevailing Wage Rate Schedule include the following
1. Hourly Pay Rate (as determined by the contractor),
2. All benefits (health insurance, retirement, etc.),
3. Travel Costs,
4. Meals,
5. Lodging,
6. Gas/fuel,
7. Tolls,
8. Site Access Costs,
9. Workers Compensation,
10. Disability Benefits,
11. State Unemployment (SUTA),
12. Federal Insurance (FICA),
13. Federal Unemployment (FUTA)
14. All other insurance, including, but not limited to: 
      A. Commercial General Liability, 
      B. Business Automobile Liability, 
      C. Professional Liability/Errors &amp; Omissions Insurance,
      D. Technology Professional Liability/Technology Errors &amp; Omissions Insurance,
      E. Data Breach and Privacy/Cyber Liability Insurance, and
      F. Any other insurance
15. Background checks, ongoing certifications, licensing, etc., 
16. Authorized user Security procedures, 
17. All other overhead (including, but not limited to taxes, utilities, etc.), and 
18. Profit
These job titles shall cover both contractor and subcontractors.  
</t>
  </si>
  <si>
    <t>Offsite Integration and Maintenance Technician</t>
  </si>
  <si>
    <t>Region 3 - Dutchess, Putnam, and Westchester Counties</t>
  </si>
  <si>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insert the List Price/MSRP for each item from the Manufacturer’s/Distributor’s Price List with List Price/MSRP (“List Price/MSRP File”).</t>
    </r>
    <r>
      <rPr>
        <sz val="12"/>
        <rFont val="Symbol"/>
        <family val="1"/>
        <charset val="2"/>
      </rPr>
      <t xml:space="preserve"> </t>
    </r>
    <r>
      <rPr>
        <sz val="12"/>
        <rFont val="Times New Roman"/>
        <family val="1"/>
      </rPr>
      <t xml:space="preserve">This value should be rounded to the nearest whole cent (e.g. two decimal places) using 'standard' rounding method </t>
    </r>
  </si>
  <si>
    <t xml:space="preserve">7. Under Column G, "NYS Net Price", indicate the customized pricing, based upon the Unit of Measurement listed, that will be charged. (e.g. for a chiller based on a per ton Unit of Measurement, if you indicate a NYS Net Price of $500.00, and the Authorized User requires a 90 ton chiller, this would yield a total price of $45,000.00 [$500.00 * 90 = $45,000]. This value should be rounded to the nearest whole cent (e.g. two decimal places) using 'standard' rounding method. </t>
  </si>
  <si>
    <t>1.  Bidders bidding LOT 2 are required to complete the tabs labeled "Region [#] Labor Rates," for all Installation, Integration, and 
     Maintenance by inserting the following:
2.  For all Bidders offering Products/Systems which are hardwired/affixed to facilities, the Bidder Must insert a proposed Percent (%) Markup for 
     the following Job Titles which are included in NYSDOL Prevailing Wage Schedules:
     A.  Electrician/Electrical Installer
     B.  The applicable technician titles for products/systems being bid.  
     C.  If offering Traffic and Transportation CCTV/Surveillance Camera Systems in Regions 1 and 3-9, the Electrician Lineman.
     D. The value inidcated for the percent markup should list no more than two (2) decimal places
3.  Where the Bidder is proposing Integrated Microprocessor-Controlled HVAC Product Systems, the Bidder should insert proposed Percent (%) 
     Markups for the applicable Steamfitter Job Tittles in addition to the applicable Electrical  Installer and Technician Job Titles.
4.  Where the Bidder is proposing Fire Sprinkler Systems or Fire Suppression Systems, Bidder Shall insert proposed Percent (%) Markups for the 
     Sprinkler Job Title in addition to the applicable Electrician and Technician Titles).</t>
  </si>
  <si>
    <r>
      <t xml:space="preserve">Bidders should submit one electronic copy of Attachment 1 - NYS Net Pricing Pages.  This file must to be an </t>
    </r>
    <r>
      <rPr>
        <b/>
        <u/>
        <sz val="12"/>
        <rFont val="Times New Roman Bold"/>
      </rPr>
      <t>Unprotected Excel File</t>
    </r>
    <r>
      <rPr>
        <b/>
        <sz val="12"/>
        <rFont val="Times New Roman"/>
        <family val="1"/>
      </rPr>
      <t xml:space="preserve">.  </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</si>
  <si>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 .</t>
    </r>
  </si>
  <si>
    <t xml:space="preserve">3.       Under column C "Equipment/Model Number", insert the Manufacturer's or Distributor's listed Equipment/product/model Number. *Note, if as a custom-built product that does not have a Manufacturer's equipment/product/model number, please create a model/part number which can be used when invoicing. </t>
  </si>
  <si>
    <t>MISCELLANEOUS INFORMATION</t>
  </si>
  <si>
    <t>Instructions:
1.  All Bidders Must complete
    A. Tab "Discount Table Comparison"
    B.  The "Equipment Pricing" tab for all Products except Custom-Built Equipment
2. If Bidding Lot 2, 
    A. and proposing Custom-Built Equipment, list these in and complete the Custom Build Equipment Pricing" Tab
    D.  If Bidding Lot 2, the applicable Labor Rates Tab.
    E.  If Bidding Lot 2, and the Bidder wishes to offer Subcontractors, the Subcontractor Utilization Tab. 
2. The instructions for completing the "Discount Summary Table" are in the Discount Summary Table tab. 
3. The following instructions describe how the Bidder is to complete the Equipment Pricing and Labor Rate Tabs.
4.  The instructions for completing the "Subcontractor Utilization" tab are in the Subcontractor Utilization Tab.</t>
  </si>
  <si>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(1-Discount Percentage)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</si>
  <si>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r>
      <t xml:space="preserve">Installation, Integration, and Maintenance Labor Rates - </t>
    </r>
    <r>
      <rPr>
        <b/>
        <u/>
        <sz val="12"/>
        <rFont val="Times New Roman"/>
        <family val="1"/>
      </rPr>
      <t>Applicable to Each Region Tab</t>
    </r>
    <r>
      <rPr>
        <sz val="12"/>
        <rFont val="Times New Roman"/>
        <family val="1"/>
      </rPr>
      <t xml:space="preserve"> (i.e. Region 1 Labor Rates, Region 2 Labor Rates, Region 3 Labor Rates, Region 4 Labor Rates, Region 5 Labor Rates, Region 6 Labor Rates, Region 7 Labor Rates, Region 8 Labor Rates &amp; Region 9 Labor Rates)</t>
    </r>
  </si>
  <si>
    <t>Bidders Bidding Lot 2 May also propose Total Hourly Rates (for Business Hours) for the following Job Titles Which Are Not Included in NYS DOL Prevailing Wage Rate Schedules:
a.  Project/Program Manager
b.  CAD Drafter
c.  Designer
d.  Offsite Integration and Maintenance Technician
LIVESCAN
e.  Trainer
f.  Advanced Trainer (option)
For both Training and Advanced training, authorized users shall insert:
i.   Class Size (# of People), and
ii.  Length of Class (# of Hours)
The spreadsheet shall automatically calculate the overtime/holiday rates:</t>
  </si>
  <si>
    <t>Where a Bidder is proposing Equipment for which it will not be charging authorized users, it Must list one of the following in the "List Price/MSRP and "NYS Net Pricing" columns:
1. $0.00,
2. "No Charge," or
3. "N/C"</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</si>
  <si>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</si>
  <si>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advanced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</si>
  <si>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advanced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</si>
  <si>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</si>
  <si>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Commissioning, Programming, Integration, Maintenance (both Preventative or Remedial Maintenance) offsite.  See also Sec. "Remote Maintenance."  This Job Title and corresponding Total Hourly Rate Must not be utilized  for any work performed onsite, regardless of the nature of the Work.  
***This Job Title can only be used for work/Services on Systems/Product Lines/Equipment which are included on the Contractor's Contract***.</t>
  </si>
  <si>
    <t>Individual employed by the Contractor or Subcontractor who performs design Services related to the Installation and Integration of an Intelligent Facility and Security System and Solution as permitted by This Award, excluding Professional Design Services.  
***This Job Title can only be used for work/Services on Systems/Product Lines/Equipment which are included on the Contractor's Contract***.</t>
  </si>
  <si>
    <t>Individual employed by the Contractor or Subcontractor who generates diagrams, drawings, plans, etc.
***This Job Title can only be used for work/Services on Systems/Product Lines/Equipment which are included on the Contractor's Contract***.</t>
  </si>
  <si>
    <t>Employee of the Contractor or Subcontractor who performs "plug and play" only onsite Installation, Integration, and Maintenance (both Preventative and Remedial Maintenance)of livescan store and forwarding Systems which are not hardwired or affixed to a Facility.  Any livescan store and forwarding System which is hardwired or affixed must be Installed using the Electrical/Electrical Installer Job Title, and Integrated &amp; Maintained using the facility affixed physical Access Control System Technician Onsite Job Title.
***This Job Title can only be used for work/Services on Systems/Product Lines/Equipment which are included on the Contractor's Contract***.</t>
  </si>
  <si>
    <t>Individual employed by the Contractor or Subcontractor who oversees all onsite Work.
***This Job Title can only be used for work/Services on Systems/Product Lines/Equipment which are included on the Contractor's Contract***.</t>
  </si>
  <si>
    <t>DataWorks Plus</t>
  </si>
  <si>
    <t>Digital PhotoManager</t>
  </si>
  <si>
    <t>DPM-01-1010</t>
  </si>
  <si>
    <t xml:space="preserve">   Digital PhotoManager Application Server Software License </t>
  </si>
  <si>
    <t>Each</t>
  </si>
  <si>
    <t>PhotoManager</t>
  </si>
  <si>
    <t>DPM-01-1011</t>
  </si>
  <si>
    <r>
      <t xml:space="preserve"> </t>
    </r>
    <r>
      <rPr>
        <sz val="12"/>
        <rFont val="Times New Roman"/>
        <family val="1"/>
      </rPr>
      <t xml:space="preserve">  Digital PhotoManager Web Server Software License </t>
    </r>
  </si>
  <si>
    <t>DPM-01-1012</t>
  </si>
  <si>
    <t xml:space="preserve">   Digital PhotoManager WebWorks Plus (Qty. 1-9) each</t>
  </si>
  <si>
    <t>DPM-01-1013</t>
  </si>
  <si>
    <t xml:space="preserve">   Digital PhotoManager WebWorks Plus (Qty. 10-25) each</t>
  </si>
  <si>
    <t>DPM-01-1014</t>
  </si>
  <si>
    <t xml:space="preserve">   Digital PhotoManager WebWorks Plus (Qty. 26-50) each</t>
  </si>
  <si>
    <t>DPM-01-1015</t>
  </si>
  <si>
    <t xml:space="preserve">   Digital PhotoManager WebWorks Plus (Qty. 51-100)</t>
  </si>
  <si>
    <t>DPM-01-1016</t>
  </si>
  <si>
    <t xml:space="preserve">   Digital PhotoManager WebWorks Express Single image Retrieve (Qty. 1) each</t>
  </si>
  <si>
    <t>DPM-01-1017</t>
  </si>
  <si>
    <t xml:space="preserve">   Digital PhotoManager WebWorks Express Single image Retrieve (Qty. 2-10) each</t>
  </si>
  <si>
    <t>DPM-01-1018</t>
  </si>
  <si>
    <t xml:space="preserve">   Digital PhotoManager WebWorks Express Single image Retrieve (Qty. 11-25) each</t>
  </si>
  <si>
    <t>DPM-01-1019</t>
  </si>
  <si>
    <t xml:space="preserve">   Digital PhotoManager WebWorks Express Single image Retrieve (Qty. 26-50) each</t>
  </si>
  <si>
    <t>DPM-01-1020</t>
  </si>
  <si>
    <t xml:space="preserve">   Digital PhotoManager WebWorks Express Single image Retrieve (Qty. 51 +) each</t>
  </si>
  <si>
    <t>DPM-01-1021</t>
  </si>
  <si>
    <t xml:space="preserve">   Digital PhotoManager Capture Station  Base (Requires Customization)</t>
  </si>
  <si>
    <t>DPM-01-1022</t>
  </si>
  <si>
    <t xml:space="preserve">   Digital PhotoManager Capture Station  Standard ( Qty 1-5)</t>
  </si>
  <si>
    <t>DPM-01-1023</t>
  </si>
  <si>
    <t xml:space="preserve">   Digital PhotoManager Capture Station Standard (Qty 6-10)</t>
  </si>
  <si>
    <t>DPM-01-1024</t>
  </si>
  <si>
    <t xml:space="preserve">   Digital PhotoManager Capture Station Standard (Qty 11+)</t>
  </si>
  <si>
    <t>DPM-01-1025</t>
  </si>
  <si>
    <t xml:space="preserve">   Digital PhotoManager Investigative Station (Qty 1-5) each</t>
  </si>
  <si>
    <t>DPM-01-1026</t>
  </si>
  <si>
    <t xml:space="preserve">   Digital PhotoManager Investigative Station (Qty 6-10) each</t>
  </si>
  <si>
    <t>DPM-01-1027</t>
  </si>
  <si>
    <t xml:space="preserve">   Digital PhotoManager Investigative Station (Qty 11+) each</t>
  </si>
  <si>
    <t>DPM-01-1028</t>
  </si>
  <si>
    <t>DPM-01-1029</t>
  </si>
  <si>
    <t xml:space="preserve">   Digital PhotoManager Store and Forward System</t>
  </si>
  <si>
    <t>DPM-01-1030</t>
  </si>
  <si>
    <t xml:space="preserve">   Digital PhotoManager Additional Databases</t>
  </si>
  <si>
    <t>DPM-01-1031</t>
  </si>
  <si>
    <t xml:space="preserve">   Digital PhotoManager BadgeWorks module </t>
  </si>
  <si>
    <t>DPM-01-1032</t>
  </si>
  <si>
    <t xml:space="preserve">   Digital PhotoManager BadgeWorks ID Card Template format</t>
  </si>
  <si>
    <t>DPM-01-1033</t>
  </si>
  <si>
    <t xml:space="preserve">   Digital PhotoManager Document Input License </t>
  </si>
  <si>
    <t>DPM-01-1034</t>
  </si>
  <si>
    <t>Livescan Plus</t>
  </si>
  <si>
    <t>LSP-03-1010</t>
  </si>
  <si>
    <t xml:space="preserve">   LiveScan Plus Application Server License </t>
  </si>
  <si>
    <t>LivescanPlus</t>
  </si>
  <si>
    <t>LSP-03-1011</t>
  </si>
  <si>
    <t xml:space="preserve">LiveScan Plus Single Finger Capture License </t>
  </si>
  <si>
    <t>LSP-03-1012</t>
  </si>
  <si>
    <t xml:space="preserve">LivescanPlus 10 Print Capture License </t>
  </si>
  <si>
    <t>LSP-03-1013</t>
  </si>
  <si>
    <t>Certified Livescan Interface to the State AFIS</t>
  </si>
  <si>
    <t>LSP-03-1014</t>
  </si>
  <si>
    <t>Livescan Interface with RMS, CJIS or other system</t>
  </si>
  <si>
    <t>LSP-03-1019</t>
  </si>
  <si>
    <t>LSP-03-1028</t>
  </si>
  <si>
    <t xml:space="preserve">   10-print (Non-Palm,) 500DPI Optical Livescan Deck non heated platen</t>
  </si>
  <si>
    <t>LSP-03-1029</t>
  </si>
  <si>
    <t xml:space="preserve">   10-print (Non-Palm,) 500DPI Optical Livescan Deck  heated platen</t>
  </si>
  <si>
    <t>LSP-03-1030</t>
  </si>
  <si>
    <t>Finger and Palm Optical Livescan Deck 500DPI</t>
  </si>
  <si>
    <t>LSP-03-1031</t>
  </si>
  <si>
    <t>Finger and Palm Optical Livescan Deck 1000DPI</t>
  </si>
  <si>
    <t>LSP-03-1034</t>
  </si>
  <si>
    <t>10-print (Non-Palm) Non-Optical Desktop Livescan Deck FAP 60</t>
  </si>
  <si>
    <t>LSP-03-1035</t>
  </si>
  <si>
    <t>10-print (Non-Palm) Non-Optical Portable Livescan Deck FAP 50</t>
  </si>
  <si>
    <t>LSP-03-1036</t>
  </si>
  <si>
    <t>FBI Certified Fingerprint Printer</t>
  </si>
  <si>
    <t>LSP-03-1037</t>
  </si>
  <si>
    <t>FBI Certified Fingerprint 2nd Card Tray</t>
  </si>
  <si>
    <t>LSP-03-1054</t>
  </si>
  <si>
    <t>Flatbed Scanner with FBI Certified Scanning Software</t>
  </si>
  <si>
    <t>LSP-03-1038</t>
  </si>
  <si>
    <t>DSLR Mugshot Camera w/Lens, A/C Adapter &amp; Mount</t>
  </si>
  <si>
    <t>LSP-03-1039</t>
  </si>
  <si>
    <t>DSLR A/C Adapter Only</t>
  </si>
  <si>
    <t>LSP-03-1040</t>
  </si>
  <si>
    <t>Mugshot Camera Panner</t>
  </si>
  <si>
    <t>LSP-03-1041</t>
  </si>
  <si>
    <t>Mugshot 3 Point Track Lighting</t>
  </si>
  <si>
    <t>LSP-03-1042</t>
  </si>
  <si>
    <t>FaceFind &amp; Photo Quality Assurance Software License</t>
  </si>
  <si>
    <t>LSP-03-1043</t>
  </si>
  <si>
    <t>Livescan Cabinet Base Unit (no adjustment)</t>
  </si>
  <si>
    <t>LSP-03-1044</t>
  </si>
  <si>
    <t>Livescan Cabinet Base Unit Motorized Height Adjustment</t>
  </si>
  <si>
    <t>LSP-03-1045</t>
  </si>
  <si>
    <t>Livescan Cabinet LCD Lighting</t>
  </si>
  <si>
    <t>LSP-03-1046</t>
  </si>
  <si>
    <t>Livescan Cabinet Camera and Lighting Mount</t>
  </si>
  <si>
    <t>LSP-03-1047</t>
  </si>
  <si>
    <t>Livescan Workstation with 24" LCD Monitor</t>
  </si>
  <si>
    <t>LSP-03-1048</t>
  </si>
  <si>
    <t>Livescan 22" Touchscreen Monitor</t>
  </si>
  <si>
    <t>LSP-03-1049</t>
  </si>
  <si>
    <t>Livescan Laptop</t>
  </si>
  <si>
    <t>LSP-03-1050</t>
  </si>
  <si>
    <t>Livescan 18% Gray Backdrop 4' x 8'</t>
  </si>
  <si>
    <t>LSP-03-1051</t>
  </si>
  <si>
    <t>LSP-03-1052</t>
  </si>
  <si>
    <t>Portable Livescan Transport Case</t>
  </si>
  <si>
    <t>LSP-03-1053</t>
  </si>
  <si>
    <t>Mugshot Web Camera</t>
  </si>
  <si>
    <t>NST-05-1010</t>
  </si>
  <si>
    <t>NIST Manager Application Server License</t>
  </si>
  <si>
    <t>NIST Manager</t>
  </si>
  <si>
    <t>NST-05-1011</t>
  </si>
  <si>
    <t>NIST Manager Print Server License</t>
  </si>
  <si>
    <t>NST-05-1012</t>
  </si>
  <si>
    <t>NIST Manager Capture License (Qty 1-5)</t>
  </si>
  <si>
    <t>NST-05-1013</t>
  </si>
  <si>
    <t>NIST Manager Capture License (Qty 6-10) each</t>
  </si>
  <si>
    <t>NST-05-1014</t>
  </si>
  <si>
    <t>NIST Manager Capture License (Qty 11+) each</t>
  </si>
  <si>
    <t>NST-05-1015</t>
  </si>
  <si>
    <t>NIST Manager Web Clients (Qty 1-5 Concurrent) each</t>
  </si>
  <si>
    <t>NST-05-1016</t>
  </si>
  <si>
    <t>NIST Manager Web Clients (Qty 10 Pack Concurrent) each</t>
  </si>
  <si>
    <t>NST-05-1017</t>
  </si>
  <si>
    <t>NIST Manager Web Clients (Qty 25 Pack Concurrent)</t>
  </si>
  <si>
    <t>NST-05-1018</t>
  </si>
  <si>
    <t xml:space="preserve">NIST Manager Web Clients (Qty 50 Pack Concurrent) </t>
  </si>
  <si>
    <t>Face Plus Facial Recognition Matching (Watchlist and Investigations):</t>
  </si>
  <si>
    <t>FRM-06-1010</t>
  </si>
  <si>
    <t>Face Plus Facial Recognition Matching Server</t>
  </si>
  <si>
    <t>Face Plus</t>
  </si>
  <si>
    <t>FRM-06-1011</t>
  </si>
  <si>
    <t>Face Plus Facial Recognition Application Server License (Enterprise System)</t>
  </si>
  <si>
    <t>FRM-06-1012</t>
  </si>
  <si>
    <t xml:space="preserve">            - 1,500,000 Enrolled Records</t>
  </si>
  <si>
    <t>FRM-06-1013</t>
  </si>
  <si>
    <t xml:space="preserve">             - 2,000,000 Enrolled Records</t>
  </si>
  <si>
    <t>FRM-06-1014</t>
  </si>
  <si>
    <t>FRM-06-1015</t>
  </si>
  <si>
    <t xml:space="preserve">            - 3,000,000 Enrolled Records</t>
  </si>
  <si>
    <t>FRM-06-1016</t>
  </si>
  <si>
    <t>Face Plus Facial Recognition Application Server License (Deluxe System)</t>
  </si>
  <si>
    <t>FRM-06-1017</t>
  </si>
  <si>
    <t>- 100,000 Enrolled Records</t>
  </si>
  <si>
    <t>FRM-06-1018</t>
  </si>
  <si>
    <t>- 250,000 Enrolled Records</t>
  </si>
  <si>
    <t>FRM-06-1019</t>
  </si>
  <si>
    <t>- 500,000 Enrolled Records</t>
  </si>
  <si>
    <t>FRM-06-1020</t>
  </si>
  <si>
    <t>-1,000,000 Enrolled Records</t>
  </si>
  <si>
    <t>FRM-06-1021</t>
  </si>
  <si>
    <t>Face Plus Facial Recognition Application Server License (Value System)</t>
  </si>
  <si>
    <t>FRM-06-1022</t>
  </si>
  <si>
    <t xml:space="preserve">            - 100,000 Enrolled Records</t>
  </si>
  <si>
    <t>FRM-06-1023</t>
  </si>
  <si>
    <t xml:space="preserve">            - 250,000 Enrolled Records</t>
  </si>
  <si>
    <t>FRM-06-1024</t>
  </si>
  <si>
    <t xml:space="preserve">            - 500,000 Enrolled Records</t>
  </si>
  <si>
    <t>FRM-06-1025</t>
  </si>
  <si>
    <t xml:space="preserve">            - 1,000,000 Enrolled Records</t>
  </si>
  <si>
    <t>FRM-06-1026</t>
  </si>
  <si>
    <t xml:space="preserve">   FacePlus Facial Recognition Application Server License (Enhanced Edition)</t>
  </si>
  <si>
    <t>FRM-06-1039</t>
  </si>
  <si>
    <t>-20,000 Enrolled Templates</t>
  </si>
  <si>
    <t>FRM-06-1027</t>
  </si>
  <si>
    <t xml:space="preserve">            -50,000 Enrolled Templates</t>
  </si>
  <si>
    <t>FRM-06-1028</t>
  </si>
  <si>
    <t xml:space="preserve">             -100,000 Enrolled Templates</t>
  </si>
  <si>
    <t>FRM-06-1029</t>
  </si>
  <si>
    <t xml:space="preserve">             -250,000 Enrolled Templates</t>
  </si>
  <si>
    <t>FRM-06-1030</t>
  </si>
  <si>
    <t xml:space="preserve">             - 500,000 Enrolled Templates</t>
  </si>
  <si>
    <t>FRM-06-1031</t>
  </si>
  <si>
    <t xml:space="preserve">             - 1,000,000 Enrolled Templates</t>
  </si>
  <si>
    <t>FRM-06-1032</t>
  </si>
  <si>
    <t xml:space="preserve">             -2,000,000 Enrolled Templates</t>
  </si>
  <si>
    <t>FRM-06-1033</t>
  </si>
  <si>
    <t xml:space="preserve">             -2,500,000 Enrolled Templates</t>
  </si>
  <si>
    <t>FRM-06-1034</t>
  </si>
  <si>
    <t xml:space="preserve">             -3,000,000 Enrolled Templates</t>
  </si>
  <si>
    <t>FRM-06-1035</t>
  </si>
  <si>
    <t xml:space="preserve">             -5,000,000 Enrolled Templates</t>
  </si>
  <si>
    <t>FRM-06-1036</t>
  </si>
  <si>
    <t xml:space="preserve">             -8,000,000 Enrolled Templates</t>
  </si>
  <si>
    <t>FRM-06-1037</t>
  </si>
  <si>
    <t xml:space="preserve">             -10,000,000 Enrolled Templates</t>
  </si>
  <si>
    <t>FRM-06-1038</t>
  </si>
  <si>
    <t xml:space="preserve">             -15,000,000 Enrolled Templates</t>
  </si>
  <si>
    <t xml:space="preserve">FRM-06-4001 </t>
  </si>
  <si>
    <t xml:space="preserve">Mobile Facial Recognition Web Server Application </t>
  </si>
  <si>
    <t>FRM-06-4010</t>
  </si>
  <si>
    <t>Mobile Facial Recognition Client License (qty 100)</t>
  </si>
  <si>
    <t>FRM-06-4015</t>
  </si>
  <si>
    <t>Mobile Facial Recognition Client License (qty 250)</t>
  </si>
  <si>
    <t>FRM-06-4020</t>
  </si>
  <si>
    <t>Mobile Facial Recognition Client License (qty 500)</t>
  </si>
  <si>
    <t>FRM-06-4025</t>
  </si>
  <si>
    <t>Mobile Facial Recognition Client License (qty1000)</t>
  </si>
  <si>
    <t>FRM-06-4030</t>
  </si>
  <si>
    <t>Mobile Facial Recognition Client License (qty 2500)</t>
  </si>
  <si>
    <t>FRM-06-4040</t>
  </si>
  <si>
    <t>Mobile Facial Recognition Client Enterprise License</t>
  </si>
  <si>
    <t xml:space="preserve">   FacePlus Facial Recognition Application Server License (daVinci Series)</t>
  </si>
  <si>
    <t>FRM-06-3010</t>
  </si>
  <si>
    <t>- 50,000 Enrolled Templates</t>
  </si>
  <si>
    <t>FRM-06-3015</t>
  </si>
  <si>
    <t>- 100,000 Enrolled Templates</t>
  </si>
  <si>
    <t>FRM-06-3020</t>
  </si>
  <si>
    <t>- 200,000 Enrolled Templates</t>
  </si>
  <si>
    <t>FRM-06-3025</t>
  </si>
  <si>
    <t>- 500,000 Enrolled Templates</t>
  </si>
  <si>
    <t>FRM-06-3030</t>
  </si>
  <si>
    <t>- 750,000 Enrolled Templates</t>
  </si>
  <si>
    <t>FRM-06-3035</t>
  </si>
  <si>
    <t>- 1,000,000 Enrolled Templates</t>
  </si>
  <si>
    <t>FRM-06-3040</t>
  </si>
  <si>
    <t>- 1,500,000 Enrolled Templates</t>
  </si>
  <si>
    <t>FRM-06-3045</t>
  </si>
  <si>
    <t>- 2,000,000 Enrolled Templates</t>
  </si>
  <si>
    <t>FRM-06-3050</t>
  </si>
  <si>
    <t>- 2,500,000 Enrolled Templates</t>
  </si>
  <si>
    <t>FRM-06-3055</t>
  </si>
  <si>
    <t>- 3,000,000 Enrolled Templates</t>
  </si>
  <si>
    <t>FRM-06-3060</t>
  </si>
  <si>
    <t>- 4,000,000 Enrolled Templates</t>
  </si>
  <si>
    <t>FRM-06-3070</t>
  </si>
  <si>
    <t>- 5,000,000 Enrolled Templates</t>
  </si>
  <si>
    <t>FRM-06-3080</t>
  </si>
  <si>
    <t>- 6,000,000 Enrolled Templates</t>
  </si>
  <si>
    <t>FRM-06-3090</t>
  </si>
  <si>
    <t>- 7,500,000 Enrolled Templates</t>
  </si>
  <si>
    <t>FRM-06-3100</t>
  </si>
  <si>
    <t>- 10,000,000 Enrolled Templates</t>
  </si>
  <si>
    <t>FRM-06-3150</t>
  </si>
  <si>
    <t>- 15,000,000 Enrolled Templates</t>
  </si>
  <si>
    <t>FRM-06-3200</t>
  </si>
  <si>
    <t>- 20,000,000 Enrolled Templates</t>
  </si>
  <si>
    <t>FRM-06-3300</t>
  </si>
  <si>
    <t>- 30,000,000 Enrolled Templates</t>
  </si>
  <si>
    <t>FRM-06-3010SA</t>
  </si>
  <si>
    <t>- 50,000 Enrolled Templates Software Assurance</t>
  </si>
  <si>
    <t>FRM-06-3015SA</t>
  </si>
  <si>
    <t>- 100,000 Enrolled Templates  Software Assurance</t>
  </si>
  <si>
    <t>FRM-06-3020SA</t>
  </si>
  <si>
    <t>- 200,000 Enrolled Templates  Software Assurance</t>
  </si>
  <si>
    <t>FRM-06-3025SA</t>
  </si>
  <si>
    <t>- 500,000 Enrolled Templates  Software Assurance</t>
  </si>
  <si>
    <t>FRM-06-3030SA</t>
  </si>
  <si>
    <t>- 750,000 Enrolled Templates  Software Assurance</t>
  </si>
  <si>
    <t>FRM-06-3035SA</t>
  </si>
  <si>
    <t>- 1,000,000 Enrolled Templates  Software Assurance</t>
  </si>
  <si>
    <t>FRM-06-3040SA</t>
  </si>
  <si>
    <t>- 1,500,000 Enrolled Templates  Software Assurance</t>
  </si>
  <si>
    <t>FRM-06-3045SA</t>
  </si>
  <si>
    <t>- 2,000,000 Enrolled Templates  Software Assurance</t>
  </si>
  <si>
    <t>FRM-06-3050SA</t>
  </si>
  <si>
    <t>- 2,500,000 Enrolled Templates  Software Assurance</t>
  </si>
  <si>
    <t>FRM-06-3055SA</t>
  </si>
  <si>
    <t>- 3,000,000 Enrolled Templates  Software Assurance</t>
  </si>
  <si>
    <t>FRM-06-3060SA</t>
  </si>
  <si>
    <t>- 4,000,000 Enrolled Templates  Software Assurance</t>
  </si>
  <si>
    <t>FRM-06-3070SA</t>
  </si>
  <si>
    <t>- 5,000,000 Enrolled Templates  Software Assurance</t>
  </si>
  <si>
    <t>FRM-06-3080SA</t>
  </si>
  <si>
    <t>- 6,000,000 Enrolled Templates  Software Assurance</t>
  </si>
  <si>
    <t>FRM-06-3090SA</t>
  </si>
  <si>
    <t>- 7,500,000 Enrolled Templates  Software Assurance</t>
  </si>
  <si>
    <t>FRM-06-3100SA</t>
  </si>
  <si>
    <t>- 10,000,000 Enrolled Templates  Software Assurance</t>
  </si>
  <si>
    <t>FRM-06-3150SA</t>
  </si>
  <si>
    <t>- 15,000,000 Enrolled Templates  Software Assurance</t>
  </si>
  <si>
    <t>FRM-06-3200SA</t>
  </si>
  <si>
    <t>- 20,000,000 Enrolled Templates  Software Assurance</t>
  </si>
  <si>
    <t>FRM-06-3300SA</t>
  </si>
  <si>
    <t>- 30,000,000 Enrolled Templates  Software Assurance</t>
  </si>
  <si>
    <t xml:space="preserve">   FacePlus FR Case Management Client Licenses</t>
  </si>
  <si>
    <t>FRM-06-1050</t>
  </si>
  <si>
    <t xml:space="preserve">             -1 Client License</t>
  </si>
  <si>
    <t>FRM-06-1051</t>
  </si>
  <si>
    <t xml:space="preserve">             -5 Client Licenses</t>
  </si>
  <si>
    <t>FRM-06-1052</t>
  </si>
  <si>
    <t xml:space="preserve">             -10 Client Licenses</t>
  </si>
  <si>
    <t>FRM-06-1053</t>
  </si>
  <si>
    <t xml:space="preserve">             -20 Client Licenses</t>
  </si>
  <si>
    <t xml:space="preserve">    FacePlus FR Case Management with Pose Correction  Client Licenses</t>
  </si>
  <si>
    <t>FRM-06-1060</t>
  </si>
  <si>
    <t>FRM-06-1061</t>
  </si>
  <si>
    <t>FRM-06-1062</t>
  </si>
  <si>
    <t>FRM-06-1063</t>
  </si>
  <si>
    <t>FRM-06-1054</t>
  </si>
  <si>
    <t xml:space="preserve">            - 50 Client Licenses</t>
  </si>
  <si>
    <t>FRM-06-1059</t>
  </si>
  <si>
    <t xml:space="preserve">           - Unlimited Site License</t>
  </si>
  <si>
    <t>FacePlus Video Processing</t>
  </si>
  <si>
    <t>FRM-06-3001</t>
  </si>
  <si>
    <t>Video Processing (Qty 1)</t>
  </si>
  <si>
    <t>FRM-06-3005</t>
  </si>
  <si>
    <t>Video Processing (5-Pack)</t>
  </si>
  <si>
    <t>Video Processing (10-Pack)</t>
  </si>
  <si>
    <t>FSN-07-1010</t>
  </si>
  <si>
    <r>
      <rPr>
        <b/>
        <sz val="12"/>
        <rFont val="Times New Roman"/>
        <family val="1"/>
      </rPr>
      <t>Fusion Application Server Software</t>
    </r>
    <r>
      <rPr>
        <sz val="12"/>
        <rFont val="Times New Roman"/>
        <family val="1"/>
      </rPr>
      <t xml:space="preserve"> --- Plus labor to manage the project, train, install, configure, integration adaptor software that provides a platform for interoperability of unlike systems including business rules. </t>
    </r>
  </si>
  <si>
    <t>Fusion</t>
  </si>
  <si>
    <t>FSN-07-1011</t>
  </si>
  <si>
    <t>Fusion Data Source Interface (Each)</t>
  </si>
  <si>
    <t>FacePlus Facial Recognition Application Server License (Gen III-R Edition )</t>
  </si>
  <si>
    <t>FRM-06-5000</t>
  </si>
  <si>
    <t xml:space="preserve">10,000 Face Plus Templates Gen III-R Edition </t>
  </si>
  <si>
    <t>FRM-06-5001</t>
  </si>
  <si>
    <t xml:space="preserve">25,000 Face Plus Templates Gen III-R Edition </t>
  </si>
  <si>
    <t>FRM-06-5002</t>
  </si>
  <si>
    <t xml:space="preserve">50,000 Face Plus Templates Gen III-R Edition </t>
  </si>
  <si>
    <t>FRM-06-5003</t>
  </si>
  <si>
    <t xml:space="preserve">100,000 Face Plus Templates Gen III-R Edition </t>
  </si>
  <si>
    <t>FRM-06-5004</t>
  </si>
  <si>
    <t xml:space="preserve">125,000 Face Plus Templates Gen III-R Edition </t>
  </si>
  <si>
    <t>FRM-06-5005</t>
  </si>
  <si>
    <t xml:space="preserve">150,000 Face Plus Templates Gen III-R Edition </t>
  </si>
  <si>
    <t>FRM-06-5006</t>
  </si>
  <si>
    <t xml:space="preserve">200,000 Face Plus Templates Gen III-R Edition </t>
  </si>
  <si>
    <t>FRM-06-5007</t>
  </si>
  <si>
    <t xml:space="preserve">400,000 Face Plus Templates Gen III-R Edition </t>
  </si>
  <si>
    <t>FRM-06-5008</t>
  </si>
  <si>
    <t xml:space="preserve">500,000 Face Plus Templates Gen III-R Edition </t>
  </si>
  <si>
    <t>FRM-06-5009</t>
  </si>
  <si>
    <t xml:space="preserve">750,000 Face Plus Templates Gen III-R Edition </t>
  </si>
  <si>
    <t>FRM-06-5010</t>
  </si>
  <si>
    <t xml:space="preserve">1,000,000 Face Plus Templates Gen III-R Edition </t>
  </si>
  <si>
    <t>FRM-06-5011</t>
  </si>
  <si>
    <t xml:space="preserve">1,250,000 Face Plus Templates Gen III-R Edition </t>
  </si>
  <si>
    <t>FRM-06-5012</t>
  </si>
  <si>
    <t xml:space="preserve">1,500,000 Face Plus Templates Gen III-R Edition </t>
  </si>
  <si>
    <t>FRM-06-5013</t>
  </si>
  <si>
    <t xml:space="preserve">1,800,000 Face Plus Templates Gen III-R Edition </t>
  </si>
  <si>
    <t>FRM-06-5014</t>
  </si>
  <si>
    <t xml:space="preserve">2,000,000 Face Plus Templates Gen III-R Edition </t>
  </si>
  <si>
    <t>FRM-06-5015</t>
  </si>
  <si>
    <t xml:space="preserve">2,250,000 Face Plus Templates Gen III-R Edition </t>
  </si>
  <si>
    <t>FRM-06-5016</t>
  </si>
  <si>
    <t>FRM-06-5017</t>
  </si>
  <si>
    <t xml:space="preserve">2,750,000 Face Plus Templates Gen III-R Edition </t>
  </si>
  <si>
    <t>FRM-06-5018</t>
  </si>
  <si>
    <t xml:space="preserve">3,000,000 Face Plus Templates Gen III-R Edition </t>
  </si>
  <si>
    <t>FRM-06-5019</t>
  </si>
  <si>
    <t xml:space="preserve">3,500,000 Face Plus Templates Gen III-R Edition </t>
  </si>
  <si>
    <t>FRM-06-5020</t>
  </si>
  <si>
    <t xml:space="preserve">4,000,000 Face Plus Templates Gen III-R Edition </t>
  </si>
  <si>
    <t>FRM-06-5021</t>
  </si>
  <si>
    <t xml:space="preserve">5,000,000 Face Plus Templates Gen III-R Edition </t>
  </si>
  <si>
    <t>FRM-06-5022</t>
  </si>
  <si>
    <t xml:space="preserve">6,000,000 Face Plus Templates Gen III-R Edition </t>
  </si>
  <si>
    <t>FRM-06-5023</t>
  </si>
  <si>
    <t xml:space="preserve">7,500,000 Face Plus Templates Gen III-R Edition </t>
  </si>
  <si>
    <t>FRM-06-5024</t>
  </si>
  <si>
    <t xml:space="preserve">10,000,000 Face Plus Templates Gen III-R Edition </t>
  </si>
  <si>
    <t>FRM-06-5025</t>
  </si>
  <si>
    <t xml:space="preserve">12,500,000 Face Plus Templates Gen III-R Edition </t>
  </si>
  <si>
    <t>FRM-06-5026</t>
  </si>
  <si>
    <t xml:space="preserve">15,000,000 Face Plus Templates Gen III-R Edition </t>
  </si>
  <si>
    <t>FRM-06-5027</t>
  </si>
  <si>
    <t xml:space="preserve">16,000,000 Face Plus Templates Gen III-R Edition </t>
  </si>
  <si>
    <t>FRM-06-5028</t>
  </si>
  <si>
    <t xml:space="preserve">17,000,000 Face Plus Templates Gen III-R Edition </t>
  </si>
  <si>
    <t>FRM-06-5029</t>
  </si>
  <si>
    <t xml:space="preserve">18,000,000 Face Plus Templates Gen III-R Edition </t>
  </si>
  <si>
    <t>FRM-06-5030</t>
  </si>
  <si>
    <t xml:space="preserve">20,000,000 Face Plus Templates Gen III-R Edition </t>
  </si>
  <si>
    <t>FRM-06-5031</t>
  </si>
  <si>
    <t xml:space="preserve">25,000,000 Face Plus Templates Gen III-R Edition </t>
  </si>
  <si>
    <t>FRM-06-5032</t>
  </si>
  <si>
    <t xml:space="preserve">30,000,000 Face Plus Templates Gen III-R Edition </t>
  </si>
  <si>
    <t>FRM-06-5033</t>
  </si>
  <si>
    <t xml:space="preserve">50,000,000 Face Plus Templates Gen III-R Edition </t>
  </si>
  <si>
    <t>FRM-06-5034</t>
  </si>
  <si>
    <t xml:space="preserve">100,000,000 Face Plus Templates Gen III-R Edition </t>
  </si>
  <si>
    <t>FRM-06-5035</t>
  </si>
  <si>
    <t xml:space="preserve">200,000,000 Face Plus Templates Gen III-R Edition </t>
  </si>
  <si>
    <t>FRM-06-5100</t>
  </si>
  <si>
    <t>10,000 Face Plus Templates Gen III-R Edition  Software Assurance</t>
  </si>
  <si>
    <t>FRM-06-5101</t>
  </si>
  <si>
    <t>25,000 Face Plus Templates Gen III-R Edition  Software Assurance</t>
  </si>
  <si>
    <t>FRM-06-5102</t>
  </si>
  <si>
    <t>50,000 Face Plus Templates Gen III-R Edition Software Assurance</t>
  </si>
  <si>
    <t>FRM-06-5103</t>
  </si>
  <si>
    <t>100,000 Face Plus Templates Gen III-R Edition Software Assurance</t>
  </si>
  <si>
    <t>FRM-06-5104</t>
  </si>
  <si>
    <t>125,000 Face Plus Templates Gen III-R Edition Software Assurance</t>
  </si>
  <si>
    <t>FRM-06-5105</t>
  </si>
  <si>
    <t>150,000 Face Plus Templates Gen III-R Edition Software Assurance</t>
  </si>
  <si>
    <t>FRM-06-5106</t>
  </si>
  <si>
    <t>200,000 Face Plus Templates Gen III-R Edition Software Assurance</t>
  </si>
  <si>
    <t>FRM-06-5107</t>
  </si>
  <si>
    <t>400,000 Face Plus Templates Gen III-R Edition Software Assurance</t>
  </si>
  <si>
    <t>FRM-06-5108</t>
  </si>
  <si>
    <t>500,000 Face Plus Templates Gen III-R Edition Software Assurance</t>
  </si>
  <si>
    <t>FRM-06-5109</t>
  </si>
  <si>
    <t>750,000 Face Plus Templates Gen III-R Edition Software Assurance</t>
  </si>
  <si>
    <t>FRM-06-5110</t>
  </si>
  <si>
    <t>1,000,000 Face Plus Templates Gen III-R Edition Software Assurance</t>
  </si>
  <si>
    <t>FRM-06-5111</t>
  </si>
  <si>
    <t>1,250,000 Face Plus Templates Gen III-R Edition Software Assurance</t>
  </si>
  <si>
    <t>FRM-06-5112</t>
  </si>
  <si>
    <t>1,500,000 Face Plus Templates Gen III-R Edition Software Assurance</t>
  </si>
  <si>
    <t>FRM-06-5113</t>
  </si>
  <si>
    <t>1,800,000 Face Plus Templates Gen III-R Edition Software Assurance</t>
  </si>
  <si>
    <t>FRM-06-5114</t>
  </si>
  <si>
    <t>2,000,000 Face Plus Templates Gen III-R Edition Software Assurance</t>
  </si>
  <si>
    <t>FRM-06-5115</t>
  </si>
  <si>
    <t>2,250,000 Face Plus Templates Gen III-R Edition Software Assurance</t>
  </si>
  <si>
    <t>FRM-06-5116</t>
  </si>
  <si>
    <t>FRM-06-5117</t>
  </si>
  <si>
    <t>2,750,000 Face Plus Templates Gen III-R Edition Software Assurance</t>
  </si>
  <si>
    <t>FRM-06-5118</t>
  </si>
  <si>
    <t>3,000,000 Face Plus Templates Gen III-R Edition Software Assurance</t>
  </si>
  <si>
    <t>FRM-06-5119</t>
  </si>
  <si>
    <t>3,500,000 Face Plus Templates Gen III-R Edition Software Assurance</t>
  </si>
  <si>
    <t>FRM-06-5120</t>
  </si>
  <si>
    <t>4,000,000 Face Plus Templates Gen III-R Edition Software Assurance</t>
  </si>
  <si>
    <t>FRM-06-5121</t>
  </si>
  <si>
    <t>5,000,000 Face Plus Templates Gen III-R Edition Software Assurance</t>
  </si>
  <si>
    <t>FRM-06-5122</t>
  </si>
  <si>
    <t>6,000,000 Face Plus Templates Gen III-R Edition Software Assurance</t>
  </si>
  <si>
    <t>FRM-06-5123</t>
  </si>
  <si>
    <t>7,500,000 Face Plus Templates Gen III-R Edition Software Assurance</t>
  </si>
  <si>
    <t>FRM-06-5124</t>
  </si>
  <si>
    <t>10,000,000 Face Plus Templates Gen III-R Edition Software Assurance</t>
  </si>
  <si>
    <t>FRM-06-5125</t>
  </si>
  <si>
    <t>12,500,000 Face Plus Templates Gen III-R Edition Software Assurance</t>
  </si>
  <si>
    <t>FRM-06-5126</t>
  </si>
  <si>
    <t>15,000,000 Face Plus Templates Gen III-R Edition Software Assurance</t>
  </si>
  <si>
    <t>FRM-06-5127</t>
  </si>
  <si>
    <t>16,000,000 Face Plus Templates Gen III-R Edition Software Assurance</t>
  </si>
  <si>
    <t>FRM-06-5128</t>
  </si>
  <si>
    <t>17,000,000 Face Plus Templates Gen III-R Edition Software Assurance</t>
  </si>
  <si>
    <t>FRM-06-5129</t>
  </si>
  <si>
    <t>18,000,000 Face Plus Templates Gen III-R Edition Software Assurance</t>
  </si>
  <si>
    <t>FRM-06-5130</t>
  </si>
  <si>
    <t>20,000,000 Face Plus Templates Gen III-R Edition Software Assurance</t>
  </si>
  <si>
    <t>FRM-06-5131</t>
  </si>
  <si>
    <t>25,000,000 Face Plus Templates Gen III-R Edition Software Assurance</t>
  </si>
  <si>
    <t>FRM-06-5132</t>
  </si>
  <si>
    <t>30,000,000 Face Plus Templates Gen III-R Edition Software Assurance</t>
  </si>
  <si>
    <t>FRM-06-5133</t>
  </si>
  <si>
    <t>50,000,000 Face Plus Templates Gen III-R Edition Software Assurance</t>
  </si>
  <si>
    <t>FRM-06-5134</t>
  </si>
  <si>
    <t>100,000,000 Face Plus Templates Gen III-R Edition Software Assurance</t>
  </si>
  <si>
    <t>FRM-06-5135</t>
  </si>
  <si>
    <t>200,000,000 Face Plus Templates Gen III-R Edition Software Assurance</t>
  </si>
  <si>
    <t>FRM-06-5136</t>
  </si>
  <si>
    <t>Real Time Screening (RTS) Server License</t>
  </si>
  <si>
    <t>FRM-06-5137</t>
  </si>
  <si>
    <t>Real Time Screening (RTS) Enrollment Station License</t>
  </si>
  <si>
    <t>FRM-06-5138</t>
  </si>
  <si>
    <t xml:space="preserve"> IrisPlus &amp; TattooPlus Matching</t>
  </si>
  <si>
    <t>ITP-19-1000</t>
  </si>
  <si>
    <t>Iris &amp; Tattoo Plus</t>
  </si>
  <si>
    <t>ITP-19-1001</t>
  </si>
  <si>
    <t>ITP-19-1002</t>
  </si>
  <si>
    <t>ITP-19-1003</t>
  </si>
  <si>
    <t>ITP-19-1004</t>
  </si>
  <si>
    <t>ITP-19-1005</t>
  </si>
  <si>
    <t>ITP-19-1006</t>
  </si>
  <si>
    <t>ITP-19-1007</t>
  </si>
  <si>
    <t>ITP-19-1008</t>
  </si>
  <si>
    <t>ITP-19-1009</t>
  </si>
  <si>
    <t>ITP-19-1010</t>
  </si>
  <si>
    <t>ITP-19-1011</t>
  </si>
  <si>
    <t>Iris Capture Camera Goggles</t>
  </si>
  <si>
    <t>ITP-19-1012</t>
  </si>
  <si>
    <t>DSLR Tattoo Capture Camera</t>
  </si>
  <si>
    <t>ITP-19-1013</t>
  </si>
  <si>
    <t>Watch List Monitor with up to 5 clients</t>
  </si>
  <si>
    <t>Equipment &amp; Supplies</t>
  </si>
  <si>
    <t>EQP-14-1001</t>
  </si>
  <si>
    <t>5 Minute UPS</t>
  </si>
  <si>
    <t>EQP-14-1002</t>
  </si>
  <si>
    <t>30 Minute UPS</t>
  </si>
  <si>
    <t>EQP-14-1003</t>
  </si>
  <si>
    <t>Camera Tripod</t>
  </si>
  <si>
    <t>EQP-14-1004</t>
  </si>
  <si>
    <t>Portable 18% Backdrop</t>
  </si>
  <si>
    <t>EQP-14-1005</t>
  </si>
  <si>
    <t>Color Laser Printer</t>
  </si>
  <si>
    <t>EQP-14-1006</t>
  </si>
  <si>
    <t>Background Height Chart</t>
  </si>
  <si>
    <t>EQP-14-1007</t>
  </si>
  <si>
    <t>Barcode Reader 1D</t>
  </si>
  <si>
    <t>EQP-10-1008</t>
  </si>
  <si>
    <t>Barcode Reader 2D</t>
  </si>
  <si>
    <t>EQP-10-1009</t>
  </si>
  <si>
    <t>Magstripe Reader</t>
  </si>
  <si>
    <t>EQP-10-1010</t>
  </si>
  <si>
    <t>Signature Pad</t>
  </si>
  <si>
    <t>EQP-10-1011</t>
  </si>
  <si>
    <t>USB Charger and Cable</t>
  </si>
  <si>
    <t>EQP-10-1012</t>
  </si>
  <si>
    <t>Mobile Charger Suction Mount</t>
  </si>
  <si>
    <t>System Hardware &amp; DataBase Licensing</t>
  </si>
  <si>
    <t>Servers</t>
  </si>
  <si>
    <t>2 Terabyte Drive Configs</t>
  </si>
  <si>
    <t>HRD-19-1000</t>
  </si>
  <si>
    <t>Server with 4.0 TB storage w/ Raid V</t>
  </si>
  <si>
    <t>Hardware &amp; DB</t>
  </si>
  <si>
    <t>HRD-19-1001</t>
  </si>
  <si>
    <t>Server with 6 TB storage w/ Raid V</t>
  </si>
  <si>
    <t>HRD-19-1002</t>
  </si>
  <si>
    <t>Server with 8 TB storage w/ Raid V</t>
  </si>
  <si>
    <t>HRD-19-1003</t>
  </si>
  <si>
    <t>Server with 10 TB storage w/ Raid V</t>
  </si>
  <si>
    <t>4 Terabyte Drive Configs</t>
  </si>
  <si>
    <t>HRD-19-1004</t>
  </si>
  <si>
    <t>Server with 8.0 TB storage w/ Raid V</t>
  </si>
  <si>
    <t>HRD-19-1005</t>
  </si>
  <si>
    <t>Server with 12 TB storage w/ Raid V</t>
  </si>
  <si>
    <t>HRD-19-1006</t>
  </si>
  <si>
    <t>Server with 16 TB storage w/ Raid V</t>
  </si>
  <si>
    <t>HRD-19-1007</t>
  </si>
  <si>
    <t>Server with 20 TB storage w/ Raid V</t>
  </si>
  <si>
    <t>8 Terabyte Drive Configs</t>
  </si>
  <si>
    <t>HRD-19-1008</t>
  </si>
  <si>
    <t>Server with 16.0 TB storage w/ Raid V</t>
  </si>
  <si>
    <t>HRD-19-1009</t>
  </si>
  <si>
    <t>Server with 24 TB storage w/ Raid V</t>
  </si>
  <si>
    <t>HRD-19-1010</t>
  </si>
  <si>
    <t>Server with 32 TB storage w/ Raid V</t>
  </si>
  <si>
    <t>HRD-19-1011</t>
  </si>
  <si>
    <t>Server with 40 TB storage w/ Raid V</t>
  </si>
  <si>
    <t>10 Terabyte Drive Configs</t>
  </si>
  <si>
    <t>HRD-19-1012</t>
  </si>
  <si>
    <t>Server with 20.0 TB storage w/ Raid V</t>
  </si>
  <si>
    <t>HRD-19-1013</t>
  </si>
  <si>
    <t>Server with 30 TB storage w/ Raid V</t>
  </si>
  <si>
    <t>HRD-19-1014</t>
  </si>
  <si>
    <t>HRD-19-1015</t>
  </si>
  <si>
    <t>Server with 50 TB storage w/ Raid V</t>
  </si>
  <si>
    <t>Workstations</t>
  </si>
  <si>
    <t>HRD-19-1016</t>
  </si>
  <si>
    <t>Standard Workstation</t>
  </si>
  <si>
    <t>HRD-19-1017</t>
  </si>
  <si>
    <t>High Performance Workstation</t>
  </si>
  <si>
    <t>HRD-19-1018</t>
  </si>
  <si>
    <t>19" LCD Monitor</t>
  </si>
  <si>
    <t>HRD-19-1019</t>
  </si>
  <si>
    <t>23" LCD Monitor</t>
  </si>
  <si>
    <t>HRD-19-1020</t>
  </si>
  <si>
    <t>24" LCD Monitor</t>
  </si>
  <si>
    <t>HRD-19-1021</t>
  </si>
  <si>
    <t>27" LCD Monitor</t>
  </si>
  <si>
    <t>HRD-19-1022</t>
  </si>
  <si>
    <t>Tablet Computer</t>
  </si>
  <si>
    <t>HRD-19-1023</t>
  </si>
  <si>
    <t>Mobile Hand-Held Computer</t>
  </si>
  <si>
    <t>DB Licensing</t>
  </si>
  <si>
    <t>HRD-19-1024</t>
  </si>
  <si>
    <t>Standard Edition for Two Cores</t>
  </si>
  <si>
    <t>HRD-19-1025</t>
  </si>
  <si>
    <t>Standard Edition for Four Cores</t>
  </si>
  <si>
    <t>HRD-19-1026</t>
  </si>
  <si>
    <t>Standard Edition for Six Cores</t>
  </si>
  <si>
    <t>HRD-19-1027</t>
  </si>
  <si>
    <t>Standard Edition for Two Cores w/Software Assurance</t>
  </si>
  <si>
    <t>HRD-19-1028</t>
  </si>
  <si>
    <t>Standard Edition for Four Cores w/Software Assurance</t>
  </si>
  <si>
    <t>HRD-19-1029</t>
  </si>
  <si>
    <t>Standard Edition for Six Cores w/Software Assurance</t>
  </si>
  <si>
    <t>HRD-19-1030</t>
  </si>
  <si>
    <t>Enterprise Edition for Two Cores</t>
  </si>
  <si>
    <t>HRD-19-1031</t>
  </si>
  <si>
    <t>Enterprise Edition for Four Cores</t>
  </si>
  <si>
    <t>HRD-19-1032</t>
  </si>
  <si>
    <t>Enterprise Edition for Two Cores w/Software Assurance</t>
  </si>
  <si>
    <t>HRD-19-1033</t>
  </si>
  <si>
    <t>Enterprise Edition for Four Cores w/Software Assurance</t>
  </si>
  <si>
    <t>NIST Manager Fingerprint Archiving (Store ten-print fingerprint records)</t>
  </si>
  <si>
    <t>Real Time Screening (RTS) Monitoring Station license</t>
  </si>
  <si>
    <t>Iris or Tattoo Matching License Up to 10,000 templates</t>
  </si>
  <si>
    <t>Iris or Tattoo Matching License Up to 50,000 templates</t>
  </si>
  <si>
    <t>Iris or Tattoo Matching License Up to 100,000 templates</t>
  </si>
  <si>
    <t>Iris or Tattoo Matching License Up to 250,000 templates</t>
  </si>
  <si>
    <t>Iris or Tattoo Matching License Up to 500,000 templates</t>
  </si>
  <si>
    <t>Iris or Tattoo Matching License Up to 1,000,000 templates</t>
  </si>
  <si>
    <t>Iris or Tattoo Matching License Up to 1,500,000 templates</t>
  </si>
  <si>
    <t>Iris or Tattoo Matching License Up to 2,000,000 templates</t>
  </si>
  <si>
    <t>Iris or Tattoo Matching License Up to 2,500,000 templates</t>
  </si>
  <si>
    <t>Iris or Tattoo Matching License Up to 3,000,000 templates</t>
  </si>
  <si>
    <t>Iris or Tattoo Matching Server</t>
  </si>
  <si>
    <t xml:space="preserve">   Digital PhotoManager StandAlone System </t>
  </si>
  <si>
    <t xml:space="preserve">   Digital PhotoManager Laptop Station</t>
  </si>
  <si>
    <t>Palm Stitching Software</t>
  </si>
  <si>
    <t>Livescan 18% Gray Deluxe Mounted Backdrop 4' x 4'</t>
  </si>
  <si>
    <t>Contractor Name:</t>
  </si>
  <si>
    <t>Contractor Name</t>
  </si>
  <si>
    <t>Lot Awarded:</t>
  </si>
  <si>
    <t>Region(s) Awarded:</t>
  </si>
  <si>
    <t>GROUP 77201 Award 23150 - Intelligent Facility and Security Systems and Solutions</t>
  </si>
  <si>
    <t>Clearview Data Systems, Inc.</t>
  </si>
  <si>
    <t>Equipment Pricing</t>
  </si>
  <si>
    <t>Livescan Store &amp; Forwarding Technician Onsite Region 2</t>
  </si>
  <si>
    <t>Livescan Store &amp; Forwarding Technician Onsite Region 3</t>
  </si>
  <si>
    <t>Livescan Store &amp; Forwarding Technician Onsite Region 4</t>
  </si>
  <si>
    <t>Livescan Store &amp; Forwarding Technician Onsite Region 5</t>
  </si>
  <si>
    <t>Livescan Store &amp; Forwarding Technician Onsite Region 6</t>
  </si>
  <si>
    <t>Livescan Store &amp; Forwarding Technician Onsite Region 7</t>
  </si>
  <si>
    <t>Livescan Store &amp; Forwarding Technician Onsite Region 8</t>
  </si>
  <si>
    <t>Livescan Store &amp; Forwarding Technician Onsite Region 9</t>
  </si>
  <si>
    <t xml:space="preserve">Effective Dates: </t>
  </si>
  <si>
    <t>Equipment:</t>
  </si>
  <si>
    <t>Prevailing Wage Rates:</t>
  </si>
  <si>
    <t>Non-Prevailing Wage Rates:</t>
  </si>
  <si>
    <t>N/A</t>
  </si>
  <si>
    <t>PT68771:  NYS NET PRICING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</si>
</sst>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b/>
      <sz val="12"/>
      <name val="Times New Roman"/>
      <family val="1"/>
    </font>
    <font>
      <sz val="12"/>
      <name val="Times New Roman"/>
      <family val="1"/>
    </font>
    <font>
      <sz val="8"/>
      <name val="Arial"/>
      <family val="2"/>
    </font>
    <font>
      <b/>
      <u/>
      <sz val="12"/>
      <name val="Times New Roman Bold"/>
    </font>
    <font>
      <sz val="12"/>
      <name val="Symbol"/>
      <family val="1"/>
      <charset val="2"/>
    </font>
    <font>
      <sz val="7"/>
      <name val="Times New Roman"/>
      <family val="1"/>
    </font>
    <font>
      <sz val="10"/>
      <name val="Times New Roman"/>
      <family val="1"/>
    </font>
    <font>
      <b/>
      <sz val="10"/>
      <name val="Arial"/>
      <family val="2"/>
    </font>
    <font>
      <sz val="12"/>
      <name val="Times New Roman"/>
      <family val="1"/>
      <charset val="2"/>
    </font>
    <font>
      <b/>
      <sz val="14"/>
      <name val="Arial"/>
      <family val="2"/>
    </font>
    <font>
      <b/>
      <sz val="12"/>
      <name val="Arial"/>
      <family val="2"/>
    </font>
    <font>
      <sz val="12"/>
      <color theme="1"/>
      <name val="Times New Roman"/>
      <family val="1"/>
    </font>
    <font>
      <sz val="10"/>
      <color theme="1"/>
      <name val="Arial"/>
      <family val="2"/>
    </font>
    <font>
      <sz val="11"/>
      <name val="Calibri"/>
      <family val="2"/>
      <scheme val="minor"/>
    </font>
    <font>
      <b/>
      <sz val="11"/>
      <color theme="1"/>
      <name val="Calibri"/>
      <family val="2"/>
      <scheme val="minor"/>
    </font>
    <font>
      <sz val="11"/>
      <name val="Arial"/>
      <family val="2"/>
    </font>
    <font>
      <b/>
      <sz val="14"/>
      <color theme="0"/>
      <name val="Arial"/>
      <family val="2"/>
    </font>
    <font>
      <b/>
      <sz val="11"/>
      <color theme="0"/>
      <name val="Arial"/>
      <family val="2"/>
    </font>
    <font>
      <sz val="10"/>
      <name val="Arial"/>
      <family val="2"/>
    </font>
    <font>
      <b/>
      <sz val="10"/>
      <color theme="1"/>
      <name val="Arial"/>
      <family val="2"/>
    </font>
    <font>
      <b/>
      <sz val="14"/>
      <color theme="1"/>
      <name val="Calibri"/>
      <family val="2"/>
      <scheme val="minor"/>
    </font>
    <font>
      <b/>
      <sz val="16"/>
      <color theme="1"/>
      <name val="Calibri"/>
      <family val="2"/>
      <scheme val="minor"/>
    </font>
    <font>
      <b/>
      <sz val="16"/>
      <name val="Calibri"/>
      <family val="2"/>
      <scheme val="minor"/>
    </font>
    <font>
      <sz val="11"/>
      <name val="The Arial"/>
    </font>
    <font>
      <b/>
      <sz val="11"/>
      <name val="The Arial"/>
    </font>
    <font>
      <sz val="11"/>
      <name val="Times New Roman"/>
      <family val="1"/>
    </font>
    <font>
      <b/>
      <u/>
      <sz val="11"/>
      <name val="The Arial"/>
    </font>
    <font>
      <sz val="14"/>
      <name val="Arial"/>
      <family val="2"/>
    </font>
    <font>
      <b/>
      <u/>
      <sz val="12"/>
      <name val="Times New Roman"/>
      <family val="1"/>
    </font>
    <font>
      <b/>
      <sz val="14"/>
      <color indexed="81"/>
      <name val="Tahoma"/>
      <family val="2"/>
    </font>
    <font>
      <sz val="14"/>
      <color indexed="81"/>
      <name val="Tahoma"/>
      <family val="2"/>
    </font>
    <font>
      <b/>
      <sz val="11"/>
      <name val="Times New Roman"/>
      <family val="1"/>
    </font>
    <font>
      <b/>
      <sz val="12"/>
      <color indexed="8"/>
      <name val="Times New Roman"/>
      <family val="1"/>
    </font>
    <font>
      <sz val="12"/>
      <color indexed="8"/>
      <name val="Times New Roman"/>
      <family val="1"/>
    </font>
    <font>
      <sz val="10"/>
      <color theme="1"/>
      <name val="Times New Roman"/>
      <family val="1"/>
    </font>
    <font>
      <sz val="11"/>
      <color theme="1"/>
      <name val="Times New Roman"/>
      <family val="1"/>
    </font>
    <font>
      <b/>
      <u/>
      <sz val="10"/>
      <name val="Arial"/>
      <family val="2"/>
    </font>
  </fonts>
  <fills count="18">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99FF99"/>
        <bgColor indexed="64"/>
      </patternFill>
    </fill>
    <fill>
      <patternFill patternType="solid">
        <fgColor theme="0"/>
        <bgColor theme="0"/>
      </patternFill>
    </fill>
    <fill>
      <patternFill patternType="solid">
        <fgColor rgb="FF99FF99"/>
        <bgColor theme="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9">
    <xf numFmtId="0" fontId="0" fillId="0" borderId="0"/>
    <xf numFmtId="0" fontId="14" fillId="0" borderId="0"/>
    <xf numFmtId="44" fontId="14" fillId="0" borderId="0" applyFont="0" applyFill="0" applyBorder="0" applyAlignment="0" applyProtection="0"/>
    <xf numFmtId="0" fontId="13" fillId="0" borderId="0"/>
    <xf numFmtId="44" fontId="13" fillId="0" borderId="0" applyFont="0" applyFill="0" applyBorder="0" applyAlignment="0" applyProtection="0"/>
    <xf numFmtId="0" fontId="15" fillId="0" borderId="0"/>
    <xf numFmtId="44" fontId="35" fillId="0" borderId="0" applyFont="0" applyFill="0" applyBorder="0" applyAlignment="0" applyProtection="0"/>
    <xf numFmtId="0" fontId="5" fillId="0" borderId="0"/>
    <xf numFmtId="0" fontId="5" fillId="0" borderId="0"/>
  </cellStyleXfs>
  <cellXfs count="273">
    <xf numFmtId="0" fontId="0" fillId="0" borderId="0" xfId="0"/>
    <xf numFmtId="0" fontId="0" fillId="0" borderId="0" xfId="0" applyAlignment="1">
      <alignment horizontal="left" vertical="top"/>
    </xf>
    <xf numFmtId="0" fontId="21"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wrapText="1"/>
    </xf>
    <xf numFmtId="0" fontId="24" fillId="0" borderId="0" xfId="0" applyFont="1" applyAlignment="1">
      <alignment horizontal="right" vertical="top"/>
    </xf>
    <xf numFmtId="0" fontId="24" fillId="0" borderId="0" xfId="0" applyFont="1" applyAlignment="1">
      <alignment vertical="top"/>
    </xf>
    <xf numFmtId="0" fontId="24" fillId="0" borderId="0" xfId="0" applyFont="1" applyAlignment="1">
      <alignment horizontal="center" vertical="top"/>
    </xf>
    <xf numFmtId="0" fontId="18" fillId="0" borderId="5" xfId="0" applyFont="1" applyBorder="1" applyAlignment="1">
      <alignment wrapText="1"/>
    </xf>
    <xf numFmtId="0" fontId="18" fillId="0" borderId="6" xfId="0" applyFont="1" applyBorder="1" applyAlignment="1">
      <alignment wrapText="1"/>
    </xf>
    <xf numFmtId="0" fontId="0" fillId="0" borderId="6" xfId="0" applyBorder="1" applyAlignment="1">
      <alignment wrapText="1"/>
    </xf>
    <xf numFmtId="0" fontId="17" fillId="0" borderId="1" xfId="0" applyFont="1" applyBorder="1" applyAlignment="1">
      <alignment horizontal="right" vertical="top"/>
    </xf>
    <xf numFmtId="0" fontId="18" fillId="0" borderId="0" xfId="0" applyFont="1"/>
    <xf numFmtId="0" fontId="18" fillId="0" borderId="0" xfId="0" applyFont="1" applyAlignment="1">
      <alignment horizontal="center" wrapText="1"/>
    </xf>
    <xf numFmtId="0" fontId="0" fillId="0" borderId="0" xfId="0" applyAlignment="1">
      <alignment wrapText="1"/>
    </xf>
    <xf numFmtId="0" fontId="0" fillId="0" borderId="1" xfId="0" applyBorder="1" applyAlignment="1" applyProtection="1">
      <alignment horizontal="center" vertical="top"/>
      <protection locked="0"/>
    </xf>
    <xf numFmtId="0" fontId="28" fillId="0" borderId="0" xfId="0" applyFont="1" applyAlignment="1">
      <alignment vertical="center"/>
    </xf>
    <xf numFmtId="0" fontId="18" fillId="0" borderId="0" xfId="0" applyFont="1" applyAlignment="1">
      <alignment horizontal="left" vertical="top" wrapText="1"/>
    </xf>
    <xf numFmtId="0" fontId="16" fillId="0" borderId="0" xfId="0" applyFont="1" applyAlignment="1">
      <alignment horizontal="right" vertical="top"/>
    </xf>
    <xf numFmtId="0" fontId="15" fillId="0" borderId="2"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0" fillId="0" borderId="1" xfId="0" applyBorder="1" applyAlignment="1">
      <alignment horizontal="left" vertical="top"/>
    </xf>
    <xf numFmtId="0" fontId="16" fillId="0" borderId="1" xfId="0" applyFont="1" applyBorder="1" applyAlignment="1">
      <alignment horizontal="right" vertical="top"/>
    </xf>
    <xf numFmtId="0" fontId="0" fillId="0" borderId="2" xfId="0" applyBorder="1" applyAlignment="1" applyProtection="1">
      <alignment horizontal="center" vertical="top"/>
      <protection locked="0"/>
    </xf>
    <xf numFmtId="0" fontId="40" fillId="0" borderId="0" xfId="0" applyFont="1" applyAlignment="1">
      <alignment horizontal="left" vertical="top" wrapText="1"/>
    </xf>
    <xf numFmtId="0" fontId="21" fillId="0" borderId="0" xfId="0" applyFont="1" applyAlignment="1">
      <alignment horizontal="left"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0" xfId="0" applyFont="1" applyAlignment="1">
      <alignment horizontal="center"/>
    </xf>
    <xf numFmtId="0" fontId="17" fillId="0" borderId="0" xfId="0" applyFont="1" applyAlignment="1">
      <alignment horizontal="center"/>
    </xf>
    <xf numFmtId="0" fontId="16" fillId="2" borderId="1" xfId="0" applyFont="1" applyFill="1" applyBorder="1" applyAlignment="1">
      <alignment horizontal="center" wrapText="1"/>
    </xf>
    <xf numFmtId="0" fontId="16" fillId="2" borderId="2" xfId="0" applyFont="1" applyFill="1" applyBorder="1" applyAlignment="1">
      <alignment horizontal="center" wrapText="1"/>
    </xf>
    <xf numFmtId="0" fontId="17" fillId="2" borderId="2" xfId="0" applyFont="1" applyFill="1" applyBorder="1" applyAlignment="1">
      <alignment horizontal="center" wrapText="1"/>
    </xf>
    <xf numFmtId="0" fontId="16" fillId="15" borderId="1" xfId="0" applyFont="1" applyFill="1" applyBorder="1" applyAlignment="1">
      <alignment horizontal="center"/>
    </xf>
    <xf numFmtId="0" fontId="16" fillId="15" borderId="1" xfId="0" applyFont="1" applyFill="1" applyBorder="1" applyAlignment="1">
      <alignment horizontal="center" wrapText="1"/>
    </xf>
    <xf numFmtId="0" fontId="48" fillId="15" borderId="1" xfId="0" applyFont="1" applyFill="1" applyBorder="1" applyAlignment="1">
      <alignment horizontal="center"/>
    </xf>
    <xf numFmtId="0" fontId="18" fillId="0" borderId="12" xfId="0" applyFont="1" applyBorder="1" applyAlignment="1">
      <alignment horizontal="center"/>
    </xf>
    <xf numFmtId="10" fontId="18" fillId="0" borderId="0" xfId="0" applyNumberFormat="1" applyFont="1" applyAlignment="1">
      <alignment horizontal="center"/>
    </xf>
    <xf numFmtId="0" fontId="18" fillId="0" borderId="1" xfId="0" applyFont="1" applyBorder="1" applyAlignment="1">
      <alignment horizontal="center"/>
    </xf>
    <xf numFmtId="10" fontId="18" fillId="0" borderId="5" xfId="0" applyNumberFormat="1" applyFont="1" applyBorder="1" applyAlignment="1">
      <alignment horizontal="center"/>
    </xf>
    <xf numFmtId="0" fontId="18" fillId="15" borderId="1" xfId="0" applyFont="1" applyFill="1" applyBorder="1" applyAlignment="1">
      <alignment horizontal="center"/>
    </xf>
    <xf numFmtId="10" fontId="18" fillId="15" borderId="5" xfId="0" applyNumberFormat="1" applyFont="1" applyFill="1" applyBorder="1" applyAlignment="1">
      <alignment horizontal="center"/>
    </xf>
    <xf numFmtId="10" fontId="18" fillId="15" borderId="1" xfId="0" applyNumberFormat="1" applyFont="1" applyFill="1" applyBorder="1" applyAlignment="1">
      <alignment horizontal="center"/>
    </xf>
    <xf numFmtId="10" fontId="18" fillId="0" borderId="1" xfId="0" applyNumberFormat="1" applyFont="1" applyBorder="1" applyAlignment="1">
      <alignment horizontal="center"/>
    </xf>
    <xf numFmtId="0" fontId="18" fillId="9" borderId="1" xfId="0" applyFont="1" applyFill="1" applyBorder="1" applyAlignment="1">
      <alignment horizontal="center"/>
    </xf>
    <xf numFmtId="10" fontId="18" fillId="9" borderId="1" xfId="0" applyNumberFormat="1" applyFont="1" applyFill="1" applyBorder="1" applyAlignment="1">
      <alignment horizontal="center"/>
    </xf>
    <xf numFmtId="0" fontId="16" fillId="9" borderId="1" xfId="0" applyFont="1" applyFill="1" applyBorder="1" applyAlignment="1">
      <alignment horizontal="center" wrapText="1"/>
    </xf>
    <xf numFmtId="0" fontId="16" fillId="0" borderId="1" xfId="0" applyFont="1" applyBorder="1" applyAlignment="1">
      <alignment horizontal="center"/>
    </xf>
    <xf numFmtId="0" fontId="24" fillId="0" borderId="0" xfId="5" applyFont="1" applyAlignment="1">
      <alignment horizontal="center"/>
    </xf>
    <xf numFmtId="0" fontId="15" fillId="0" borderId="21" xfId="5" applyBorder="1" applyAlignment="1">
      <alignment horizontal="center"/>
    </xf>
    <xf numFmtId="0" fontId="15" fillId="0" borderId="1" xfId="5" applyBorder="1" applyAlignment="1">
      <alignment horizontal="center"/>
    </xf>
    <xf numFmtId="0" fontId="16" fillId="0" borderId="1" xfId="0" applyFont="1" applyBorder="1" applyAlignment="1">
      <alignment horizontal="center" wrapText="1"/>
    </xf>
    <xf numFmtId="0" fontId="15" fillId="0" borderId="0" xfId="5" applyAlignment="1">
      <alignment horizontal="center"/>
    </xf>
    <xf numFmtId="0" fontId="16" fillId="0" borderId="1" xfId="5" applyFont="1" applyBorder="1" applyAlignment="1">
      <alignment horizontal="center"/>
    </xf>
    <xf numFmtId="0" fontId="29" fillId="0" borderId="0" xfId="3" applyFont="1" applyAlignment="1">
      <alignment horizontal="center"/>
    </xf>
    <xf numFmtId="10" fontId="29" fillId="0" borderId="0" xfId="3" applyNumberFormat="1" applyFont="1" applyAlignment="1">
      <alignment horizontal="center"/>
    </xf>
    <xf numFmtId="164" fontId="29" fillId="0" borderId="0" xfId="3" applyNumberFormat="1" applyFont="1" applyAlignment="1">
      <alignment horizontal="center"/>
    </xf>
    <xf numFmtId="0" fontId="13" fillId="0" borderId="0" xfId="3" applyAlignment="1">
      <alignment horizontal="center"/>
    </xf>
    <xf numFmtId="0" fontId="37" fillId="0" borderId="0" xfId="3" applyFont="1" applyAlignment="1">
      <alignment horizontal="center" wrapText="1"/>
    </xf>
    <xf numFmtId="0" fontId="30" fillId="0" borderId="0" xfId="0" applyFont="1" applyAlignment="1">
      <alignment horizontal="center"/>
    </xf>
    <xf numFmtId="0" fontId="6" fillId="0" borderId="0" xfId="3" applyFont="1" applyAlignment="1">
      <alignment horizontal="center" wrapText="1"/>
    </xf>
    <xf numFmtId="0" fontId="29" fillId="12" borderId="1" xfId="3" applyFont="1" applyFill="1" applyBorder="1" applyAlignment="1">
      <alignment horizontal="center"/>
    </xf>
    <xf numFmtId="0" fontId="9" fillId="12" borderId="1" xfId="3" applyFont="1" applyFill="1" applyBorder="1" applyAlignment="1">
      <alignment horizontal="center"/>
    </xf>
    <xf numFmtId="10" fontId="29" fillId="12" borderId="1" xfId="3" applyNumberFormat="1" applyFont="1" applyFill="1" applyBorder="1" applyAlignment="1">
      <alignment horizontal="center" wrapText="1"/>
    </xf>
    <xf numFmtId="164" fontId="29" fillId="12" borderId="1" xfId="3" applyNumberFormat="1" applyFont="1" applyFill="1" applyBorder="1" applyAlignment="1">
      <alignment horizontal="center" wrapText="1"/>
    </xf>
    <xf numFmtId="0" fontId="13" fillId="0" borderId="1" xfId="3" applyBorder="1" applyAlignment="1">
      <alignment horizontal="center"/>
    </xf>
    <xf numFmtId="0" fontId="13" fillId="0" borderId="1" xfId="3" applyBorder="1" applyAlignment="1">
      <alignment horizontal="center" wrapText="1"/>
    </xf>
    <xf numFmtId="0" fontId="2" fillId="0" borderId="1" xfId="3" applyFont="1" applyBorder="1" applyAlignment="1">
      <alignment horizontal="center" wrapText="1"/>
    </xf>
    <xf numFmtId="0" fontId="31" fillId="10" borderId="1" xfId="3" applyFont="1" applyFill="1" applyBorder="1" applyAlignment="1">
      <alignment horizontal="center" wrapText="1"/>
    </xf>
    <xf numFmtId="0" fontId="13" fillId="10" borderId="1" xfId="3" applyFill="1" applyBorder="1" applyAlignment="1">
      <alignment horizontal="center"/>
    </xf>
    <xf numFmtId="10" fontId="13" fillId="10" borderId="1" xfId="3" applyNumberFormat="1" applyFill="1" applyBorder="1" applyAlignment="1">
      <alignment horizontal="center"/>
    </xf>
    <xf numFmtId="164" fontId="4" fillId="13" borderId="1" xfId="3" applyNumberFormat="1" applyFont="1" applyFill="1" applyBorder="1" applyAlignment="1">
      <alignment horizontal="center"/>
    </xf>
    <xf numFmtId="164" fontId="13" fillId="0" borderId="1" xfId="3" applyNumberFormat="1" applyBorder="1" applyAlignment="1">
      <alignment horizontal="center"/>
    </xf>
    <xf numFmtId="164" fontId="13" fillId="10" borderId="1" xfId="3" applyNumberFormat="1" applyFill="1" applyBorder="1" applyAlignment="1">
      <alignment horizontal="center"/>
    </xf>
    <xf numFmtId="0" fontId="1" fillId="0" borderId="1" xfId="3" applyFont="1" applyBorder="1" applyAlignment="1">
      <alignment horizontal="center" wrapText="1"/>
    </xf>
    <xf numFmtId="0" fontId="11" fillId="0" borderId="1" xfId="3" applyFont="1" applyBorder="1" applyAlignment="1">
      <alignment horizontal="center" wrapText="1"/>
    </xf>
    <xf numFmtId="0" fontId="2" fillId="0" borderId="2" xfId="3" applyFont="1" applyBorder="1" applyAlignment="1">
      <alignment horizontal="center" wrapText="1"/>
    </xf>
    <xf numFmtId="0" fontId="7" fillId="0" borderId="1" xfId="3" applyFont="1" applyBorder="1" applyAlignment="1">
      <alignment horizontal="center" wrapText="1"/>
    </xf>
    <xf numFmtId="0" fontId="2" fillId="0" borderId="16" xfId="3" applyFont="1" applyBorder="1" applyAlignment="1">
      <alignment horizontal="center" wrapText="1"/>
    </xf>
    <xf numFmtId="0" fontId="2" fillId="0" borderId="12" xfId="3" applyFont="1" applyBorder="1" applyAlignment="1">
      <alignment horizontal="center" wrapText="1"/>
    </xf>
    <xf numFmtId="0" fontId="2" fillId="0" borderId="13" xfId="3" applyFont="1" applyBorder="1" applyAlignment="1">
      <alignment horizontal="center" wrapText="1"/>
    </xf>
    <xf numFmtId="0" fontId="2" fillId="0" borderId="1" xfId="3" applyFont="1" applyBorder="1" applyAlignment="1">
      <alignment horizontal="center"/>
    </xf>
    <xf numFmtId="0" fontId="31" fillId="10" borderId="1" xfId="3" applyFont="1" applyFill="1" applyBorder="1" applyAlignment="1">
      <alignment horizontal="center"/>
    </xf>
    <xf numFmtId="0" fontId="36" fillId="0" borderId="0" xfId="3" applyFont="1" applyAlignment="1">
      <alignment horizontal="center"/>
    </xf>
    <xf numFmtId="10" fontId="13" fillId="0" borderId="0" xfId="3" applyNumberFormat="1" applyAlignment="1">
      <alignment horizontal="center"/>
    </xf>
    <xf numFmtId="164" fontId="13" fillId="0" borderId="0" xfId="3" applyNumberFormat="1" applyAlignment="1">
      <alignment horizontal="center"/>
    </xf>
    <xf numFmtId="0" fontId="37" fillId="0" borderId="0" xfId="3" applyFont="1" applyAlignment="1">
      <alignment horizontal="center"/>
    </xf>
    <xf numFmtId="0" fontId="13" fillId="12" borderId="1" xfId="3" applyFill="1" applyBorder="1" applyAlignment="1">
      <alignment horizontal="center"/>
    </xf>
    <xf numFmtId="10" fontId="13" fillId="12" borderId="1" xfId="3" applyNumberFormat="1" applyFill="1" applyBorder="1" applyAlignment="1">
      <alignment horizontal="center" wrapText="1"/>
    </xf>
    <xf numFmtId="164" fontId="13" fillId="12" borderId="1" xfId="3" applyNumberFormat="1" applyFill="1" applyBorder="1" applyAlignment="1">
      <alignment horizontal="center" wrapText="1"/>
    </xf>
    <xf numFmtId="164" fontId="7" fillId="12" borderId="1" xfId="3" applyNumberFormat="1" applyFont="1" applyFill="1" applyBorder="1" applyAlignment="1">
      <alignment horizontal="center" wrapText="1"/>
    </xf>
    <xf numFmtId="0" fontId="12" fillId="10" borderId="1" xfId="3" applyFont="1" applyFill="1" applyBorder="1" applyAlignment="1">
      <alignment horizontal="center" wrapText="1"/>
    </xf>
    <xf numFmtId="0" fontId="10" fillId="10" borderId="1" xfId="3" applyFont="1" applyFill="1" applyBorder="1" applyAlignment="1">
      <alignment horizontal="center" wrapText="1"/>
    </xf>
    <xf numFmtId="0" fontId="2" fillId="0" borderId="0" xfId="3" applyFont="1" applyAlignment="1">
      <alignment horizontal="center"/>
    </xf>
    <xf numFmtId="164" fontId="3" fillId="12" borderId="1" xfId="3" applyNumberFormat="1" applyFont="1" applyFill="1" applyBorder="1" applyAlignment="1">
      <alignment horizontal="center" wrapText="1"/>
    </xf>
    <xf numFmtId="0" fontId="0" fillId="0" borderId="0" xfId="0" applyAlignment="1">
      <alignment horizontal="center"/>
    </xf>
    <xf numFmtId="0" fontId="31" fillId="0" borderId="0" xfId="3" applyFont="1" applyAlignment="1">
      <alignment horizontal="center"/>
    </xf>
    <xf numFmtId="0" fontId="10" fillId="0" borderId="1" xfId="3" applyFont="1" applyBorder="1" applyAlignment="1">
      <alignment horizontal="center" wrapText="1"/>
    </xf>
    <xf numFmtId="0" fontId="11" fillId="0" borderId="2" xfId="3" applyFont="1" applyBorder="1" applyAlignment="1">
      <alignment horizontal="center" wrapText="1"/>
    </xf>
    <xf numFmtId="0" fontId="13" fillId="10" borderId="2" xfId="3" applyFill="1" applyBorder="1" applyAlignment="1">
      <alignment horizontal="center"/>
    </xf>
    <xf numFmtId="10" fontId="13" fillId="10" borderId="2" xfId="3" applyNumberFormat="1" applyFill="1" applyBorder="1" applyAlignment="1">
      <alignment horizontal="center"/>
    </xf>
    <xf numFmtId="164" fontId="13" fillId="0" borderId="2" xfId="3" applyNumberFormat="1" applyBorder="1" applyAlignment="1">
      <alignment horizontal="center"/>
    </xf>
    <xf numFmtId="164" fontId="13" fillId="10" borderId="2" xfId="3" applyNumberFormat="1" applyFill="1" applyBorder="1" applyAlignment="1">
      <alignment horizontal="center"/>
    </xf>
    <xf numFmtId="0" fontId="7" fillId="0" borderId="16" xfId="3" applyFont="1" applyBorder="1" applyAlignment="1">
      <alignment horizontal="center" wrapText="1"/>
    </xf>
    <xf numFmtId="0" fontId="13" fillId="10" borderId="16" xfId="3" applyFill="1" applyBorder="1" applyAlignment="1">
      <alignment horizontal="center"/>
    </xf>
    <xf numFmtId="10" fontId="13" fillId="10" borderId="16" xfId="3" applyNumberFormat="1" applyFill="1" applyBorder="1" applyAlignment="1">
      <alignment horizontal="center"/>
    </xf>
    <xf numFmtId="164" fontId="13" fillId="0" borderId="16" xfId="3" applyNumberFormat="1" applyBorder="1" applyAlignment="1">
      <alignment horizontal="center"/>
    </xf>
    <xf numFmtId="164" fontId="13" fillId="10" borderId="16" xfId="3" applyNumberFormat="1" applyFill="1" applyBorder="1" applyAlignment="1">
      <alignment horizontal="center"/>
    </xf>
    <xf numFmtId="0" fontId="13" fillId="0" borderId="17" xfId="3" applyBorder="1" applyAlignment="1">
      <alignment horizontal="center"/>
    </xf>
    <xf numFmtId="0" fontId="11" fillId="0" borderId="12" xfId="3" applyFont="1" applyBorder="1" applyAlignment="1">
      <alignment horizontal="center" wrapText="1"/>
    </xf>
    <xf numFmtId="0" fontId="13" fillId="10" borderId="12" xfId="3" applyFill="1" applyBorder="1" applyAlignment="1">
      <alignment horizontal="center"/>
    </xf>
    <xf numFmtId="10" fontId="13" fillId="10" borderId="12" xfId="3" applyNumberFormat="1" applyFill="1" applyBorder="1" applyAlignment="1">
      <alignment horizontal="center"/>
    </xf>
    <xf numFmtId="164" fontId="13" fillId="0" borderId="12" xfId="3" applyNumberFormat="1" applyBorder="1" applyAlignment="1">
      <alignment horizontal="center"/>
    </xf>
    <xf numFmtId="164" fontId="13" fillId="10" borderId="12" xfId="3" applyNumberFormat="1" applyFill="1" applyBorder="1" applyAlignment="1">
      <alignment horizontal="center"/>
    </xf>
    <xf numFmtId="0" fontId="13" fillId="0" borderId="13" xfId="3" applyBorder="1" applyAlignment="1">
      <alignment horizontal="center" wrapText="1"/>
    </xf>
    <xf numFmtId="0" fontId="13" fillId="10" borderId="13" xfId="3" applyFill="1" applyBorder="1" applyAlignment="1">
      <alignment horizontal="center"/>
    </xf>
    <xf numFmtId="10" fontId="13" fillId="10" borderId="13" xfId="3" applyNumberFormat="1" applyFill="1" applyBorder="1" applyAlignment="1">
      <alignment horizontal="center"/>
    </xf>
    <xf numFmtId="164" fontId="13" fillId="10" borderId="13" xfId="3" applyNumberFormat="1" applyFill="1" applyBorder="1" applyAlignment="1">
      <alignment horizontal="center"/>
    </xf>
    <xf numFmtId="0" fontId="13" fillId="0" borderId="15" xfId="3" applyBorder="1" applyAlignment="1">
      <alignment horizontal="center"/>
    </xf>
    <xf numFmtId="0" fontId="18" fillId="0" borderId="0" xfId="0" applyFont="1" applyAlignment="1">
      <alignment horizontal="center"/>
    </xf>
    <xf numFmtId="0" fontId="18" fillId="0" borderId="12" xfId="0" applyFont="1" applyBorder="1" applyAlignment="1">
      <alignment horizontal="center" wrapText="1"/>
    </xf>
    <xf numFmtId="164" fontId="18" fillId="0" borderId="12" xfId="0" applyNumberFormat="1" applyFont="1" applyBorder="1" applyAlignment="1">
      <alignment horizontal="center" wrapText="1"/>
    </xf>
    <xf numFmtId="0" fontId="18" fillId="0" borderId="1" xfId="0" applyFont="1" applyBorder="1" applyAlignment="1">
      <alignment horizontal="center" wrapText="1"/>
    </xf>
    <xf numFmtId="164" fontId="18" fillId="0" borderId="1" xfId="0" applyNumberFormat="1" applyFont="1" applyBorder="1" applyAlignment="1">
      <alignment horizontal="center" wrapText="1"/>
    </xf>
    <xf numFmtId="0" fontId="18" fillId="9" borderId="1" xfId="0" applyFont="1" applyFill="1" applyBorder="1" applyAlignment="1">
      <alignment horizontal="center" wrapText="1"/>
    </xf>
    <xf numFmtId="164" fontId="18" fillId="9" borderId="1" xfId="0" applyNumberFormat="1" applyFont="1" applyFill="1" applyBorder="1" applyAlignment="1">
      <alignment horizontal="center"/>
    </xf>
    <xf numFmtId="0" fontId="23" fillId="15" borderId="1" xfId="0" applyFont="1" applyFill="1" applyBorder="1" applyAlignment="1">
      <alignment horizontal="center" wrapText="1"/>
    </xf>
    <xf numFmtId="164" fontId="23" fillId="15" borderId="1" xfId="0" applyNumberFormat="1" applyFont="1" applyFill="1" applyBorder="1" applyAlignment="1">
      <alignment horizontal="center" wrapText="1"/>
    </xf>
    <xf numFmtId="0" fontId="28" fillId="0" borderId="1" xfId="0" applyFont="1" applyBorder="1" applyAlignment="1">
      <alignment horizontal="center"/>
    </xf>
    <xf numFmtId="0" fontId="23" fillId="15" borderId="1" xfId="0" applyFont="1" applyFill="1" applyBorder="1" applyAlignment="1">
      <alignment horizontal="center"/>
    </xf>
    <xf numFmtId="49" fontId="18" fillId="0" borderId="1" xfId="0" applyNumberFormat="1" applyFont="1" applyBorder="1" applyAlignment="1">
      <alignment horizontal="center" wrapText="1"/>
    </xf>
    <xf numFmtId="164" fontId="18" fillId="9" borderId="1" xfId="0" applyNumberFormat="1" applyFont="1" applyFill="1" applyBorder="1" applyAlignment="1">
      <alignment horizontal="center" wrapText="1"/>
    </xf>
    <xf numFmtId="0" fontId="18" fillId="9" borderId="1" xfId="1" applyFont="1" applyFill="1" applyBorder="1" applyAlignment="1">
      <alignment horizontal="center" wrapText="1"/>
    </xf>
    <xf numFmtId="0" fontId="18" fillId="9" borderId="1" xfId="1" applyFont="1" applyFill="1" applyBorder="1" applyAlignment="1">
      <alignment horizontal="center"/>
    </xf>
    <xf numFmtId="164" fontId="18" fillId="9" borderId="1" xfId="1" applyNumberFormat="1" applyFont="1" applyFill="1" applyBorder="1" applyAlignment="1">
      <alignment horizontal="center" wrapText="1"/>
    </xf>
    <xf numFmtId="49" fontId="18" fillId="9" borderId="1" xfId="0" applyNumberFormat="1" applyFont="1" applyFill="1" applyBorder="1" applyAlignment="1">
      <alignment horizontal="center"/>
    </xf>
    <xf numFmtId="0" fontId="18" fillId="16" borderId="1" xfId="0" applyFont="1" applyFill="1" applyBorder="1" applyAlignment="1">
      <alignment horizontal="center" wrapText="1"/>
    </xf>
    <xf numFmtId="164" fontId="18" fillId="16" borderId="1" xfId="0" applyNumberFormat="1" applyFont="1" applyFill="1" applyBorder="1" applyAlignment="1">
      <alignment horizontal="center" wrapText="1"/>
    </xf>
    <xf numFmtId="0" fontId="0" fillId="9" borderId="0" xfId="0" applyFill="1" applyAlignment="1">
      <alignment horizontal="center"/>
    </xf>
    <xf numFmtId="0" fontId="18" fillId="0" borderId="1" xfId="1" applyFont="1" applyBorder="1" applyAlignment="1">
      <alignment horizontal="center" wrapText="1"/>
    </xf>
    <xf numFmtId="0" fontId="18" fillId="0" borderId="1" xfId="1" applyFont="1" applyBorder="1" applyAlignment="1">
      <alignment horizontal="center"/>
    </xf>
    <xf numFmtId="0" fontId="18" fillId="15" borderId="1" xfId="0" applyFont="1" applyFill="1" applyBorder="1" applyAlignment="1">
      <alignment horizontal="center" wrapText="1"/>
    </xf>
    <xf numFmtId="164" fontId="18" fillId="15" borderId="1" xfId="0" applyNumberFormat="1" applyFont="1" applyFill="1" applyBorder="1" applyAlignment="1">
      <alignment horizontal="center" wrapText="1"/>
    </xf>
    <xf numFmtId="0" fontId="18" fillId="17" borderId="1" xfId="0" applyFont="1" applyFill="1" applyBorder="1" applyAlignment="1">
      <alignment horizontal="center" wrapText="1"/>
    </xf>
    <xf numFmtId="0" fontId="16" fillId="17" borderId="1" xfId="0" applyFont="1" applyFill="1" applyBorder="1" applyAlignment="1">
      <alignment horizontal="center" wrapText="1"/>
    </xf>
    <xf numFmtId="164" fontId="18" fillId="17" borderId="1" xfId="0" applyNumberFormat="1" applyFont="1" applyFill="1" applyBorder="1" applyAlignment="1">
      <alignment horizontal="center" wrapText="1"/>
    </xf>
    <xf numFmtId="0" fontId="18" fillId="9" borderId="3" xfId="0" applyFont="1" applyFill="1" applyBorder="1" applyAlignment="1">
      <alignment horizontal="center" wrapText="1"/>
    </xf>
    <xf numFmtId="0" fontId="18" fillId="0" borderId="4" xfId="0" applyFont="1" applyBorder="1" applyAlignment="1">
      <alignment horizontal="center" wrapText="1"/>
    </xf>
    <xf numFmtId="0" fontId="18" fillId="0" borderId="2" xfId="0" applyFont="1" applyBorder="1" applyAlignment="1">
      <alignment horizontal="center" wrapText="1"/>
    </xf>
    <xf numFmtId="164" fontId="18" fillId="0" borderId="2" xfId="0" applyNumberFormat="1" applyFont="1" applyBorder="1" applyAlignment="1">
      <alignment horizontal="center" wrapText="1"/>
    </xf>
    <xf numFmtId="0" fontId="42" fillId="15" borderId="1" xfId="0" applyFont="1" applyFill="1" applyBorder="1" applyAlignment="1">
      <alignment horizontal="center" wrapText="1"/>
    </xf>
    <xf numFmtId="0" fontId="42" fillId="9" borderId="1" xfId="0" applyFont="1" applyFill="1" applyBorder="1" applyAlignment="1">
      <alignment horizontal="center" wrapText="1"/>
    </xf>
    <xf numFmtId="0" fontId="23" fillId="9" borderId="1" xfId="0" applyFont="1" applyFill="1" applyBorder="1" applyAlignment="1">
      <alignment horizontal="center" wrapText="1"/>
    </xf>
    <xf numFmtId="164" fontId="23" fillId="9" borderId="1" xfId="0" applyNumberFormat="1" applyFont="1" applyFill="1" applyBorder="1" applyAlignment="1">
      <alignment horizontal="center" wrapText="1"/>
    </xf>
    <xf numFmtId="0" fontId="49" fillId="0" borderId="1" xfId="0" applyFont="1" applyBorder="1" applyAlignment="1">
      <alignment horizontal="center"/>
    </xf>
    <xf numFmtId="0" fontId="50" fillId="0" borderId="1" xfId="0" applyFont="1" applyBorder="1" applyAlignment="1">
      <alignment horizontal="center"/>
    </xf>
    <xf numFmtId="0" fontId="23" fillId="0" borderId="1" xfId="0" applyFont="1" applyBorder="1" applyAlignment="1">
      <alignment horizontal="center"/>
    </xf>
    <xf numFmtId="164" fontId="18" fillId="0" borderId="0" xfId="0" applyNumberFormat="1" applyFont="1" applyAlignment="1">
      <alignment horizontal="center"/>
    </xf>
    <xf numFmtId="164" fontId="17" fillId="2" borderId="1" xfId="0" applyNumberFormat="1" applyFont="1" applyFill="1" applyBorder="1" applyAlignment="1">
      <alignment horizontal="center" wrapText="1"/>
    </xf>
    <xf numFmtId="164" fontId="16" fillId="15" borderId="1" xfId="0" applyNumberFormat="1" applyFont="1" applyFill="1" applyBorder="1" applyAlignment="1">
      <alignment horizontal="center" wrapText="1"/>
    </xf>
    <xf numFmtId="164" fontId="28" fillId="0" borderId="1" xfId="6" applyNumberFormat="1" applyFont="1" applyFill="1" applyBorder="1" applyAlignment="1" applyProtection="1">
      <alignment horizontal="center"/>
    </xf>
    <xf numFmtId="164" fontId="23" fillId="15" borderId="1" xfId="6" applyNumberFormat="1" applyFont="1" applyFill="1" applyBorder="1" applyAlignment="1" applyProtection="1">
      <alignment horizontal="center"/>
    </xf>
    <xf numFmtId="164" fontId="18" fillId="0" borderId="1" xfId="0" applyNumberFormat="1" applyFont="1" applyBorder="1" applyAlignment="1">
      <alignment horizontal="center"/>
    </xf>
    <xf numFmtId="164" fontId="18" fillId="0" borderId="1" xfId="6" applyNumberFormat="1" applyFont="1" applyBorder="1" applyAlignment="1" applyProtection="1">
      <alignment horizontal="center"/>
    </xf>
    <xf numFmtId="164" fontId="23" fillId="0" borderId="1" xfId="6" applyNumberFormat="1" applyFont="1" applyBorder="1" applyAlignment="1" applyProtection="1">
      <alignment horizontal="center"/>
    </xf>
    <xf numFmtId="164" fontId="0" fillId="0" borderId="0" xfId="0" applyNumberFormat="1" applyAlignment="1">
      <alignment horizontal="center"/>
    </xf>
    <xf numFmtId="164" fontId="16" fillId="15" borderId="1" xfId="0" applyNumberFormat="1" applyFont="1" applyFill="1" applyBorder="1" applyAlignment="1">
      <alignment horizontal="center"/>
    </xf>
    <xf numFmtId="164" fontId="18" fillId="4" borderId="12" xfId="6" applyNumberFormat="1" applyFont="1" applyFill="1" applyBorder="1" applyAlignment="1" applyProtection="1">
      <alignment horizontal="center"/>
    </xf>
    <xf numFmtId="164" fontId="18" fillId="4" borderId="1" xfId="6" applyNumberFormat="1" applyFont="1" applyFill="1" applyBorder="1" applyAlignment="1" applyProtection="1">
      <alignment horizontal="center"/>
    </xf>
    <xf numFmtId="164" fontId="18" fillId="15" borderId="1" xfId="6" applyNumberFormat="1" applyFont="1" applyFill="1" applyBorder="1" applyAlignment="1" applyProtection="1">
      <alignment horizontal="center"/>
    </xf>
    <xf numFmtId="164" fontId="18" fillId="9" borderId="1" xfId="6" applyNumberFormat="1" applyFont="1" applyFill="1" applyBorder="1" applyAlignment="1" applyProtection="1">
      <alignment horizontal="center"/>
    </xf>
    <xf numFmtId="10" fontId="16" fillId="2" borderId="1" xfId="0" applyNumberFormat="1" applyFont="1" applyFill="1" applyBorder="1" applyAlignment="1">
      <alignment horizontal="center" wrapText="1"/>
    </xf>
    <xf numFmtId="10" fontId="16" fillId="15" borderId="1" xfId="0" applyNumberFormat="1" applyFont="1" applyFill="1" applyBorder="1" applyAlignment="1">
      <alignment horizontal="center" wrapText="1"/>
    </xf>
    <xf numFmtId="10" fontId="0" fillId="0" borderId="0" xfId="0" applyNumberFormat="1" applyAlignment="1">
      <alignment horizontal="center"/>
    </xf>
    <xf numFmtId="164" fontId="13" fillId="9" borderId="1" xfId="3" applyNumberFormat="1" applyFill="1" applyBorder="1" applyAlignment="1">
      <alignment horizontal="center"/>
    </xf>
    <xf numFmtId="164" fontId="26" fillId="0" borderId="0" xfId="0" applyNumberFormat="1" applyFont="1" applyAlignment="1">
      <alignment horizontal="center"/>
    </xf>
    <xf numFmtId="164" fontId="8" fillId="12" borderId="1" xfId="3" applyNumberFormat="1" applyFont="1" applyFill="1" applyBorder="1" applyAlignment="1">
      <alignment horizontal="center" wrapText="1"/>
    </xf>
    <xf numFmtId="10" fontId="51" fillId="0" borderId="0" xfId="3" applyNumberFormat="1" applyFont="1" applyAlignment="1">
      <alignment horizontal="center"/>
    </xf>
    <xf numFmtId="10" fontId="52" fillId="12" borderId="1" xfId="3" applyNumberFormat="1" applyFont="1" applyFill="1" applyBorder="1" applyAlignment="1">
      <alignment horizontal="center" wrapText="1"/>
    </xf>
    <xf numFmtId="10" fontId="52" fillId="10" borderId="1" xfId="3" applyNumberFormat="1" applyFont="1" applyFill="1" applyBorder="1" applyAlignment="1">
      <alignment horizontal="center"/>
    </xf>
    <xf numFmtId="0" fontId="52" fillId="12" borderId="1" xfId="3" applyFont="1" applyFill="1" applyBorder="1" applyAlignment="1">
      <alignment horizontal="center" wrapText="1"/>
    </xf>
    <xf numFmtId="164" fontId="52" fillId="12" borderId="1" xfId="3" applyNumberFormat="1" applyFont="1" applyFill="1" applyBorder="1" applyAlignment="1">
      <alignment horizontal="center" wrapText="1"/>
    </xf>
    <xf numFmtId="0" fontId="52" fillId="0" borderId="1" xfId="3" applyFont="1" applyBorder="1" applyAlignment="1">
      <alignment horizontal="center" wrapText="1"/>
    </xf>
    <xf numFmtId="0" fontId="52" fillId="10" borderId="1" xfId="3" applyFont="1" applyFill="1" applyBorder="1" applyAlignment="1">
      <alignment horizontal="center"/>
    </xf>
    <xf numFmtId="164" fontId="52" fillId="10" borderId="1" xfId="3" applyNumberFormat="1" applyFont="1" applyFill="1" applyBorder="1" applyAlignment="1">
      <alignment horizontal="center"/>
    </xf>
    <xf numFmtId="164" fontId="52" fillId="13" borderId="1" xfId="3" applyNumberFormat="1" applyFont="1" applyFill="1" applyBorder="1" applyAlignment="1">
      <alignment horizontal="center"/>
    </xf>
    <xf numFmtId="164" fontId="52" fillId="0" borderId="1" xfId="3" applyNumberFormat="1" applyFont="1" applyBorder="1" applyAlignment="1">
      <alignment horizontal="center"/>
    </xf>
    <xf numFmtId="0" fontId="52" fillId="0" borderId="2" xfId="3" applyFont="1" applyBorder="1" applyAlignment="1">
      <alignment horizontal="center" wrapText="1"/>
    </xf>
    <xf numFmtId="0" fontId="52" fillId="0" borderId="16" xfId="3" applyFont="1" applyBorder="1" applyAlignment="1">
      <alignment horizontal="center" wrapText="1"/>
    </xf>
    <xf numFmtId="0" fontId="52" fillId="0" borderId="12" xfId="3" applyFont="1" applyBorder="1" applyAlignment="1">
      <alignment horizontal="center" wrapText="1"/>
    </xf>
    <xf numFmtId="0" fontId="52" fillId="0" borderId="13" xfId="3" applyFont="1" applyBorder="1" applyAlignment="1">
      <alignment horizontal="center" wrapText="1"/>
    </xf>
    <xf numFmtId="0" fontId="52" fillId="0" borderId="1" xfId="3" applyFont="1" applyBorder="1" applyAlignment="1">
      <alignment horizontal="center"/>
    </xf>
    <xf numFmtId="0" fontId="52" fillId="0" borderId="0" xfId="3" applyFont="1" applyAlignment="1">
      <alignment horizontal="center"/>
    </xf>
    <xf numFmtId="164" fontId="52" fillId="0" borderId="0" xfId="3" applyNumberFormat="1" applyFont="1" applyAlignment="1">
      <alignment horizontal="center"/>
    </xf>
    <xf numFmtId="10" fontId="52" fillId="0" borderId="0" xfId="3" applyNumberFormat="1" applyFont="1" applyAlignment="1">
      <alignment horizontal="center"/>
    </xf>
    <xf numFmtId="0" fontId="52" fillId="12" borderId="1" xfId="3" applyFont="1" applyFill="1" applyBorder="1" applyAlignment="1">
      <alignment horizontal="center"/>
    </xf>
    <xf numFmtId="0" fontId="52" fillId="10" borderId="1" xfId="3" applyFont="1" applyFill="1" applyBorder="1" applyAlignment="1">
      <alignment horizontal="center" wrapText="1"/>
    </xf>
    <xf numFmtId="14" fontId="15" fillId="0" borderId="0" xfId="5" applyNumberFormat="1" applyAlignment="1">
      <alignment horizontal="center" vertical="top"/>
    </xf>
    <xf numFmtId="0" fontId="15" fillId="0" borderId="0" xfId="5" applyAlignment="1">
      <alignment horizontal="left" vertical="top"/>
    </xf>
    <xf numFmtId="0" fontId="18" fillId="8" borderId="7" xfId="0" applyFont="1" applyFill="1" applyBorder="1" applyAlignment="1">
      <alignment horizontal="center" wrapText="1"/>
    </xf>
    <xf numFmtId="0" fontId="18" fillId="8" borderId="8" xfId="0" applyFont="1" applyFill="1" applyBorder="1" applyAlignment="1">
      <alignment horizontal="center" wrapText="1"/>
    </xf>
    <xf numFmtId="0" fontId="18" fillId="8" borderId="9" xfId="0" applyFont="1" applyFill="1" applyBorder="1" applyAlignment="1">
      <alignment horizontal="center" wrapText="1"/>
    </xf>
    <xf numFmtId="0" fontId="21" fillId="3" borderId="1" xfId="0" applyFont="1" applyFill="1" applyBorder="1" applyAlignment="1">
      <alignment horizontal="left" vertical="top" wrapText="1"/>
    </xf>
    <xf numFmtId="0" fontId="32" fillId="6" borderId="3" xfId="0" applyFont="1" applyFill="1" applyBorder="1" applyAlignment="1">
      <alignment horizontal="left" vertical="top" wrapText="1"/>
    </xf>
    <xf numFmtId="0" fontId="32" fillId="6" borderId="10" xfId="0" applyFont="1" applyFill="1" applyBorder="1" applyAlignment="1">
      <alignment horizontal="left" vertical="top"/>
    </xf>
    <xf numFmtId="0" fontId="32" fillId="6" borderId="11" xfId="0" applyFont="1" applyFill="1" applyBorder="1" applyAlignment="1">
      <alignment horizontal="left" vertical="top"/>
    </xf>
    <xf numFmtId="0" fontId="32" fillId="6" borderId="10" xfId="0" applyFont="1" applyFill="1" applyBorder="1" applyAlignment="1">
      <alignment horizontal="left" vertical="top" wrapText="1"/>
    </xf>
    <xf numFmtId="0" fontId="32" fillId="6" borderId="11" xfId="0" applyFont="1" applyFill="1" applyBorder="1" applyAlignment="1">
      <alignment horizontal="left" vertical="top" wrapText="1"/>
    </xf>
    <xf numFmtId="0" fontId="41" fillId="6" borderId="18" xfId="0" applyFont="1" applyFill="1" applyBorder="1" applyAlignment="1">
      <alignment horizontal="center" vertical="top" wrapText="1"/>
    </xf>
    <xf numFmtId="0" fontId="41" fillId="6" borderId="14" xfId="0" applyFont="1" applyFill="1" applyBorder="1" applyAlignment="1">
      <alignment horizontal="center" vertical="top" wrapText="1"/>
    </xf>
    <xf numFmtId="0" fontId="41" fillId="6" borderId="19" xfId="0" applyFont="1" applyFill="1" applyBorder="1" applyAlignment="1">
      <alignment horizontal="center" vertical="top" wrapText="1"/>
    </xf>
    <xf numFmtId="0" fontId="40" fillId="6" borderId="3" xfId="0" applyFont="1" applyFill="1" applyBorder="1" applyAlignment="1">
      <alignment horizontal="left" vertical="top" wrapText="1"/>
    </xf>
    <xf numFmtId="0" fontId="40" fillId="6" borderId="10" xfId="0" applyFont="1" applyFill="1" applyBorder="1" applyAlignment="1">
      <alignment horizontal="left" vertical="top" wrapText="1"/>
    </xf>
    <xf numFmtId="0" fontId="40" fillId="6" borderId="11" xfId="0" applyFont="1" applyFill="1" applyBorder="1" applyAlignment="1">
      <alignment horizontal="left" vertical="top" wrapText="1"/>
    </xf>
    <xf numFmtId="0" fontId="18" fillId="3" borderId="1" xfId="0" applyFont="1" applyFill="1" applyBorder="1" applyAlignment="1">
      <alignment horizontal="left" vertical="top" wrapText="1"/>
    </xf>
    <xf numFmtId="0" fontId="23" fillId="3" borderId="1" xfId="0" applyFont="1" applyFill="1" applyBorder="1" applyAlignment="1">
      <alignment horizontal="left" vertical="top" wrapText="1"/>
    </xf>
    <xf numFmtId="0" fontId="0" fillId="3" borderId="1" xfId="0" applyFill="1" applyBorder="1" applyAlignment="1">
      <alignment horizontal="left" vertical="top"/>
    </xf>
    <xf numFmtId="0" fontId="15" fillId="0" borderId="1" xfId="0" applyFont="1" applyBorder="1" applyAlignment="1" applyProtection="1">
      <alignment horizontal="center" vertical="top"/>
      <protection locked="0"/>
    </xf>
    <xf numFmtId="0" fontId="26" fillId="7" borderId="1" xfId="0" applyFont="1" applyFill="1" applyBorder="1" applyAlignment="1">
      <alignment horizontal="center" vertical="top" wrapText="1"/>
    </xf>
    <xf numFmtId="0" fontId="44" fillId="7" borderId="1" xfId="0" applyFont="1" applyFill="1" applyBorder="1" applyAlignment="1">
      <alignment horizontal="center" vertical="top"/>
    </xf>
    <xf numFmtId="0" fontId="25" fillId="3" borderId="1" xfId="0" applyFont="1" applyFill="1" applyBorder="1" applyAlignment="1">
      <alignment horizontal="left" vertical="top" wrapText="1"/>
    </xf>
    <xf numFmtId="0" fontId="18" fillId="14" borderId="1" xfId="0" applyFont="1" applyFill="1" applyBorder="1" applyAlignment="1">
      <alignment horizontal="left" vertical="top" wrapText="1"/>
    </xf>
    <xf numFmtId="0" fontId="18" fillId="14" borderId="1" xfId="0" applyFont="1" applyFill="1" applyBorder="1" applyAlignment="1">
      <alignment horizontal="left" vertical="top"/>
    </xf>
    <xf numFmtId="0" fontId="18" fillId="3" borderId="7" xfId="0" applyFont="1" applyFill="1" applyBorder="1" applyAlignment="1">
      <alignment horizontal="center" vertical="top" wrapText="1"/>
    </xf>
    <xf numFmtId="0" fontId="0" fillId="3" borderId="8" xfId="0" applyFill="1" applyBorder="1" applyAlignment="1">
      <alignment horizontal="center" vertical="top"/>
    </xf>
    <xf numFmtId="0" fontId="0" fillId="3" borderId="9" xfId="0" applyFill="1" applyBorder="1" applyAlignment="1">
      <alignment horizontal="center" vertical="top"/>
    </xf>
    <xf numFmtId="0" fontId="33" fillId="11" borderId="1" xfId="0" applyFont="1" applyFill="1" applyBorder="1" applyAlignment="1">
      <alignment horizontal="center"/>
    </xf>
    <xf numFmtId="0" fontId="34" fillId="11" borderId="1" xfId="0" applyFont="1" applyFill="1" applyBorder="1" applyAlignment="1">
      <alignment horizontal="center"/>
    </xf>
    <xf numFmtId="0" fontId="15" fillId="0" borderId="3" xfId="0" applyFont="1" applyBorder="1" applyAlignment="1" applyProtection="1">
      <alignment horizontal="center" vertical="top"/>
      <protection locked="0"/>
    </xf>
    <xf numFmtId="0" fontId="0" fillId="0" borderId="10" xfId="0" applyBorder="1" applyAlignment="1">
      <alignment horizontal="center" vertical="top"/>
    </xf>
    <xf numFmtId="0" fontId="0" fillId="0" borderId="11" xfId="0" applyBorder="1" applyAlignment="1">
      <alignment horizontal="center" vertical="top"/>
    </xf>
    <xf numFmtId="0" fontId="24" fillId="0" borderId="0" xfId="0" applyFont="1" applyAlignment="1">
      <alignment vertical="top" wrapText="1"/>
    </xf>
    <xf numFmtId="0" fontId="0" fillId="0" borderId="0" xfId="0" applyAlignment="1">
      <alignment vertical="top" wrapText="1"/>
    </xf>
    <xf numFmtId="0" fontId="16" fillId="5" borderId="7" xfId="0" applyFont="1" applyFill="1" applyBorder="1" applyAlignment="1">
      <alignment horizontal="center" vertical="top" wrapText="1"/>
    </xf>
    <xf numFmtId="0" fontId="27" fillId="5" borderId="8" xfId="0" applyFont="1" applyFill="1" applyBorder="1" applyAlignment="1">
      <alignment horizontal="center" vertical="top" wrapText="1"/>
    </xf>
    <xf numFmtId="0" fontId="27" fillId="5" borderId="9" xfId="0" applyFont="1" applyFill="1" applyBorder="1" applyAlignment="1">
      <alignment horizontal="center" vertical="top" wrapText="1"/>
    </xf>
    <xf numFmtId="0" fontId="18" fillId="5" borderId="1" xfId="0" applyFont="1" applyFill="1" applyBorder="1" applyAlignment="1">
      <alignment wrapText="1"/>
    </xf>
    <xf numFmtId="0" fontId="0" fillId="5" borderId="1" xfId="0" applyFill="1" applyBorder="1" applyAlignment="1">
      <alignment wrapText="1"/>
    </xf>
    <xf numFmtId="0" fontId="21" fillId="3" borderId="2" xfId="0" applyFont="1" applyFill="1" applyBorder="1" applyAlignment="1">
      <alignment horizontal="left" vertical="top" wrapText="1"/>
    </xf>
    <xf numFmtId="0" fontId="0" fillId="3" borderId="2" xfId="0" applyFill="1" applyBorder="1" applyAlignment="1">
      <alignment horizontal="left" vertical="top"/>
    </xf>
    <xf numFmtId="0" fontId="0" fillId="3" borderId="1" xfId="0" applyFill="1" applyBorder="1" applyAlignment="1">
      <alignment horizontal="left" vertical="top" wrapText="1"/>
    </xf>
    <xf numFmtId="0" fontId="18" fillId="8" borderId="3" xfId="0" applyFont="1" applyFill="1" applyBorder="1" applyAlignment="1">
      <alignment horizontal="left" vertical="top" wrapText="1"/>
    </xf>
    <xf numFmtId="0" fontId="18" fillId="8" borderId="10"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8" borderId="1" xfId="0" applyFont="1" applyFill="1" applyBorder="1" applyAlignment="1">
      <alignment horizontal="left" vertical="top" wrapText="1"/>
    </xf>
    <xf numFmtId="0" fontId="28" fillId="8" borderId="1" xfId="0" applyFont="1" applyFill="1" applyBorder="1" applyAlignment="1">
      <alignment vertical="center" wrapText="1"/>
    </xf>
    <xf numFmtId="0" fontId="16" fillId="5" borderId="7" xfId="0" applyFont="1" applyFill="1" applyBorder="1" applyAlignment="1">
      <alignment horizontal="left" vertical="top" wrapText="1"/>
    </xf>
    <xf numFmtId="0" fontId="16" fillId="5" borderId="8" xfId="0" applyFont="1" applyFill="1" applyBorder="1" applyAlignment="1">
      <alignment horizontal="left" vertical="top" wrapText="1"/>
    </xf>
    <xf numFmtId="0" fontId="16" fillId="5" borderId="9" xfId="0" applyFont="1" applyFill="1" applyBorder="1" applyAlignment="1">
      <alignment horizontal="left" vertical="top" wrapText="1"/>
    </xf>
    <xf numFmtId="0" fontId="32" fillId="6" borderId="3" xfId="0" applyFont="1" applyFill="1" applyBorder="1" applyAlignment="1">
      <alignment horizontal="left" vertical="top"/>
    </xf>
    <xf numFmtId="0" fontId="18" fillId="5" borderId="1" xfId="0" applyFont="1" applyFill="1" applyBorder="1" applyAlignment="1">
      <alignment horizontal="left" wrapText="1"/>
    </xf>
    <xf numFmtId="0" fontId="18" fillId="5" borderId="3" xfId="0" applyFont="1" applyFill="1" applyBorder="1" applyAlignment="1">
      <alignment horizontal="left" wrapText="1"/>
    </xf>
    <xf numFmtId="0" fontId="18" fillId="5" borderId="10" xfId="0" applyFont="1" applyFill="1" applyBorder="1" applyAlignment="1">
      <alignment horizontal="left" wrapText="1"/>
    </xf>
    <xf numFmtId="0" fontId="18" fillId="5" borderId="11" xfId="0" applyFont="1" applyFill="1" applyBorder="1" applyAlignment="1">
      <alignment horizontal="left" wrapText="1"/>
    </xf>
    <xf numFmtId="0" fontId="42" fillId="8" borderId="1" xfId="0" applyFont="1" applyFill="1" applyBorder="1" applyAlignment="1">
      <alignment horizontal="left" vertical="top" wrapText="1"/>
    </xf>
    <xf numFmtId="0" fontId="16" fillId="5" borderId="8" xfId="0" applyFont="1" applyFill="1" applyBorder="1" applyAlignment="1">
      <alignment horizontal="center" vertical="top" wrapText="1"/>
    </xf>
    <xf numFmtId="0" fontId="16" fillId="5" borderId="9" xfId="0" applyFont="1" applyFill="1" applyBorder="1" applyAlignment="1">
      <alignment horizontal="center" vertical="top" wrapText="1"/>
    </xf>
    <xf numFmtId="0" fontId="18" fillId="5" borderId="3" xfId="0" applyFont="1" applyFill="1" applyBorder="1" applyAlignment="1">
      <alignment wrapText="1"/>
    </xf>
    <xf numFmtId="0" fontId="18" fillId="5" borderId="10" xfId="0" applyFont="1" applyFill="1" applyBorder="1" applyAlignment="1">
      <alignment wrapText="1"/>
    </xf>
    <xf numFmtId="0" fontId="18" fillId="5" borderId="11" xfId="0" applyFont="1" applyFill="1" applyBorder="1" applyAlignment="1">
      <alignment wrapText="1"/>
    </xf>
    <xf numFmtId="0" fontId="15" fillId="0" borderId="0" xfId="5" applyAlignment="1">
      <alignment horizontal="right" vertical="top"/>
    </xf>
    <xf numFmtId="0" fontId="15" fillId="12" borderId="1" xfId="5" applyFill="1" applyBorder="1" applyAlignment="1">
      <alignment horizontal="center"/>
    </xf>
    <xf numFmtId="0" fontId="33" fillId="11" borderId="20" xfId="5" applyFont="1" applyFill="1" applyBorder="1" applyAlignment="1">
      <alignment horizontal="center"/>
    </xf>
    <xf numFmtId="0" fontId="33" fillId="11" borderId="0" xfId="5" applyFont="1" applyFill="1" applyAlignment="1">
      <alignment horizontal="center"/>
    </xf>
    <xf numFmtId="0" fontId="34" fillId="11" borderId="20" xfId="5" applyFont="1" applyFill="1" applyBorder="1" applyAlignment="1">
      <alignment horizontal="center"/>
    </xf>
    <xf numFmtId="0" fontId="34" fillId="11" borderId="0" xfId="5" applyFont="1" applyFill="1" applyAlignment="1">
      <alignment horizontal="center"/>
    </xf>
    <xf numFmtId="0" fontId="53" fillId="0" borderId="0" xfId="5" applyFont="1" applyAlignment="1">
      <alignment horizontal="center" vertical="top"/>
    </xf>
    <xf numFmtId="0" fontId="38" fillId="0" borderId="0" xfId="3" applyFont="1" applyAlignment="1">
      <alignment horizontal="center"/>
    </xf>
    <xf numFmtId="0" fontId="39" fillId="0" borderId="0" xfId="0" applyFont="1" applyAlignment="1">
      <alignment horizontal="center"/>
    </xf>
    <xf numFmtId="0" fontId="37" fillId="0" borderId="0" xfId="3" applyFont="1" applyAlignment="1">
      <alignment horizontal="center"/>
    </xf>
    <xf numFmtId="0" fontId="26" fillId="0" borderId="0" xfId="0" applyFont="1" applyAlignment="1">
      <alignment horizontal="center"/>
    </xf>
    <xf numFmtId="0" fontId="37" fillId="0" borderId="0" xfId="3" applyFont="1" applyAlignment="1">
      <alignment horizontal="center" wrapText="1"/>
    </xf>
  </cellXfs>
  <cellStyles count="9">
    <cellStyle name="Currency" xfId="6" builtinId="4"/>
    <cellStyle name="Currency 2" xfId="2" xr:uid="{00000000-0005-0000-0000-000001000000}"/>
    <cellStyle name="Currency 3" xfId="4" xr:uid="{00000000-0005-0000-0000-000002000000}"/>
    <cellStyle name="Normal" xfId="0" builtinId="0"/>
    <cellStyle name="Normal 10" xfId="5" xr:uid="{00000000-0005-0000-0000-000004000000}"/>
    <cellStyle name="Normal 2" xfId="1" xr:uid="{00000000-0005-0000-0000-000005000000}"/>
    <cellStyle name="Normal 3" xfId="3" xr:uid="{00000000-0005-0000-0000-000006000000}"/>
    <cellStyle name="Normal 3 2" xfId="8" xr:uid="{00000000-0005-0000-0000-000007000000}"/>
    <cellStyle name="Normal 4" xfId="7" xr:uid="{00000000-0005-0000-0000-000008000000}"/>
  </cellStyles>
  <dxfs count="6">
    <dxf>
      <fill>
        <patternFill>
          <bgColor theme="4" tint="0.59996337778862885"/>
        </patternFill>
      </fill>
    </dxf>
    <dxf>
      <fill>
        <patternFill>
          <bgColor theme="2" tint="-0.24994659260841701"/>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5" tint="0.59996337778862885"/>
        </patternFill>
      </fill>
    </dxf>
  </dxfs>
  <tableStyles count="0" defaultTableStyle="TableStyleMedium9" defaultPivotStyle="PivotStyleLight16"/>
  <colors>
    <mruColors>
      <color rgb="FFCCFFCC"/>
      <color rgb="FFCCFFFF"/>
      <color rgb="FFFF66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12700" cy="12700"/>
    <xdr:pic>
      <xdr:nvPicPr>
        <xdr:cNvPr id="2" name="Picture 1" descr="https://applications.labor.ny.gov/wpp/images/spacer.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988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7CF90031-40D9-423C-87F3-2297EA59B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903F97F5-050A-46C2-9270-75C1EB090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6D9AD0B6-67E1-4E24-A7D2-FFE3DE96B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CB907D50-D837-4F53-A3EE-4CCB3B487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D311BCD1-A1B9-48EB-88B3-E1C3553E4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B9F9383A-930C-4E7E-ADDC-7CD2770BE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E3EB61B2-0B84-4DD4-AD94-3949921CF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CD1407FF-1E94-417B-939F-79A0D75D1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A74DB6D3-501E-4FDB-857E-659650908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57903A31-7487-4C6E-946D-9F74AAB2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9" name="Picture 18" descr="https://applications.labor.ny.gov/wpp/images/spacer.gif">
          <a:extLst>
            <a:ext uri="{FF2B5EF4-FFF2-40B4-BE49-F238E27FC236}">
              <a16:creationId xmlns:a16="http://schemas.microsoft.com/office/drawing/2014/main" id="{8AB876AA-FD84-4901-AF0B-2479DC086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2AE9C395-F9DD-450A-913B-D9FDAC4B5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EBBE21E1-F7AB-4EEB-94A8-44A33589A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D63877DC-ACD0-46AC-BF78-D554C401A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5050" y="48983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5050" y="48983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174C7883-B834-490E-85AF-4CCCA7C1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156CAEEF-9D85-4A9B-A458-9A2390E09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7CBC4F75-6FF0-4F5E-ACD6-F2077F64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 name="Picture 6" descr="https://applications.labor.ny.gov/wpp/images/spacer.gif">
          <a:extLst>
            <a:ext uri="{FF2B5EF4-FFF2-40B4-BE49-F238E27FC236}">
              <a16:creationId xmlns:a16="http://schemas.microsoft.com/office/drawing/2014/main" id="{A631E96D-E444-4260-B2EF-C47DD2C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C864C0C-3C48-45D2-A9DC-5421E33E1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8576B0E5-CE3B-489A-8B9D-9187B7D04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7582D595-A788-4BE7-A551-B4732402D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5" name="Picture 14" descr="https://applications.labor.ny.gov/wpp/images/spacer.gif">
          <a:extLst>
            <a:ext uri="{FF2B5EF4-FFF2-40B4-BE49-F238E27FC236}">
              <a16:creationId xmlns:a16="http://schemas.microsoft.com/office/drawing/2014/main" id="{4B1CFB3D-9E12-4063-A40E-20083945A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FF06A32F-ECCD-43AA-9A1F-8D0F63F9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2DB11B5F-31D0-4265-A666-24D55D99D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6B26CB24-FA9D-48E3-B437-74377A7A6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70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14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20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604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72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020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2" name="Picture 11" descr="https://applications.labor.ny.gov/wpp/images/spacer.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88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56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4" name="Picture 13" descr="https://applications.labor.ny.gov/wpp/images/spacer.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2F12EDFC-5E3F-470D-A42A-E9FB278C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027FBEF0-937E-488E-B79F-C31349664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AF52F2A3-C622-4FF7-B470-917BE2C5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5A5E5C97-1A80-4ED5-8063-E88F17023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BE01BA60-3CD3-42F2-845F-6AAC89C20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59F972E4-EA8C-4DBD-B599-AC3C08BBC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4B86BC7E-959B-4CD7-B2EA-163BB2322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BDB41CD1-7C3D-4B0F-9C0A-F026726E9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6" name="Picture 25" descr="https://applications.labor.ny.gov/wpp/images/spacer.gif">
          <a:extLst>
            <a:ext uri="{FF2B5EF4-FFF2-40B4-BE49-F238E27FC236}">
              <a16:creationId xmlns:a16="http://schemas.microsoft.com/office/drawing/2014/main" id="{14882395-5F9C-4B7F-9BCF-1B4910C5F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0D0E0108-0D49-4159-905E-0973E22A8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9AB0BE76-D651-4B55-8DB5-EAEF2AF4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158A1236-E65E-4910-B7E5-36E54BA7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3</xdr:row>
      <xdr:rowOff>0</xdr:rowOff>
    </xdr:from>
    <xdr:ext cx="12700" cy="12700"/>
    <xdr:pic>
      <xdr:nvPicPr>
        <xdr:cNvPr id="30" name="Picture 29" descr="https://applications.labor.ny.gov/wpp/images/spacer.gif">
          <a:extLst>
            <a:ext uri="{FF2B5EF4-FFF2-40B4-BE49-F238E27FC236}">
              <a16:creationId xmlns:a16="http://schemas.microsoft.com/office/drawing/2014/main" id="{ECB2B3AC-6895-4CC8-BDEA-90AA0EBF7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2357" y="55830107"/>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xdr:row>
      <xdr:rowOff>0</xdr:rowOff>
    </xdr:from>
    <xdr:ext cx="12700" cy="12700"/>
    <xdr:pic>
      <xdr:nvPicPr>
        <xdr:cNvPr id="35" name="Picture 34" descr="https://applications.labor.ny.gov/wpp/images/spacer.gif">
          <a:extLst>
            <a:ext uri="{FF2B5EF4-FFF2-40B4-BE49-F238E27FC236}">
              <a16:creationId xmlns:a16="http://schemas.microsoft.com/office/drawing/2014/main" id="{10896C2D-B04C-40F5-9D30-7373B3FDB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3BB8745B-C701-4BA5-BD2E-D34830AFE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7B110EE8-7132-4986-BAB3-66410EF13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04650D7B-6F82-40BA-B42B-5D453F616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9FE41D1F-19D8-4AB8-A856-1E3C068E1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6E0B4DBB-A35C-49BF-B75D-5F301A596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29E1A3C2-2D33-434C-987B-DF73E4255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EF768A84-1928-4D12-9089-5BA16EAA7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7D0B0A27-264A-4E4B-A970-BD292C977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47E00376-003E-49AE-82C6-9BDDB4963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5D608C9B-EABF-4CB9-9810-D27A285A9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7CED531D-FE74-40EA-A42B-9C9FA425D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C21BD3F1-BAA8-4530-BDF2-01E9D2579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5" name="Picture 44" descr="https://applications.labor.ny.gov/wpp/images/spacer.gif">
          <a:extLst>
            <a:ext uri="{FF2B5EF4-FFF2-40B4-BE49-F238E27FC236}">
              <a16:creationId xmlns:a16="http://schemas.microsoft.com/office/drawing/2014/main" id="{70BFCB06-22C7-4FA1-A17A-6D273D0BE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1CDEA5D9-34AA-48EE-9032-D7C4FE3CF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DF1B8B03-33DD-4A5F-988A-257D3687E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197FBC4E-E682-4E23-A0F1-4EBC8629C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82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73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17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23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75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623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87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91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59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2332444C-8020-4AA6-825E-A2B992027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D9C36D3D-1C92-4F62-AC88-C611DBBE9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216FD396-2447-4B8F-B8A5-ABF82EA75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548443F7-0E9A-4CDB-9F4D-2A5125702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A01BB5A0-159B-41D7-ACEA-3B8E60A0D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ABD6C514-2673-4B2B-AC93-85D9ECC5C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C008D366-5886-4890-A113-12822B0C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F4AD1BEF-9E1B-44B2-9DFF-7143A10AC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3" name="Picture 32" descr="https://applications.labor.ny.gov/wpp/images/spacer.gif">
          <a:extLst>
            <a:ext uri="{FF2B5EF4-FFF2-40B4-BE49-F238E27FC236}">
              <a16:creationId xmlns:a16="http://schemas.microsoft.com/office/drawing/2014/main" id="{FA8CA9E3-6438-426E-80F0-E7F3E2F6F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176ADAB0-C73E-4511-ADC8-F30A6B53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E2D92743-3848-455F-B977-8703621DB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F4E51A27-324F-47F6-9E52-EE26FAFA6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BA9D3323-95DC-4954-94FA-6899D890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108F5AFE-1989-499B-914A-3E4BEA3B5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F972DC5D-294D-4AA9-A673-D6DD1A98E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890F0BEE-195A-44A5-8433-645615864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1" name="Picture 40" descr="https://applications.labor.ny.gov/wpp/images/spacer.gif">
          <a:extLst>
            <a:ext uri="{FF2B5EF4-FFF2-40B4-BE49-F238E27FC236}">
              <a16:creationId xmlns:a16="http://schemas.microsoft.com/office/drawing/2014/main" id="{1C2E9675-5F97-447A-ADF8-E07B267DD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EFE87068-8568-4450-956F-5C9DE5455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C09F47FF-7DC3-45B6-8425-F6DBD4F9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6B6652B5-3AD0-4CD4-B3AD-BEC3EFBBB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0EFD5FF0-906A-4F62-91F9-F25CF5B9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16895C4E-5FE9-424E-AC81-6453C3765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7" name="Picture 46" descr="https://applications.labor.ny.gov/wpp/images/spacer.gif">
          <a:extLst>
            <a:ext uri="{FF2B5EF4-FFF2-40B4-BE49-F238E27FC236}">
              <a16:creationId xmlns:a16="http://schemas.microsoft.com/office/drawing/2014/main" id="{C385FEEB-95C6-4FE0-9289-6C252927F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323BFA29-857E-4CD2-A8CA-FA62B929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24408B24-8FBA-4D37-B45E-70037F92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7B90EE19-A015-4914-8D5D-A65A720CA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1" name="Picture 50" descr="https://applications.labor.ny.gov/wpp/images/spacer.gif">
          <a:extLst>
            <a:ext uri="{FF2B5EF4-FFF2-40B4-BE49-F238E27FC236}">
              <a16:creationId xmlns:a16="http://schemas.microsoft.com/office/drawing/2014/main" id="{8151B15B-5008-4A72-8A9B-CC1385F10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32AE6BAB-119D-40B4-99E7-A8781DA8E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65D82BA1-658B-4D43-8ACB-D8EA341C9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38C36CC3-4AF5-43DD-902A-4F450602A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0FDBF3E0-FBB0-4A45-9898-3182318B2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99D6058F-F07C-4BD9-A903-AEFF09AA9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F3781CAA-C2A6-41F7-B948-99BBC69B4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BFFF40FA-CC71-4AB4-ABE4-785116C1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A874F5CD-6EA7-40BF-90D1-F7F08D9CB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F3C31EFE-5EEB-43F5-A6A5-FCA16B4D0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AE0DFA0D-5A26-4963-A4F7-6BAF86C9B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6C86A27B-FBE1-463C-ADE4-62426C097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D11DABE0-D894-41DA-8EB4-1B87CC1D2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E59E9A5B-DB1F-45B1-A3CD-CE6EEFB39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5" name="Picture 64" descr="https://applications.labor.ny.gov/wpp/images/spacer.gif">
          <a:extLst>
            <a:ext uri="{FF2B5EF4-FFF2-40B4-BE49-F238E27FC236}">
              <a16:creationId xmlns:a16="http://schemas.microsoft.com/office/drawing/2014/main" id="{D1F164F3-199C-4257-8528-21FB7E9C8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C6794996-C00B-42F2-B746-2642BFC3A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632294AA-EB88-4CF6-A93B-97F1E8D96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C000F35F-3D09-4531-B0B9-5B780C65B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9" name="Picture 68" descr="https://applications.labor.ny.gov/wpp/images/spacer.gif">
          <a:extLst>
            <a:ext uri="{FF2B5EF4-FFF2-40B4-BE49-F238E27FC236}">
              <a16:creationId xmlns:a16="http://schemas.microsoft.com/office/drawing/2014/main" id="{A3F76DA0-5B04-4046-8B3F-57337C0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7F579B17-3787-41E3-9894-9C21AD61C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0A2415D3-8EA9-4CEA-99CE-3682CF946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494A4CD5-D095-447D-B591-71BC8B882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F39F1858-77CE-4E4B-8A6E-166981E2B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E959D6B3-62B0-46D9-A563-F0DD7ACB3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00E49E9E-EE49-47F5-8C3F-DAA9F0F16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6" name="Picture 75" descr="https://applications.labor.ny.gov/wpp/images/spacer.gif">
          <a:extLst>
            <a:ext uri="{FF2B5EF4-FFF2-40B4-BE49-F238E27FC236}">
              <a16:creationId xmlns:a16="http://schemas.microsoft.com/office/drawing/2014/main" id="{8167B798-D133-4F10-B444-219D3C30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7" name="Picture 76" descr="https://applications.labor.ny.gov/wpp/images/spacer.gif">
          <a:extLst>
            <a:ext uri="{FF2B5EF4-FFF2-40B4-BE49-F238E27FC236}">
              <a16:creationId xmlns:a16="http://schemas.microsoft.com/office/drawing/2014/main" id="{C2EAFE7D-410F-4001-A067-FD3274E47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8" name="Picture 77" descr="https://applications.labor.ny.gov/wpp/images/spacer.gif">
          <a:extLst>
            <a:ext uri="{FF2B5EF4-FFF2-40B4-BE49-F238E27FC236}">
              <a16:creationId xmlns:a16="http://schemas.microsoft.com/office/drawing/2014/main" id="{0DC830AE-1F42-4F0C-840B-27A7949B3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9" name="Picture 78" descr="https://applications.labor.ny.gov/wpp/images/spacer.gif">
          <a:extLst>
            <a:ext uri="{FF2B5EF4-FFF2-40B4-BE49-F238E27FC236}">
              <a16:creationId xmlns:a16="http://schemas.microsoft.com/office/drawing/2014/main" id="{92CB723F-04E4-4937-823B-766184889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0" name="Picture 79" descr="https://applications.labor.ny.gov/wpp/images/spacer.gif">
          <a:extLst>
            <a:ext uri="{FF2B5EF4-FFF2-40B4-BE49-F238E27FC236}">
              <a16:creationId xmlns:a16="http://schemas.microsoft.com/office/drawing/2014/main" id="{707CBBAE-038C-41F6-8276-98B827D35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1" name="Picture 80" descr="https://applications.labor.ny.gov/wpp/images/spacer.gif">
          <a:extLst>
            <a:ext uri="{FF2B5EF4-FFF2-40B4-BE49-F238E27FC236}">
              <a16:creationId xmlns:a16="http://schemas.microsoft.com/office/drawing/2014/main" id="{9F6E1A0F-ADD3-4DE4-A0B6-03322BA35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82" name="Picture 81" descr="https://applications.labor.ny.gov/wpp/images/spacer.gif">
          <a:extLst>
            <a:ext uri="{FF2B5EF4-FFF2-40B4-BE49-F238E27FC236}">
              <a16:creationId xmlns:a16="http://schemas.microsoft.com/office/drawing/2014/main" id="{36224427-0244-4D84-8FD9-022BA3A8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83" name="Picture 82" descr="https://applications.labor.ny.gov/wpp/images/spacer.gif">
          <a:extLst>
            <a:ext uri="{FF2B5EF4-FFF2-40B4-BE49-F238E27FC236}">
              <a16:creationId xmlns:a16="http://schemas.microsoft.com/office/drawing/2014/main" id="{BD0F5755-93B4-48CD-83A5-285AFD3A7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4" name="Picture 83" descr="https://applications.labor.ny.gov/wpp/images/spacer.gif">
          <a:extLst>
            <a:ext uri="{FF2B5EF4-FFF2-40B4-BE49-F238E27FC236}">
              <a16:creationId xmlns:a16="http://schemas.microsoft.com/office/drawing/2014/main" id="{F82F2955-04A6-4250-9C6C-0B02FF541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5" name="Picture 84" descr="https://applications.labor.ny.gov/wpp/images/spacer.gif">
          <a:extLst>
            <a:ext uri="{FF2B5EF4-FFF2-40B4-BE49-F238E27FC236}">
              <a16:creationId xmlns:a16="http://schemas.microsoft.com/office/drawing/2014/main" id="{8D4EF053-81E0-4CE2-BCCF-36F50D01D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98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9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01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49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B2B94FA4-4E13-4D3A-9DF1-1458B4420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B0AD77A9-B3F3-4B00-98CA-664A0ED7D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9BFA7519-7F94-487A-8ED3-A55445C4C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BFC24FA3-235C-4EEB-A77F-E9D1A9EBF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BA75283F-C62D-4D68-B764-B91EFE06B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A001FC74-523E-43D2-AF71-2CBD4D372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C14AACE1-D40D-4CD1-A6A3-DB79A2C1D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DE9776E9-1E85-40A8-BA8F-90BFB9945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3" name="Picture 32" descr="https://applications.labor.ny.gov/wpp/images/spacer.gif">
          <a:extLst>
            <a:ext uri="{FF2B5EF4-FFF2-40B4-BE49-F238E27FC236}">
              <a16:creationId xmlns:a16="http://schemas.microsoft.com/office/drawing/2014/main" id="{2EA98DE4-F0D7-497A-9344-5DFAE239D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11F96815-D1C1-4720-9F71-C11ED567C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874DA17F-D9F3-464E-9BF0-4F58437EA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C1392AF9-7031-46CE-894A-33B6C0022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25221C97-923E-4715-8091-5C81D017C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D63AEFDB-7459-4B22-B324-9F3A25360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59A1A027-889E-4FD4-AFD4-853523455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0E9484E2-0691-4F31-89A1-C47CE7169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39ACD422-4B0F-402E-8647-9719C77B8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A27016F8-7487-4E7D-87A9-4F7F6141C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BF861337-2759-404C-82F1-9C0512B34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6ECF9B6E-40EB-445E-A0B1-FC2B1DBC1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2FA24A64-0E70-41A8-A847-E02DCD392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0EB8BB2B-DE11-4FF1-B6B9-FCBD24F84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5" name="Picture 64" descr="https://applications.labor.ny.gov/wpp/images/spacer.gif">
          <a:extLst>
            <a:ext uri="{FF2B5EF4-FFF2-40B4-BE49-F238E27FC236}">
              <a16:creationId xmlns:a16="http://schemas.microsoft.com/office/drawing/2014/main" id="{15C7A8C8-0836-439F-AECA-1703F743B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C86CA062-5DAF-4EBA-A00D-4BBF9D58F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21CB7EE9-FDB8-4841-A7C9-ABF3CA0A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1C2560E2-4A20-4387-AD3A-F98045D92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9" name="Picture 68" descr="https://applications.labor.ny.gov/wpp/images/spacer.gif">
          <a:extLst>
            <a:ext uri="{FF2B5EF4-FFF2-40B4-BE49-F238E27FC236}">
              <a16:creationId xmlns:a16="http://schemas.microsoft.com/office/drawing/2014/main" id="{5F7757CD-590E-488B-A34E-F575D99CD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A21EFF51-1DA5-4874-B532-DDDF73A67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14816FFA-32D9-4036-9190-85F66C42F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EB29FC84-8150-4ACC-BEC1-5DB7F2FAE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5" name="Picture 94" descr="https://applications.labor.ny.gov/wpp/images/spacer.gif">
          <a:extLst>
            <a:ext uri="{FF2B5EF4-FFF2-40B4-BE49-F238E27FC236}">
              <a16:creationId xmlns:a16="http://schemas.microsoft.com/office/drawing/2014/main" id="{D86B6D18-6DE9-4690-A5EF-01B742FB1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6" name="Picture 95" descr="https://applications.labor.ny.gov/wpp/images/spacer.gif">
          <a:extLst>
            <a:ext uri="{FF2B5EF4-FFF2-40B4-BE49-F238E27FC236}">
              <a16:creationId xmlns:a16="http://schemas.microsoft.com/office/drawing/2014/main" id="{A1402523-E167-450E-A09C-EF0EAB702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7" name="Picture 96" descr="https://applications.labor.ny.gov/wpp/images/spacer.gif">
          <a:extLst>
            <a:ext uri="{FF2B5EF4-FFF2-40B4-BE49-F238E27FC236}">
              <a16:creationId xmlns:a16="http://schemas.microsoft.com/office/drawing/2014/main" id="{54CC3FFC-4E46-4164-99C1-4CE5360BB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8" name="Picture 97" descr="https://applications.labor.ny.gov/wpp/images/spacer.gif">
          <a:extLst>
            <a:ext uri="{FF2B5EF4-FFF2-40B4-BE49-F238E27FC236}">
              <a16:creationId xmlns:a16="http://schemas.microsoft.com/office/drawing/2014/main" id="{98564C92-1480-4A8C-BC34-CFABAD30A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9" name="Picture 98" descr="https://applications.labor.ny.gov/wpp/images/spacer.gif">
          <a:extLst>
            <a:ext uri="{FF2B5EF4-FFF2-40B4-BE49-F238E27FC236}">
              <a16:creationId xmlns:a16="http://schemas.microsoft.com/office/drawing/2014/main" id="{2AA9911E-C9C8-4A0E-9FCE-0817DCB40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0" name="Picture 99" descr="https://applications.labor.ny.gov/wpp/images/spacer.gif">
          <a:extLst>
            <a:ext uri="{FF2B5EF4-FFF2-40B4-BE49-F238E27FC236}">
              <a16:creationId xmlns:a16="http://schemas.microsoft.com/office/drawing/2014/main" id="{2712840E-D3F3-49B6-A9A2-66189EC9F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1" name="Picture 100" descr="https://applications.labor.ny.gov/wpp/images/spacer.gif">
          <a:extLst>
            <a:ext uri="{FF2B5EF4-FFF2-40B4-BE49-F238E27FC236}">
              <a16:creationId xmlns:a16="http://schemas.microsoft.com/office/drawing/2014/main" id="{8741B275-A453-4169-9BC9-37E05695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2" name="Picture 101" descr="https://applications.labor.ny.gov/wpp/images/spacer.gif">
          <a:extLst>
            <a:ext uri="{FF2B5EF4-FFF2-40B4-BE49-F238E27FC236}">
              <a16:creationId xmlns:a16="http://schemas.microsoft.com/office/drawing/2014/main" id="{DAC6924C-CD03-4029-8BF9-CE778DE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3" name="Picture 102" descr="https://applications.labor.ny.gov/wpp/images/spacer.gif">
          <a:extLst>
            <a:ext uri="{FF2B5EF4-FFF2-40B4-BE49-F238E27FC236}">
              <a16:creationId xmlns:a16="http://schemas.microsoft.com/office/drawing/2014/main" id="{08AB8F11-A051-45DC-B998-12C03A12C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4" name="Picture 103" descr="https://applications.labor.ny.gov/wpp/images/spacer.gif">
          <a:extLst>
            <a:ext uri="{FF2B5EF4-FFF2-40B4-BE49-F238E27FC236}">
              <a16:creationId xmlns:a16="http://schemas.microsoft.com/office/drawing/2014/main" id="{94167B68-D9E9-4757-B90D-277696017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05" name="Picture 104" descr="https://applications.labor.ny.gov/wpp/images/spacer.gif">
          <a:extLst>
            <a:ext uri="{FF2B5EF4-FFF2-40B4-BE49-F238E27FC236}">
              <a16:creationId xmlns:a16="http://schemas.microsoft.com/office/drawing/2014/main" id="{A21D7019-ACF1-43B8-8442-E8F1DEA42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06" name="Picture 105" descr="https://applications.labor.ny.gov/wpp/images/spacer.gif">
          <a:extLst>
            <a:ext uri="{FF2B5EF4-FFF2-40B4-BE49-F238E27FC236}">
              <a16:creationId xmlns:a16="http://schemas.microsoft.com/office/drawing/2014/main" id="{A98EAC55-3928-4EC4-AF0F-D713FEA12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7" name="Picture 106" descr="https://applications.labor.ny.gov/wpp/images/spacer.gif">
          <a:extLst>
            <a:ext uri="{FF2B5EF4-FFF2-40B4-BE49-F238E27FC236}">
              <a16:creationId xmlns:a16="http://schemas.microsoft.com/office/drawing/2014/main" id="{2900E799-B7F7-40CA-9A9A-C00FB9F1D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8" name="Picture 107" descr="https://applications.labor.ny.gov/wpp/images/spacer.gif">
          <a:extLst>
            <a:ext uri="{FF2B5EF4-FFF2-40B4-BE49-F238E27FC236}">
              <a16:creationId xmlns:a16="http://schemas.microsoft.com/office/drawing/2014/main" id="{4EDD4505-4926-476F-9E9E-22365E97D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09" name="Picture 108" descr="https://applications.labor.ny.gov/wpp/images/spacer.gif">
          <a:extLst>
            <a:ext uri="{FF2B5EF4-FFF2-40B4-BE49-F238E27FC236}">
              <a16:creationId xmlns:a16="http://schemas.microsoft.com/office/drawing/2014/main" id="{A1E5F012-A4FE-4C6C-9866-26D02573D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10" name="Picture 109" descr="https://applications.labor.ny.gov/wpp/images/spacer.gif">
          <a:extLst>
            <a:ext uri="{FF2B5EF4-FFF2-40B4-BE49-F238E27FC236}">
              <a16:creationId xmlns:a16="http://schemas.microsoft.com/office/drawing/2014/main" id="{FFF3B94A-B044-466E-8032-2D64A5880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1" name="Picture 110" descr="https://applications.labor.ny.gov/wpp/images/spacer.gif">
          <a:extLst>
            <a:ext uri="{FF2B5EF4-FFF2-40B4-BE49-F238E27FC236}">
              <a16:creationId xmlns:a16="http://schemas.microsoft.com/office/drawing/2014/main" id="{C0820308-5F5C-4790-BD7D-D2DBA7211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2" name="Picture 111" descr="https://applications.labor.ny.gov/wpp/images/spacer.gif">
          <a:extLst>
            <a:ext uri="{FF2B5EF4-FFF2-40B4-BE49-F238E27FC236}">
              <a16:creationId xmlns:a16="http://schemas.microsoft.com/office/drawing/2014/main" id="{7BE4A421-474F-455D-8C92-E3B045B95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3" name="Picture 112" descr="https://applications.labor.ny.gov/wpp/images/spacer.gif">
          <a:extLst>
            <a:ext uri="{FF2B5EF4-FFF2-40B4-BE49-F238E27FC236}">
              <a16:creationId xmlns:a16="http://schemas.microsoft.com/office/drawing/2014/main" id="{0AF2AAC8-9852-44B7-B69D-D10BEC836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4" name="Picture 113" descr="https://applications.labor.ny.gov/wpp/images/spacer.gif">
          <a:extLst>
            <a:ext uri="{FF2B5EF4-FFF2-40B4-BE49-F238E27FC236}">
              <a16:creationId xmlns:a16="http://schemas.microsoft.com/office/drawing/2014/main" id="{723272FB-730E-45DE-B98F-7FEC026A2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5" name="Picture 114" descr="https://applications.labor.ny.gov/wpp/images/spacer.gif">
          <a:extLst>
            <a:ext uri="{FF2B5EF4-FFF2-40B4-BE49-F238E27FC236}">
              <a16:creationId xmlns:a16="http://schemas.microsoft.com/office/drawing/2014/main" id="{7BD25A58-F977-4951-9DA5-90F0F4FF5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6" name="Picture 115" descr="https://applications.labor.ny.gov/wpp/images/spacer.gif">
          <a:extLst>
            <a:ext uri="{FF2B5EF4-FFF2-40B4-BE49-F238E27FC236}">
              <a16:creationId xmlns:a16="http://schemas.microsoft.com/office/drawing/2014/main" id="{5252C75B-4287-45A1-846B-4B86AA868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7" name="Picture 116" descr="https://applications.labor.ny.gov/wpp/images/spacer.gif">
          <a:extLst>
            <a:ext uri="{FF2B5EF4-FFF2-40B4-BE49-F238E27FC236}">
              <a16:creationId xmlns:a16="http://schemas.microsoft.com/office/drawing/2014/main" id="{E30600B2-36BE-4080-BC0E-E34805263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18" name="Picture 117" descr="https://applications.labor.ny.gov/wpp/images/spacer.gif">
          <a:extLst>
            <a:ext uri="{FF2B5EF4-FFF2-40B4-BE49-F238E27FC236}">
              <a16:creationId xmlns:a16="http://schemas.microsoft.com/office/drawing/2014/main" id="{787261E8-D8E7-4AF9-B778-D274BA2D5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19" name="Picture 118" descr="https://applications.labor.ny.gov/wpp/images/spacer.gif">
          <a:extLst>
            <a:ext uri="{FF2B5EF4-FFF2-40B4-BE49-F238E27FC236}">
              <a16:creationId xmlns:a16="http://schemas.microsoft.com/office/drawing/2014/main" id="{C69899B7-C9C2-4197-834B-6B11E81CE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0" name="Picture 119" descr="https://applications.labor.ny.gov/wpp/images/spacer.gif">
          <a:extLst>
            <a:ext uri="{FF2B5EF4-FFF2-40B4-BE49-F238E27FC236}">
              <a16:creationId xmlns:a16="http://schemas.microsoft.com/office/drawing/2014/main" id="{33F35AC2-EB3E-4853-89AE-A2AB5D39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1" name="Picture 120" descr="https://applications.labor.ny.gov/wpp/images/spacer.gif">
          <a:extLst>
            <a:ext uri="{FF2B5EF4-FFF2-40B4-BE49-F238E27FC236}">
              <a16:creationId xmlns:a16="http://schemas.microsoft.com/office/drawing/2014/main" id="{000AAD78-0FF9-415D-A12E-1B218E491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22" name="Picture 121" descr="https://applications.labor.ny.gov/wpp/images/spacer.gif">
          <a:extLst>
            <a:ext uri="{FF2B5EF4-FFF2-40B4-BE49-F238E27FC236}">
              <a16:creationId xmlns:a16="http://schemas.microsoft.com/office/drawing/2014/main" id="{33704391-0190-4C54-97D8-01D657717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23" name="Picture 122" descr="https://applications.labor.ny.gov/wpp/images/spacer.gif">
          <a:extLst>
            <a:ext uri="{FF2B5EF4-FFF2-40B4-BE49-F238E27FC236}">
              <a16:creationId xmlns:a16="http://schemas.microsoft.com/office/drawing/2014/main" id="{5C265EB7-89DF-4055-9D58-712B697B5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4" name="Picture 123" descr="https://applications.labor.ny.gov/wpp/images/spacer.gif">
          <a:extLst>
            <a:ext uri="{FF2B5EF4-FFF2-40B4-BE49-F238E27FC236}">
              <a16:creationId xmlns:a16="http://schemas.microsoft.com/office/drawing/2014/main" id="{1D793C89-843D-49BA-ADCE-2D24A96C4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5" name="Picture 124" descr="https://applications.labor.ny.gov/wpp/images/spacer.gif">
          <a:extLst>
            <a:ext uri="{FF2B5EF4-FFF2-40B4-BE49-F238E27FC236}">
              <a16:creationId xmlns:a16="http://schemas.microsoft.com/office/drawing/2014/main" id="{74E633B6-25EC-4658-8840-EE19BB252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98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9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01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49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xdr:row>
      <xdr:rowOff>0</xdr:rowOff>
    </xdr:from>
    <xdr:ext cx="12700" cy="12700"/>
    <xdr:pic>
      <xdr:nvPicPr>
        <xdr:cNvPr id="15" name="Picture 14" descr="https://applications.labor.ny.gov/wpp/images/spacer.gif">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6" name="Picture 15" descr="https://applications.labor.ny.gov/wpp/images/spacer.gif">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xdr:row>
      <xdr:rowOff>0</xdr:rowOff>
    </xdr:from>
    <xdr:ext cx="12700" cy="12700"/>
    <xdr:pic>
      <xdr:nvPicPr>
        <xdr:cNvPr id="17" name="Picture 16" descr="https://applications.labor.ny.gov/wpp/images/spacer.gif">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E6E02783-4E23-443C-BF6A-5AD6FFA7E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08A0E467-4F58-40E4-BA1C-79C9257F3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BA20CF2C-9F48-4A69-8BEC-6AD996FA1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83A3654E-A1AC-49E3-B98C-45425027E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88DFC472-F8A5-4B70-B609-7BC7478E2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1A80E43B-4CF0-4967-9632-6372FB50E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A59E6E2B-F776-49E3-A836-7D87789D4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7E3FE18E-8A15-4E16-B78A-5B04ED371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7" name="Picture 26" descr="https://applications.labor.ny.gov/wpp/images/spacer.gif">
          <a:extLst>
            <a:ext uri="{FF2B5EF4-FFF2-40B4-BE49-F238E27FC236}">
              <a16:creationId xmlns:a16="http://schemas.microsoft.com/office/drawing/2014/main" id="{99B2224F-8C9B-4982-95AE-8B27EEF63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A1838D5C-3EF9-421D-B884-ED8098647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B3275659-99AA-45A0-BB1B-182605DEC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7B010A6A-D2EE-4F2F-8924-0ADDAC4FB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DDC447B1-4F2A-474E-926D-D6BA6395F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45A55414-2AA7-416D-9F20-7F29490E9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95875A33-FED1-4663-B68A-B01F26B8B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E73D79A5-CDFD-45BD-8091-746B11D1B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C5520023-DF5C-42A7-9D00-D453108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BB4B2F97-1072-4683-909D-8CDA6146F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FB67846D-2A29-49C7-9073-636DBB127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F7791998-DC74-449E-ADE5-0060FDACB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044082F6-F520-4A5B-86F9-DF07A679A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F5451BDA-D440-48D5-A32C-DE35E3291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BB59D1A8-B573-4B89-ACE9-5BDAA259F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262FA4AC-3732-40F4-B258-025F63879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59E423D4-6AAB-423E-AE60-6FA31CA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721E2A14-5DBB-4B54-A839-3D7D4DAA2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5" name="Picture 44" descr="https://applications.labor.ny.gov/wpp/images/spacer.gif">
          <a:extLst>
            <a:ext uri="{FF2B5EF4-FFF2-40B4-BE49-F238E27FC236}">
              <a16:creationId xmlns:a16="http://schemas.microsoft.com/office/drawing/2014/main" id="{BDC02E11-2836-454D-AE22-F2F58EE32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9CE03B08-4042-4B75-A73D-4DE0C0212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89864DEA-E2C3-454F-B566-061DAC9D8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E4BDEBE8-3B02-4DFD-9BBB-03307203B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22D6A87E-FF72-4707-BCE9-5DEA58E0E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78BFA08E-53F8-4FFF-B23C-EFD96FCD6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0BACC0A1-5AC3-47F2-9AEB-7FC78B21B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AF70F599-90D0-46A8-9214-43564CBF5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08694698-E03C-4293-931D-9AAFFE4EF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B28AD1C3-D049-4126-9966-8C035ACC6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2EE997B7-6340-471B-B35F-1768A62B1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F3286863-5F10-49E9-8B12-2AAD63EC0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F7152FBC-521B-4D3B-9807-5E9C603A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66256224-F10F-47C8-B5D5-EFBDA8E23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9" name="Picture 58" descr="https://applications.labor.ny.gov/wpp/images/spacer.gif">
          <a:extLst>
            <a:ext uri="{FF2B5EF4-FFF2-40B4-BE49-F238E27FC236}">
              <a16:creationId xmlns:a16="http://schemas.microsoft.com/office/drawing/2014/main" id="{82693FF5-72BF-40D2-9CCB-39A4680F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F3E8A9D4-AE64-495A-92D7-EE7EE8441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017224EF-DF4D-4E97-A120-E1BE43457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3953783A-7711-4EEB-8520-F93E19D40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3" name="Picture 62" descr="https://applications.labor.ny.gov/wpp/images/spacer.gif">
          <a:extLst>
            <a:ext uri="{FF2B5EF4-FFF2-40B4-BE49-F238E27FC236}">
              <a16:creationId xmlns:a16="http://schemas.microsoft.com/office/drawing/2014/main" id="{C4F9B101-9436-461F-8F2B-EF2178AD5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95672100-5070-4389-9927-362FF4B5B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186C446C-4319-4F0E-992E-274BAF156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EBEE8682-85A6-4303-9AAC-C3BB34224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BB27EBAB-AA8B-4992-B1EC-A3FFC599D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3CDF351C-CFD0-4F8D-99B9-A7928C033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E20D6D84-B069-45F6-B7F3-F5B0D1A99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30D4C164-D694-4ED0-9432-281D678EB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C422AC2D-9937-4F79-9A34-405F40D7B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2" name="Picture 71" descr="https://applications.labor.ny.gov/wpp/images/spacer.gif">
          <a:extLst>
            <a:ext uri="{FF2B5EF4-FFF2-40B4-BE49-F238E27FC236}">
              <a16:creationId xmlns:a16="http://schemas.microsoft.com/office/drawing/2014/main" id="{13DDD3FC-32B2-4958-9503-4B4A915E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2579D389-4A98-435E-B908-C456273CB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0BCEAA56-A4DF-4DD0-939E-B27133950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AEA82A7E-9FAA-4570-B739-F38FA985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6" name="Picture 75" descr="https://applications.labor.ny.gov/wpp/images/spacer.gif">
          <a:extLst>
            <a:ext uri="{FF2B5EF4-FFF2-40B4-BE49-F238E27FC236}">
              <a16:creationId xmlns:a16="http://schemas.microsoft.com/office/drawing/2014/main" id="{017AD4AA-55E7-4F5F-BF2D-A3A9A0AC9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7" name="Picture 76" descr="https://applications.labor.ny.gov/wpp/images/spacer.gif">
          <a:extLst>
            <a:ext uri="{FF2B5EF4-FFF2-40B4-BE49-F238E27FC236}">
              <a16:creationId xmlns:a16="http://schemas.microsoft.com/office/drawing/2014/main" id="{CA60204E-02A7-460B-8830-130E1C4F5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8" name="Picture 77" descr="https://applications.labor.ny.gov/wpp/images/spacer.gif">
          <a:extLst>
            <a:ext uri="{FF2B5EF4-FFF2-40B4-BE49-F238E27FC236}">
              <a16:creationId xmlns:a16="http://schemas.microsoft.com/office/drawing/2014/main" id="{2BE8B2B3-4286-4B5C-A7B5-02FC80F75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9" name="Picture 78" descr="https://applications.labor.ny.gov/wpp/images/spacer.gif">
          <a:extLst>
            <a:ext uri="{FF2B5EF4-FFF2-40B4-BE49-F238E27FC236}">
              <a16:creationId xmlns:a16="http://schemas.microsoft.com/office/drawing/2014/main" id="{471313CB-088D-4AC4-A6D8-8B4A1C8F2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06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59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049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17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65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28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33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C32242F5-160D-43DF-974D-2184B608A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17213BF1-EC3D-428B-8D29-02A34DF27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C3C5A1E5-2D67-48D2-8032-A1B51B88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C716D700-6BC3-45CF-BB65-64DF43992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340A178B-DC9E-42D5-80DC-03A81181A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1" name="Picture 20" descr="https://applications.labor.ny.gov/wpp/images/spacer.gif">
          <a:extLst>
            <a:ext uri="{FF2B5EF4-FFF2-40B4-BE49-F238E27FC236}">
              <a16:creationId xmlns:a16="http://schemas.microsoft.com/office/drawing/2014/main" id="{10F8950B-712C-495A-8CBA-FB0903DDF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2FC30FCC-9D2E-4E66-89C0-542FB268B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C67910A5-DE72-49B3-A93D-917147CA2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E3596231-C776-4730-86C2-2D95512B1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F2976BDD-723E-4883-AFCD-3D032871E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CC032B3C-CE6A-43BF-8187-91438780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ED11C07C-471B-4F3D-BD28-E92851958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D764B9CB-94A0-4D2B-AAC9-4413A8660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AEE6C3C0-5EBE-4B7B-80A3-A19EC7B65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7E8965E8-8813-40B1-9003-A20833FCA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D1F99E61-CE2D-4CD5-8F43-C9BE6600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E602DB44-EF4F-40A2-9253-E28C90384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8EE430F6-DA68-44EB-8820-CB323CCDB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8555FDD1-615D-4233-88B5-C6CC2095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5" name="Picture 34" descr="https://applications.labor.ny.gov/wpp/images/spacer.gif">
          <a:extLst>
            <a:ext uri="{FF2B5EF4-FFF2-40B4-BE49-F238E27FC236}">
              <a16:creationId xmlns:a16="http://schemas.microsoft.com/office/drawing/2014/main" id="{D888BA19-16A4-4873-8A65-A7F9F584A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57115004-84E8-4E35-95C5-68265E44B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D98BBD40-8B13-4BB8-B306-AC009AC16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74C676C9-345E-4811-8297-7734A0513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9" name="Picture 38" descr="https://applications.labor.ny.gov/wpp/images/spacer.gif">
          <a:extLst>
            <a:ext uri="{FF2B5EF4-FFF2-40B4-BE49-F238E27FC236}">
              <a16:creationId xmlns:a16="http://schemas.microsoft.com/office/drawing/2014/main" id="{7192AC1E-6AA4-4438-AD51-2D16E0D4A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6AFE1FA5-174A-450B-8FE3-5EF4E97E8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1" name="Picture 40" descr="https://applications.labor.ny.gov/wpp/images/spacer.gif">
          <a:extLst>
            <a:ext uri="{FF2B5EF4-FFF2-40B4-BE49-F238E27FC236}">
              <a16:creationId xmlns:a16="http://schemas.microsoft.com/office/drawing/2014/main" id="{8F547490-FAC2-48B2-B296-A3424B413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7831BAA6-497A-4978-94C5-426F0E485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1EE53385-32F1-45C2-9D21-62CC46A7C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91D03F98-0B42-4F5E-B533-F698A3535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9BE23ECC-701D-426A-84FD-0C282B405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AA1BD550-3988-46A4-8604-BEFEE3F5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3B23000D-1A6B-44C9-B0BF-54E3B27B9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632F8B85-31E4-40FB-A93B-9DCDC9ED2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9D95DB95-01D2-4B20-A13B-7BC86B4D1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4177C466-730B-4809-86B4-327C60281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1AA9146D-DD66-4575-9FC9-6D757418D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9D6A0ED0-0DE2-48EA-819C-B115BBBFD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3" name="Picture 52" descr="https://applications.labor.ny.gov/wpp/images/spacer.gif">
          <a:extLst>
            <a:ext uri="{FF2B5EF4-FFF2-40B4-BE49-F238E27FC236}">
              <a16:creationId xmlns:a16="http://schemas.microsoft.com/office/drawing/2014/main" id="{2CDE7EC7-B9CF-4423-903B-8C477957F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FA3EC24D-066D-4F57-A52F-BE721E02E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7BA8C756-CC5F-4846-8438-A97C0F4CA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CE76D2A4-3029-4C11-ADBD-3AE4401E3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7" name="Picture 56" descr="https://applications.labor.ny.gov/wpp/images/spacer.gif">
          <a:extLst>
            <a:ext uri="{FF2B5EF4-FFF2-40B4-BE49-F238E27FC236}">
              <a16:creationId xmlns:a16="http://schemas.microsoft.com/office/drawing/2014/main" id="{3B4A89BE-23EE-4794-A3D4-5A5E70A3A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E8FC2102-4B3A-4405-AA95-F1F3DB185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8758864B-6192-4A7D-80A2-A995564D1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3A3E84AF-DAC9-4462-858C-290D26AE8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40D6CAD9-9937-43DA-9C72-9A1CC42C4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8B32F782-4813-4ADF-83B4-07880001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A366E35A-33E9-4197-B05A-6837C0B17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3B2267E7-F161-4AC9-9CA7-01BC8051B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C3C0DA27-00A0-41DF-9191-33B8DFFAB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6" name="Picture 65" descr="https://applications.labor.ny.gov/wpp/images/spacer.gif">
          <a:extLst>
            <a:ext uri="{FF2B5EF4-FFF2-40B4-BE49-F238E27FC236}">
              <a16:creationId xmlns:a16="http://schemas.microsoft.com/office/drawing/2014/main" id="{D7D0F8F1-6F2D-48BB-BC38-4127F810D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39C37B75-3A4A-4FAF-AC89-FA8335216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D16D2F3F-A988-4E7A-9DED-E4ED27921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D132DE31-C32C-428D-BC38-B19C7A01F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0" name="Picture 69" descr="https://applications.labor.ny.gov/wpp/images/spacer.gif">
          <a:extLst>
            <a:ext uri="{FF2B5EF4-FFF2-40B4-BE49-F238E27FC236}">
              <a16:creationId xmlns:a16="http://schemas.microsoft.com/office/drawing/2014/main" id="{83A157AF-14E2-45FE-B27A-D2467227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5F5187DB-C744-46F5-AC9D-D54E8FD58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5BB3FEF7-C211-4060-81C4-4B8C6BE58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19D2569A-BB6E-49F7-B856-733E7BC5D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3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56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00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06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890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58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306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2" name="Picture 11" descr="https://applications.labor.ny.gov/wpp/images/spacer.gif">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74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42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4" name="Picture 13" descr="https://applications.labor.ny.gov/wpp/images/spacer.gif">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3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29D0FC99-9405-410E-B609-1624F2E9F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FB7DD970-DE52-4E81-98C0-44237F955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0878037B-5354-41F3-80E1-1BB0EAABE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FAB9BFCF-AA92-44A3-A0BF-E0311A1B9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B6858B66-F04A-4F2B-BDB5-0B7BD4CEE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2A18118F-BFE4-4115-92E0-7B9F6EF43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58754431-AB4A-494D-AF8E-0F69B6B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B7370938-A99C-409B-9010-ABBE82DBF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3" name="Picture 22" descr="https://applications.labor.ny.gov/wpp/images/spacer.gif">
          <a:extLst>
            <a:ext uri="{FF2B5EF4-FFF2-40B4-BE49-F238E27FC236}">
              <a16:creationId xmlns:a16="http://schemas.microsoft.com/office/drawing/2014/main" id="{4DD23ECD-5C10-42FF-AD9B-6288EC96B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EA9230EE-2E31-4732-A2BC-B6B55C774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03385A5C-09D6-4130-A8EA-800859C98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E405EA13-E77A-42C4-B802-430EE030F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582499A8-91F2-485D-B672-65130526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0A1EB0F8-4A92-4D99-940C-5BBFF2D43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30810FB2-FB38-472C-AF52-33B03BCC0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132773AF-2320-483C-BFD4-E95710FF2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A3B1C1ED-6B70-4924-93B8-DDD3C6907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CB7F3C33-D83B-479F-B314-2C5F7CFD0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C551FAD3-3ECD-4C9E-B8BC-5E797D6B9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596AB4E2-42C5-44DA-9C37-F44A2E298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8E4A01FA-44E4-42B5-92E9-FB0ECA870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0F8806B1-AAA6-4200-B14A-87C7E92CE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7" name="Picture 36" descr="https://applications.labor.ny.gov/wpp/images/spacer.gif">
          <a:extLst>
            <a:ext uri="{FF2B5EF4-FFF2-40B4-BE49-F238E27FC236}">
              <a16:creationId xmlns:a16="http://schemas.microsoft.com/office/drawing/2014/main" id="{6C23831C-D330-420D-A1D6-AC7F21FB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F2FE1B32-AB6D-4A07-9E59-499D7FCC7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DF3E04E0-B437-4380-873D-17445D83E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1DEA101D-C688-4044-861D-2D0BD1598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DB78C975-8884-4026-9F21-27BF4AE66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941BF91C-8F82-4A21-8931-EB4E94849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93E46CEE-4B7C-49F6-AE6D-F16673F1B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D745F800-F0C7-4AF5-8CC6-66804E410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E0E27E05-9FA3-415B-B407-8837BE0D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ADA825C1-9FD4-44E2-9173-5E6B98FB2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86D0FAC8-3070-4D53-8D97-934798565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2999F284-D9DA-41E5-883A-7CA157366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C0EE14F0-690E-4520-8779-200991FD6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8965A900-4F91-43E2-9280-6C057B4A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94468105-ED57-48C0-BEC3-4F4113C52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C59DAEEF-7D31-4388-A9A2-F9F6D8F6F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E9A075A0-3E4D-4532-AFF5-65E842972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0BC33008-C782-4099-B0C9-DB1247929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5" name="Picture 54" descr="https://applications.labor.ny.gov/wpp/images/spacer.gif">
          <a:extLst>
            <a:ext uri="{FF2B5EF4-FFF2-40B4-BE49-F238E27FC236}">
              <a16:creationId xmlns:a16="http://schemas.microsoft.com/office/drawing/2014/main" id="{37FC2087-5FC1-41D3-9A36-521EEFC3A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E7597795-CA68-4230-ABCF-05DD141A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ECF914C2-E05D-4B26-9095-7F33E9ACD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20844602-613D-4C2F-9A4F-44A176F63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9" name="Picture 58" descr="https://applications.labor.ny.gov/wpp/images/spacer.gif">
          <a:extLst>
            <a:ext uri="{FF2B5EF4-FFF2-40B4-BE49-F238E27FC236}">
              <a16:creationId xmlns:a16="http://schemas.microsoft.com/office/drawing/2014/main" id="{FAC72E29-3117-41D4-9136-1B62E3CDE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BCFC0702-E7A3-470A-B997-E8DA593AD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533C26EC-8831-46ED-8126-4AD51E189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E57D74E5-0E33-4F0E-918C-C30F23AB3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C7D7122E-72B7-4BC6-A036-151E6B4DC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7C1E5CE5-031C-418A-8467-B5CD517CB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ECFB760B-4734-4C2C-B5D8-1B6AD7AAA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D62E6E49-6B6A-41F0-8E11-7BA23913A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73AE5B60-9EF0-487E-B728-C6751B544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8" name="Picture 67" descr="https://applications.labor.ny.gov/wpp/images/spacer.gif">
          <a:extLst>
            <a:ext uri="{FF2B5EF4-FFF2-40B4-BE49-F238E27FC236}">
              <a16:creationId xmlns:a16="http://schemas.microsoft.com/office/drawing/2014/main" id="{8D3CBB11-12B5-4DC1-8AAF-7079E3C00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04EE615D-7A3F-4A64-AE0B-2E38B2C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75A3801A-3D69-4337-A85C-B5FD3EC9B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E48D2ACC-2BE1-4F96-B116-9757CA34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2" name="Picture 71" descr="https://applications.labor.ny.gov/wpp/images/spacer.gif">
          <a:extLst>
            <a:ext uri="{FF2B5EF4-FFF2-40B4-BE49-F238E27FC236}">
              <a16:creationId xmlns:a16="http://schemas.microsoft.com/office/drawing/2014/main" id="{89ADB693-D93E-47A9-ADF2-75CF795F9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8C19F901-6D09-431C-83EA-A8663FD61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B6CE7C60-7432-48EE-B59C-106E344FD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430FC0FD-9C8F-4CBF-AB71-1C1CE7007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0"/>
  <sheetViews>
    <sheetView topLeftCell="A7" zoomScale="70" zoomScaleNormal="70" workbookViewId="0">
      <selection activeCell="N33" sqref="N33"/>
    </sheetView>
  </sheetViews>
  <sheetFormatPr defaultColWidth="9.28515625" defaultRowHeight="12.75"/>
  <cols>
    <col min="1" max="1" width="9.28515625" style="1"/>
    <col min="2" max="2" width="52.7109375" style="1" customWidth="1"/>
    <col min="3" max="4" width="9.28515625" style="1"/>
    <col min="5" max="5" width="10.5703125" style="1" customWidth="1"/>
    <col min="6" max="6" width="9.28515625" style="1" customWidth="1"/>
    <col min="7" max="10" width="9.28515625" style="1"/>
    <col min="11" max="11" width="12.42578125" style="1" customWidth="1"/>
    <col min="12" max="16384" width="9.28515625" style="1"/>
  </cols>
  <sheetData>
    <row r="1" spans="1:11" ht="18">
      <c r="A1" s="227" t="s">
        <v>65</v>
      </c>
      <c r="B1" s="227"/>
      <c r="C1" s="227"/>
      <c r="D1" s="227"/>
      <c r="E1" s="227"/>
      <c r="F1" s="227"/>
      <c r="G1" s="227"/>
      <c r="H1" s="227"/>
      <c r="I1" s="227"/>
    </row>
    <row r="2" spans="1:11" ht="15">
      <c r="A2" s="228" t="s">
        <v>64</v>
      </c>
      <c r="B2" s="228"/>
      <c r="C2" s="228"/>
      <c r="D2" s="228"/>
      <c r="E2" s="228"/>
      <c r="F2" s="228"/>
      <c r="G2" s="228"/>
      <c r="H2" s="228"/>
      <c r="I2" s="228"/>
    </row>
    <row r="3" spans="1:11">
      <c r="C3" s="7"/>
      <c r="D3" s="6"/>
      <c r="E3" s="6"/>
      <c r="F3" s="6"/>
    </row>
    <row r="4" spans="1:11" ht="27" customHeight="1">
      <c r="B4" s="232" t="s">
        <v>48</v>
      </c>
      <c r="C4" s="233"/>
      <c r="D4" s="233"/>
      <c r="E4" s="233"/>
      <c r="F4" s="233"/>
      <c r="G4" s="233"/>
      <c r="H4" s="233"/>
      <c r="I4" s="233"/>
      <c r="J4" s="233"/>
      <c r="K4" s="233"/>
    </row>
    <row r="5" spans="1:11" ht="15.75">
      <c r="B5" s="11" t="s">
        <v>0</v>
      </c>
      <c r="C5" s="229" t="s">
        <v>5</v>
      </c>
      <c r="D5" s="230"/>
      <c r="E5" s="231"/>
    </row>
    <row r="6" spans="1:11" ht="15.75">
      <c r="B6" s="22" t="s">
        <v>17</v>
      </c>
      <c r="C6" s="229" t="s">
        <v>18</v>
      </c>
      <c r="D6" s="230"/>
      <c r="E6" s="231"/>
    </row>
    <row r="7" spans="1:11" ht="15.75">
      <c r="B7" s="18"/>
      <c r="C7" s="19" t="s">
        <v>19</v>
      </c>
      <c r="D7" s="23" t="s">
        <v>20</v>
      </c>
    </row>
    <row r="8" spans="1:11" ht="15.75">
      <c r="B8" s="18"/>
      <c r="C8" s="19"/>
      <c r="D8" s="23"/>
    </row>
    <row r="9" spans="1:11" ht="15.75">
      <c r="B9" s="18" t="s">
        <v>7</v>
      </c>
      <c r="C9" s="218" t="s">
        <v>21</v>
      </c>
      <c r="D9" s="218"/>
      <c r="E9" s="218"/>
      <c r="F9" s="218"/>
      <c r="G9" s="218"/>
      <c r="H9" s="218"/>
      <c r="I9" s="218"/>
      <c r="J9" s="218"/>
      <c r="K9" s="218"/>
    </row>
    <row r="10" spans="1:11" ht="15.75">
      <c r="B10" s="18"/>
      <c r="C10" s="20" t="s">
        <v>8</v>
      </c>
      <c r="D10" s="15" t="s">
        <v>9</v>
      </c>
      <c r="E10" s="15" t="s">
        <v>10</v>
      </c>
      <c r="F10" s="15" t="s">
        <v>11</v>
      </c>
      <c r="G10" s="21" t="s">
        <v>12</v>
      </c>
      <c r="H10" s="21" t="s">
        <v>13</v>
      </c>
      <c r="I10" s="21" t="s">
        <v>14</v>
      </c>
      <c r="J10" s="21" t="s">
        <v>15</v>
      </c>
      <c r="K10" s="21" t="s">
        <v>16</v>
      </c>
    </row>
    <row r="11" spans="1:11" ht="15.75">
      <c r="B11" s="18"/>
      <c r="C11" s="20"/>
      <c r="D11" s="15"/>
      <c r="E11" s="15"/>
      <c r="F11" s="15"/>
      <c r="G11" s="21"/>
      <c r="H11" s="21"/>
      <c r="I11" s="21"/>
      <c r="J11" s="21"/>
      <c r="K11" s="21"/>
    </row>
    <row r="12" spans="1:11">
      <c r="B12" s="5"/>
    </row>
    <row r="13" spans="1:11" ht="246" customHeight="1">
      <c r="B13" s="222" t="s">
        <v>110</v>
      </c>
      <c r="C13" s="223"/>
      <c r="D13" s="223"/>
      <c r="E13" s="223"/>
      <c r="F13" s="223"/>
      <c r="G13" s="223"/>
      <c r="H13" s="223"/>
      <c r="I13" s="223"/>
      <c r="J13" s="223"/>
      <c r="K13" s="223"/>
    </row>
    <row r="14" spans="1:11" ht="17.649999999999999" customHeight="1"/>
    <row r="15" spans="1:11" ht="47.25" customHeight="1">
      <c r="B15" s="219" t="s">
        <v>95</v>
      </c>
      <c r="C15" s="220"/>
      <c r="D15" s="220"/>
      <c r="E15" s="220"/>
      <c r="F15" s="220"/>
      <c r="G15" s="220"/>
      <c r="H15" s="220"/>
      <c r="I15" s="220"/>
      <c r="J15" s="220"/>
      <c r="K15" s="220"/>
    </row>
    <row r="16" spans="1:11" ht="17.649999999999999" customHeight="1" thickBot="1"/>
    <row r="17" spans="2:11" ht="34.5" customHeight="1" thickBot="1">
      <c r="B17" s="224" t="s">
        <v>82</v>
      </c>
      <c r="C17" s="225"/>
      <c r="D17" s="225"/>
      <c r="E17" s="225"/>
      <c r="F17" s="225"/>
      <c r="G17" s="225"/>
      <c r="H17" s="225"/>
      <c r="I17" s="225"/>
      <c r="J17" s="225"/>
      <c r="K17" s="226"/>
    </row>
    <row r="18" spans="2:11" ht="15.75">
      <c r="B18" s="3"/>
    </row>
    <row r="19" spans="2:11" ht="110.25" customHeight="1">
      <c r="B19" s="221" t="s">
        <v>89</v>
      </c>
      <c r="C19" s="216"/>
      <c r="D19" s="216"/>
      <c r="E19" s="216"/>
      <c r="F19" s="216"/>
      <c r="G19" s="216"/>
      <c r="H19" s="216"/>
      <c r="I19" s="216"/>
      <c r="J19" s="216"/>
      <c r="K19" s="216"/>
    </row>
    <row r="20" spans="2:11" ht="15.75">
      <c r="B20" s="3"/>
    </row>
    <row r="21" spans="2:11" ht="51.75" customHeight="1">
      <c r="B21" s="221" t="s">
        <v>90</v>
      </c>
      <c r="C21" s="216"/>
      <c r="D21" s="216"/>
      <c r="E21" s="216"/>
      <c r="F21" s="216"/>
      <c r="G21" s="216"/>
      <c r="H21" s="216"/>
      <c r="I21" s="216"/>
      <c r="J21" s="216"/>
      <c r="K21" s="216"/>
    </row>
    <row r="23" spans="2:11" ht="50.25" customHeight="1">
      <c r="B23" s="215" t="s">
        <v>107</v>
      </c>
      <c r="C23" s="216"/>
      <c r="D23" s="216"/>
      <c r="E23" s="216"/>
      <c r="F23" s="216"/>
      <c r="G23" s="216"/>
      <c r="H23" s="216"/>
      <c r="I23" s="216"/>
      <c r="J23" s="216"/>
      <c r="K23" s="216"/>
    </row>
    <row r="24" spans="2:11" ht="15.75">
      <c r="B24" s="2"/>
    </row>
    <row r="25" spans="2:11" ht="48.75" customHeight="1">
      <c r="B25" s="215" t="s">
        <v>88</v>
      </c>
      <c r="C25" s="216"/>
      <c r="D25" s="216"/>
      <c r="E25" s="216"/>
      <c r="F25" s="216"/>
      <c r="G25" s="216"/>
      <c r="H25" s="216"/>
      <c r="I25" s="216"/>
      <c r="J25" s="216"/>
      <c r="K25" s="216"/>
    </row>
    <row r="26" spans="2:11" ht="15.75" customHeight="1"/>
    <row r="27" spans="2:11" ht="33" customHeight="1">
      <c r="B27" s="203" t="s">
        <v>93</v>
      </c>
      <c r="C27" s="217"/>
      <c r="D27" s="217"/>
      <c r="E27" s="217"/>
      <c r="F27" s="217"/>
      <c r="G27" s="217"/>
      <c r="H27" s="217"/>
      <c r="I27" s="217"/>
      <c r="J27" s="217"/>
      <c r="K27" s="217"/>
    </row>
    <row r="29" spans="2:11" ht="71.25" customHeight="1">
      <c r="B29" s="203" t="s">
        <v>98</v>
      </c>
      <c r="C29" s="217"/>
      <c r="D29" s="217"/>
      <c r="E29" s="217"/>
      <c r="F29" s="217"/>
      <c r="G29" s="217"/>
      <c r="H29" s="217"/>
      <c r="I29" s="217"/>
      <c r="J29" s="217"/>
      <c r="K29" s="217"/>
    </row>
    <row r="30" spans="2:11" ht="15.75">
      <c r="B30" s="2"/>
    </row>
    <row r="31" spans="2:11" ht="87.75" customHeight="1">
      <c r="B31" s="203" t="s">
        <v>91</v>
      </c>
      <c r="C31" s="203"/>
      <c r="D31" s="203"/>
      <c r="E31" s="203"/>
      <c r="F31" s="203"/>
      <c r="G31" s="203"/>
      <c r="H31" s="203"/>
      <c r="I31" s="203"/>
      <c r="J31" s="203"/>
      <c r="K31" s="203"/>
    </row>
    <row r="32" spans="2:11" ht="15.75">
      <c r="B32" s="2"/>
    </row>
    <row r="33" spans="2:11" ht="50.25" customHeight="1">
      <c r="B33" s="203" t="s">
        <v>103</v>
      </c>
      <c r="C33" s="241"/>
      <c r="D33" s="241"/>
      <c r="E33" s="241"/>
      <c r="F33" s="241"/>
      <c r="G33" s="241"/>
      <c r="H33" s="241"/>
      <c r="I33" s="241"/>
      <c r="J33" s="241"/>
      <c r="K33" s="241"/>
    </row>
    <row r="34" spans="2:11" ht="15.75">
      <c r="B34" s="2"/>
    </row>
    <row r="35" spans="2:11" ht="22.5" customHeight="1">
      <c r="B35" s="203" t="s">
        <v>92</v>
      </c>
      <c r="C35" s="217"/>
      <c r="D35" s="217"/>
      <c r="E35" s="217"/>
      <c r="F35" s="217"/>
      <c r="G35" s="217"/>
      <c r="H35" s="217"/>
      <c r="I35" s="217"/>
      <c r="J35" s="217"/>
      <c r="K35" s="217"/>
    </row>
    <row r="36" spans="2:11" ht="15.75" customHeight="1"/>
    <row r="37" spans="2:11" ht="211.5" customHeight="1">
      <c r="B37" s="239" t="s">
        <v>111</v>
      </c>
      <c r="C37" s="240"/>
      <c r="D37" s="240"/>
      <c r="E37" s="240"/>
      <c r="F37" s="240"/>
      <c r="G37" s="240"/>
      <c r="H37" s="240"/>
      <c r="I37" s="240"/>
      <c r="J37" s="240"/>
      <c r="K37" s="240"/>
    </row>
    <row r="38" spans="2:11" ht="15.75">
      <c r="B38" s="25"/>
    </row>
    <row r="39" spans="2:11" ht="91.5" customHeight="1" thickBot="1">
      <c r="B39" s="209" t="s">
        <v>86</v>
      </c>
      <c r="C39" s="210"/>
      <c r="D39" s="210"/>
      <c r="E39" s="210"/>
      <c r="F39" s="210"/>
      <c r="G39" s="210"/>
      <c r="H39" s="210"/>
      <c r="I39" s="210"/>
      <c r="J39" s="210"/>
      <c r="K39" s="211"/>
    </row>
    <row r="40" spans="2:11" ht="14.25">
      <c r="B40" s="24"/>
      <c r="C40" s="24"/>
      <c r="D40" s="24"/>
      <c r="E40" s="24"/>
      <c r="F40" s="24"/>
      <c r="G40" s="24"/>
      <c r="H40" s="24"/>
      <c r="I40" s="24"/>
      <c r="J40" s="24"/>
      <c r="K40" s="24"/>
    </row>
    <row r="41" spans="2:11" ht="76.5" customHeight="1">
      <c r="B41" s="212" t="s">
        <v>83</v>
      </c>
      <c r="C41" s="213"/>
      <c r="D41" s="213"/>
      <c r="E41" s="213"/>
      <c r="F41" s="213"/>
      <c r="G41" s="213"/>
      <c r="H41" s="213"/>
      <c r="I41" s="213"/>
      <c r="J41" s="213"/>
      <c r="K41" s="214"/>
    </row>
    <row r="42" spans="2:11" ht="14.25">
      <c r="B42" s="24"/>
      <c r="C42" s="24"/>
      <c r="D42" s="24"/>
      <c r="E42" s="24"/>
      <c r="F42" s="24"/>
      <c r="G42" s="24"/>
      <c r="H42" s="24"/>
      <c r="I42" s="24"/>
      <c r="J42" s="24"/>
      <c r="K42" s="24"/>
    </row>
    <row r="43" spans="2:11" ht="19.5" customHeight="1">
      <c r="B43" s="212" t="s">
        <v>73</v>
      </c>
      <c r="C43" s="213"/>
      <c r="D43" s="213"/>
      <c r="E43" s="213"/>
      <c r="F43" s="213"/>
      <c r="G43" s="213"/>
      <c r="H43" s="213"/>
      <c r="I43" s="213"/>
      <c r="J43" s="213"/>
      <c r="K43" s="214"/>
    </row>
    <row r="44" spans="2:11" ht="15.75">
      <c r="B44" s="2"/>
    </row>
    <row r="45" spans="2:11" ht="40.5" customHeight="1">
      <c r="B45" s="204" t="s">
        <v>108</v>
      </c>
      <c r="C45" s="207"/>
      <c r="D45" s="207"/>
      <c r="E45" s="207"/>
      <c r="F45" s="207"/>
      <c r="G45" s="207"/>
      <c r="H45" s="207"/>
      <c r="I45" s="207"/>
      <c r="J45" s="207"/>
      <c r="K45" s="208"/>
    </row>
    <row r="46" spans="2:11" ht="15.75">
      <c r="B46" s="2"/>
    </row>
    <row r="47" spans="2:11" ht="21.75" customHeight="1">
      <c r="B47" s="250" t="s">
        <v>70</v>
      </c>
      <c r="C47" s="205"/>
      <c r="D47" s="205"/>
      <c r="E47" s="205"/>
      <c r="F47" s="205"/>
      <c r="G47" s="205"/>
      <c r="H47" s="205"/>
      <c r="I47" s="205"/>
      <c r="J47" s="205"/>
      <c r="K47" s="206"/>
    </row>
    <row r="48" spans="2:11" ht="15.75">
      <c r="B48" s="2"/>
    </row>
    <row r="49" spans="1:11" ht="17.25" customHeight="1">
      <c r="B49" s="204" t="s">
        <v>71</v>
      </c>
      <c r="C49" s="207"/>
      <c r="D49" s="207"/>
      <c r="E49" s="207"/>
      <c r="F49" s="207"/>
      <c r="G49" s="207"/>
      <c r="H49" s="207"/>
      <c r="I49" s="207"/>
      <c r="J49" s="207"/>
      <c r="K49" s="208"/>
    </row>
    <row r="50" spans="1:11" ht="15.75">
      <c r="B50" s="2"/>
    </row>
    <row r="51" spans="1:11" ht="72" customHeight="1">
      <c r="B51" s="204" t="s">
        <v>87</v>
      </c>
      <c r="C51" s="205"/>
      <c r="D51" s="205"/>
      <c r="E51" s="205"/>
      <c r="F51" s="205"/>
      <c r="G51" s="205"/>
      <c r="H51" s="205"/>
      <c r="I51" s="205"/>
      <c r="J51" s="205"/>
      <c r="K51" s="206"/>
    </row>
    <row r="52" spans="1:11" ht="15.75">
      <c r="B52" s="2"/>
    </row>
    <row r="53" spans="1:11" ht="64.5" customHeight="1">
      <c r="B53" s="204" t="s">
        <v>104</v>
      </c>
      <c r="C53" s="207"/>
      <c r="D53" s="207"/>
      <c r="E53" s="207"/>
      <c r="F53" s="207"/>
      <c r="G53" s="207"/>
      <c r="H53" s="207"/>
      <c r="I53" s="207"/>
      <c r="J53" s="207"/>
      <c r="K53" s="208"/>
    </row>
    <row r="54" spans="1:11" ht="15.75">
      <c r="B54" s="2"/>
    </row>
    <row r="55" spans="1:11" ht="128.25" customHeight="1">
      <c r="B55" s="204" t="s">
        <v>75</v>
      </c>
      <c r="C55" s="207"/>
      <c r="D55" s="207"/>
      <c r="E55" s="207"/>
      <c r="F55" s="207"/>
      <c r="G55" s="207"/>
      <c r="H55" s="207"/>
      <c r="I55" s="207"/>
      <c r="J55" s="207"/>
      <c r="K55" s="208"/>
    </row>
    <row r="56" spans="1:11" ht="15.75">
      <c r="B56" s="2"/>
    </row>
    <row r="57" spans="1:11" ht="46.5" customHeight="1">
      <c r="B57" s="204" t="s">
        <v>72</v>
      </c>
      <c r="C57" s="207"/>
      <c r="D57" s="207"/>
      <c r="E57" s="207"/>
      <c r="F57" s="207"/>
      <c r="G57" s="207"/>
      <c r="H57" s="207"/>
      <c r="I57" s="207"/>
      <c r="J57" s="207"/>
      <c r="K57" s="208"/>
    </row>
    <row r="58" spans="1:11" ht="16.5" thickBot="1">
      <c r="B58" s="2"/>
    </row>
    <row r="59" spans="1:11" ht="54.75" customHeight="1" thickBot="1">
      <c r="B59" s="200" t="s">
        <v>112</v>
      </c>
      <c r="C59" s="201"/>
      <c r="D59" s="201"/>
      <c r="E59" s="201"/>
      <c r="F59" s="201"/>
      <c r="G59" s="201"/>
      <c r="H59" s="201"/>
      <c r="I59" s="201"/>
      <c r="J59" s="201"/>
      <c r="K59" s="202"/>
    </row>
    <row r="60" spans="1:11" ht="15.75">
      <c r="B60" s="12"/>
      <c r="C60" s="14"/>
      <c r="D60" s="14"/>
      <c r="E60" s="14"/>
      <c r="F60" s="14"/>
      <c r="G60" s="14"/>
      <c r="H60" s="14"/>
      <c r="I60" s="14"/>
      <c r="J60" s="14"/>
      <c r="K60" s="14"/>
    </row>
    <row r="61" spans="1:11" ht="33" customHeight="1">
      <c r="A61" s="12" t="s">
        <v>3</v>
      </c>
      <c r="B61" s="245" t="s">
        <v>105</v>
      </c>
      <c r="C61" s="245"/>
      <c r="D61" s="245"/>
      <c r="E61" s="245"/>
      <c r="F61" s="245"/>
      <c r="G61" s="245"/>
      <c r="H61" s="245"/>
      <c r="I61" s="245"/>
      <c r="J61" s="245"/>
      <c r="K61" s="245"/>
    </row>
    <row r="62" spans="1:11" ht="216" customHeight="1">
      <c r="A62" s="12"/>
      <c r="B62" s="245"/>
      <c r="C62" s="245"/>
      <c r="D62" s="245"/>
      <c r="E62" s="245"/>
      <c r="F62" s="245"/>
      <c r="G62" s="245"/>
      <c r="H62" s="245"/>
      <c r="I62" s="245"/>
      <c r="J62" s="245"/>
      <c r="K62" s="245"/>
    </row>
    <row r="63" spans="1:11" ht="15.75">
      <c r="A63" s="12"/>
      <c r="B63" s="17"/>
      <c r="C63" s="17"/>
      <c r="D63" s="17"/>
      <c r="E63" s="17"/>
      <c r="F63" s="17"/>
      <c r="G63" s="17"/>
      <c r="H63" s="17"/>
      <c r="I63" s="17"/>
      <c r="J63" s="17"/>
      <c r="K63" s="17"/>
    </row>
    <row r="64" spans="1:11" ht="174" customHeight="1">
      <c r="A64" s="12"/>
      <c r="B64" s="242" t="s">
        <v>69</v>
      </c>
      <c r="C64" s="243"/>
      <c r="D64" s="243"/>
      <c r="E64" s="243"/>
      <c r="F64" s="243"/>
      <c r="G64" s="243"/>
      <c r="H64" s="243"/>
      <c r="I64" s="243"/>
      <c r="J64" s="243"/>
      <c r="K64" s="244"/>
    </row>
    <row r="65" spans="1:13" ht="15.75">
      <c r="A65" s="12"/>
      <c r="B65" s="17"/>
      <c r="C65" s="17"/>
      <c r="D65" s="17"/>
      <c r="E65" s="17"/>
      <c r="F65" s="17"/>
      <c r="G65" s="17"/>
      <c r="H65" s="17"/>
      <c r="I65" s="17"/>
      <c r="J65" s="17"/>
      <c r="K65" s="17"/>
    </row>
    <row r="66" spans="1:13" ht="403.15" customHeight="1">
      <c r="A66" s="12"/>
      <c r="B66" s="245" t="s">
        <v>59</v>
      </c>
      <c r="C66" s="245"/>
      <c r="D66" s="245"/>
      <c r="E66" s="245"/>
      <c r="F66" s="245"/>
      <c r="G66" s="245"/>
      <c r="H66" s="245"/>
      <c r="I66" s="245"/>
      <c r="J66" s="245"/>
      <c r="K66" s="245"/>
    </row>
    <row r="67" spans="1:13" ht="15.75">
      <c r="A67" s="12"/>
      <c r="B67" s="17"/>
      <c r="C67" s="17"/>
      <c r="D67" s="17"/>
      <c r="E67" s="17"/>
      <c r="F67" s="17"/>
      <c r="G67" s="17"/>
      <c r="H67" s="17"/>
      <c r="I67" s="17"/>
      <c r="J67" s="17"/>
      <c r="K67" s="17"/>
    </row>
    <row r="68" spans="1:13" ht="205.9" customHeight="1">
      <c r="A68" s="12"/>
      <c r="B68" s="242" t="s">
        <v>113</v>
      </c>
      <c r="C68" s="243"/>
      <c r="D68" s="243"/>
      <c r="E68" s="243"/>
      <c r="F68" s="243"/>
      <c r="G68" s="243"/>
      <c r="H68" s="243"/>
      <c r="I68" s="243"/>
      <c r="J68" s="243"/>
      <c r="K68" s="244"/>
    </row>
    <row r="69" spans="1:13" ht="15.75">
      <c r="A69" s="12"/>
      <c r="B69" s="17"/>
      <c r="C69" s="17"/>
      <c r="D69" s="17"/>
      <c r="E69" s="17"/>
      <c r="F69" s="17"/>
      <c r="G69" s="17"/>
      <c r="H69" s="17"/>
      <c r="I69" s="17"/>
      <c r="J69" s="17"/>
      <c r="K69" s="17"/>
    </row>
    <row r="70" spans="1:13" ht="408.75" customHeight="1">
      <c r="A70" s="12"/>
      <c r="B70" s="255" t="s">
        <v>100</v>
      </c>
      <c r="C70" s="255"/>
      <c r="D70" s="255"/>
      <c r="E70" s="255"/>
      <c r="F70" s="255"/>
      <c r="G70" s="255"/>
      <c r="H70" s="255"/>
      <c r="I70" s="255"/>
      <c r="J70" s="255"/>
      <c r="K70" s="255"/>
    </row>
    <row r="71" spans="1:13" ht="15.75">
      <c r="A71" s="12"/>
      <c r="B71" s="17"/>
      <c r="C71" s="17"/>
      <c r="D71" s="17"/>
      <c r="E71" s="17"/>
      <c r="F71" s="17"/>
      <c r="G71" s="17"/>
      <c r="H71" s="17"/>
      <c r="I71" s="17"/>
      <c r="J71" s="17"/>
      <c r="K71" s="17"/>
    </row>
    <row r="72" spans="1:13" ht="145.5" customHeight="1">
      <c r="A72" s="12"/>
      <c r="B72" s="245" t="s">
        <v>76</v>
      </c>
      <c r="C72" s="245"/>
      <c r="D72" s="245"/>
      <c r="E72" s="245"/>
      <c r="F72" s="245"/>
      <c r="G72" s="245"/>
      <c r="H72" s="245"/>
      <c r="I72" s="245"/>
      <c r="J72" s="245"/>
      <c r="K72" s="245"/>
    </row>
    <row r="73" spans="1:13" ht="15.75">
      <c r="A73" s="12"/>
      <c r="B73" s="17"/>
      <c r="C73" s="17"/>
      <c r="D73" s="17"/>
      <c r="E73" s="17"/>
      <c r="F73" s="17"/>
      <c r="G73" s="17"/>
      <c r="H73" s="17"/>
      <c r="I73" s="17"/>
      <c r="J73" s="17"/>
      <c r="K73" s="17"/>
    </row>
    <row r="74" spans="1:13" ht="45.75" customHeight="1">
      <c r="B74" s="246" t="s">
        <v>74</v>
      </c>
      <c r="C74" s="246"/>
      <c r="D74" s="246"/>
      <c r="E74" s="246"/>
      <c r="F74" s="246"/>
      <c r="G74" s="246"/>
      <c r="H74" s="246"/>
      <c r="I74" s="246"/>
      <c r="J74" s="246"/>
      <c r="K74" s="246"/>
      <c r="L74" s="16"/>
      <c r="M74" s="16"/>
    </row>
    <row r="75" spans="1:13" ht="15.75">
      <c r="B75" s="3"/>
    </row>
    <row r="76" spans="1:13" ht="96.75" customHeight="1">
      <c r="A76" s="12"/>
      <c r="B76" s="245" t="s">
        <v>80</v>
      </c>
      <c r="C76" s="245"/>
      <c r="D76" s="245"/>
      <c r="E76" s="245"/>
      <c r="F76" s="245"/>
      <c r="G76" s="245"/>
      <c r="H76" s="245"/>
      <c r="I76" s="245"/>
      <c r="J76" s="245"/>
      <c r="K76" s="245"/>
    </row>
    <row r="77" spans="1:13" ht="15.75">
      <c r="B77" s="3"/>
    </row>
    <row r="78" spans="1:13" ht="15.75">
      <c r="B78" s="246" t="s">
        <v>68</v>
      </c>
      <c r="C78" s="246"/>
      <c r="D78" s="246"/>
      <c r="E78" s="246"/>
      <c r="F78" s="246"/>
      <c r="G78" s="246"/>
      <c r="H78" s="246"/>
      <c r="I78" s="246"/>
      <c r="J78" s="246"/>
      <c r="K78" s="246"/>
      <c r="L78" s="16"/>
      <c r="M78" s="16"/>
    </row>
    <row r="79" spans="1:13" ht="15.75">
      <c r="B79" s="3"/>
    </row>
    <row r="80" spans="1:13" ht="56.25" customHeight="1">
      <c r="A80" s="12"/>
      <c r="B80" s="242" t="s">
        <v>94</v>
      </c>
      <c r="C80" s="243"/>
      <c r="D80" s="243"/>
      <c r="E80" s="243"/>
      <c r="F80" s="243"/>
      <c r="G80" s="243"/>
      <c r="H80" s="243"/>
      <c r="I80" s="243"/>
      <c r="J80" s="243"/>
      <c r="K80" s="244"/>
    </row>
    <row r="81" spans="1:13" ht="15.75">
      <c r="B81" s="3"/>
    </row>
    <row r="82" spans="1:13" ht="84.75" customHeight="1">
      <c r="B82" s="246" t="s">
        <v>81</v>
      </c>
      <c r="C82" s="246"/>
      <c r="D82" s="246"/>
      <c r="E82" s="246"/>
      <c r="F82" s="246"/>
      <c r="G82" s="246"/>
      <c r="H82" s="246"/>
      <c r="I82" s="246"/>
      <c r="J82" s="246"/>
      <c r="K82" s="246"/>
      <c r="L82" s="16"/>
      <c r="M82" s="16"/>
    </row>
    <row r="83" spans="1:13" ht="16.5" thickBot="1">
      <c r="A83" s="12"/>
      <c r="B83" s="17"/>
      <c r="C83" s="17"/>
      <c r="D83" s="17"/>
      <c r="E83" s="17"/>
      <c r="F83" s="17"/>
      <c r="G83" s="17"/>
      <c r="H83" s="17"/>
      <c r="I83" s="17"/>
      <c r="J83" s="17"/>
      <c r="K83" s="17"/>
    </row>
    <row r="84" spans="1:13" ht="16.5" thickBot="1">
      <c r="A84" s="12"/>
      <c r="B84" s="234" t="s">
        <v>109</v>
      </c>
      <c r="C84" s="256"/>
      <c r="D84" s="256"/>
      <c r="E84" s="256"/>
      <c r="F84" s="256"/>
      <c r="G84" s="256"/>
      <c r="H84" s="256"/>
      <c r="I84" s="256"/>
      <c r="J84" s="256"/>
      <c r="K84" s="257"/>
    </row>
    <row r="85" spans="1:13" ht="16.5" thickBot="1">
      <c r="A85" s="12"/>
      <c r="B85" s="26"/>
      <c r="C85" s="27"/>
      <c r="D85" s="27"/>
      <c r="E85" s="27"/>
      <c r="F85" s="27"/>
      <c r="G85" s="27"/>
      <c r="H85" s="27"/>
      <c r="I85" s="27"/>
      <c r="J85" s="27"/>
      <c r="K85" s="28"/>
    </row>
    <row r="86" spans="1:13" ht="24.75" customHeight="1" thickBot="1">
      <c r="B86" s="247" t="s">
        <v>106</v>
      </c>
      <c r="C86" s="248"/>
      <c r="D86" s="248"/>
      <c r="E86" s="248"/>
      <c r="F86" s="248"/>
      <c r="G86" s="248"/>
      <c r="H86" s="248"/>
      <c r="I86" s="248"/>
      <c r="J86" s="248"/>
      <c r="K86" s="249"/>
    </row>
    <row r="87" spans="1:13" ht="13.5" thickBot="1"/>
    <row r="88" spans="1:13" ht="32.25" customHeight="1" thickBot="1">
      <c r="B88" s="234" t="s">
        <v>57</v>
      </c>
      <c r="C88" s="235"/>
      <c r="D88" s="235"/>
      <c r="E88" s="235"/>
      <c r="F88" s="235"/>
      <c r="G88" s="235"/>
      <c r="H88" s="235"/>
      <c r="I88" s="235"/>
      <c r="J88" s="235"/>
      <c r="K88" s="236"/>
    </row>
    <row r="89" spans="1:13" ht="15.75">
      <c r="B89" s="13"/>
      <c r="C89" s="13"/>
      <c r="D89" s="13"/>
      <c r="E89" s="13"/>
      <c r="F89" s="13"/>
      <c r="G89" s="13"/>
      <c r="H89" s="13"/>
      <c r="I89" s="13"/>
      <c r="J89" s="13"/>
      <c r="K89" s="13"/>
    </row>
    <row r="90" spans="1:13" ht="33" customHeight="1">
      <c r="B90" s="237" t="s">
        <v>58</v>
      </c>
      <c r="C90" s="237"/>
      <c r="D90" s="237"/>
      <c r="E90" s="237"/>
      <c r="F90" s="237"/>
      <c r="G90" s="237"/>
      <c r="H90" s="237"/>
      <c r="I90" s="237"/>
      <c r="J90" s="237"/>
      <c r="K90" s="237"/>
    </row>
    <row r="91" spans="1:13" ht="15.75">
      <c r="B91" s="2"/>
    </row>
    <row r="92" spans="1:13" ht="31.5" customHeight="1">
      <c r="B92" s="237" t="s">
        <v>47</v>
      </c>
      <c r="C92" s="237"/>
      <c r="D92" s="237"/>
      <c r="E92" s="237"/>
      <c r="F92" s="237"/>
      <c r="G92" s="237"/>
      <c r="H92" s="237"/>
      <c r="I92" s="237"/>
      <c r="J92" s="237"/>
      <c r="K92" s="237"/>
    </row>
    <row r="93" spans="1:13" ht="15.75">
      <c r="B93" s="8"/>
      <c r="C93" s="8"/>
      <c r="D93" s="8"/>
      <c r="E93" s="8"/>
      <c r="F93" s="8"/>
      <c r="G93" s="8"/>
      <c r="H93" s="8"/>
      <c r="I93" s="8"/>
      <c r="J93" s="8"/>
      <c r="K93" s="8"/>
    </row>
    <row r="94" spans="1:13" ht="50.25" customHeight="1">
      <c r="B94" s="237" t="s">
        <v>23</v>
      </c>
      <c r="C94" s="238"/>
      <c r="D94" s="238"/>
      <c r="E94" s="238"/>
      <c r="F94" s="238"/>
      <c r="G94" s="238"/>
      <c r="H94" s="238"/>
      <c r="I94" s="238"/>
      <c r="J94" s="238"/>
      <c r="K94" s="238"/>
    </row>
    <row r="95" spans="1:13" ht="15.75">
      <c r="B95" s="4"/>
      <c r="C95" s="4"/>
      <c r="D95" s="4"/>
      <c r="E95" s="4"/>
      <c r="F95" s="4"/>
      <c r="G95" s="4"/>
      <c r="H95" s="4"/>
      <c r="I95" s="4"/>
      <c r="J95" s="4"/>
      <c r="K95" s="4"/>
    </row>
    <row r="96" spans="1:13" ht="79.900000000000006" customHeight="1">
      <c r="B96" s="258" t="s">
        <v>114</v>
      </c>
      <c r="C96" s="259"/>
      <c r="D96" s="259"/>
      <c r="E96" s="259"/>
      <c r="F96" s="259"/>
      <c r="G96" s="259"/>
      <c r="H96" s="259"/>
      <c r="I96" s="259"/>
      <c r="J96" s="259"/>
      <c r="K96" s="260"/>
    </row>
    <row r="97" spans="2:11" ht="15.75">
      <c r="B97" s="9"/>
      <c r="C97" s="10"/>
      <c r="D97" s="10"/>
      <c r="E97" s="10"/>
      <c r="F97" s="10"/>
      <c r="G97" s="10"/>
      <c r="H97" s="10"/>
      <c r="I97" s="10"/>
      <c r="J97" s="10"/>
      <c r="K97" s="10"/>
    </row>
    <row r="98" spans="2:11" ht="66" customHeight="1">
      <c r="B98" s="258" t="s">
        <v>84</v>
      </c>
      <c r="C98" s="259"/>
      <c r="D98" s="259"/>
      <c r="E98" s="259"/>
      <c r="F98" s="259"/>
      <c r="G98" s="259"/>
      <c r="H98" s="259"/>
      <c r="I98" s="259"/>
      <c r="J98" s="259"/>
      <c r="K98" s="260"/>
    </row>
    <row r="99" spans="2:11" ht="15.75">
      <c r="B99" s="4"/>
      <c r="C99" s="14"/>
      <c r="D99" s="14"/>
      <c r="E99" s="14"/>
      <c r="F99" s="14"/>
      <c r="G99" s="14"/>
      <c r="H99" s="14"/>
      <c r="I99" s="14"/>
      <c r="J99" s="14"/>
      <c r="K99" s="14"/>
    </row>
    <row r="100" spans="2:11" ht="39.75" customHeight="1">
      <c r="B100" s="258" t="s">
        <v>66</v>
      </c>
      <c r="C100" s="259"/>
      <c r="D100" s="259"/>
      <c r="E100" s="259"/>
      <c r="F100" s="259"/>
      <c r="G100" s="259"/>
      <c r="H100" s="259"/>
      <c r="I100" s="259"/>
      <c r="J100" s="259"/>
      <c r="K100" s="260"/>
    </row>
    <row r="101" spans="2:11" ht="15.75">
      <c r="B101" s="4"/>
      <c r="C101" s="14"/>
      <c r="D101" s="14"/>
      <c r="E101" s="14"/>
      <c r="F101" s="14"/>
      <c r="G101" s="14"/>
      <c r="H101" s="14"/>
      <c r="I101" s="14"/>
      <c r="J101" s="14"/>
      <c r="K101" s="14"/>
    </row>
    <row r="102" spans="2:11" ht="351.95" customHeight="1">
      <c r="B102" s="252" t="s">
        <v>77</v>
      </c>
      <c r="C102" s="253"/>
      <c r="D102" s="253"/>
      <c r="E102" s="253"/>
      <c r="F102" s="253"/>
      <c r="G102" s="253"/>
      <c r="H102" s="253"/>
      <c r="I102" s="253"/>
      <c r="J102" s="253"/>
      <c r="K102" s="254"/>
    </row>
    <row r="103" spans="2:11" ht="15.75">
      <c r="B103" s="4"/>
      <c r="C103" s="14"/>
      <c r="D103" s="14"/>
      <c r="E103" s="14"/>
      <c r="F103" s="14"/>
      <c r="G103" s="14"/>
      <c r="H103" s="14"/>
      <c r="I103" s="14"/>
      <c r="J103" s="14"/>
      <c r="K103" s="14"/>
    </row>
    <row r="104" spans="2:11" ht="408.75" customHeight="1">
      <c r="B104" s="251" t="s">
        <v>99</v>
      </c>
      <c r="C104" s="251"/>
      <c r="D104" s="251"/>
      <c r="E104" s="251"/>
      <c r="F104" s="251"/>
      <c r="G104" s="251"/>
      <c r="H104" s="251"/>
      <c r="I104" s="251"/>
      <c r="J104" s="251"/>
      <c r="K104" s="251"/>
    </row>
    <row r="105" spans="2:11" ht="15.75">
      <c r="B105" s="4"/>
      <c r="C105" s="14"/>
      <c r="D105" s="14"/>
      <c r="E105" s="14"/>
      <c r="F105" s="14"/>
      <c r="G105" s="14"/>
      <c r="H105" s="14"/>
      <c r="I105" s="14"/>
      <c r="J105" s="14"/>
      <c r="K105" s="14"/>
    </row>
    <row r="106" spans="2:11" ht="360" customHeight="1">
      <c r="B106" s="237" t="s">
        <v>78</v>
      </c>
      <c r="C106" s="237"/>
      <c r="D106" s="237"/>
      <c r="E106" s="237"/>
      <c r="F106" s="237"/>
      <c r="G106" s="237"/>
      <c r="H106" s="237"/>
      <c r="I106" s="237"/>
      <c r="J106" s="237"/>
      <c r="K106" s="237"/>
    </row>
    <row r="107" spans="2:11" ht="15.75">
      <c r="B107" s="4"/>
      <c r="C107" s="14"/>
      <c r="D107" s="14"/>
      <c r="E107" s="14"/>
      <c r="F107" s="14"/>
      <c r="G107" s="14"/>
      <c r="H107" s="14"/>
      <c r="I107" s="14"/>
      <c r="J107" s="14"/>
      <c r="K107" s="14"/>
    </row>
    <row r="108" spans="2:11" ht="294.75" customHeight="1">
      <c r="B108" s="237" t="s">
        <v>79</v>
      </c>
      <c r="C108" s="237"/>
      <c r="D108" s="237"/>
      <c r="E108" s="237"/>
      <c r="F108" s="237"/>
      <c r="G108" s="237"/>
      <c r="H108" s="237"/>
      <c r="I108" s="237"/>
      <c r="J108" s="237"/>
      <c r="K108" s="237"/>
    </row>
    <row r="109" spans="2:11" ht="15.75">
      <c r="B109" s="4"/>
      <c r="C109" s="14"/>
      <c r="D109" s="14"/>
      <c r="E109" s="14"/>
      <c r="F109" s="14"/>
      <c r="G109" s="14"/>
      <c r="H109" s="14"/>
      <c r="I109" s="14"/>
      <c r="J109" s="14"/>
      <c r="K109" s="14"/>
    </row>
    <row r="110" spans="2:11" ht="309" customHeight="1">
      <c r="B110" s="237" t="s">
        <v>85</v>
      </c>
      <c r="C110" s="237"/>
      <c r="D110" s="237"/>
      <c r="E110" s="237"/>
      <c r="F110" s="237"/>
      <c r="G110" s="237"/>
      <c r="H110" s="237"/>
      <c r="I110" s="237"/>
      <c r="J110" s="237"/>
      <c r="K110" s="237"/>
    </row>
  </sheetData>
  <mergeCells count="55">
    <mergeCell ref="B80:K80"/>
    <mergeCell ref="B110:K110"/>
    <mergeCell ref="B104:K104"/>
    <mergeCell ref="B102:K102"/>
    <mergeCell ref="B70:K70"/>
    <mergeCell ref="B84:K84"/>
    <mergeCell ref="B106:K106"/>
    <mergeCell ref="B108:K108"/>
    <mergeCell ref="B82:K82"/>
    <mergeCell ref="B78:K78"/>
    <mergeCell ref="B76:K76"/>
    <mergeCell ref="B100:K100"/>
    <mergeCell ref="B98:K98"/>
    <mergeCell ref="B96:K96"/>
    <mergeCell ref="B90:K90"/>
    <mergeCell ref="B92:K92"/>
    <mergeCell ref="B88:K88"/>
    <mergeCell ref="B94:K94"/>
    <mergeCell ref="B37:K37"/>
    <mergeCell ref="B35:K35"/>
    <mergeCell ref="B33:K33"/>
    <mergeCell ref="B53:K53"/>
    <mergeCell ref="B68:K68"/>
    <mergeCell ref="B66:K66"/>
    <mergeCell ref="B74:K74"/>
    <mergeCell ref="B72:K72"/>
    <mergeCell ref="B86:K86"/>
    <mergeCell ref="B64:K64"/>
    <mergeCell ref="B47:K47"/>
    <mergeCell ref="B49:K49"/>
    <mergeCell ref="B45:K45"/>
    <mergeCell ref="B61:K62"/>
    <mergeCell ref="A1:I1"/>
    <mergeCell ref="A2:I2"/>
    <mergeCell ref="C6:E6"/>
    <mergeCell ref="C5:E5"/>
    <mergeCell ref="B4:K4"/>
    <mergeCell ref="B23:K23"/>
    <mergeCell ref="B25:K25"/>
    <mergeCell ref="B27:K27"/>
    <mergeCell ref="B29:K29"/>
    <mergeCell ref="C9:K9"/>
    <mergeCell ref="B15:K15"/>
    <mergeCell ref="B21:K21"/>
    <mergeCell ref="B19:K19"/>
    <mergeCell ref="B13:K13"/>
    <mergeCell ref="B17:K17"/>
    <mergeCell ref="B59:K59"/>
    <mergeCell ref="B31:K31"/>
    <mergeCell ref="B51:K51"/>
    <mergeCell ref="B55:K55"/>
    <mergeCell ref="B39:K39"/>
    <mergeCell ref="B57:K57"/>
    <mergeCell ref="B41:K41"/>
    <mergeCell ref="B43:K43"/>
  </mergeCells>
  <phoneticPr fontId="19" type="noConversion"/>
  <conditionalFormatting sqref="A1:A2">
    <cfRule type="cellIs" dxfId="5" priority="1" operator="equal">
      <formula>"Word"</formula>
    </cfRule>
    <cfRule type="cellIs" dxfId="4" priority="2" operator="equal">
      <formula>"PDF"</formula>
    </cfRule>
    <cfRule type="cellIs" dxfId="3" priority="3" operator="equal">
      <formula>"Excel"</formula>
    </cfRule>
  </conditionalFormatting>
  <pageMargins left="0.75" right="0.75" top="1" bottom="1" header="0.5" footer="0.5"/>
  <pageSetup scale="60" fitToHeight="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R14"/>
  <sheetViews>
    <sheetView zoomScale="80" zoomScaleNormal="80" workbookViewId="0">
      <selection activeCell="C3" sqref="C3"/>
    </sheetView>
  </sheetViews>
  <sheetFormatPr defaultColWidth="9.28515625" defaultRowHeight="15"/>
  <cols>
    <col min="1" max="1" width="47.85546875" style="58" bestFit="1" customWidth="1"/>
    <col min="2" max="2" width="45.85546875" style="58" bestFit="1" customWidth="1"/>
    <col min="3" max="3" width="45.28515625" style="58" bestFit="1" customWidth="1"/>
    <col min="4" max="4" width="20" style="86" bestFit="1" customWidth="1"/>
    <col min="5" max="5" width="18" style="86" bestFit="1" customWidth="1"/>
    <col min="6" max="6" width="11.42578125" style="85" bestFit="1" customWidth="1"/>
    <col min="7" max="7" width="15.85546875" style="86" bestFit="1" customWidth="1"/>
    <col min="8" max="8" width="17.28515625" style="86" bestFit="1" customWidth="1"/>
    <col min="9" max="9" width="18.5703125" style="86" bestFit="1" customWidth="1"/>
    <col min="10" max="10" width="19.28515625" style="86" bestFit="1" customWidth="1"/>
    <col min="11" max="11" width="19.85546875" style="86" bestFit="1" customWidth="1"/>
    <col min="12" max="12" width="19.28515625" style="86" bestFit="1" customWidth="1"/>
    <col min="13" max="13" width="18.140625" style="86" bestFit="1" customWidth="1"/>
    <col min="14" max="14" width="20.140625" style="86" bestFit="1" customWidth="1"/>
    <col min="15" max="15" width="19.5703125" style="86" bestFit="1" customWidth="1"/>
    <col min="16" max="16" width="12.42578125" style="58" customWidth="1"/>
    <col min="17" max="18" width="9.28515625" style="58" customWidth="1"/>
    <col min="19" max="16384" width="9.28515625" style="58"/>
  </cols>
  <sheetData>
    <row r="1" spans="1:18" ht="18.75">
      <c r="A1" s="270" t="s">
        <v>54</v>
      </c>
      <c r="B1" s="271"/>
      <c r="C1" s="271"/>
      <c r="D1" s="271"/>
      <c r="E1" s="271"/>
    </row>
    <row r="2" spans="1:18" ht="18.75">
      <c r="A2" s="87"/>
      <c r="B2" s="60" t="s">
        <v>719</v>
      </c>
      <c r="C2" s="60" t="str">
        <f>'Cover Page'!B4</f>
        <v>Clearview Data Systems, Inc.</v>
      </c>
      <c r="D2" s="176"/>
      <c r="E2" s="176"/>
    </row>
    <row r="3" spans="1:18" ht="45">
      <c r="A3" s="88" t="s">
        <v>25</v>
      </c>
      <c r="B3" s="88" t="s">
        <v>26</v>
      </c>
      <c r="C3" s="63" t="s">
        <v>67</v>
      </c>
      <c r="D3" s="90" t="s">
        <v>27</v>
      </c>
      <c r="E3" s="90" t="s">
        <v>28</v>
      </c>
      <c r="F3" s="89" t="s">
        <v>29</v>
      </c>
      <c r="G3" s="90" t="s">
        <v>43</v>
      </c>
      <c r="H3" s="90" t="s">
        <v>42</v>
      </c>
      <c r="I3" s="90" t="s">
        <v>41</v>
      </c>
      <c r="J3" s="90" t="s">
        <v>30</v>
      </c>
      <c r="K3" s="177" t="s">
        <v>63</v>
      </c>
      <c r="L3" s="90" t="s">
        <v>32</v>
      </c>
      <c r="M3" s="90" t="s">
        <v>33</v>
      </c>
      <c r="N3" s="91" t="s">
        <v>40</v>
      </c>
      <c r="O3" s="90" t="s">
        <v>34</v>
      </c>
      <c r="P3" s="66"/>
      <c r="Q3" s="66"/>
      <c r="R3" s="66"/>
    </row>
    <row r="4" spans="1:18" ht="90">
      <c r="A4" s="67" t="s">
        <v>39</v>
      </c>
      <c r="B4" s="68" t="s">
        <v>123</v>
      </c>
      <c r="C4" s="92"/>
      <c r="D4" s="74"/>
      <c r="E4" s="74"/>
      <c r="F4" s="71"/>
      <c r="G4" s="72">
        <v>240</v>
      </c>
      <c r="H4" s="74"/>
      <c r="I4" s="73">
        <f>SUM(G4*1.5)</f>
        <v>360</v>
      </c>
      <c r="J4" s="74"/>
      <c r="K4" s="73">
        <f>SUM(G4*1.5)</f>
        <v>360</v>
      </c>
      <c r="L4" s="74"/>
      <c r="M4" s="73">
        <f>SUM(G4*1.5)</f>
        <v>360</v>
      </c>
      <c r="N4" s="74"/>
      <c r="O4" s="73">
        <f>SUM(G4*2)</f>
        <v>480</v>
      </c>
    </row>
    <row r="5" spans="1:18" ht="240">
      <c r="A5" s="75" t="s">
        <v>731</v>
      </c>
      <c r="B5" s="68" t="s">
        <v>122</v>
      </c>
      <c r="C5" s="92"/>
      <c r="D5" s="74"/>
      <c r="E5" s="74"/>
      <c r="F5" s="71"/>
      <c r="G5" s="72">
        <v>175</v>
      </c>
      <c r="H5" s="74"/>
      <c r="I5" s="73">
        <f t="shared" ref="I5:I12" si="0">SUM(G5*1.5)</f>
        <v>262.5</v>
      </c>
      <c r="J5" s="74"/>
      <c r="K5" s="73">
        <f t="shared" ref="K5:K12" si="1">SUM(G5*1.5)</f>
        <v>262.5</v>
      </c>
      <c r="L5" s="74"/>
      <c r="M5" s="73">
        <f t="shared" ref="M5:M12" si="2">SUM(G5*1.5)</f>
        <v>262.5</v>
      </c>
      <c r="N5" s="74"/>
      <c r="O5" s="73">
        <f t="shared" ref="O5:O12" si="3">SUM(G5*2)</f>
        <v>350</v>
      </c>
    </row>
    <row r="6" spans="1:18" ht="105">
      <c r="A6" s="67" t="s">
        <v>36</v>
      </c>
      <c r="B6" s="68" t="s">
        <v>121</v>
      </c>
      <c r="C6" s="92"/>
      <c r="D6" s="74"/>
      <c r="E6" s="74"/>
      <c r="F6" s="71"/>
      <c r="G6" s="72">
        <v>175</v>
      </c>
      <c r="H6" s="74"/>
      <c r="I6" s="73">
        <f t="shared" si="0"/>
        <v>262.5</v>
      </c>
      <c r="J6" s="74"/>
      <c r="K6" s="73">
        <f t="shared" si="1"/>
        <v>262.5</v>
      </c>
      <c r="L6" s="74"/>
      <c r="M6" s="73">
        <f t="shared" si="2"/>
        <v>262.5</v>
      </c>
      <c r="N6" s="74"/>
      <c r="O6" s="73">
        <f t="shared" si="3"/>
        <v>350</v>
      </c>
    </row>
    <row r="7" spans="1:18" ht="150">
      <c r="A7" s="76" t="s">
        <v>60</v>
      </c>
      <c r="B7" s="77" t="s">
        <v>120</v>
      </c>
      <c r="C7" s="92"/>
      <c r="D7" s="74"/>
      <c r="E7" s="74"/>
      <c r="F7" s="71"/>
      <c r="G7" s="72">
        <v>175</v>
      </c>
      <c r="H7" s="74"/>
      <c r="I7" s="73">
        <f t="shared" si="0"/>
        <v>262.5</v>
      </c>
      <c r="J7" s="74"/>
      <c r="K7" s="73">
        <f t="shared" si="1"/>
        <v>262.5</v>
      </c>
      <c r="L7" s="74"/>
      <c r="M7" s="73">
        <f t="shared" si="2"/>
        <v>262.5</v>
      </c>
      <c r="N7" s="74"/>
      <c r="O7" s="73">
        <f t="shared" si="3"/>
        <v>350</v>
      </c>
    </row>
    <row r="8" spans="1:18" ht="180.75" thickBot="1">
      <c r="A8" s="78" t="s">
        <v>101</v>
      </c>
      <c r="B8" s="79" t="s">
        <v>119</v>
      </c>
      <c r="C8" s="93"/>
      <c r="D8" s="74"/>
      <c r="E8" s="74"/>
      <c r="F8" s="71"/>
      <c r="G8" s="72">
        <v>175</v>
      </c>
      <c r="H8" s="74"/>
      <c r="I8" s="73">
        <f t="shared" si="0"/>
        <v>262.5</v>
      </c>
      <c r="J8" s="74"/>
      <c r="K8" s="73">
        <f t="shared" si="1"/>
        <v>262.5</v>
      </c>
      <c r="L8" s="74"/>
      <c r="M8" s="73">
        <f t="shared" si="2"/>
        <v>262.5</v>
      </c>
      <c r="N8" s="74"/>
      <c r="O8" s="73">
        <f t="shared" si="3"/>
        <v>350</v>
      </c>
    </row>
    <row r="9" spans="1:18" ht="135.75" thickTop="1">
      <c r="A9" s="76" t="s">
        <v>61</v>
      </c>
      <c r="B9" s="80" t="s">
        <v>118</v>
      </c>
      <c r="C9" s="93"/>
      <c r="D9" s="74"/>
      <c r="E9" s="74"/>
      <c r="F9" s="71"/>
      <c r="G9" s="72">
        <v>175</v>
      </c>
      <c r="H9" s="74"/>
      <c r="I9" s="73">
        <f t="shared" si="0"/>
        <v>262.5</v>
      </c>
      <c r="J9" s="74"/>
      <c r="K9" s="73">
        <f t="shared" si="1"/>
        <v>262.5</v>
      </c>
      <c r="L9" s="74"/>
      <c r="M9" s="73">
        <f t="shared" si="2"/>
        <v>262.5</v>
      </c>
      <c r="N9" s="74"/>
      <c r="O9" s="73">
        <f t="shared" si="3"/>
        <v>350</v>
      </c>
    </row>
    <row r="10" spans="1:18">
      <c r="A10" s="67" t="s">
        <v>38</v>
      </c>
      <c r="B10" s="68">
        <v>8</v>
      </c>
      <c r="C10" s="93"/>
      <c r="D10" s="74"/>
      <c r="E10" s="74"/>
      <c r="F10" s="71"/>
      <c r="G10" s="74"/>
      <c r="H10" s="74"/>
      <c r="I10" s="74"/>
      <c r="J10" s="74"/>
      <c r="K10" s="74"/>
      <c r="L10" s="74"/>
      <c r="M10" s="74"/>
      <c r="N10" s="74"/>
      <c r="O10" s="74"/>
    </row>
    <row r="11" spans="1:18" ht="15.75" thickBot="1">
      <c r="A11" s="67" t="s">
        <v>37</v>
      </c>
      <c r="B11" s="81">
        <v>4</v>
      </c>
      <c r="C11" s="93"/>
      <c r="D11" s="74"/>
      <c r="E11" s="74"/>
      <c r="F11" s="71"/>
      <c r="G11" s="74"/>
      <c r="H11" s="74"/>
      <c r="I11" s="74"/>
      <c r="J11" s="74"/>
      <c r="K11" s="74"/>
      <c r="L11" s="74"/>
      <c r="M11" s="74"/>
      <c r="N11" s="74"/>
      <c r="O11" s="74"/>
    </row>
    <row r="12" spans="1:18" ht="135">
      <c r="A12" s="76" t="s">
        <v>62</v>
      </c>
      <c r="B12" s="80" t="s">
        <v>117</v>
      </c>
      <c r="C12" s="93"/>
      <c r="D12" s="74"/>
      <c r="E12" s="74"/>
      <c r="F12" s="71"/>
      <c r="G12" s="72">
        <v>175</v>
      </c>
      <c r="H12" s="74"/>
      <c r="I12" s="73">
        <f t="shared" si="0"/>
        <v>262.5</v>
      </c>
      <c r="J12" s="74"/>
      <c r="K12" s="73">
        <f t="shared" si="1"/>
        <v>262.5</v>
      </c>
      <c r="L12" s="74"/>
      <c r="M12" s="73">
        <f t="shared" si="2"/>
        <v>262.5</v>
      </c>
      <c r="N12" s="74"/>
      <c r="O12" s="73">
        <f t="shared" si="3"/>
        <v>350</v>
      </c>
    </row>
    <row r="13" spans="1:18">
      <c r="A13" s="67" t="s">
        <v>38</v>
      </c>
      <c r="B13" s="82">
        <v>8</v>
      </c>
      <c r="C13" s="70"/>
      <c r="D13" s="74"/>
      <c r="E13" s="74"/>
      <c r="F13" s="71"/>
      <c r="G13" s="74"/>
      <c r="H13" s="74"/>
      <c r="I13" s="74"/>
      <c r="J13" s="74"/>
      <c r="K13" s="74"/>
      <c r="L13" s="74"/>
      <c r="M13" s="74"/>
      <c r="N13" s="74"/>
      <c r="O13" s="74"/>
    </row>
    <row r="14" spans="1:18">
      <c r="A14" s="67" t="s">
        <v>37</v>
      </c>
      <c r="B14" s="82">
        <v>4</v>
      </c>
      <c r="C14" s="70"/>
      <c r="D14" s="74"/>
      <c r="E14" s="74"/>
      <c r="F14" s="71"/>
      <c r="G14" s="74"/>
      <c r="H14" s="74"/>
      <c r="I14" s="74"/>
      <c r="J14" s="74"/>
      <c r="K14" s="74"/>
      <c r="L14" s="74"/>
      <c r="M14" s="74"/>
      <c r="N14" s="74"/>
      <c r="O14" s="74"/>
    </row>
  </sheetData>
  <sheetProtection sort="0" autoFilter="0"/>
  <autoFilter ref="A3:O3" xr:uid="{BFBFCFD3-14DF-4FE8-B053-2D75606D38F2}"/>
  <mergeCells count="1">
    <mergeCell ref="A1:E1"/>
  </mergeCells>
  <printOptions horizontalCentered="1"/>
  <pageMargins left="0.45" right="0.45" top="0.75" bottom="1" header="0.3" footer="0.3"/>
  <pageSetup paperSize="3" scale="54"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R18"/>
  <sheetViews>
    <sheetView zoomScale="80" zoomScaleNormal="80" workbookViewId="0">
      <selection activeCell="C3" sqref="C3"/>
    </sheetView>
  </sheetViews>
  <sheetFormatPr defaultColWidth="9.28515625" defaultRowHeight="15"/>
  <cols>
    <col min="1" max="1" width="57.140625" style="58" bestFit="1" customWidth="1"/>
    <col min="2" max="2" width="55.85546875" style="58" bestFit="1" customWidth="1"/>
    <col min="3" max="3" width="45.28515625" style="58" bestFit="1" customWidth="1"/>
    <col min="4" max="4" width="20" style="86" bestFit="1" customWidth="1"/>
    <col min="5" max="5" width="18" style="86" bestFit="1" customWidth="1"/>
    <col min="6" max="6" width="11.42578125" style="85" bestFit="1" customWidth="1"/>
    <col min="7" max="7" width="15.85546875" style="86" bestFit="1" customWidth="1"/>
    <col min="8" max="8" width="17.28515625" style="86" bestFit="1" customWidth="1"/>
    <col min="9" max="9" width="21" style="86" bestFit="1" customWidth="1"/>
    <col min="10" max="10" width="19.28515625" style="86" bestFit="1" customWidth="1"/>
    <col min="11" max="11" width="24.85546875" style="86" bestFit="1" customWidth="1"/>
    <col min="12" max="12" width="19.42578125" style="86" bestFit="1" customWidth="1"/>
    <col min="13" max="13" width="18.140625" style="86" bestFit="1" customWidth="1"/>
    <col min="14" max="14" width="20.140625" style="86" bestFit="1" customWidth="1"/>
    <col min="15" max="15" width="21.42578125" style="86" bestFit="1" customWidth="1"/>
    <col min="16" max="16" width="8.7109375" style="58" customWidth="1"/>
    <col min="17" max="18" width="9.28515625" style="58" customWidth="1"/>
    <col min="19" max="16384" width="9.28515625" style="58"/>
  </cols>
  <sheetData>
    <row r="1" spans="1:18" ht="18.75">
      <c r="A1" s="270" t="s">
        <v>53</v>
      </c>
      <c r="B1" s="271"/>
      <c r="C1" s="271"/>
      <c r="D1" s="271"/>
      <c r="E1" s="271"/>
    </row>
    <row r="2" spans="1:18" ht="18.75">
      <c r="A2" s="87"/>
      <c r="B2" s="60" t="s">
        <v>719</v>
      </c>
      <c r="C2" s="60" t="str">
        <f>'Cover Page'!B4</f>
        <v>Clearview Data Systems, Inc.</v>
      </c>
      <c r="D2" s="176"/>
      <c r="E2" s="176"/>
    </row>
    <row r="3" spans="1:18" ht="45">
      <c r="A3" s="88" t="s">
        <v>25</v>
      </c>
      <c r="B3" s="88" t="s">
        <v>26</v>
      </c>
      <c r="C3" s="63" t="s">
        <v>67</v>
      </c>
      <c r="D3" s="90" t="s">
        <v>27</v>
      </c>
      <c r="E3" s="90" t="s">
        <v>45</v>
      </c>
      <c r="F3" s="89" t="s">
        <v>29</v>
      </c>
      <c r="G3" s="90" t="s">
        <v>43</v>
      </c>
      <c r="H3" s="90" t="s">
        <v>42</v>
      </c>
      <c r="I3" s="90" t="s">
        <v>44</v>
      </c>
      <c r="J3" s="90" t="s">
        <v>30</v>
      </c>
      <c r="K3" s="90" t="s">
        <v>31</v>
      </c>
      <c r="L3" s="90" t="s">
        <v>32</v>
      </c>
      <c r="M3" s="90" t="s">
        <v>33</v>
      </c>
      <c r="N3" s="91" t="s">
        <v>40</v>
      </c>
      <c r="O3" s="90" t="s">
        <v>34</v>
      </c>
      <c r="P3" s="66"/>
      <c r="Q3" s="66"/>
      <c r="R3" s="66"/>
    </row>
    <row r="4" spans="1:18" ht="75">
      <c r="A4" s="67" t="s">
        <v>39</v>
      </c>
      <c r="B4" s="68" t="s">
        <v>123</v>
      </c>
      <c r="C4" s="92"/>
      <c r="D4" s="74"/>
      <c r="E4" s="74"/>
      <c r="F4" s="71"/>
      <c r="G4" s="72">
        <v>240</v>
      </c>
      <c r="H4" s="74"/>
      <c r="I4" s="73">
        <f>SUM(G4*1.5)</f>
        <v>360</v>
      </c>
      <c r="J4" s="74"/>
      <c r="K4" s="73">
        <f>SUM(G4*1.5)</f>
        <v>360</v>
      </c>
      <c r="L4" s="74"/>
      <c r="M4" s="73">
        <f>SUM(G4*1.5)</f>
        <v>360</v>
      </c>
      <c r="N4" s="74"/>
      <c r="O4" s="73">
        <f>SUM(G4*2)</f>
        <v>480</v>
      </c>
      <c r="P4" s="86"/>
    </row>
    <row r="5" spans="1:18" ht="195">
      <c r="A5" s="75" t="s">
        <v>732</v>
      </c>
      <c r="B5" s="68" t="s">
        <v>122</v>
      </c>
      <c r="C5" s="92"/>
      <c r="D5" s="74"/>
      <c r="E5" s="74"/>
      <c r="F5" s="71"/>
      <c r="G5" s="72">
        <v>175</v>
      </c>
      <c r="H5" s="74"/>
      <c r="I5" s="73">
        <f t="shared" ref="I5:I12" si="0">SUM(G5*1.5)</f>
        <v>262.5</v>
      </c>
      <c r="J5" s="74"/>
      <c r="K5" s="73">
        <f t="shared" ref="K5:K12" si="1">SUM(G5*1.5)</f>
        <v>262.5</v>
      </c>
      <c r="L5" s="74"/>
      <c r="M5" s="73">
        <f t="shared" ref="M5:M12" si="2">SUM(G5*1.5)</f>
        <v>262.5</v>
      </c>
      <c r="N5" s="74"/>
      <c r="O5" s="73">
        <f t="shared" ref="O5:O12" si="3">SUM(G5*2)</f>
        <v>350</v>
      </c>
      <c r="P5" s="86"/>
    </row>
    <row r="6" spans="1:18" ht="75">
      <c r="A6" s="67" t="s">
        <v>36</v>
      </c>
      <c r="B6" s="68" t="s">
        <v>121</v>
      </c>
      <c r="C6" s="92"/>
      <c r="D6" s="74"/>
      <c r="E6" s="74"/>
      <c r="F6" s="71"/>
      <c r="G6" s="72">
        <v>175</v>
      </c>
      <c r="H6" s="74"/>
      <c r="I6" s="73">
        <f t="shared" si="0"/>
        <v>262.5</v>
      </c>
      <c r="J6" s="74"/>
      <c r="K6" s="73">
        <f t="shared" si="1"/>
        <v>262.5</v>
      </c>
      <c r="L6" s="74"/>
      <c r="M6" s="73">
        <f t="shared" si="2"/>
        <v>262.5</v>
      </c>
      <c r="N6" s="74"/>
      <c r="O6" s="73">
        <f t="shared" si="3"/>
        <v>350</v>
      </c>
      <c r="P6" s="86"/>
    </row>
    <row r="7" spans="1:18" ht="120">
      <c r="A7" s="76" t="s">
        <v>60</v>
      </c>
      <c r="B7" s="77" t="s">
        <v>120</v>
      </c>
      <c r="C7" s="92"/>
      <c r="D7" s="74"/>
      <c r="E7" s="74"/>
      <c r="F7" s="71"/>
      <c r="G7" s="72">
        <v>175</v>
      </c>
      <c r="H7" s="74"/>
      <c r="I7" s="73">
        <f t="shared" si="0"/>
        <v>262.5</v>
      </c>
      <c r="J7" s="74"/>
      <c r="K7" s="73">
        <f t="shared" si="1"/>
        <v>262.5</v>
      </c>
      <c r="L7" s="74"/>
      <c r="M7" s="73">
        <f t="shared" si="2"/>
        <v>262.5</v>
      </c>
      <c r="N7" s="74"/>
      <c r="O7" s="73">
        <f t="shared" si="3"/>
        <v>350</v>
      </c>
      <c r="P7" s="86"/>
    </row>
    <row r="8" spans="1:18" ht="150.75" thickBot="1">
      <c r="A8" s="78" t="s">
        <v>101</v>
      </c>
      <c r="B8" s="79" t="s">
        <v>119</v>
      </c>
      <c r="C8" s="93"/>
      <c r="D8" s="74"/>
      <c r="E8" s="74"/>
      <c r="F8" s="71"/>
      <c r="G8" s="72">
        <v>175</v>
      </c>
      <c r="H8" s="74"/>
      <c r="I8" s="73">
        <f t="shared" si="0"/>
        <v>262.5</v>
      </c>
      <c r="J8" s="74"/>
      <c r="K8" s="73">
        <f t="shared" si="1"/>
        <v>262.5</v>
      </c>
      <c r="L8" s="74"/>
      <c r="M8" s="73">
        <f t="shared" si="2"/>
        <v>262.5</v>
      </c>
      <c r="N8" s="74"/>
      <c r="O8" s="73">
        <f t="shared" si="3"/>
        <v>350</v>
      </c>
      <c r="P8" s="86"/>
    </row>
    <row r="9" spans="1:18" ht="90.75" thickTop="1">
      <c r="A9" s="76" t="s">
        <v>61</v>
      </c>
      <c r="B9" s="80" t="s">
        <v>118</v>
      </c>
      <c r="C9" s="93"/>
      <c r="D9" s="74"/>
      <c r="E9" s="74"/>
      <c r="F9" s="71"/>
      <c r="G9" s="72">
        <v>175</v>
      </c>
      <c r="H9" s="74"/>
      <c r="I9" s="73">
        <f t="shared" si="0"/>
        <v>262.5</v>
      </c>
      <c r="J9" s="74"/>
      <c r="K9" s="73">
        <f t="shared" si="1"/>
        <v>262.5</v>
      </c>
      <c r="L9" s="74"/>
      <c r="M9" s="73">
        <f t="shared" si="2"/>
        <v>262.5</v>
      </c>
      <c r="N9" s="74"/>
      <c r="O9" s="73">
        <f t="shared" si="3"/>
        <v>350</v>
      </c>
      <c r="P9" s="86"/>
    </row>
    <row r="10" spans="1:18">
      <c r="A10" s="67" t="s">
        <v>38</v>
      </c>
      <c r="B10" s="68">
        <v>8</v>
      </c>
      <c r="C10" s="93"/>
      <c r="D10" s="74"/>
      <c r="E10" s="74"/>
      <c r="F10" s="71"/>
      <c r="G10" s="74"/>
      <c r="H10" s="74"/>
      <c r="I10" s="74"/>
      <c r="J10" s="74"/>
      <c r="K10" s="74"/>
      <c r="L10" s="74"/>
      <c r="M10" s="74"/>
      <c r="N10" s="74"/>
      <c r="O10" s="74"/>
      <c r="P10" s="86"/>
    </row>
    <row r="11" spans="1:18" ht="15.75" thickBot="1">
      <c r="A11" s="67" t="s">
        <v>37</v>
      </c>
      <c r="B11" s="81">
        <v>4</v>
      </c>
      <c r="C11" s="93"/>
      <c r="D11" s="74"/>
      <c r="E11" s="74"/>
      <c r="F11" s="71"/>
      <c r="G11" s="74"/>
      <c r="H11" s="74"/>
      <c r="I11" s="74"/>
      <c r="J11" s="74"/>
      <c r="K11" s="74"/>
      <c r="L11" s="74"/>
      <c r="M11" s="74"/>
      <c r="N11" s="74"/>
      <c r="O11" s="74"/>
      <c r="P11" s="86"/>
    </row>
    <row r="12" spans="1:18" ht="105">
      <c r="A12" s="76" t="s">
        <v>62</v>
      </c>
      <c r="B12" s="80" t="s">
        <v>117</v>
      </c>
      <c r="C12" s="93"/>
      <c r="D12" s="74"/>
      <c r="E12" s="74"/>
      <c r="F12" s="71"/>
      <c r="G12" s="72">
        <v>175</v>
      </c>
      <c r="H12" s="74"/>
      <c r="I12" s="73">
        <f t="shared" si="0"/>
        <v>262.5</v>
      </c>
      <c r="J12" s="74"/>
      <c r="K12" s="73">
        <f t="shared" si="1"/>
        <v>262.5</v>
      </c>
      <c r="L12" s="74"/>
      <c r="M12" s="73">
        <f t="shared" si="2"/>
        <v>262.5</v>
      </c>
      <c r="N12" s="74"/>
      <c r="O12" s="73">
        <f t="shared" si="3"/>
        <v>350</v>
      </c>
      <c r="P12" s="86"/>
    </row>
    <row r="13" spans="1:18">
      <c r="A13" s="67" t="s">
        <v>38</v>
      </c>
      <c r="B13" s="82">
        <v>8</v>
      </c>
      <c r="C13" s="70"/>
      <c r="D13" s="74"/>
      <c r="E13" s="74"/>
      <c r="F13" s="71"/>
      <c r="G13" s="74"/>
      <c r="H13" s="74"/>
      <c r="I13" s="74"/>
      <c r="J13" s="74"/>
      <c r="K13" s="74"/>
      <c r="L13" s="74"/>
      <c r="M13" s="74"/>
      <c r="N13" s="74"/>
      <c r="O13" s="74"/>
      <c r="P13" s="86"/>
    </row>
    <row r="14" spans="1:18">
      <c r="A14" s="67" t="s">
        <v>37</v>
      </c>
      <c r="B14" s="82">
        <v>4</v>
      </c>
      <c r="C14" s="70"/>
      <c r="D14" s="74"/>
      <c r="E14" s="74"/>
      <c r="F14" s="71"/>
      <c r="G14" s="74"/>
      <c r="H14" s="74"/>
      <c r="I14" s="74"/>
      <c r="J14" s="74"/>
      <c r="K14" s="74"/>
      <c r="L14" s="74"/>
      <c r="M14" s="74"/>
      <c r="N14" s="74"/>
      <c r="O14" s="74"/>
      <c r="P14" s="86"/>
    </row>
    <row r="15" spans="1:18">
      <c r="B15" s="94"/>
    </row>
    <row r="16" spans="1:18">
      <c r="B16" s="94"/>
    </row>
    <row r="17" spans="2:2">
      <c r="B17" s="94"/>
    </row>
    <row r="18" spans="2:2">
      <c r="B18" s="94"/>
    </row>
  </sheetData>
  <sheetProtection sort="0" autoFilter="0"/>
  <autoFilter ref="A3:O3" xr:uid="{FAFD347B-BF79-46DE-AB4E-A39D8A1F326D}"/>
  <mergeCells count="1">
    <mergeCell ref="A1:E1"/>
  </mergeCells>
  <printOptions horizontalCentered="1"/>
  <pageMargins left="0.45" right="0.45" top="0.75" bottom="1" header="0.3" footer="0.3"/>
  <pageSetup paperSize="3" scale="50"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A1:R14"/>
  <sheetViews>
    <sheetView zoomScale="80" zoomScaleNormal="80" workbookViewId="0">
      <selection activeCell="C3" sqref="C3"/>
    </sheetView>
  </sheetViews>
  <sheetFormatPr defaultColWidth="8.7109375" defaultRowHeight="15"/>
  <cols>
    <col min="1" max="1" width="51.42578125" style="55" bestFit="1" customWidth="1"/>
    <col min="2" max="2" width="52.85546875" style="55" bestFit="1" customWidth="1"/>
    <col min="3" max="3" width="45.28515625" style="84" bestFit="1" customWidth="1"/>
    <col min="4" max="4" width="16.7109375" style="57" bestFit="1" customWidth="1"/>
    <col min="5" max="5" width="15.5703125" style="57" bestFit="1" customWidth="1"/>
    <col min="6" max="6" width="10.7109375" style="56" bestFit="1" customWidth="1"/>
    <col min="7" max="7" width="15.85546875" style="57" bestFit="1" customWidth="1"/>
    <col min="8" max="8" width="17" style="57" bestFit="1" customWidth="1"/>
    <col min="9" max="9" width="18.85546875" style="57" bestFit="1" customWidth="1"/>
    <col min="10" max="10" width="18" style="57" bestFit="1" customWidth="1"/>
    <col min="11" max="11" width="21.140625" style="57" bestFit="1" customWidth="1"/>
    <col min="12" max="12" width="16.7109375" style="57" bestFit="1" customWidth="1"/>
    <col min="13" max="13" width="16.5703125" style="57" bestFit="1" customWidth="1"/>
    <col min="14" max="14" width="19.28515625" style="57" bestFit="1" customWidth="1"/>
    <col min="15" max="15" width="21.28515625" style="57" bestFit="1" customWidth="1"/>
    <col min="16" max="16" width="12.42578125" style="58" customWidth="1"/>
    <col min="17" max="18" width="8.7109375" style="58" customWidth="1"/>
    <col min="19" max="16384" width="8.7109375" style="58"/>
  </cols>
  <sheetData>
    <row r="1" spans="1:18" ht="18.75">
      <c r="A1" s="272" t="s">
        <v>52</v>
      </c>
      <c r="B1" s="272"/>
      <c r="C1" s="272"/>
    </row>
    <row r="2" spans="1:18" ht="18.75">
      <c r="A2" s="59"/>
      <c r="B2" s="60" t="s">
        <v>719</v>
      </c>
      <c r="C2" s="61" t="str">
        <f>'Cover Page'!B4</f>
        <v>Clearview Data Systems, Inc.</v>
      </c>
    </row>
    <row r="3" spans="1:18" ht="39">
      <c r="A3" s="62" t="s">
        <v>25</v>
      </c>
      <c r="B3" s="62" t="s">
        <v>26</v>
      </c>
      <c r="C3" s="63" t="s">
        <v>67</v>
      </c>
      <c r="D3" s="65" t="s">
        <v>27</v>
      </c>
      <c r="E3" s="65" t="s">
        <v>28</v>
      </c>
      <c r="F3" s="64" t="s">
        <v>29</v>
      </c>
      <c r="G3" s="90" t="s">
        <v>43</v>
      </c>
      <c r="H3" s="65" t="s">
        <v>42</v>
      </c>
      <c r="I3" s="65" t="s">
        <v>41</v>
      </c>
      <c r="J3" s="65" t="s">
        <v>30</v>
      </c>
      <c r="K3" s="65" t="s">
        <v>31</v>
      </c>
      <c r="L3" s="65" t="s">
        <v>32</v>
      </c>
      <c r="M3" s="65" t="s">
        <v>33</v>
      </c>
      <c r="N3" s="65" t="s">
        <v>40</v>
      </c>
      <c r="O3" s="65" t="s">
        <v>34</v>
      </c>
      <c r="P3" s="66"/>
      <c r="Q3" s="66"/>
      <c r="R3" s="66"/>
    </row>
    <row r="4" spans="1:18" ht="75">
      <c r="A4" s="67" t="s">
        <v>39</v>
      </c>
      <c r="B4" s="68" t="s">
        <v>123</v>
      </c>
      <c r="C4" s="69"/>
      <c r="D4" s="74"/>
      <c r="E4" s="74"/>
      <c r="F4" s="71"/>
      <c r="G4" s="72">
        <v>240</v>
      </c>
      <c r="H4" s="74"/>
      <c r="I4" s="73">
        <f>SUM(G4*1.5)</f>
        <v>360</v>
      </c>
      <c r="J4" s="74"/>
      <c r="K4" s="73">
        <f>SUM(G4*1.5)</f>
        <v>360</v>
      </c>
      <c r="L4" s="74"/>
      <c r="M4" s="73">
        <f>SUM(G4*1.5)</f>
        <v>360</v>
      </c>
      <c r="N4" s="74"/>
      <c r="O4" s="73">
        <f>SUM(G4*2)</f>
        <v>480</v>
      </c>
    </row>
    <row r="5" spans="1:18" ht="195">
      <c r="A5" s="75" t="s">
        <v>733</v>
      </c>
      <c r="B5" s="68" t="s">
        <v>122</v>
      </c>
      <c r="C5" s="69"/>
      <c r="D5" s="74"/>
      <c r="E5" s="74"/>
      <c r="F5" s="71"/>
      <c r="G5" s="72">
        <v>175</v>
      </c>
      <c r="H5" s="74"/>
      <c r="I5" s="73">
        <f t="shared" ref="I5:I12" si="0">SUM(G5*1.5)</f>
        <v>262.5</v>
      </c>
      <c r="J5" s="74"/>
      <c r="K5" s="73">
        <f t="shared" ref="K5:K12" si="1">SUM(G5*1.5)</f>
        <v>262.5</v>
      </c>
      <c r="L5" s="74"/>
      <c r="M5" s="73">
        <f t="shared" ref="M5:M12" si="2">SUM(G5*1.5)</f>
        <v>262.5</v>
      </c>
      <c r="N5" s="74"/>
      <c r="O5" s="73">
        <f t="shared" ref="O5:O12" si="3">SUM(G5*2)</f>
        <v>350</v>
      </c>
    </row>
    <row r="6" spans="1:18" ht="75">
      <c r="A6" s="67" t="s">
        <v>36</v>
      </c>
      <c r="B6" s="68" t="s">
        <v>121</v>
      </c>
      <c r="C6" s="69"/>
      <c r="D6" s="74"/>
      <c r="E6" s="74"/>
      <c r="F6" s="71"/>
      <c r="G6" s="72">
        <v>175</v>
      </c>
      <c r="H6" s="74"/>
      <c r="I6" s="73">
        <f t="shared" si="0"/>
        <v>262.5</v>
      </c>
      <c r="J6" s="74"/>
      <c r="K6" s="73">
        <f t="shared" si="1"/>
        <v>262.5</v>
      </c>
      <c r="L6" s="74"/>
      <c r="M6" s="73">
        <f t="shared" si="2"/>
        <v>262.5</v>
      </c>
      <c r="N6" s="74"/>
      <c r="O6" s="73">
        <f t="shared" si="3"/>
        <v>350</v>
      </c>
    </row>
    <row r="7" spans="1:18" ht="120">
      <c r="A7" s="76" t="s">
        <v>60</v>
      </c>
      <c r="B7" s="77" t="s">
        <v>120</v>
      </c>
      <c r="C7" s="69"/>
      <c r="D7" s="74"/>
      <c r="E7" s="74"/>
      <c r="F7" s="71"/>
      <c r="G7" s="72">
        <v>175</v>
      </c>
      <c r="H7" s="74"/>
      <c r="I7" s="73">
        <f t="shared" si="0"/>
        <v>262.5</v>
      </c>
      <c r="J7" s="74"/>
      <c r="K7" s="73">
        <f t="shared" si="1"/>
        <v>262.5</v>
      </c>
      <c r="L7" s="74"/>
      <c r="M7" s="73">
        <f t="shared" si="2"/>
        <v>262.5</v>
      </c>
      <c r="N7" s="74"/>
      <c r="O7" s="73">
        <f t="shared" si="3"/>
        <v>350</v>
      </c>
    </row>
    <row r="8" spans="1:18" ht="150.75" thickBot="1">
      <c r="A8" s="78" t="s">
        <v>101</v>
      </c>
      <c r="B8" s="79" t="s">
        <v>119</v>
      </c>
      <c r="C8" s="69"/>
      <c r="D8" s="74"/>
      <c r="E8" s="74"/>
      <c r="F8" s="71"/>
      <c r="G8" s="72">
        <v>175</v>
      </c>
      <c r="H8" s="74"/>
      <c r="I8" s="73">
        <f t="shared" si="0"/>
        <v>262.5</v>
      </c>
      <c r="J8" s="74"/>
      <c r="K8" s="73">
        <f t="shared" si="1"/>
        <v>262.5</v>
      </c>
      <c r="L8" s="74"/>
      <c r="M8" s="73">
        <f t="shared" si="2"/>
        <v>262.5</v>
      </c>
      <c r="N8" s="74"/>
      <c r="O8" s="73">
        <f t="shared" si="3"/>
        <v>350</v>
      </c>
    </row>
    <row r="9" spans="1:18" ht="105.75" thickTop="1">
      <c r="A9" s="76" t="s">
        <v>61</v>
      </c>
      <c r="B9" s="80" t="s">
        <v>118</v>
      </c>
      <c r="C9" s="69"/>
      <c r="D9" s="74"/>
      <c r="E9" s="74"/>
      <c r="F9" s="71"/>
      <c r="G9" s="72">
        <v>175</v>
      </c>
      <c r="H9" s="74"/>
      <c r="I9" s="73">
        <f t="shared" si="0"/>
        <v>262.5</v>
      </c>
      <c r="J9" s="74"/>
      <c r="K9" s="73">
        <f t="shared" si="1"/>
        <v>262.5</v>
      </c>
      <c r="L9" s="74"/>
      <c r="M9" s="73">
        <f t="shared" si="2"/>
        <v>262.5</v>
      </c>
      <c r="N9" s="74"/>
      <c r="O9" s="73">
        <f t="shared" si="3"/>
        <v>350</v>
      </c>
    </row>
    <row r="10" spans="1:18">
      <c r="A10" s="67" t="s">
        <v>38</v>
      </c>
      <c r="B10" s="68">
        <v>8</v>
      </c>
      <c r="C10" s="69"/>
      <c r="D10" s="74"/>
      <c r="E10" s="74"/>
      <c r="F10" s="71"/>
      <c r="G10" s="74"/>
      <c r="H10" s="74"/>
      <c r="I10" s="74"/>
      <c r="J10" s="74"/>
      <c r="K10" s="74"/>
      <c r="L10" s="74"/>
      <c r="M10" s="74"/>
      <c r="N10" s="74"/>
      <c r="O10" s="74"/>
    </row>
    <row r="11" spans="1:18" ht="15.75" thickBot="1">
      <c r="A11" s="67" t="s">
        <v>37</v>
      </c>
      <c r="B11" s="81">
        <v>4</v>
      </c>
      <c r="C11" s="69"/>
      <c r="D11" s="74"/>
      <c r="E11" s="74"/>
      <c r="F11" s="71"/>
      <c r="G11" s="74"/>
      <c r="H11" s="74"/>
      <c r="I11" s="74"/>
      <c r="J11" s="74"/>
      <c r="K11" s="74"/>
      <c r="L11" s="74"/>
      <c r="M11" s="74"/>
      <c r="N11" s="74"/>
      <c r="O11" s="74"/>
    </row>
    <row r="12" spans="1:18" ht="105">
      <c r="A12" s="76" t="s">
        <v>62</v>
      </c>
      <c r="B12" s="80" t="s">
        <v>117</v>
      </c>
      <c r="C12" s="69"/>
      <c r="D12" s="74"/>
      <c r="E12" s="74"/>
      <c r="F12" s="71"/>
      <c r="G12" s="72">
        <v>175</v>
      </c>
      <c r="H12" s="74"/>
      <c r="I12" s="73">
        <f t="shared" si="0"/>
        <v>262.5</v>
      </c>
      <c r="J12" s="74"/>
      <c r="K12" s="73">
        <f t="shared" si="1"/>
        <v>262.5</v>
      </c>
      <c r="L12" s="74"/>
      <c r="M12" s="73">
        <f t="shared" si="2"/>
        <v>262.5</v>
      </c>
      <c r="N12" s="74"/>
      <c r="O12" s="73">
        <f t="shared" si="3"/>
        <v>350</v>
      </c>
    </row>
    <row r="13" spans="1:18">
      <c r="A13" s="67" t="s">
        <v>38</v>
      </c>
      <c r="B13" s="82">
        <v>8</v>
      </c>
      <c r="C13" s="83"/>
      <c r="D13" s="74"/>
      <c r="E13" s="74"/>
      <c r="F13" s="71"/>
      <c r="G13" s="74"/>
      <c r="H13" s="74"/>
      <c r="I13" s="74"/>
      <c r="J13" s="74"/>
      <c r="K13" s="74"/>
      <c r="L13" s="74"/>
      <c r="M13" s="74"/>
      <c r="N13" s="74"/>
      <c r="O13" s="74"/>
    </row>
    <row r="14" spans="1:18">
      <c r="A14" s="67" t="s">
        <v>37</v>
      </c>
      <c r="B14" s="66">
        <v>4</v>
      </c>
      <c r="C14" s="83"/>
      <c r="D14" s="74"/>
      <c r="E14" s="74"/>
      <c r="F14" s="71"/>
      <c r="G14" s="74"/>
      <c r="H14" s="74"/>
      <c r="I14" s="74"/>
      <c r="J14" s="74"/>
      <c r="K14" s="74"/>
      <c r="L14" s="74"/>
      <c r="M14" s="74"/>
      <c r="N14" s="74"/>
      <c r="O14" s="74"/>
    </row>
  </sheetData>
  <sheetProtection sort="0" autoFilter="0"/>
  <autoFilter ref="A3:O3" xr:uid="{A9CD1B77-F5A9-48AC-86E5-EE92D5958CB7}"/>
  <mergeCells count="1">
    <mergeCell ref="A1:C1"/>
  </mergeCells>
  <printOptions horizontalCentered="1"/>
  <pageMargins left="0.45" right="0.45" top="0.75" bottom="1" header="0.3" footer="0.3"/>
  <pageSetup paperSize="3" scale="54"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2"/>
  <sheetViews>
    <sheetView tabSelected="1" zoomScaleNormal="100" workbookViewId="0">
      <selection activeCell="E17" sqref="E17"/>
    </sheetView>
  </sheetViews>
  <sheetFormatPr defaultColWidth="9.28515625" defaultRowHeight="12.75"/>
  <cols>
    <col min="1" max="1" width="20.5703125" style="53" bestFit="1" customWidth="1"/>
    <col min="2" max="3" width="9.28515625" style="53"/>
    <col min="4" max="4" width="10.5703125" style="53" customWidth="1"/>
    <col min="5" max="5" width="9.28515625" style="53" customWidth="1"/>
    <col min="6" max="9" width="9.28515625" style="53"/>
    <col min="10" max="10" width="12.42578125" style="53" customWidth="1"/>
    <col min="11" max="16384" width="9.28515625" style="53"/>
  </cols>
  <sheetData>
    <row r="1" spans="1:10" ht="18">
      <c r="A1" s="263" t="s">
        <v>739</v>
      </c>
      <c r="B1" s="264"/>
      <c r="C1" s="264"/>
      <c r="D1" s="264"/>
      <c r="E1" s="264"/>
      <c r="F1" s="264"/>
      <c r="G1" s="264"/>
      <c r="H1" s="264"/>
      <c r="I1" s="264"/>
      <c r="J1" s="264"/>
    </row>
    <row r="2" spans="1:10" ht="15">
      <c r="A2" s="265" t="s">
        <v>723</v>
      </c>
      <c r="B2" s="266"/>
      <c r="C2" s="266"/>
      <c r="D2" s="266"/>
      <c r="E2" s="266"/>
      <c r="F2" s="266"/>
      <c r="G2" s="266"/>
      <c r="H2" s="266"/>
      <c r="I2" s="266"/>
      <c r="J2" s="266"/>
    </row>
    <row r="3" spans="1:10">
      <c r="B3" s="49"/>
      <c r="C3" s="49"/>
      <c r="D3" s="49"/>
      <c r="E3" s="49"/>
    </row>
    <row r="4" spans="1:10" ht="15.75">
      <c r="A4" s="54" t="s">
        <v>719</v>
      </c>
      <c r="B4" s="262" t="s">
        <v>724</v>
      </c>
      <c r="C4" s="262"/>
      <c r="D4" s="262"/>
    </row>
    <row r="5" spans="1:10" ht="15.75">
      <c r="A5" s="54" t="s">
        <v>721</v>
      </c>
      <c r="B5" s="50" t="s">
        <v>20</v>
      </c>
    </row>
    <row r="6" spans="1:10" ht="15.75">
      <c r="A6" s="54" t="s">
        <v>722</v>
      </c>
      <c r="B6" s="51" t="s">
        <v>8</v>
      </c>
      <c r="C6" s="51" t="s">
        <v>9</v>
      </c>
      <c r="D6" s="51" t="s">
        <v>10</v>
      </c>
      <c r="E6" s="51" t="s">
        <v>11</v>
      </c>
      <c r="F6" s="51" t="s">
        <v>12</v>
      </c>
      <c r="G6" s="51" t="s">
        <v>13</v>
      </c>
      <c r="H6" s="51" t="s">
        <v>14</v>
      </c>
      <c r="I6" s="51" t="s">
        <v>15</v>
      </c>
      <c r="J6" s="51" t="s">
        <v>16</v>
      </c>
    </row>
    <row r="7" spans="1:10">
      <c r="A7" s="49"/>
    </row>
    <row r="9" spans="1:10">
      <c r="A9" s="267" t="s">
        <v>734</v>
      </c>
      <c r="B9" s="267"/>
      <c r="C9" s="267"/>
      <c r="D9" s="267"/>
      <c r="E9" s="267"/>
      <c r="F9" s="267"/>
      <c r="G9" s="267"/>
      <c r="H9" s="267"/>
      <c r="I9" s="267"/>
      <c r="J9" s="267"/>
    </row>
    <row r="10" spans="1:10">
      <c r="A10" s="261" t="s">
        <v>735</v>
      </c>
      <c r="B10" s="261"/>
      <c r="C10" s="261"/>
      <c r="D10" s="261"/>
      <c r="E10" s="261"/>
      <c r="F10" s="198">
        <v>43704</v>
      </c>
      <c r="G10" s="199"/>
      <c r="H10" s="199"/>
      <c r="I10" s="199"/>
      <c r="J10" s="199"/>
    </row>
    <row r="11" spans="1:10">
      <c r="A11" s="261" t="s">
        <v>736</v>
      </c>
      <c r="B11" s="261"/>
      <c r="C11" s="261"/>
      <c r="D11" s="261"/>
      <c r="E11" s="261"/>
      <c r="F11" s="198" t="s">
        <v>738</v>
      </c>
      <c r="G11" s="199"/>
      <c r="H11" s="199"/>
      <c r="I11" s="199"/>
      <c r="J11" s="199"/>
    </row>
    <row r="12" spans="1:10">
      <c r="A12" s="261" t="s">
        <v>737</v>
      </c>
      <c r="B12" s="261"/>
      <c r="C12" s="261"/>
      <c r="D12" s="261"/>
      <c r="E12" s="261"/>
      <c r="F12" s="198">
        <v>43704</v>
      </c>
      <c r="G12" s="199"/>
      <c r="H12" s="199"/>
      <c r="I12" s="199"/>
      <c r="J12" s="199"/>
    </row>
  </sheetData>
  <sheetProtection sort="0" autoFilter="0"/>
  <mergeCells count="7">
    <mergeCell ref="A11:E11"/>
    <mergeCell ref="A12:E12"/>
    <mergeCell ref="B4:D4"/>
    <mergeCell ref="A1:J1"/>
    <mergeCell ref="A2:J2"/>
    <mergeCell ref="A9:J9"/>
    <mergeCell ref="A10:E10"/>
  </mergeCells>
  <conditionalFormatting sqref="A1:A2">
    <cfRule type="cellIs" dxfId="2" priority="1" operator="equal">
      <formula>"Word"</formula>
    </cfRule>
    <cfRule type="cellIs" dxfId="1" priority="2" operator="equal">
      <formula>"PDF"</formula>
    </cfRule>
    <cfRule type="cellIs" dxfId="0" priority="3" operator="equal">
      <formula>"Excel"</formula>
    </cfRule>
  </conditionalFormatting>
  <printOptions horizontalCentered="1"/>
  <pageMargins left="0.75" right="0.75" top="1" bottom="1" header="0.5" footer="0.5"/>
  <pageSetup scale="83" fitToHeight="0" orientation="portrait" r:id="rId1"/>
  <headerFooter alignWithMargins="0">
    <oddHeader xml:space="preserve">&amp;LGROUP 77201, AWARD 23150
INTELLIGENT FACILITY &amp;&amp; SECURITY SYSTEMS AND SOLUTIONS
&amp;RCLEARVIEW DATA SYSTEMS, INC.
CONTRACT NO.: PT68771
</oddHeader>
    <oddFooter>&amp;L&amp;F
&amp;A&amp;REffective Dates:
Equipment: 8/27/19
Prevailing Wage Rates: N/A
Non-Prevailing Wage Rates: 8/27/19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J311"/>
  <sheetViews>
    <sheetView zoomScale="90" zoomScaleNormal="90" zoomScalePageLayoutView="80" workbookViewId="0">
      <selection activeCell="C3" sqref="C3"/>
    </sheetView>
  </sheetViews>
  <sheetFormatPr defaultColWidth="9.28515625" defaultRowHeight="12.75"/>
  <cols>
    <col min="1" max="1" width="12.42578125" style="96" bestFit="1" customWidth="1"/>
    <col min="2" max="2" width="33.42578125" style="96" bestFit="1" customWidth="1"/>
    <col min="3" max="3" width="32" style="96" bestFit="1" customWidth="1"/>
    <col min="4" max="4" width="77.42578125" style="96" bestFit="1" customWidth="1"/>
    <col min="5" max="5" width="19.85546875" style="96" bestFit="1" customWidth="1"/>
    <col min="6" max="6" width="27" style="96" bestFit="1" customWidth="1"/>
    <col min="7" max="7" width="27.85546875" style="96" bestFit="1" customWidth="1"/>
    <col min="8" max="8" width="23.5703125" style="166" bestFit="1" customWidth="1"/>
    <col min="9" max="9" width="18.28515625" style="174" bestFit="1" customWidth="1"/>
    <col min="10" max="10" width="23.28515625" style="166" bestFit="1" customWidth="1"/>
    <col min="11" max="16384" width="9.28515625" style="96"/>
  </cols>
  <sheetData>
    <row r="1" spans="1:10" ht="15.75">
      <c r="B1" s="29" t="s">
        <v>725</v>
      </c>
      <c r="C1" s="29" t="s">
        <v>20</v>
      </c>
      <c r="D1" s="30"/>
      <c r="E1" s="30"/>
      <c r="F1" s="120"/>
      <c r="G1" s="120"/>
      <c r="H1" s="158"/>
      <c r="I1" s="38"/>
      <c r="J1" s="158"/>
    </row>
    <row r="2" spans="1:10" ht="15.75">
      <c r="B2" s="120" t="s">
        <v>720</v>
      </c>
      <c r="C2" s="30" t="str">
        <f>'Cover Page'!B4</f>
        <v>Clearview Data Systems, Inc.</v>
      </c>
      <c r="D2" s="30"/>
      <c r="E2" s="30"/>
      <c r="F2" s="120"/>
      <c r="G2" s="120"/>
      <c r="H2" s="158"/>
      <c r="I2" s="38"/>
      <c r="J2" s="158"/>
    </row>
    <row r="3" spans="1:10" ht="15.75">
      <c r="B3" s="120"/>
      <c r="C3" s="30"/>
      <c r="D3" s="30"/>
      <c r="E3" s="30"/>
      <c r="F3" s="120"/>
      <c r="G3" s="120"/>
      <c r="H3" s="158"/>
      <c r="I3" s="38"/>
      <c r="J3" s="158"/>
    </row>
    <row r="4" spans="1:10" ht="63">
      <c r="A4" s="31" t="s">
        <v>22</v>
      </c>
      <c r="B4" s="32" t="s">
        <v>4</v>
      </c>
      <c r="C4" s="32" t="s">
        <v>96</v>
      </c>
      <c r="D4" s="32" t="s">
        <v>97</v>
      </c>
      <c r="E4" s="33" t="s">
        <v>2</v>
      </c>
      <c r="F4" s="32" t="s">
        <v>46</v>
      </c>
      <c r="G4" s="32" t="s">
        <v>24</v>
      </c>
      <c r="H4" s="159" t="s">
        <v>1</v>
      </c>
      <c r="I4" s="172" t="s">
        <v>6</v>
      </c>
      <c r="J4" s="159">
        <v>7720123150</v>
      </c>
    </row>
    <row r="5" spans="1:10" ht="15.75">
      <c r="A5" s="34"/>
      <c r="B5" s="34" t="s">
        <v>124</v>
      </c>
      <c r="C5" s="35"/>
      <c r="D5" s="36" t="s">
        <v>125</v>
      </c>
      <c r="E5" s="35"/>
      <c r="F5" s="35"/>
      <c r="G5" s="35"/>
      <c r="H5" s="160"/>
      <c r="I5" s="173"/>
      <c r="J5" s="167"/>
    </row>
    <row r="6" spans="1:10" ht="15.75">
      <c r="A6" s="37">
        <v>1</v>
      </c>
      <c r="B6" s="37" t="s">
        <v>124</v>
      </c>
      <c r="C6" s="121" t="s">
        <v>126</v>
      </c>
      <c r="D6" s="121" t="s">
        <v>127</v>
      </c>
      <c r="E6" s="37" t="s">
        <v>128</v>
      </c>
      <c r="F6" s="121" t="s">
        <v>129</v>
      </c>
      <c r="G6" s="37">
        <v>1</v>
      </c>
      <c r="H6" s="122">
        <v>15000</v>
      </c>
      <c r="I6" s="38">
        <v>0.05</v>
      </c>
      <c r="J6" s="168">
        <f>H6*(1-I6)</f>
        <v>14250</v>
      </c>
    </row>
    <row r="7" spans="1:10" ht="15.75">
      <c r="A7" s="39">
        <f t="shared" ref="A7:A30" si="0">SUM(A6+1)</f>
        <v>2</v>
      </c>
      <c r="B7" s="39" t="s">
        <v>124</v>
      </c>
      <c r="C7" s="123" t="s">
        <v>130</v>
      </c>
      <c r="D7" s="52" t="s">
        <v>131</v>
      </c>
      <c r="E7" s="39" t="s">
        <v>128</v>
      </c>
      <c r="F7" s="121" t="s">
        <v>129</v>
      </c>
      <c r="G7" s="39">
        <v>1</v>
      </c>
      <c r="H7" s="124">
        <v>4500</v>
      </c>
      <c r="I7" s="40">
        <v>0.05</v>
      </c>
      <c r="J7" s="169">
        <f t="shared" ref="J7:J62" si="1">H7*(1-I7)</f>
        <v>4275</v>
      </c>
    </row>
    <row r="8" spans="1:10" ht="15.75">
      <c r="A8" s="39">
        <f t="shared" si="0"/>
        <v>3</v>
      </c>
      <c r="B8" s="39" t="s">
        <v>124</v>
      </c>
      <c r="C8" s="123" t="s">
        <v>132</v>
      </c>
      <c r="D8" s="123" t="s">
        <v>133</v>
      </c>
      <c r="E8" s="39" t="s">
        <v>128</v>
      </c>
      <c r="F8" s="121" t="s">
        <v>129</v>
      </c>
      <c r="G8" s="39">
        <v>1</v>
      </c>
      <c r="H8" s="124">
        <v>5000</v>
      </c>
      <c r="I8" s="40">
        <v>0.05</v>
      </c>
      <c r="J8" s="169">
        <f t="shared" si="1"/>
        <v>4750</v>
      </c>
    </row>
    <row r="9" spans="1:10" ht="15.75">
      <c r="A9" s="39">
        <f t="shared" si="0"/>
        <v>4</v>
      </c>
      <c r="B9" s="39" t="s">
        <v>124</v>
      </c>
      <c r="C9" s="123" t="s">
        <v>134</v>
      </c>
      <c r="D9" s="123" t="s">
        <v>135</v>
      </c>
      <c r="E9" s="39" t="s">
        <v>128</v>
      </c>
      <c r="F9" s="121" t="s">
        <v>129</v>
      </c>
      <c r="G9" s="39">
        <v>1</v>
      </c>
      <c r="H9" s="124">
        <v>4250</v>
      </c>
      <c r="I9" s="40">
        <v>0.05</v>
      </c>
      <c r="J9" s="169">
        <f t="shared" si="1"/>
        <v>4037.5</v>
      </c>
    </row>
    <row r="10" spans="1:10" ht="15.75">
      <c r="A10" s="39">
        <f t="shared" si="0"/>
        <v>5</v>
      </c>
      <c r="B10" s="39" t="s">
        <v>124</v>
      </c>
      <c r="C10" s="123" t="s">
        <v>136</v>
      </c>
      <c r="D10" s="123" t="s">
        <v>137</v>
      </c>
      <c r="E10" s="39" t="s">
        <v>128</v>
      </c>
      <c r="F10" s="121" t="s">
        <v>129</v>
      </c>
      <c r="G10" s="39">
        <v>1</v>
      </c>
      <c r="H10" s="124">
        <v>2400</v>
      </c>
      <c r="I10" s="40">
        <v>0.05</v>
      </c>
      <c r="J10" s="169">
        <f t="shared" si="1"/>
        <v>2280</v>
      </c>
    </row>
    <row r="11" spans="1:10" ht="15.75">
      <c r="A11" s="39">
        <f t="shared" si="0"/>
        <v>6</v>
      </c>
      <c r="B11" s="39" t="s">
        <v>124</v>
      </c>
      <c r="C11" s="123" t="s">
        <v>138</v>
      </c>
      <c r="D11" s="123" t="s">
        <v>139</v>
      </c>
      <c r="E11" s="39" t="s">
        <v>128</v>
      </c>
      <c r="F11" s="121" t="s">
        <v>129</v>
      </c>
      <c r="G11" s="39">
        <v>1</v>
      </c>
      <c r="H11" s="124">
        <v>2000</v>
      </c>
      <c r="I11" s="40">
        <v>0.05</v>
      </c>
      <c r="J11" s="169">
        <f t="shared" si="1"/>
        <v>1900</v>
      </c>
    </row>
    <row r="12" spans="1:10" ht="15.75">
      <c r="A12" s="39">
        <f t="shared" si="0"/>
        <v>7</v>
      </c>
      <c r="B12" s="39" t="s">
        <v>124</v>
      </c>
      <c r="C12" s="123" t="s">
        <v>140</v>
      </c>
      <c r="D12" s="123" t="s">
        <v>141</v>
      </c>
      <c r="E12" s="39" t="s">
        <v>128</v>
      </c>
      <c r="F12" s="121" t="s">
        <v>129</v>
      </c>
      <c r="G12" s="39">
        <v>1</v>
      </c>
      <c r="H12" s="124">
        <v>1000</v>
      </c>
      <c r="I12" s="40">
        <v>0.05</v>
      </c>
      <c r="J12" s="169">
        <f t="shared" si="1"/>
        <v>950</v>
      </c>
    </row>
    <row r="13" spans="1:10" ht="15.75">
      <c r="A13" s="39">
        <f t="shared" si="0"/>
        <v>8</v>
      </c>
      <c r="B13" s="39" t="s">
        <v>124</v>
      </c>
      <c r="C13" s="123" t="s">
        <v>142</v>
      </c>
      <c r="D13" s="123" t="s">
        <v>143</v>
      </c>
      <c r="E13" s="39" t="s">
        <v>128</v>
      </c>
      <c r="F13" s="121" t="s">
        <v>129</v>
      </c>
      <c r="G13" s="39">
        <v>1</v>
      </c>
      <c r="H13" s="124">
        <v>500</v>
      </c>
      <c r="I13" s="40">
        <v>0.05</v>
      </c>
      <c r="J13" s="169">
        <f t="shared" si="1"/>
        <v>475</v>
      </c>
    </row>
    <row r="14" spans="1:10" ht="31.5">
      <c r="A14" s="39">
        <f t="shared" si="0"/>
        <v>9</v>
      </c>
      <c r="B14" s="39" t="s">
        <v>124</v>
      </c>
      <c r="C14" s="123" t="s">
        <v>144</v>
      </c>
      <c r="D14" s="123" t="s">
        <v>145</v>
      </c>
      <c r="E14" s="39" t="s">
        <v>128</v>
      </c>
      <c r="F14" s="121" t="s">
        <v>129</v>
      </c>
      <c r="G14" s="39">
        <v>1</v>
      </c>
      <c r="H14" s="124">
        <v>300</v>
      </c>
      <c r="I14" s="40">
        <v>0.05</v>
      </c>
      <c r="J14" s="169">
        <f t="shared" si="1"/>
        <v>285</v>
      </c>
    </row>
    <row r="15" spans="1:10" ht="31.5">
      <c r="A15" s="39">
        <f t="shared" si="0"/>
        <v>10</v>
      </c>
      <c r="B15" s="39" t="s">
        <v>124</v>
      </c>
      <c r="C15" s="123" t="s">
        <v>146</v>
      </c>
      <c r="D15" s="123" t="s">
        <v>147</v>
      </c>
      <c r="E15" s="39" t="s">
        <v>128</v>
      </c>
      <c r="F15" s="121" t="s">
        <v>129</v>
      </c>
      <c r="G15" s="39">
        <v>1</v>
      </c>
      <c r="H15" s="124">
        <v>200</v>
      </c>
      <c r="I15" s="40">
        <v>0.05</v>
      </c>
      <c r="J15" s="169">
        <f t="shared" si="1"/>
        <v>190</v>
      </c>
    </row>
    <row r="16" spans="1:10" ht="15.75">
      <c r="A16" s="39">
        <f>SUM(A15+1)</f>
        <v>11</v>
      </c>
      <c r="B16" s="39" t="s">
        <v>124</v>
      </c>
      <c r="C16" s="123" t="s">
        <v>148</v>
      </c>
      <c r="D16" s="123" t="s">
        <v>149</v>
      </c>
      <c r="E16" s="39" t="s">
        <v>128</v>
      </c>
      <c r="F16" s="121" t="s">
        <v>129</v>
      </c>
      <c r="G16" s="39">
        <v>1</v>
      </c>
      <c r="H16" s="124">
        <v>180</v>
      </c>
      <c r="I16" s="40">
        <v>0.05</v>
      </c>
      <c r="J16" s="169">
        <f t="shared" si="1"/>
        <v>171</v>
      </c>
    </row>
    <row r="17" spans="1:10" ht="15.75">
      <c r="A17" s="39">
        <f t="shared" si="0"/>
        <v>12</v>
      </c>
      <c r="B17" s="39" t="s">
        <v>124</v>
      </c>
      <c r="C17" s="123" t="s">
        <v>150</v>
      </c>
      <c r="D17" s="123" t="s">
        <v>151</v>
      </c>
      <c r="E17" s="39" t="s">
        <v>128</v>
      </c>
      <c r="F17" s="121" t="s">
        <v>129</v>
      </c>
      <c r="G17" s="39">
        <v>1</v>
      </c>
      <c r="H17" s="124">
        <v>5000</v>
      </c>
      <c r="I17" s="40">
        <v>0.05</v>
      </c>
      <c r="J17" s="169">
        <f t="shared" si="1"/>
        <v>4750</v>
      </c>
    </row>
    <row r="18" spans="1:10" ht="15.75">
      <c r="A18" s="39">
        <f t="shared" si="0"/>
        <v>13</v>
      </c>
      <c r="B18" s="39" t="s">
        <v>124</v>
      </c>
      <c r="C18" s="123" t="s">
        <v>152</v>
      </c>
      <c r="D18" s="123" t="s">
        <v>153</v>
      </c>
      <c r="E18" s="39" t="s">
        <v>128</v>
      </c>
      <c r="F18" s="121" t="s">
        <v>129</v>
      </c>
      <c r="G18" s="39">
        <v>1</v>
      </c>
      <c r="H18" s="124">
        <v>9000</v>
      </c>
      <c r="I18" s="40">
        <v>0.05</v>
      </c>
      <c r="J18" s="169">
        <f t="shared" si="1"/>
        <v>8550</v>
      </c>
    </row>
    <row r="19" spans="1:10" ht="15.75">
      <c r="A19" s="39">
        <f t="shared" si="0"/>
        <v>14</v>
      </c>
      <c r="B19" s="39" t="s">
        <v>124</v>
      </c>
      <c r="C19" s="123" t="s">
        <v>154</v>
      </c>
      <c r="D19" s="123" t="s">
        <v>155</v>
      </c>
      <c r="E19" s="39" t="s">
        <v>128</v>
      </c>
      <c r="F19" s="121" t="s">
        <v>129</v>
      </c>
      <c r="G19" s="39">
        <v>1</v>
      </c>
      <c r="H19" s="124">
        <v>8000</v>
      </c>
      <c r="I19" s="40">
        <v>0.05</v>
      </c>
      <c r="J19" s="169">
        <f t="shared" si="1"/>
        <v>7600</v>
      </c>
    </row>
    <row r="20" spans="1:10" ht="15.75">
      <c r="A20" s="39">
        <f t="shared" si="0"/>
        <v>15</v>
      </c>
      <c r="B20" s="39" t="s">
        <v>124</v>
      </c>
      <c r="C20" s="123" t="s">
        <v>156</v>
      </c>
      <c r="D20" s="123" t="s">
        <v>157</v>
      </c>
      <c r="E20" s="39" t="s">
        <v>128</v>
      </c>
      <c r="F20" s="121" t="s">
        <v>129</v>
      </c>
      <c r="G20" s="39">
        <v>1</v>
      </c>
      <c r="H20" s="124">
        <v>7000</v>
      </c>
      <c r="I20" s="40">
        <v>0.05</v>
      </c>
      <c r="J20" s="169">
        <f t="shared" si="1"/>
        <v>6650</v>
      </c>
    </row>
    <row r="21" spans="1:10" ht="15.75">
      <c r="A21" s="39">
        <f t="shared" si="0"/>
        <v>16</v>
      </c>
      <c r="B21" s="39" t="s">
        <v>124</v>
      </c>
      <c r="C21" s="123" t="s">
        <v>158</v>
      </c>
      <c r="D21" s="123" t="s">
        <v>159</v>
      </c>
      <c r="E21" s="39" t="s">
        <v>128</v>
      </c>
      <c r="F21" s="121" t="s">
        <v>129</v>
      </c>
      <c r="G21" s="39">
        <v>1</v>
      </c>
      <c r="H21" s="124">
        <v>9000</v>
      </c>
      <c r="I21" s="40">
        <v>0.05</v>
      </c>
      <c r="J21" s="169">
        <f t="shared" si="1"/>
        <v>8550</v>
      </c>
    </row>
    <row r="22" spans="1:10" ht="15.75">
      <c r="A22" s="39">
        <f t="shared" si="0"/>
        <v>17</v>
      </c>
      <c r="B22" s="39" t="s">
        <v>124</v>
      </c>
      <c r="C22" s="123" t="s">
        <v>160</v>
      </c>
      <c r="D22" s="123" t="s">
        <v>161</v>
      </c>
      <c r="E22" s="39" t="s">
        <v>128</v>
      </c>
      <c r="F22" s="121" t="s">
        <v>129</v>
      </c>
      <c r="G22" s="39">
        <v>1</v>
      </c>
      <c r="H22" s="124">
        <v>8500</v>
      </c>
      <c r="I22" s="40">
        <v>0.05</v>
      </c>
      <c r="J22" s="169">
        <f t="shared" si="1"/>
        <v>8075</v>
      </c>
    </row>
    <row r="23" spans="1:10" ht="15.75">
      <c r="A23" s="39">
        <f t="shared" si="0"/>
        <v>18</v>
      </c>
      <c r="B23" s="39" t="s">
        <v>124</v>
      </c>
      <c r="C23" s="123" t="s">
        <v>162</v>
      </c>
      <c r="D23" s="123" t="s">
        <v>163</v>
      </c>
      <c r="E23" s="39" t="s">
        <v>128</v>
      </c>
      <c r="F23" s="121" t="s">
        <v>129</v>
      </c>
      <c r="G23" s="39">
        <v>1</v>
      </c>
      <c r="H23" s="124">
        <v>8000</v>
      </c>
      <c r="I23" s="40">
        <v>0.05</v>
      </c>
      <c r="J23" s="169">
        <f t="shared" si="1"/>
        <v>7600</v>
      </c>
    </row>
    <row r="24" spans="1:10" ht="15.75">
      <c r="A24" s="39">
        <f t="shared" si="0"/>
        <v>19</v>
      </c>
      <c r="B24" s="39" t="s">
        <v>124</v>
      </c>
      <c r="C24" s="123" t="s">
        <v>164</v>
      </c>
      <c r="D24" s="123" t="s">
        <v>715</v>
      </c>
      <c r="E24" s="39" t="s">
        <v>128</v>
      </c>
      <c r="F24" s="121" t="s">
        <v>129</v>
      </c>
      <c r="G24" s="39">
        <v>1</v>
      </c>
      <c r="H24" s="124">
        <v>15000</v>
      </c>
      <c r="I24" s="40">
        <v>0.05</v>
      </c>
      <c r="J24" s="169">
        <f t="shared" si="1"/>
        <v>14250</v>
      </c>
    </row>
    <row r="25" spans="1:10" ht="15.75">
      <c r="A25" s="39">
        <f t="shared" si="0"/>
        <v>20</v>
      </c>
      <c r="B25" s="39" t="s">
        <v>124</v>
      </c>
      <c r="C25" s="123" t="s">
        <v>165</v>
      </c>
      <c r="D25" s="123" t="s">
        <v>166</v>
      </c>
      <c r="E25" s="39" t="s">
        <v>128</v>
      </c>
      <c r="F25" s="121" t="s">
        <v>129</v>
      </c>
      <c r="G25" s="39">
        <v>1</v>
      </c>
      <c r="H25" s="124">
        <v>12000</v>
      </c>
      <c r="I25" s="40">
        <v>0.05</v>
      </c>
      <c r="J25" s="169">
        <f t="shared" si="1"/>
        <v>11400</v>
      </c>
    </row>
    <row r="26" spans="1:10" ht="15.75">
      <c r="A26" s="39">
        <f t="shared" si="0"/>
        <v>21</v>
      </c>
      <c r="B26" s="39" t="s">
        <v>124</v>
      </c>
      <c r="C26" s="123" t="s">
        <v>167</v>
      </c>
      <c r="D26" s="123" t="s">
        <v>168</v>
      </c>
      <c r="E26" s="39" t="s">
        <v>128</v>
      </c>
      <c r="F26" s="121" t="s">
        <v>129</v>
      </c>
      <c r="G26" s="39">
        <v>1</v>
      </c>
      <c r="H26" s="124">
        <v>2000</v>
      </c>
      <c r="I26" s="40">
        <v>0.05</v>
      </c>
      <c r="J26" s="169">
        <f t="shared" si="1"/>
        <v>1900</v>
      </c>
    </row>
    <row r="27" spans="1:10" ht="15.75">
      <c r="A27" s="39">
        <f t="shared" si="0"/>
        <v>22</v>
      </c>
      <c r="B27" s="39" t="s">
        <v>124</v>
      </c>
      <c r="C27" s="123" t="s">
        <v>169</v>
      </c>
      <c r="D27" s="123" t="s">
        <v>170</v>
      </c>
      <c r="E27" s="39" t="s">
        <v>128</v>
      </c>
      <c r="F27" s="121" t="s">
        <v>129</v>
      </c>
      <c r="G27" s="39">
        <v>1</v>
      </c>
      <c r="H27" s="124">
        <v>500</v>
      </c>
      <c r="I27" s="40">
        <v>0.05</v>
      </c>
      <c r="J27" s="169">
        <f t="shared" si="1"/>
        <v>475</v>
      </c>
    </row>
    <row r="28" spans="1:10" ht="15.75">
      <c r="A28" s="39">
        <f t="shared" si="0"/>
        <v>23</v>
      </c>
      <c r="B28" s="39" t="s">
        <v>124</v>
      </c>
      <c r="C28" s="123" t="s">
        <v>171</v>
      </c>
      <c r="D28" s="123" t="s">
        <v>172</v>
      </c>
      <c r="E28" s="39" t="s">
        <v>128</v>
      </c>
      <c r="F28" s="121" t="s">
        <v>129</v>
      </c>
      <c r="G28" s="39">
        <v>1</v>
      </c>
      <c r="H28" s="124">
        <v>500</v>
      </c>
      <c r="I28" s="40">
        <v>0.05</v>
      </c>
      <c r="J28" s="169">
        <f t="shared" si="1"/>
        <v>475</v>
      </c>
    </row>
    <row r="29" spans="1:10" ht="15.75">
      <c r="A29" s="39">
        <f t="shared" si="0"/>
        <v>24</v>
      </c>
      <c r="B29" s="39" t="s">
        <v>124</v>
      </c>
      <c r="C29" s="123" t="s">
        <v>173</v>
      </c>
      <c r="D29" s="123" t="s">
        <v>174</v>
      </c>
      <c r="E29" s="39" t="s">
        <v>128</v>
      </c>
      <c r="F29" s="121" t="s">
        <v>129</v>
      </c>
      <c r="G29" s="39">
        <v>1</v>
      </c>
      <c r="H29" s="124">
        <v>5000</v>
      </c>
      <c r="I29" s="40">
        <v>0.05</v>
      </c>
      <c r="J29" s="169">
        <f t="shared" si="1"/>
        <v>4750</v>
      </c>
    </row>
    <row r="30" spans="1:10" ht="15.75">
      <c r="A30" s="39">
        <f t="shared" si="0"/>
        <v>25</v>
      </c>
      <c r="B30" s="39" t="s">
        <v>124</v>
      </c>
      <c r="C30" s="125" t="s">
        <v>175</v>
      </c>
      <c r="D30" s="45" t="s">
        <v>716</v>
      </c>
      <c r="E30" s="39" t="s">
        <v>128</v>
      </c>
      <c r="F30" s="125" t="s">
        <v>129</v>
      </c>
      <c r="G30" s="39">
        <v>1</v>
      </c>
      <c r="H30" s="126">
        <v>1490</v>
      </c>
      <c r="I30" s="40">
        <v>0.05</v>
      </c>
      <c r="J30" s="169">
        <f t="shared" si="1"/>
        <v>1415.5</v>
      </c>
    </row>
    <row r="31" spans="1:10" ht="15.75">
      <c r="A31" s="41"/>
      <c r="B31" s="41" t="s">
        <v>124</v>
      </c>
      <c r="C31" s="127"/>
      <c r="D31" s="35" t="s">
        <v>176</v>
      </c>
      <c r="E31" s="41"/>
      <c r="F31" s="127"/>
      <c r="G31" s="41"/>
      <c r="H31" s="128"/>
      <c r="I31" s="42"/>
      <c r="J31" s="170"/>
    </row>
    <row r="32" spans="1:10" ht="15.75">
      <c r="A32" s="39">
        <f>SUM(A30+1)</f>
        <v>26</v>
      </c>
      <c r="B32" s="39" t="s">
        <v>124</v>
      </c>
      <c r="C32" s="123" t="s">
        <v>177</v>
      </c>
      <c r="D32" s="123" t="s">
        <v>178</v>
      </c>
      <c r="E32" s="39" t="s">
        <v>128</v>
      </c>
      <c r="F32" s="123" t="s">
        <v>179</v>
      </c>
      <c r="G32" s="39">
        <v>1</v>
      </c>
      <c r="H32" s="124">
        <v>15000</v>
      </c>
      <c r="I32" s="40">
        <v>0.05</v>
      </c>
      <c r="J32" s="169">
        <f t="shared" si="1"/>
        <v>14250</v>
      </c>
    </row>
    <row r="33" spans="1:10" ht="15.75">
      <c r="A33" s="39">
        <f t="shared" ref="A33:A61" si="2">SUM(A32+1)</f>
        <v>27</v>
      </c>
      <c r="B33" s="39" t="s">
        <v>124</v>
      </c>
      <c r="C33" s="123" t="s">
        <v>180</v>
      </c>
      <c r="D33" s="123" t="s">
        <v>181</v>
      </c>
      <c r="E33" s="39" t="s">
        <v>128</v>
      </c>
      <c r="F33" s="123" t="s">
        <v>179</v>
      </c>
      <c r="G33" s="39">
        <v>1</v>
      </c>
      <c r="H33" s="124">
        <v>250</v>
      </c>
      <c r="I33" s="40">
        <v>0.05</v>
      </c>
      <c r="J33" s="169">
        <f t="shared" si="1"/>
        <v>237.5</v>
      </c>
    </row>
    <row r="34" spans="1:10" ht="15.75">
      <c r="A34" s="39">
        <f t="shared" si="2"/>
        <v>28</v>
      </c>
      <c r="B34" s="39" t="s">
        <v>124</v>
      </c>
      <c r="C34" s="123" t="s">
        <v>182</v>
      </c>
      <c r="D34" s="123" t="s">
        <v>183</v>
      </c>
      <c r="E34" s="39" t="s">
        <v>128</v>
      </c>
      <c r="F34" s="123" t="s">
        <v>179</v>
      </c>
      <c r="G34" s="39">
        <v>1</v>
      </c>
      <c r="H34" s="124">
        <v>5000</v>
      </c>
      <c r="I34" s="40">
        <v>0.05</v>
      </c>
      <c r="J34" s="169">
        <f t="shared" si="1"/>
        <v>4750</v>
      </c>
    </row>
    <row r="35" spans="1:10" ht="15.75">
      <c r="A35" s="39">
        <f t="shared" si="2"/>
        <v>29</v>
      </c>
      <c r="B35" s="39" t="s">
        <v>124</v>
      </c>
      <c r="C35" s="123" t="s">
        <v>184</v>
      </c>
      <c r="D35" s="123" t="s">
        <v>185</v>
      </c>
      <c r="E35" s="39" t="s">
        <v>128</v>
      </c>
      <c r="F35" s="123" t="s">
        <v>179</v>
      </c>
      <c r="G35" s="39">
        <v>1</v>
      </c>
      <c r="H35" s="124">
        <v>6000</v>
      </c>
      <c r="I35" s="40">
        <v>0.05</v>
      </c>
      <c r="J35" s="169">
        <f t="shared" si="1"/>
        <v>5700</v>
      </c>
    </row>
    <row r="36" spans="1:10" ht="15.75">
      <c r="A36" s="39">
        <f t="shared" si="2"/>
        <v>30</v>
      </c>
      <c r="B36" s="39" t="s">
        <v>124</v>
      </c>
      <c r="C36" s="123" t="s">
        <v>186</v>
      </c>
      <c r="D36" s="123" t="s">
        <v>187</v>
      </c>
      <c r="E36" s="39" t="s">
        <v>128</v>
      </c>
      <c r="F36" s="123" t="s">
        <v>179</v>
      </c>
      <c r="G36" s="39">
        <v>1</v>
      </c>
      <c r="H36" s="124">
        <v>1500</v>
      </c>
      <c r="I36" s="40">
        <v>0.05</v>
      </c>
      <c r="J36" s="169">
        <f t="shared" si="1"/>
        <v>1425</v>
      </c>
    </row>
    <row r="37" spans="1:10" ht="15.75">
      <c r="A37" s="39">
        <f t="shared" si="2"/>
        <v>31</v>
      </c>
      <c r="B37" s="39" t="s">
        <v>124</v>
      </c>
      <c r="C37" s="123" t="s">
        <v>188</v>
      </c>
      <c r="D37" s="123" t="s">
        <v>717</v>
      </c>
      <c r="E37" s="39" t="s">
        <v>128</v>
      </c>
      <c r="F37" s="123" t="s">
        <v>179</v>
      </c>
      <c r="G37" s="39">
        <v>1</v>
      </c>
      <c r="H37" s="124">
        <v>750</v>
      </c>
      <c r="I37" s="40">
        <v>0.05</v>
      </c>
      <c r="J37" s="169">
        <f t="shared" si="1"/>
        <v>712.5</v>
      </c>
    </row>
    <row r="38" spans="1:10" ht="15.75">
      <c r="A38" s="39">
        <f t="shared" si="2"/>
        <v>32</v>
      </c>
      <c r="B38" s="39" t="s">
        <v>124</v>
      </c>
      <c r="C38" s="125" t="s">
        <v>189</v>
      </c>
      <c r="D38" s="123" t="s">
        <v>190</v>
      </c>
      <c r="E38" s="39" t="s">
        <v>128</v>
      </c>
      <c r="F38" s="123" t="s">
        <v>179</v>
      </c>
      <c r="G38" s="39">
        <v>1</v>
      </c>
      <c r="H38" s="124">
        <v>4750</v>
      </c>
      <c r="I38" s="40">
        <v>0.05</v>
      </c>
      <c r="J38" s="169">
        <f t="shared" si="1"/>
        <v>4512.5</v>
      </c>
    </row>
    <row r="39" spans="1:10" ht="15.75">
      <c r="A39" s="39">
        <v>37</v>
      </c>
      <c r="B39" s="39" t="s">
        <v>124</v>
      </c>
      <c r="C39" s="125" t="s">
        <v>191</v>
      </c>
      <c r="D39" s="123" t="s">
        <v>192</v>
      </c>
      <c r="E39" s="39" t="s">
        <v>128</v>
      </c>
      <c r="F39" s="123" t="s">
        <v>179</v>
      </c>
      <c r="G39" s="39">
        <v>1</v>
      </c>
      <c r="H39" s="124">
        <v>6450</v>
      </c>
      <c r="I39" s="40">
        <v>0.05</v>
      </c>
      <c r="J39" s="169">
        <f t="shared" si="1"/>
        <v>6127.5</v>
      </c>
    </row>
    <row r="40" spans="1:10" ht="15.75">
      <c r="A40" s="39">
        <f>SUM(A39+1)</f>
        <v>38</v>
      </c>
      <c r="B40" s="39" t="s">
        <v>124</v>
      </c>
      <c r="C40" s="125" t="s">
        <v>193</v>
      </c>
      <c r="D40" s="123" t="s">
        <v>194</v>
      </c>
      <c r="E40" s="39" t="s">
        <v>128</v>
      </c>
      <c r="F40" s="123" t="s">
        <v>179</v>
      </c>
      <c r="G40" s="39">
        <v>1</v>
      </c>
      <c r="H40" s="124">
        <v>11990</v>
      </c>
      <c r="I40" s="40">
        <v>0.05</v>
      </c>
      <c r="J40" s="169">
        <f t="shared" si="1"/>
        <v>11390.5</v>
      </c>
    </row>
    <row r="41" spans="1:10" ht="15.75">
      <c r="A41" s="39">
        <f t="shared" si="2"/>
        <v>39</v>
      </c>
      <c r="B41" s="39" t="s">
        <v>124</v>
      </c>
      <c r="C41" s="125" t="s">
        <v>195</v>
      </c>
      <c r="D41" s="123" t="s">
        <v>196</v>
      </c>
      <c r="E41" s="39" t="s">
        <v>128</v>
      </c>
      <c r="F41" s="123" t="s">
        <v>179</v>
      </c>
      <c r="G41" s="39">
        <v>1</v>
      </c>
      <c r="H41" s="124">
        <v>14500</v>
      </c>
      <c r="I41" s="40">
        <v>0.05</v>
      </c>
      <c r="J41" s="169">
        <f t="shared" si="1"/>
        <v>13775</v>
      </c>
    </row>
    <row r="42" spans="1:10" ht="15.75">
      <c r="A42" s="39">
        <f t="shared" si="2"/>
        <v>40</v>
      </c>
      <c r="B42" s="39" t="s">
        <v>124</v>
      </c>
      <c r="C42" s="125" t="s">
        <v>197</v>
      </c>
      <c r="D42" s="129" t="s">
        <v>198</v>
      </c>
      <c r="E42" s="39" t="s">
        <v>128</v>
      </c>
      <c r="F42" s="123" t="s">
        <v>179</v>
      </c>
      <c r="G42" s="39">
        <v>1</v>
      </c>
      <c r="H42" s="161">
        <v>4350</v>
      </c>
      <c r="I42" s="40">
        <v>0.05</v>
      </c>
      <c r="J42" s="169">
        <f t="shared" si="1"/>
        <v>4132.5</v>
      </c>
    </row>
    <row r="43" spans="1:10" ht="15.75">
      <c r="A43" s="39">
        <f t="shared" si="2"/>
        <v>41</v>
      </c>
      <c r="B43" s="39" t="s">
        <v>124</v>
      </c>
      <c r="C43" s="125" t="s">
        <v>199</v>
      </c>
      <c r="D43" s="129" t="s">
        <v>200</v>
      </c>
      <c r="E43" s="39" t="s">
        <v>128</v>
      </c>
      <c r="F43" s="123" t="s">
        <v>179</v>
      </c>
      <c r="G43" s="39">
        <v>1</v>
      </c>
      <c r="H43" s="161">
        <v>5000</v>
      </c>
      <c r="I43" s="40">
        <v>0.05</v>
      </c>
      <c r="J43" s="169">
        <f t="shared" si="1"/>
        <v>4750</v>
      </c>
    </row>
    <row r="44" spans="1:10" ht="15.75">
      <c r="A44" s="39">
        <f t="shared" si="2"/>
        <v>42</v>
      </c>
      <c r="B44" s="39" t="s">
        <v>124</v>
      </c>
      <c r="C44" s="125" t="s">
        <v>201</v>
      </c>
      <c r="D44" s="129" t="s">
        <v>202</v>
      </c>
      <c r="E44" s="39" t="s">
        <v>128</v>
      </c>
      <c r="F44" s="123" t="s">
        <v>179</v>
      </c>
      <c r="G44" s="39">
        <v>1</v>
      </c>
      <c r="H44" s="161">
        <v>1400</v>
      </c>
      <c r="I44" s="40">
        <v>0.05</v>
      </c>
      <c r="J44" s="169">
        <f t="shared" si="1"/>
        <v>1330</v>
      </c>
    </row>
    <row r="45" spans="1:10" ht="15.75">
      <c r="A45" s="39">
        <f t="shared" si="2"/>
        <v>43</v>
      </c>
      <c r="B45" s="39" t="s">
        <v>124</v>
      </c>
      <c r="C45" s="125" t="s">
        <v>203</v>
      </c>
      <c r="D45" s="129" t="s">
        <v>204</v>
      </c>
      <c r="E45" s="39" t="s">
        <v>128</v>
      </c>
      <c r="F45" s="123" t="s">
        <v>179</v>
      </c>
      <c r="G45" s="39">
        <v>1</v>
      </c>
      <c r="H45" s="161">
        <v>200</v>
      </c>
      <c r="I45" s="40">
        <v>0.05</v>
      </c>
      <c r="J45" s="169">
        <f t="shared" si="1"/>
        <v>190</v>
      </c>
    </row>
    <row r="46" spans="1:10" ht="15.75">
      <c r="A46" s="39">
        <f t="shared" si="2"/>
        <v>44</v>
      </c>
      <c r="B46" s="39" t="s">
        <v>124</v>
      </c>
      <c r="C46" s="125" t="s">
        <v>205</v>
      </c>
      <c r="D46" s="129" t="s">
        <v>206</v>
      </c>
      <c r="E46" s="39" t="s">
        <v>128</v>
      </c>
      <c r="F46" s="123" t="s">
        <v>179</v>
      </c>
      <c r="G46" s="39">
        <v>1</v>
      </c>
      <c r="H46" s="161">
        <v>1450</v>
      </c>
      <c r="I46" s="40">
        <v>0.05</v>
      </c>
      <c r="J46" s="169">
        <f t="shared" si="1"/>
        <v>1377.5</v>
      </c>
    </row>
    <row r="47" spans="1:10" ht="15.75">
      <c r="A47" s="39">
        <f t="shared" si="2"/>
        <v>45</v>
      </c>
      <c r="B47" s="39" t="s">
        <v>124</v>
      </c>
      <c r="C47" s="125" t="s">
        <v>207</v>
      </c>
      <c r="D47" s="129" t="s">
        <v>208</v>
      </c>
      <c r="E47" s="39" t="s">
        <v>128</v>
      </c>
      <c r="F47" s="123" t="s">
        <v>179</v>
      </c>
      <c r="G47" s="39">
        <v>1</v>
      </c>
      <c r="H47" s="161">
        <v>1215</v>
      </c>
      <c r="I47" s="40">
        <v>0.05</v>
      </c>
      <c r="J47" s="169">
        <f t="shared" si="1"/>
        <v>1154.25</v>
      </c>
    </row>
    <row r="48" spans="1:10" ht="15.75">
      <c r="A48" s="39">
        <f t="shared" si="2"/>
        <v>46</v>
      </c>
      <c r="B48" s="39" t="s">
        <v>124</v>
      </c>
      <c r="C48" s="125" t="s">
        <v>209</v>
      </c>
      <c r="D48" s="129" t="s">
        <v>210</v>
      </c>
      <c r="E48" s="39" t="s">
        <v>128</v>
      </c>
      <c r="F48" s="123" t="s">
        <v>179</v>
      </c>
      <c r="G48" s="39">
        <v>1</v>
      </c>
      <c r="H48" s="161">
        <v>170</v>
      </c>
      <c r="I48" s="40">
        <v>0.05</v>
      </c>
      <c r="J48" s="169">
        <f t="shared" si="1"/>
        <v>161.5</v>
      </c>
    </row>
    <row r="49" spans="1:10" ht="15.75">
      <c r="A49" s="39">
        <f t="shared" si="2"/>
        <v>47</v>
      </c>
      <c r="B49" s="39" t="s">
        <v>124</v>
      </c>
      <c r="C49" s="125" t="s">
        <v>211</v>
      </c>
      <c r="D49" s="129" t="s">
        <v>212</v>
      </c>
      <c r="E49" s="39" t="s">
        <v>128</v>
      </c>
      <c r="F49" s="123" t="s">
        <v>179</v>
      </c>
      <c r="G49" s="39">
        <v>1</v>
      </c>
      <c r="H49" s="161">
        <v>250</v>
      </c>
      <c r="I49" s="40">
        <v>0.05</v>
      </c>
      <c r="J49" s="169">
        <f t="shared" si="1"/>
        <v>237.5</v>
      </c>
    </row>
    <row r="50" spans="1:10" ht="15.75">
      <c r="A50" s="39">
        <f t="shared" si="2"/>
        <v>48</v>
      </c>
      <c r="B50" s="39" t="s">
        <v>124</v>
      </c>
      <c r="C50" s="125" t="s">
        <v>213</v>
      </c>
      <c r="D50" s="129" t="s">
        <v>214</v>
      </c>
      <c r="E50" s="39" t="s">
        <v>128</v>
      </c>
      <c r="F50" s="123" t="s">
        <v>179</v>
      </c>
      <c r="G50" s="39">
        <v>1</v>
      </c>
      <c r="H50" s="161">
        <v>650</v>
      </c>
      <c r="I50" s="40">
        <v>0.05</v>
      </c>
      <c r="J50" s="169">
        <f t="shared" si="1"/>
        <v>617.5</v>
      </c>
    </row>
    <row r="51" spans="1:10" ht="15.75">
      <c r="A51" s="39">
        <f t="shared" si="2"/>
        <v>49</v>
      </c>
      <c r="B51" s="39" t="s">
        <v>124</v>
      </c>
      <c r="C51" s="125" t="s">
        <v>215</v>
      </c>
      <c r="D51" s="129" t="s">
        <v>216</v>
      </c>
      <c r="E51" s="39" t="s">
        <v>128</v>
      </c>
      <c r="F51" s="123" t="s">
        <v>179</v>
      </c>
      <c r="G51" s="39">
        <v>1</v>
      </c>
      <c r="H51" s="161">
        <v>850</v>
      </c>
      <c r="I51" s="40">
        <v>0.05</v>
      </c>
      <c r="J51" s="169">
        <f t="shared" si="1"/>
        <v>807.5</v>
      </c>
    </row>
    <row r="52" spans="1:10" ht="15.75">
      <c r="A52" s="39">
        <f t="shared" si="2"/>
        <v>50</v>
      </c>
      <c r="B52" s="39" t="s">
        <v>124</v>
      </c>
      <c r="C52" s="125" t="s">
        <v>217</v>
      </c>
      <c r="D52" s="129" t="s">
        <v>218</v>
      </c>
      <c r="E52" s="39" t="s">
        <v>128</v>
      </c>
      <c r="F52" s="123" t="s">
        <v>179</v>
      </c>
      <c r="G52" s="39">
        <v>1</v>
      </c>
      <c r="H52" s="161">
        <v>3000</v>
      </c>
      <c r="I52" s="40">
        <v>0.05</v>
      </c>
      <c r="J52" s="169">
        <f t="shared" si="1"/>
        <v>2850</v>
      </c>
    </row>
    <row r="53" spans="1:10" ht="15.75">
      <c r="A53" s="39">
        <f t="shared" si="2"/>
        <v>51</v>
      </c>
      <c r="B53" s="39" t="s">
        <v>124</v>
      </c>
      <c r="C53" s="125" t="s">
        <v>219</v>
      </c>
      <c r="D53" s="129" t="s">
        <v>220</v>
      </c>
      <c r="E53" s="39" t="s">
        <v>128</v>
      </c>
      <c r="F53" s="123" t="s">
        <v>179</v>
      </c>
      <c r="G53" s="39">
        <v>1</v>
      </c>
      <c r="H53" s="161">
        <v>4300</v>
      </c>
      <c r="I53" s="40">
        <v>0.05</v>
      </c>
      <c r="J53" s="169">
        <f t="shared" si="1"/>
        <v>4085</v>
      </c>
    </row>
    <row r="54" spans="1:10" ht="15.75">
      <c r="A54" s="39">
        <f t="shared" si="2"/>
        <v>52</v>
      </c>
      <c r="B54" s="39" t="s">
        <v>124</v>
      </c>
      <c r="C54" s="125" t="s">
        <v>221</v>
      </c>
      <c r="D54" s="129" t="s">
        <v>222</v>
      </c>
      <c r="E54" s="39" t="s">
        <v>128</v>
      </c>
      <c r="F54" s="123" t="s">
        <v>179</v>
      </c>
      <c r="G54" s="39">
        <v>1</v>
      </c>
      <c r="H54" s="161">
        <v>500</v>
      </c>
      <c r="I54" s="40">
        <v>0.05</v>
      </c>
      <c r="J54" s="169">
        <f t="shared" si="1"/>
        <v>475</v>
      </c>
    </row>
    <row r="55" spans="1:10" ht="15.75">
      <c r="A55" s="39">
        <f t="shared" si="2"/>
        <v>53</v>
      </c>
      <c r="B55" s="39" t="s">
        <v>124</v>
      </c>
      <c r="C55" s="125" t="s">
        <v>223</v>
      </c>
      <c r="D55" s="129" t="s">
        <v>224</v>
      </c>
      <c r="E55" s="39" t="s">
        <v>128</v>
      </c>
      <c r="F55" s="123" t="s">
        <v>179</v>
      </c>
      <c r="G55" s="39">
        <v>1</v>
      </c>
      <c r="H55" s="161">
        <v>300</v>
      </c>
      <c r="I55" s="40">
        <v>0.05</v>
      </c>
      <c r="J55" s="169">
        <f t="shared" si="1"/>
        <v>285</v>
      </c>
    </row>
    <row r="56" spans="1:10" ht="15.75">
      <c r="A56" s="39">
        <f t="shared" si="2"/>
        <v>54</v>
      </c>
      <c r="B56" s="39" t="s">
        <v>124</v>
      </c>
      <c r="C56" s="125" t="s">
        <v>225</v>
      </c>
      <c r="D56" s="129" t="s">
        <v>226</v>
      </c>
      <c r="E56" s="39" t="s">
        <v>128</v>
      </c>
      <c r="F56" s="123" t="s">
        <v>179</v>
      </c>
      <c r="G56" s="39">
        <v>1</v>
      </c>
      <c r="H56" s="161">
        <v>1200</v>
      </c>
      <c r="I56" s="40">
        <v>0.05</v>
      </c>
      <c r="J56" s="169">
        <f t="shared" si="1"/>
        <v>1140</v>
      </c>
    </row>
    <row r="57" spans="1:10" ht="15.75">
      <c r="A57" s="39">
        <f t="shared" si="2"/>
        <v>55</v>
      </c>
      <c r="B57" s="39" t="s">
        <v>124</v>
      </c>
      <c r="C57" s="125" t="s">
        <v>227</v>
      </c>
      <c r="D57" s="129" t="s">
        <v>228</v>
      </c>
      <c r="E57" s="39" t="s">
        <v>128</v>
      </c>
      <c r="F57" s="123" t="s">
        <v>179</v>
      </c>
      <c r="G57" s="39">
        <v>1</v>
      </c>
      <c r="H57" s="161">
        <v>600</v>
      </c>
      <c r="I57" s="40">
        <v>0.05</v>
      </c>
      <c r="J57" s="169">
        <f t="shared" si="1"/>
        <v>570</v>
      </c>
    </row>
    <row r="58" spans="1:10" ht="15.75">
      <c r="A58" s="39">
        <f t="shared" si="2"/>
        <v>56</v>
      </c>
      <c r="B58" s="39" t="s">
        <v>124</v>
      </c>
      <c r="C58" s="125" t="s">
        <v>229</v>
      </c>
      <c r="D58" s="129" t="s">
        <v>230</v>
      </c>
      <c r="E58" s="39" t="s">
        <v>128</v>
      </c>
      <c r="F58" s="123" t="s">
        <v>179</v>
      </c>
      <c r="G58" s="39">
        <v>1</v>
      </c>
      <c r="H58" s="161">
        <v>1300</v>
      </c>
      <c r="I58" s="40">
        <v>0.05</v>
      </c>
      <c r="J58" s="169">
        <f t="shared" si="1"/>
        <v>1235</v>
      </c>
    </row>
    <row r="59" spans="1:10" ht="15.75">
      <c r="A59" s="39">
        <f t="shared" si="2"/>
        <v>57</v>
      </c>
      <c r="B59" s="39" t="s">
        <v>124</v>
      </c>
      <c r="C59" s="125" t="s">
        <v>231</v>
      </c>
      <c r="D59" s="129" t="s">
        <v>232</v>
      </c>
      <c r="E59" s="39" t="s">
        <v>128</v>
      </c>
      <c r="F59" s="123" t="s">
        <v>179</v>
      </c>
      <c r="G59" s="39">
        <v>1</v>
      </c>
      <c r="H59" s="161">
        <v>120</v>
      </c>
      <c r="I59" s="40">
        <v>0.05</v>
      </c>
      <c r="J59" s="169">
        <f t="shared" si="1"/>
        <v>114</v>
      </c>
    </row>
    <row r="60" spans="1:10" ht="15.75">
      <c r="A60" s="39">
        <f t="shared" si="2"/>
        <v>58</v>
      </c>
      <c r="B60" s="39" t="s">
        <v>124</v>
      </c>
      <c r="C60" s="125" t="s">
        <v>233</v>
      </c>
      <c r="D60" s="129" t="s">
        <v>718</v>
      </c>
      <c r="E60" s="39" t="s">
        <v>128</v>
      </c>
      <c r="F60" s="123" t="s">
        <v>179</v>
      </c>
      <c r="G60" s="39">
        <v>1</v>
      </c>
      <c r="H60" s="161">
        <v>120</v>
      </c>
      <c r="I60" s="40">
        <v>0.05</v>
      </c>
      <c r="J60" s="169">
        <f t="shared" si="1"/>
        <v>114</v>
      </c>
    </row>
    <row r="61" spans="1:10" ht="15.75">
      <c r="A61" s="39">
        <f t="shared" si="2"/>
        <v>59</v>
      </c>
      <c r="B61" s="39" t="s">
        <v>124</v>
      </c>
      <c r="C61" s="125" t="s">
        <v>234</v>
      </c>
      <c r="D61" s="129" t="s">
        <v>235</v>
      </c>
      <c r="E61" s="39" t="s">
        <v>128</v>
      </c>
      <c r="F61" s="123" t="s">
        <v>179</v>
      </c>
      <c r="G61" s="39">
        <v>1</v>
      </c>
      <c r="H61" s="161">
        <v>275</v>
      </c>
      <c r="I61" s="40">
        <v>0.05</v>
      </c>
      <c r="J61" s="169">
        <f t="shared" si="1"/>
        <v>261.25</v>
      </c>
    </row>
    <row r="62" spans="1:10" ht="15.75">
      <c r="A62" s="39">
        <v>59</v>
      </c>
      <c r="B62" s="39" t="s">
        <v>124</v>
      </c>
      <c r="C62" s="125" t="s">
        <v>236</v>
      </c>
      <c r="D62" s="129" t="s">
        <v>237</v>
      </c>
      <c r="E62" s="39" t="s">
        <v>128</v>
      </c>
      <c r="F62" s="123" t="s">
        <v>179</v>
      </c>
      <c r="G62" s="39">
        <v>1</v>
      </c>
      <c r="H62" s="161">
        <v>300</v>
      </c>
      <c r="I62" s="40">
        <v>0.05</v>
      </c>
      <c r="J62" s="169">
        <f t="shared" si="1"/>
        <v>285</v>
      </c>
    </row>
    <row r="63" spans="1:10" ht="15.75">
      <c r="A63" s="41"/>
      <c r="B63" s="41" t="s">
        <v>124</v>
      </c>
      <c r="C63" s="130"/>
      <c r="D63" s="34" t="s">
        <v>702</v>
      </c>
      <c r="E63" s="41"/>
      <c r="F63" s="130"/>
      <c r="G63" s="41"/>
      <c r="H63" s="162"/>
      <c r="I63" s="43"/>
      <c r="J63" s="170"/>
    </row>
    <row r="64" spans="1:10" ht="15.75">
      <c r="A64" s="39">
        <f>SUM(A62+1)</f>
        <v>60</v>
      </c>
      <c r="B64" s="39" t="s">
        <v>124</v>
      </c>
      <c r="C64" s="123" t="s">
        <v>238</v>
      </c>
      <c r="D64" s="123" t="s">
        <v>239</v>
      </c>
      <c r="E64" s="39" t="s">
        <v>128</v>
      </c>
      <c r="F64" s="123" t="s">
        <v>240</v>
      </c>
      <c r="G64" s="39">
        <v>1</v>
      </c>
      <c r="H64" s="124">
        <v>30000</v>
      </c>
      <c r="I64" s="44">
        <v>0.05</v>
      </c>
      <c r="J64" s="169">
        <f t="shared" ref="J64:J98" si="3">H64*(1-I64)</f>
        <v>28500</v>
      </c>
    </row>
    <row r="65" spans="1:10" ht="15.75">
      <c r="A65" s="39">
        <f t="shared" ref="A65:A124" si="4">SUM(A64+1)</f>
        <v>61</v>
      </c>
      <c r="B65" s="39" t="s">
        <v>124</v>
      </c>
      <c r="C65" s="123" t="s">
        <v>241</v>
      </c>
      <c r="D65" s="123" t="s">
        <v>242</v>
      </c>
      <c r="E65" s="39" t="s">
        <v>128</v>
      </c>
      <c r="F65" s="123" t="s">
        <v>240</v>
      </c>
      <c r="G65" s="39">
        <v>1</v>
      </c>
      <c r="H65" s="124">
        <v>15000</v>
      </c>
      <c r="I65" s="44">
        <v>0.05</v>
      </c>
      <c r="J65" s="169">
        <f t="shared" si="3"/>
        <v>14250</v>
      </c>
    </row>
    <row r="66" spans="1:10" ht="15.75">
      <c r="A66" s="39">
        <f t="shared" si="4"/>
        <v>62</v>
      </c>
      <c r="B66" s="39" t="s">
        <v>124</v>
      </c>
      <c r="C66" s="123" t="s">
        <v>243</v>
      </c>
      <c r="D66" s="123" t="s">
        <v>244</v>
      </c>
      <c r="E66" s="39" t="s">
        <v>128</v>
      </c>
      <c r="F66" s="123" t="s">
        <v>240</v>
      </c>
      <c r="G66" s="39">
        <v>1</v>
      </c>
      <c r="H66" s="124">
        <v>9000</v>
      </c>
      <c r="I66" s="44">
        <v>0.05</v>
      </c>
      <c r="J66" s="169">
        <f t="shared" si="3"/>
        <v>8550</v>
      </c>
    </row>
    <row r="67" spans="1:10" ht="15.75">
      <c r="A67" s="39">
        <f t="shared" si="4"/>
        <v>63</v>
      </c>
      <c r="B67" s="39" t="s">
        <v>124</v>
      </c>
      <c r="C67" s="123" t="s">
        <v>245</v>
      </c>
      <c r="D67" s="123" t="s">
        <v>246</v>
      </c>
      <c r="E67" s="39" t="s">
        <v>128</v>
      </c>
      <c r="F67" s="123" t="s">
        <v>240</v>
      </c>
      <c r="G67" s="39">
        <v>1</v>
      </c>
      <c r="H67" s="124">
        <v>8000</v>
      </c>
      <c r="I67" s="44">
        <v>0.05</v>
      </c>
      <c r="J67" s="169">
        <f t="shared" si="3"/>
        <v>7600</v>
      </c>
    </row>
    <row r="68" spans="1:10" ht="15.75">
      <c r="A68" s="39">
        <f t="shared" si="4"/>
        <v>64</v>
      </c>
      <c r="B68" s="39" t="s">
        <v>124</v>
      </c>
      <c r="C68" s="123" t="s">
        <v>247</v>
      </c>
      <c r="D68" s="123" t="s">
        <v>248</v>
      </c>
      <c r="E68" s="39" t="s">
        <v>128</v>
      </c>
      <c r="F68" s="123" t="s">
        <v>240</v>
      </c>
      <c r="G68" s="39">
        <v>1</v>
      </c>
      <c r="H68" s="124">
        <v>7000</v>
      </c>
      <c r="I68" s="44">
        <v>0.05</v>
      </c>
      <c r="J68" s="169">
        <f t="shared" si="3"/>
        <v>6650</v>
      </c>
    </row>
    <row r="69" spans="1:10" ht="15.75">
      <c r="A69" s="39">
        <f t="shared" si="4"/>
        <v>65</v>
      </c>
      <c r="B69" s="39" t="s">
        <v>124</v>
      </c>
      <c r="C69" s="123" t="s">
        <v>249</v>
      </c>
      <c r="D69" s="123" t="s">
        <v>250</v>
      </c>
      <c r="E69" s="39" t="s">
        <v>128</v>
      </c>
      <c r="F69" s="123" t="s">
        <v>240</v>
      </c>
      <c r="G69" s="39">
        <v>1</v>
      </c>
      <c r="H69" s="124">
        <v>2500</v>
      </c>
      <c r="I69" s="44">
        <v>0.05</v>
      </c>
      <c r="J69" s="169">
        <f t="shared" si="3"/>
        <v>2375</v>
      </c>
    </row>
    <row r="70" spans="1:10" ht="15.75">
      <c r="A70" s="39">
        <f t="shared" si="4"/>
        <v>66</v>
      </c>
      <c r="B70" s="39" t="s">
        <v>124</v>
      </c>
      <c r="C70" s="123" t="s">
        <v>251</v>
      </c>
      <c r="D70" s="123" t="s">
        <v>252</v>
      </c>
      <c r="E70" s="39" t="s">
        <v>128</v>
      </c>
      <c r="F70" s="123" t="s">
        <v>240</v>
      </c>
      <c r="G70" s="39">
        <v>1</v>
      </c>
      <c r="H70" s="124">
        <v>21250</v>
      </c>
      <c r="I70" s="44">
        <v>0.05</v>
      </c>
      <c r="J70" s="169">
        <f t="shared" si="3"/>
        <v>20187.5</v>
      </c>
    </row>
    <row r="71" spans="1:10" ht="15.75">
      <c r="A71" s="39">
        <f t="shared" si="4"/>
        <v>67</v>
      </c>
      <c r="B71" s="39" t="s">
        <v>124</v>
      </c>
      <c r="C71" s="123" t="s">
        <v>253</v>
      </c>
      <c r="D71" s="123" t="s">
        <v>254</v>
      </c>
      <c r="E71" s="39" t="s">
        <v>128</v>
      </c>
      <c r="F71" s="123" t="s">
        <v>240</v>
      </c>
      <c r="G71" s="39">
        <v>1</v>
      </c>
      <c r="H71" s="124">
        <v>30000</v>
      </c>
      <c r="I71" s="44">
        <v>0.05</v>
      </c>
      <c r="J71" s="169">
        <f t="shared" si="3"/>
        <v>28500</v>
      </c>
    </row>
    <row r="72" spans="1:10" ht="15.75">
      <c r="A72" s="39">
        <f t="shared" si="4"/>
        <v>68</v>
      </c>
      <c r="B72" s="39" t="s">
        <v>124</v>
      </c>
      <c r="C72" s="123" t="s">
        <v>255</v>
      </c>
      <c r="D72" s="123" t="s">
        <v>256</v>
      </c>
      <c r="E72" s="39" t="s">
        <v>128</v>
      </c>
      <c r="F72" s="123" t="s">
        <v>240</v>
      </c>
      <c r="G72" s="39">
        <v>1</v>
      </c>
      <c r="H72" s="124">
        <v>50000</v>
      </c>
      <c r="I72" s="44">
        <v>0.05</v>
      </c>
      <c r="J72" s="169">
        <f t="shared" si="3"/>
        <v>47500</v>
      </c>
    </row>
    <row r="73" spans="1:10" ht="15.75">
      <c r="A73" s="41"/>
      <c r="B73" s="41" t="s">
        <v>124</v>
      </c>
      <c r="C73" s="127"/>
      <c r="D73" s="35" t="s">
        <v>257</v>
      </c>
      <c r="E73" s="41"/>
      <c r="F73" s="127"/>
      <c r="G73" s="41"/>
      <c r="H73" s="128"/>
      <c r="I73" s="43"/>
      <c r="J73" s="170"/>
    </row>
    <row r="74" spans="1:10" ht="15.75">
      <c r="A74" s="39">
        <f>SUM(A72+1)</f>
        <v>69</v>
      </c>
      <c r="B74" s="39" t="s">
        <v>124</v>
      </c>
      <c r="C74" s="123" t="s">
        <v>258</v>
      </c>
      <c r="D74" s="123" t="s">
        <v>259</v>
      </c>
      <c r="E74" s="39" t="s">
        <v>128</v>
      </c>
      <c r="F74" s="123" t="s">
        <v>260</v>
      </c>
      <c r="G74" s="39">
        <v>1</v>
      </c>
      <c r="H74" s="124">
        <v>6000</v>
      </c>
      <c r="I74" s="44">
        <v>0.05</v>
      </c>
      <c r="J74" s="169">
        <f t="shared" si="3"/>
        <v>5700</v>
      </c>
    </row>
    <row r="75" spans="1:10" ht="15.75">
      <c r="A75" s="39">
        <f t="shared" si="4"/>
        <v>70</v>
      </c>
      <c r="B75" s="39" t="s">
        <v>124</v>
      </c>
      <c r="C75" s="123" t="s">
        <v>261</v>
      </c>
      <c r="D75" s="123" t="s">
        <v>262</v>
      </c>
      <c r="E75" s="39" t="s">
        <v>128</v>
      </c>
      <c r="F75" s="123" t="s">
        <v>260</v>
      </c>
      <c r="G75" s="39">
        <v>1</v>
      </c>
      <c r="H75" s="124">
        <v>30000</v>
      </c>
      <c r="I75" s="44">
        <v>0.05</v>
      </c>
      <c r="J75" s="169">
        <f t="shared" si="3"/>
        <v>28500</v>
      </c>
    </row>
    <row r="76" spans="1:10" ht="15.75">
      <c r="A76" s="39">
        <f t="shared" si="4"/>
        <v>71</v>
      </c>
      <c r="B76" s="39" t="s">
        <v>124</v>
      </c>
      <c r="C76" s="123" t="s">
        <v>263</v>
      </c>
      <c r="D76" s="123" t="s">
        <v>264</v>
      </c>
      <c r="E76" s="39" t="s">
        <v>128</v>
      </c>
      <c r="F76" s="123" t="s">
        <v>260</v>
      </c>
      <c r="G76" s="39">
        <v>1</v>
      </c>
      <c r="H76" s="124">
        <v>105000</v>
      </c>
      <c r="I76" s="44">
        <v>0.05</v>
      </c>
      <c r="J76" s="169">
        <f t="shared" si="3"/>
        <v>99750</v>
      </c>
    </row>
    <row r="77" spans="1:10" ht="15.75">
      <c r="A77" s="39">
        <f t="shared" si="4"/>
        <v>72</v>
      </c>
      <c r="B77" s="39" t="s">
        <v>124</v>
      </c>
      <c r="C77" s="123" t="s">
        <v>265</v>
      </c>
      <c r="D77" s="123" t="s">
        <v>266</v>
      </c>
      <c r="E77" s="39" t="s">
        <v>128</v>
      </c>
      <c r="F77" s="123" t="s">
        <v>260</v>
      </c>
      <c r="G77" s="39">
        <v>1</v>
      </c>
      <c r="H77" s="124">
        <v>140000</v>
      </c>
      <c r="I77" s="44">
        <v>0.05</v>
      </c>
      <c r="J77" s="169">
        <f t="shared" si="3"/>
        <v>133000</v>
      </c>
    </row>
    <row r="78" spans="1:10" ht="15.75">
      <c r="A78" s="39">
        <f t="shared" si="4"/>
        <v>73</v>
      </c>
      <c r="B78" s="39" t="s">
        <v>124</v>
      </c>
      <c r="C78" s="123" t="s">
        <v>267</v>
      </c>
      <c r="D78" s="123" t="str">
        <f>D77</f>
        <v xml:space="preserve">             - 2,000,000 Enrolled Records</v>
      </c>
      <c r="E78" s="39" t="s">
        <v>128</v>
      </c>
      <c r="F78" s="123" t="s">
        <v>260</v>
      </c>
      <c r="G78" s="39">
        <v>1</v>
      </c>
      <c r="H78" s="124">
        <v>150000</v>
      </c>
      <c r="I78" s="44">
        <v>0.05</v>
      </c>
      <c r="J78" s="169">
        <f t="shared" si="3"/>
        <v>142500</v>
      </c>
    </row>
    <row r="79" spans="1:10" ht="15.75">
      <c r="A79" s="39">
        <f t="shared" si="4"/>
        <v>74</v>
      </c>
      <c r="B79" s="39" t="s">
        <v>124</v>
      </c>
      <c r="C79" s="123" t="s">
        <v>268</v>
      </c>
      <c r="D79" s="123" t="s">
        <v>269</v>
      </c>
      <c r="E79" s="39" t="s">
        <v>128</v>
      </c>
      <c r="F79" s="123" t="s">
        <v>260</v>
      </c>
      <c r="G79" s="39">
        <v>1</v>
      </c>
      <c r="H79" s="124">
        <v>180000</v>
      </c>
      <c r="I79" s="44">
        <v>0.05</v>
      </c>
      <c r="J79" s="169">
        <f t="shared" si="3"/>
        <v>171000</v>
      </c>
    </row>
    <row r="80" spans="1:10" ht="15.75">
      <c r="A80" s="39">
        <f t="shared" si="4"/>
        <v>75</v>
      </c>
      <c r="B80" s="39" t="s">
        <v>124</v>
      </c>
      <c r="C80" s="123" t="s">
        <v>270</v>
      </c>
      <c r="D80" s="123" t="s">
        <v>271</v>
      </c>
      <c r="E80" s="39" t="s">
        <v>128</v>
      </c>
      <c r="F80" s="123" t="s">
        <v>260</v>
      </c>
      <c r="G80" s="39">
        <v>1</v>
      </c>
      <c r="H80" s="124">
        <v>20000</v>
      </c>
      <c r="I80" s="44">
        <v>0.05</v>
      </c>
      <c r="J80" s="169">
        <f t="shared" si="3"/>
        <v>19000</v>
      </c>
    </row>
    <row r="81" spans="1:10" ht="15.75">
      <c r="A81" s="39">
        <f t="shared" si="4"/>
        <v>76</v>
      </c>
      <c r="B81" s="39" t="s">
        <v>124</v>
      </c>
      <c r="C81" s="123" t="s">
        <v>272</v>
      </c>
      <c r="D81" s="123" t="s">
        <v>273</v>
      </c>
      <c r="E81" s="39" t="s">
        <v>128</v>
      </c>
      <c r="F81" s="123" t="s">
        <v>260</v>
      </c>
      <c r="G81" s="39">
        <v>1</v>
      </c>
      <c r="H81" s="124">
        <v>10000</v>
      </c>
      <c r="I81" s="44">
        <v>0.05</v>
      </c>
      <c r="J81" s="169">
        <f t="shared" si="3"/>
        <v>9500</v>
      </c>
    </row>
    <row r="82" spans="1:10" ht="15.75">
      <c r="A82" s="39">
        <f t="shared" si="4"/>
        <v>77</v>
      </c>
      <c r="B82" s="39" t="s">
        <v>124</v>
      </c>
      <c r="C82" s="123" t="s">
        <v>274</v>
      </c>
      <c r="D82" s="123" t="s">
        <v>275</v>
      </c>
      <c r="E82" s="39" t="s">
        <v>128</v>
      </c>
      <c r="F82" s="123" t="s">
        <v>260</v>
      </c>
      <c r="G82" s="39">
        <v>1</v>
      </c>
      <c r="H82" s="124">
        <v>25000</v>
      </c>
      <c r="I82" s="44">
        <v>0.05</v>
      </c>
      <c r="J82" s="169">
        <f t="shared" si="3"/>
        <v>23750</v>
      </c>
    </row>
    <row r="83" spans="1:10" ht="15.75">
      <c r="A83" s="39">
        <f t="shared" si="4"/>
        <v>78</v>
      </c>
      <c r="B83" s="39" t="s">
        <v>124</v>
      </c>
      <c r="C83" s="123" t="s">
        <v>276</v>
      </c>
      <c r="D83" s="123" t="s">
        <v>277</v>
      </c>
      <c r="E83" s="39" t="s">
        <v>128</v>
      </c>
      <c r="F83" s="123" t="s">
        <v>260</v>
      </c>
      <c r="G83" s="39">
        <v>1</v>
      </c>
      <c r="H83" s="124">
        <v>45000</v>
      </c>
      <c r="I83" s="44">
        <v>0.05</v>
      </c>
      <c r="J83" s="169">
        <f t="shared" si="3"/>
        <v>42750</v>
      </c>
    </row>
    <row r="84" spans="1:10" ht="15.75">
      <c r="A84" s="39">
        <f t="shared" si="4"/>
        <v>79</v>
      </c>
      <c r="B84" s="39" t="s">
        <v>124</v>
      </c>
      <c r="C84" s="123" t="s">
        <v>278</v>
      </c>
      <c r="D84" s="123" t="s">
        <v>279</v>
      </c>
      <c r="E84" s="39" t="s">
        <v>128</v>
      </c>
      <c r="F84" s="123" t="s">
        <v>260</v>
      </c>
      <c r="G84" s="39">
        <v>1</v>
      </c>
      <c r="H84" s="124">
        <v>70000</v>
      </c>
      <c r="I84" s="44">
        <v>0.05</v>
      </c>
      <c r="J84" s="169">
        <f t="shared" si="3"/>
        <v>66500</v>
      </c>
    </row>
    <row r="85" spans="1:10" ht="15.75">
      <c r="A85" s="39">
        <f t="shared" si="4"/>
        <v>80</v>
      </c>
      <c r="B85" s="39" t="s">
        <v>124</v>
      </c>
      <c r="C85" s="123" t="s">
        <v>280</v>
      </c>
      <c r="D85" s="123" t="s">
        <v>281</v>
      </c>
      <c r="E85" s="39" t="s">
        <v>128</v>
      </c>
      <c r="F85" s="123" t="s">
        <v>260</v>
      </c>
      <c r="G85" s="39">
        <v>1</v>
      </c>
      <c r="H85" s="124">
        <v>10000</v>
      </c>
      <c r="I85" s="44">
        <v>0.05</v>
      </c>
      <c r="J85" s="169">
        <f t="shared" si="3"/>
        <v>9500</v>
      </c>
    </row>
    <row r="86" spans="1:10" ht="15.75">
      <c r="A86" s="39">
        <f t="shared" si="4"/>
        <v>81</v>
      </c>
      <c r="B86" s="39" t="s">
        <v>124</v>
      </c>
      <c r="C86" s="123" t="s">
        <v>282</v>
      </c>
      <c r="D86" s="123" t="s">
        <v>283</v>
      </c>
      <c r="E86" s="39" t="s">
        <v>128</v>
      </c>
      <c r="F86" s="123" t="s">
        <v>260</v>
      </c>
      <c r="G86" s="39">
        <v>1</v>
      </c>
      <c r="H86" s="124">
        <v>10000</v>
      </c>
      <c r="I86" s="44">
        <v>0.05</v>
      </c>
      <c r="J86" s="169">
        <f t="shared" si="3"/>
        <v>9500</v>
      </c>
    </row>
    <row r="87" spans="1:10" ht="15.75">
      <c r="A87" s="39">
        <f t="shared" si="4"/>
        <v>82</v>
      </c>
      <c r="B87" s="39" t="s">
        <v>124</v>
      </c>
      <c r="C87" s="123" t="s">
        <v>284</v>
      </c>
      <c r="D87" s="123" t="s">
        <v>285</v>
      </c>
      <c r="E87" s="39" t="s">
        <v>128</v>
      </c>
      <c r="F87" s="123" t="s">
        <v>260</v>
      </c>
      <c r="G87" s="39">
        <v>1</v>
      </c>
      <c r="H87" s="124">
        <v>15000</v>
      </c>
      <c r="I87" s="44">
        <v>0.05</v>
      </c>
      <c r="J87" s="169">
        <f t="shared" si="3"/>
        <v>14250</v>
      </c>
    </row>
    <row r="88" spans="1:10" ht="15.75">
      <c r="A88" s="39">
        <f t="shared" si="4"/>
        <v>83</v>
      </c>
      <c r="B88" s="39" t="s">
        <v>124</v>
      </c>
      <c r="C88" s="123" t="s">
        <v>286</v>
      </c>
      <c r="D88" s="123" t="s">
        <v>287</v>
      </c>
      <c r="E88" s="39" t="s">
        <v>128</v>
      </c>
      <c r="F88" s="123" t="s">
        <v>260</v>
      </c>
      <c r="G88" s="39">
        <v>1</v>
      </c>
      <c r="H88" s="124">
        <v>25000</v>
      </c>
      <c r="I88" s="44">
        <v>0.05</v>
      </c>
      <c r="J88" s="169">
        <f t="shared" si="3"/>
        <v>23750</v>
      </c>
    </row>
    <row r="89" spans="1:10" ht="15.75">
      <c r="A89" s="39">
        <f t="shared" si="4"/>
        <v>84</v>
      </c>
      <c r="B89" s="39" t="s">
        <v>124</v>
      </c>
      <c r="C89" s="123" t="s">
        <v>288</v>
      </c>
      <c r="D89" s="123" t="s">
        <v>289</v>
      </c>
      <c r="E89" s="39" t="s">
        <v>128</v>
      </c>
      <c r="F89" s="123" t="s">
        <v>260</v>
      </c>
      <c r="G89" s="39">
        <v>1</v>
      </c>
      <c r="H89" s="124">
        <v>40000</v>
      </c>
      <c r="I89" s="44">
        <v>0.05</v>
      </c>
      <c r="J89" s="169">
        <f t="shared" si="3"/>
        <v>38000</v>
      </c>
    </row>
    <row r="90" spans="1:10" ht="15.75">
      <c r="A90" s="39">
        <f t="shared" si="4"/>
        <v>85</v>
      </c>
      <c r="B90" s="39" t="s">
        <v>124</v>
      </c>
      <c r="C90" s="123" t="s">
        <v>290</v>
      </c>
      <c r="D90" s="123" t="s">
        <v>291</v>
      </c>
      <c r="E90" s="39" t="s">
        <v>128</v>
      </c>
      <c r="F90" s="123" t="s">
        <v>260</v>
      </c>
      <c r="G90" s="39">
        <v>1</v>
      </c>
      <c r="H90" s="124">
        <v>35000</v>
      </c>
      <c r="I90" s="44">
        <v>0.05</v>
      </c>
      <c r="J90" s="169">
        <f t="shared" si="3"/>
        <v>33250</v>
      </c>
    </row>
    <row r="91" spans="1:10" ht="15.75">
      <c r="A91" s="39">
        <f t="shared" si="4"/>
        <v>86</v>
      </c>
      <c r="B91" s="39" t="s">
        <v>124</v>
      </c>
      <c r="C91" s="123" t="s">
        <v>292</v>
      </c>
      <c r="D91" s="131" t="s">
        <v>293</v>
      </c>
      <c r="E91" s="39" t="s">
        <v>128</v>
      </c>
      <c r="F91" s="123" t="s">
        <v>260</v>
      </c>
      <c r="G91" s="39">
        <v>1</v>
      </c>
      <c r="H91" s="124">
        <v>32000</v>
      </c>
      <c r="I91" s="44">
        <v>0.05</v>
      </c>
      <c r="J91" s="169">
        <f t="shared" si="3"/>
        <v>30400</v>
      </c>
    </row>
    <row r="92" spans="1:10" ht="15.75">
      <c r="A92" s="39">
        <f t="shared" si="4"/>
        <v>87</v>
      </c>
      <c r="B92" s="39" t="s">
        <v>124</v>
      </c>
      <c r="C92" s="123" t="s">
        <v>294</v>
      </c>
      <c r="D92" s="123" t="s">
        <v>295</v>
      </c>
      <c r="E92" s="39" t="s">
        <v>128</v>
      </c>
      <c r="F92" s="123" t="s">
        <v>260</v>
      </c>
      <c r="G92" s="39">
        <v>1</v>
      </c>
      <c r="H92" s="124">
        <v>47370</v>
      </c>
      <c r="I92" s="44">
        <v>0.05</v>
      </c>
      <c r="J92" s="169">
        <f t="shared" si="3"/>
        <v>45001.5</v>
      </c>
    </row>
    <row r="93" spans="1:10" ht="15.75">
      <c r="A93" s="39">
        <f t="shared" si="4"/>
        <v>88</v>
      </c>
      <c r="B93" s="39" t="s">
        <v>124</v>
      </c>
      <c r="C93" s="123" t="s">
        <v>296</v>
      </c>
      <c r="D93" s="123" t="s">
        <v>297</v>
      </c>
      <c r="E93" s="39" t="s">
        <v>128</v>
      </c>
      <c r="F93" s="123" t="s">
        <v>260</v>
      </c>
      <c r="G93" s="39">
        <v>1</v>
      </c>
      <c r="H93" s="124">
        <v>58950</v>
      </c>
      <c r="I93" s="44">
        <v>0.05</v>
      </c>
      <c r="J93" s="169">
        <f t="shared" si="3"/>
        <v>56002.5</v>
      </c>
    </row>
    <row r="94" spans="1:10" ht="15.75">
      <c r="A94" s="39">
        <f t="shared" si="4"/>
        <v>89</v>
      </c>
      <c r="B94" s="39" t="s">
        <v>124</v>
      </c>
      <c r="C94" s="123" t="s">
        <v>298</v>
      </c>
      <c r="D94" s="123" t="s">
        <v>299</v>
      </c>
      <c r="E94" s="39" t="s">
        <v>128</v>
      </c>
      <c r="F94" s="123" t="s">
        <v>260</v>
      </c>
      <c r="G94" s="39">
        <v>1</v>
      </c>
      <c r="H94" s="124">
        <v>78950</v>
      </c>
      <c r="I94" s="44">
        <v>0.05</v>
      </c>
      <c r="J94" s="169">
        <f t="shared" si="3"/>
        <v>75002.5</v>
      </c>
    </row>
    <row r="95" spans="1:10" ht="15.75">
      <c r="A95" s="39">
        <f t="shared" si="4"/>
        <v>90</v>
      </c>
      <c r="B95" s="39" t="s">
        <v>124</v>
      </c>
      <c r="C95" s="123" t="s">
        <v>300</v>
      </c>
      <c r="D95" s="123" t="s">
        <v>301</v>
      </c>
      <c r="E95" s="39" t="s">
        <v>128</v>
      </c>
      <c r="F95" s="123" t="s">
        <v>260</v>
      </c>
      <c r="G95" s="39">
        <v>1</v>
      </c>
      <c r="H95" s="124">
        <v>110530</v>
      </c>
      <c r="I95" s="44">
        <v>0.05</v>
      </c>
      <c r="J95" s="169">
        <f t="shared" si="3"/>
        <v>105003.5</v>
      </c>
    </row>
    <row r="96" spans="1:10" ht="15.75">
      <c r="A96" s="39">
        <f t="shared" si="4"/>
        <v>91</v>
      </c>
      <c r="B96" s="39" t="s">
        <v>124</v>
      </c>
      <c r="C96" s="123" t="s">
        <v>302</v>
      </c>
      <c r="D96" s="123" t="s">
        <v>303</v>
      </c>
      <c r="E96" s="39" t="s">
        <v>128</v>
      </c>
      <c r="F96" s="123" t="s">
        <v>260</v>
      </c>
      <c r="G96" s="39">
        <v>1</v>
      </c>
      <c r="H96" s="124">
        <v>157895</v>
      </c>
      <c r="I96" s="44">
        <v>0.05</v>
      </c>
      <c r="J96" s="169">
        <f t="shared" si="3"/>
        <v>150000.25</v>
      </c>
    </row>
    <row r="97" spans="1:10" ht="15.75">
      <c r="A97" s="39">
        <f t="shared" si="4"/>
        <v>92</v>
      </c>
      <c r="B97" s="39" t="s">
        <v>124</v>
      </c>
      <c r="C97" s="123" t="s">
        <v>304</v>
      </c>
      <c r="D97" s="123" t="s">
        <v>305</v>
      </c>
      <c r="E97" s="39" t="s">
        <v>128</v>
      </c>
      <c r="F97" s="123" t="s">
        <v>260</v>
      </c>
      <c r="G97" s="39">
        <v>1</v>
      </c>
      <c r="H97" s="124">
        <v>205265</v>
      </c>
      <c r="I97" s="44">
        <v>0.05</v>
      </c>
      <c r="J97" s="169">
        <f t="shared" si="3"/>
        <v>195001.75</v>
      </c>
    </row>
    <row r="98" spans="1:10" ht="15.75">
      <c r="A98" s="39">
        <f t="shared" si="4"/>
        <v>93</v>
      </c>
      <c r="B98" s="39" t="s">
        <v>124</v>
      </c>
      <c r="C98" s="123" t="s">
        <v>306</v>
      </c>
      <c r="D98" s="123" t="s">
        <v>307</v>
      </c>
      <c r="E98" s="39" t="s">
        <v>128</v>
      </c>
      <c r="F98" s="123" t="s">
        <v>260</v>
      </c>
      <c r="G98" s="39">
        <v>1</v>
      </c>
      <c r="H98" s="124">
        <v>256580</v>
      </c>
      <c r="I98" s="44">
        <v>0.05</v>
      </c>
      <c r="J98" s="169">
        <f t="shared" si="3"/>
        <v>243751</v>
      </c>
    </row>
    <row r="99" spans="1:10" ht="15.75">
      <c r="A99" s="39">
        <f t="shared" si="4"/>
        <v>94</v>
      </c>
      <c r="B99" s="39" t="s">
        <v>124</v>
      </c>
      <c r="C99" s="123" t="s">
        <v>308</v>
      </c>
      <c r="D99" s="123" t="s">
        <v>309</v>
      </c>
      <c r="E99" s="39" t="s">
        <v>128</v>
      </c>
      <c r="F99" s="123" t="s">
        <v>260</v>
      </c>
      <c r="G99" s="39">
        <v>1</v>
      </c>
      <c r="H99" s="124">
        <v>289500</v>
      </c>
      <c r="I99" s="44">
        <v>0.05</v>
      </c>
      <c r="J99" s="169">
        <f t="shared" ref="J99:J162" si="5">H99*(1-I99)</f>
        <v>275025</v>
      </c>
    </row>
    <row r="100" spans="1:10" ht="15.75">
      <c r="A100" s="39">
        <f t="shared" si="4"/>
        <v>95</v>
      </c>
      <c r="B100" s="39" t="s">
        <v>124</v>
      </c>
      <c r="C100" s="125" t="s">
        <v>310</v>
      </c>
      <c r="D100" s="125" t="s">
        <v>311</v>
      </c>
      <c r="E100" s="39" t="s">
        <v>128</v>
      </c>
      <c r="F100" s="125" t="s">
        <v>260</v>
      </c>
      <c r="G100" s="39">
        <v>1</v>
      </c>
      <c r="H100" s="132">
        <v>421060</v>
      </c>
      <c r="I100" s="44">
        <v>0.05</v>
      </c>
      <c r="J100" s="169">
        <f t="shared" si="5"/>
        <v>400007</v>
      </c>
    </row>
    <row r="101" spans="1:10" ht="15.75">
      <c r="A101" s="39">
        <f t="shared" si="4"/>
        <v>96</v>
      </c>
      <c r="B101" s="39" t="s">
        <v>124</v>
      </c>
      <c r="C101" s="125" t="s">
        <v>312</v>
      </c>
      <c r="D101" s="125" t="s">
        <v>313</v>
      </c>
      <c r="E101" s="39" t="s">
        <v>128</v>
      </c>
      <c r="F101" s="125" t="s">
        <v>260</v>
      </c>
      <c r="G101" s="39">
        <v>1</v>
      </c>
      <c r="H101" s="132">
        <v>578950</v>
      </c>
      <c r="I101" s="44">
        <v>0.05</v>
      </c>
      <c r="J101" s="169">
        <f t="shared" si="5"/>
        <v>550002.5</v>
      </c>
    </row>
    <row r="102" spans="1:10" ht="15.75">
      <c r="A102" s="39">
        <f t="shared" si="4"/>
        <v>97</v>
      </c>
      <c r="B102" s="39" t="s">
        <v>124</v>
      </c>
      <c r="C102" s="125" t="s">
        <v>314</v>
      </c>
      <c r="D102" s="125" t="s">
        <v>315</v>
      </c>
      <c r="E102" s="39" t="s">
        <v>128</v>
      </c>
      <c r="F102" s="125" t="s">
        <v>260</v>
      </c>
      <c r="G102" s="39">
        <v>1</v>
      </c>
      <c r="H102" s="132">
        <v>657895</v>
      </c>
      <c r="I102" s="44">
        <v>0.05</v>
      </c>
      <c r="J102" s="169">
        <f t="shared" si="5"/>
        <v>625000.25</v>
      </c>
    </row>
    <row r="103" spans="1:10" ht="15.75">
      <c r="A103" s="39">
        <f t="shared" si="4"/>
        <v>98</v>
      </c>
      <c r="B103" s="39" t="s">
        <v>124</v>
      </c>
      <c r="C103" s="123" t="s">
        <v>316</v>
      </c>
      <c r="D103" s="123" t="s">
        <v>317</v>
      </c>
      <c r="E103" s="39" t="s">
        <v>128</v>
      </c>
      <c r="F103" s="123" t="s">
        <v>260</v>
      </c>
      <c r="G103" s="39">
        <v>1</v>
      </c>
      <c r="H103" s="124">
        <v>931580</v>
      </c>
      <c r="I103" s="44">
        <v>0.05</v>
      </c>
      <c r="J103" s="169">
        <f t="shared" si="5"/>
        <v>885001</v>
      </c>
    </row>
    <row r="104" spans="1:10" ht="15.75">
      <c r="A104" s="39">
        <f t="shared" si="4"/>
        <v>99</v>
      </c>
      <c r="B104" s="39" t="s">
        <v>124</v>
      </c>
      <c r="C104" s="133" t="s">
        <v>318</v>
      </c>
      <c r="D104" s="133" t="s">
        <v>319</v>
      </c>
      <c r="E104" s="39" t="s">
        <v>128</v>
      </c>
      <c r="F104" s="134" t="s">
        <v>260</v>
      </c>
      <c r="G104" s="39">
        <v>1</v>
      </c>
      <c r="H104" s="135">
        <v>10000</v>
      </c>
      <c r="I104" s="44">
        <v>0.05</v>
      </c>
      <c r="J104" s="169">
        <f t="shared" si="5"/>
        <v>9500</v>
      </c>
    </row>
    <row r="105" spans="1:10" ht="15.75">
      <c r="A105" s="39">
        <f t="shared" si="4"/>
        <v>100</v>
      </c>
      <c r="B105" s="39" t="s">
        <v>124</v>
      </c>
      <c r="C105" s="133" t="s">
        <v>320</v>
      </c>
      <c r="D105" s="133" t="s">
        <v>321</v>
      </c>
      <c r="E105" s="39" t="s">
        <v>128</v>
      </c>
      <c r="F105" s="134" t="s">
        <v>260</v>
      </c>
      <c r="G105" s="39">
        <v>1</v>
      </c>
      <c r="H105" s="135">
        <v>25000</v>
      </c>
      <c r="I105" s="44">
        <v>0.05</v>
      </c>
      <c r="J105" s="169">
        <f t="shared" si="5"/>
        <v>23750</v>
      </c>
    </row>
    <row r="106" spans="1:10" ht="15.75">
      <c r="A106" s="39">
        <f t="shared" si="4"/>
        <v>101</v>
      </c>
      <c r="B106" s="39" t="s">
        <v>124</v>
      </c>
      <c r="C106" s="133" t="s">
        <v>322</v>
      </c>
      <c r="D106" s="133" t="s">
        <v>323</v>
      </c>
      <c r="E106" s="39" t="s">
        <v>128</v>
      </c>
      <c r="F106" s="134" t="s">
        <v>260</v>
      </c>
      <c r="G106" s="39">
        <v>1</v>
      </c>
      <c r="H106" s="135">
        <v>56250</v>
      </c>
      <c r="I106" s="44">
        <v>0.05</v>
      </c>
      <c r="J106" s="169">
        <f t="shared" si="5"/>
        <v>53437.5</v>
      </c>
    </row>
    <row r="107" spans="1:10" ht="15.75">
      <c r="A107" s="39">
        <f t="shared" si="4"/>
        <v>102</v>
      </c>
      <c r="B107" s="39" t="s">
        <v>124</v>
      </c>
      <c r="C107" s="133" t="s">
        <v>324</v>
      </c>
      <c r="D107" s="133" t="s">
        <v>325</v>
      </c>
      <c r="E107" s="39" t="s">
        <v>128</v>
      </c>
      <c r="F107" s="134" t="s">
        <v>260</v>
      </c>
      <c r="G107" s="39">
        <v>1</v>
      </c>
      <c r="H107" s="135">
        <v>90000</v>
      </c>
      <c r="I107" s="44">
        <v>0.05</v>
      </c>
      <c r="J107" s="169">
        <f t="shared" si="5"/>
        <v>85500</v>
      </c>
    </row>
    <row r="108" spans="1:10" ht="15.75">
      <c r="A108" s="39">
        <f t="shared" si="4"/>
        <v>103</v>
      </c>
      <c r="B108" s="39" t="s">
        <v>124</v>
      </c>
      <c r="C108" s="133" t="s">
        <v>326</v>
      </c>
      <c r="D108" s="133" t="s">
        <v>327</v>
      </c>
      <c r="E108" s="39" t="s">
        <v>128</v>
      </c>
      <c r="F108" s="134" t="s">
        <v>260</v>
      </c>
      <c r="G108" s="39">
        <v>1</v>
      </c>
      <c r="H108" s="135">
        <v>108000</v>
      </c>
      <c r="I108" s="44">
        <v>0.05</v>
      </c>
      <c r="J108" s="169">
        <f t="shared" si="5"/>
        <v>102600</v>
      </c>
    </row>
    <row r="109" spans="1:10" ht="15.75">
      <c r="A109" s="39">
        <f t="shared" si="4"/>
        <v>104</v>
      </c>
      <c r="B109" s="39" t="s">
        <v>124</v>
      </c>
      <c r="C109" s="133" t="s">
        <v>328</v>
      </c>
      <c r="D109" s="133" t="s">
        <v>329</v>
      </c>
      <c r="E109" s="39" t="s">
        <v>128</v>
      </c>
      <c r="F109" s="134" t="s">
        <v>260</v>
      </c>
      <c r="G109" s="39">
        <v>1</v>
      </c>
      <c r="H109" s="135">
        <v>121500</v>
      </c>
      <c r="I109" s="44">
        <v>0.05</v>
      </c>
      <c r="J109" s="169">
        <f t="shared" si="5"/>
        <v>115425</v>
      </c>
    </row>
    <row r="110" spans="1:10" ht="15.75">
      <c r="A110" s="39">
        <f t="shared" si="4"/>
        <v>105</v>
      </c>
      <c r="B110" s="39" t="s">
        <v>124</v>
      </c>
      <c r="C110" s="133" t="s">
        <v>330</v>
      </c>
      <c r="D110" s="133" t="s">
        <v>331</v>
      </c>
      <c r="E110" s="39" t="s">
        <v>128</v>
      </c>
      <c r="F110" s="134" t="s">
        <v>260</v>
      </c>
      <c r="G110" s="39">
        <v>1</v>
      </c>
      <c r="H110" s="135">
        <v>126360.00000000001</v>
      </c>
      <c r="I110" s="44">
        <v>0.05</v>
      </c>
      <c r="J110" s="169">
        <f t="shared" si="5"/>
        <v>120042.00000000001</v>
      </c>
    </row>
    <row r="111" spans="1:10" ht="15.75">
      <c r="A111" s="39"/>
      <c r="B111" s="39"/>
      <c r="C111" s="133"/>
      <c r="D111" s="47" t="s">
        <v>332</v>
      </c>
      <c r="E111" s="39"/>
      <c r="F111" s="134"/>
      <c r="G111" s="39"/>
      <c r="H111" s="132"/>
      <c r="I111" s="44"/>
      <c r="J111" s="169"/>
    </row>
    <row r="112" spans="1:10" ht="15.75">
      <c r="A112" s="39">
        <f>SUM(A110+1)</f>
        <v>106</v>
      </c>
      <c r="B112" s="39" t="s">
        <v>124</v>
      </c>
      <c r="C112" s="125" t="s">
        <v>333</v>
      </c>
      <c r="D112" s="136" t="s">
        <v>334</v>
      </c>
      <c r="E112" s="39" t="s">
        <v>128</v>
      </c>
      <c r="F112" s="134" t="s">
        <v>260</v>
      </c>
      <c r="G112" s="39">
        <v>1</v>
      </c>
      <c r="H112" s="126">
        <v>14127</v>
      </c>
      <c r="I112" s="44">
        <v>0.05</v>
      </c>
      <c r="J112" s="169">
        <f t="shared" si="5"/>
        <v>13420.65</v>
      </c>
    </row>
    <row r="113" spans="1:10" ht="15.75">
      <c r="A113" s="39">
        <f t="shared" si="4"/>
        <v>107</v>
      </c>
      <c r="B113" s="39" t="s">
        <v>124</v>
      </c>
      <c r="C113" s="125" t="s">
        <v>335</v>
      </c>
      <c r="D113" s="136" t="s">
        <v>336</v>
      </c>
      <c r="E113" s="39" t="s">
        <v>128</v>
      </c>
      <c r="F113" s="134" t="s">
        <v>260</v>
      </c>
      <c r="G113" s="39">
        <v>1</v>
      </c>
      <c r="H113" s="126">
        <v>19979</v>
      </c>
      <c r="I113" s="44">
        <v>0.05</v>
      </c>
      <c r="J113" s="169">
        <f t="shared" si="5"/>
        <v>18980.05</v>
      </c>
    </row>
    <row r="114" spans="1:10" ht="15.75">
      <c r="A114" s="39">
        <f t="shared" si="4"/>
        <v>108</v>
      </c>
      <c r="B114" s="39" t="s">
        <v>124</v>
      </c>
      <c r="C114" s="125" t="s">
        <v>337</v>
      </c>
      <c r="D114" s="136" t="s">
        <v>338</v>
      </c>
      <c r="E114" s="39" t="s">
        <v>128</v>
      </c>
      <c r="F114" s="134" t="s">
        <v>260</v>
      </c>
      <c r="G114" s="39">
        <v>1</v>
      </c>
      <c r="H114" s="126">
        <v>28254</v>
      </c>
      <c r="I114" s="44">
        <v>0.05</v>
      </c>
      <c r="J114" s="169">
        <f t="shared" si="5"/>
        <v>26841.3</v>
      </c>
    </row>
    <row r="115" spans="1:10" ht="15.75">
      <c r="A115" s="39">
        <f t="shared" si="4"/>
        <v>109</v>
      </c>
      <c r="B115" s="39" t="s">
        <v>124</v>
      </c>
      <c r="C115" s="125" t="s">
        <v>339</v>
      </c>
      <c r="D115" s="136" t="s">
        <v>340</v>
      </c>
      <c r="E115" s="39" t="s">
        <v>128</v>
      </c>
      <c r="F115" s="134" t="s">
        <v>260</v>
      </c>
      <c r="G115" s="39">
        <v>1</v>
      </c>
      <c r="H115" s="126">
        <v>44675</v>
      </c>
      <c r="I115" s="44">
        <v>0.05</v>
      </c>
      <c r="J115" s="169">
        <f t="shared" si="5"/>
        <v>42441.25</v>
      </c>
    </row>
    <row r="116" spans="1:10" ht="15.75">
      <c r="A116" s="39">
        <f t="shared" si="4"/>
        <v>110</v>
      </c>
      <c r="B116" s="39" t="s">
        <v>124</v>
      </c>
      <c r="C116" s="125" t="s">
        <v>341</v>
      </c>
      <c r="D116" s="136" t="s">
        <v>342</v>
      </c>
      <c r="E116" s="39" t="s">
        <v>128</v>
      </c>
      <c r="F116" s="134" t="s">
        <v>260</v>
      </c>
      <c r="G116" s="39">
        <v>1</v>
      </c>
      <c r="H116" s="126">
        <v>54715</v>
      </c>
      <c r="I116" s="44">
        <v>0.05</v>
      </c>
      <c r="J116" s="169">
        <f t="shared" si="5"/>
        <v>51979.25</v>
      </c>
    </row>
    <row r="117" spans="1:10" ht="15.75">
      <c r="A117" s="39">
        <f t="shared" si="4"/>
        <v>111</v>
      </c>
      <c r="B117" s="39" t="s">
        <v>124</v>
      </c>
      <c r="C117" s="125" t="s">
        <v>343</v>
      </c>
      <c r="D117" s="136" t="s">
        <v>344</v>
      </c>
      <c r="E117" s="39" t="s">
        <v>128</v>
      </c>
      <c r="F117" s="134" t="s">
        <v>260</v>
      </c>
      <c r="G117" s="39">
        <v>1</v>
      </c>
      <c r="H117" s="126">
        <v>63180</v>
      </c>
      <c r="I117" s="44">
        <v>0.05</v>
      </c>
      <c r="J117" s="169">
        <f t="shared" si="5"/>
        <v>60021</v>
      </c>
    </row>
    <row r="118" spans="1:10" ht="15.75">
      <c r="A118" s="39">
        <f t="shared" si="4"/>
        <v>112</v>
      </c>
      <c r="B118" s="39" t="s">
        <v>124</v>
      </c>
      <c r="C118" s="125" t="s">
        <v>345</v>
      </c>
      <c r="D118" s="136" t="s">
        <v>346</v>
      </c>
      <c r="E118" s="39" t="s">
        <v>128</v>
      </c>
      <c r="F118" s="134" t="s">
        <v>260</v>
      </c>
      <c r="G118" s="39">
        <v>1</v>
      </c>
      <c r="H118" s="126">
        <v>77379</v>
      </c>
      <c r="I118" s="44">
        <v>0.05</v>
      </c>
      <c r="J118" s="169">
        <f t="shared" si="5"/>
        <v>73510.05</v>
      </c>
    </row>
    <row r="119" spans="1:10" ht="15.75">
      <c r="A119" s="39">
        <f t="shared" si="4"/>
        <v>113</v>
      </c>
      <c r="B119" s="39" t="s">
        <v>124</v>
      </c>
      <c r="C119" s="125" t="s">
        <v>347</v>
      </c>
      <c r="D119" s="136" t="s">
        <v>348</v>
      </c>
      <c r="E119" s="39" t="s">
        <v>128</v>
      </c>
      <c r="F119" s="134" t="s">
        <v>260</v>
      </c>
      <c r="G119" s="39">
        <v>1</v>
      </c>
      <c r="H119" s="126">
        <v>89350</v>
      </c>
      <c r="I119" s="44">
        <v>0.05</v>
      </c>
      <c r="J119" s="169">
        <f t="shared" si="5"/>
        <v>84882.5</v>
      </c>
    </row>
    <row r="120" spans="1:10" ht="15.75">
      <c r="A120" s="39">
        <f t="shared" si="4"/>
        <v>114</v>
      </c>
      <c r="B120" s="39" t="s">
        <v>124</v>
      </c>
      <c r="C120" s="125" t="s">
        <v>349</v>
      </c>
      <c r="D120" s="136" t="s">
        <v>350</v>
      </c>
      <c r="E120" s="39" t="s">
        <v>128</v>
      </c>
      <c r="F120" s="134" t="s">
        <v>260</v>
      </c>
      <c r="G120" s="39">
        <v>1</v>
      </c>
      <c r="H120" s="126">
        <v>99896</v>
      </c>
      <c r="I120" s="44">
        <v>0.05</v>
      </c>
      <c r="J120" s="169">
        <f t="shared" si="5"/>
        <v>94901.2</v>
      </c>
    </row>
    <row r="121" spans="1:10" ht="15.75">
      <c r="A121" s="39">
        <f t="shared" si="4"/>
        <v>115</v>
      </c>
      <c r="B121" s="39" t="s">
        <v>124</v>
      </c>
      <c r="C121" s="125" t="s">
        <v>351</v>
      </c>
      <c r="D121" s="136" t="s">
        <v>352</v>
      </c>
      <c r="E121" s="39" t="s">
        <v>128</v>
      </c>
      <c r="F121" s="134" t="s">
        <v>260</v>
      </c>
      <c r="G121" s="39">
        <v>1</v>
      </c>
      <c r="H121" s="126">
        <v>109430</v>
      </c>
      <c r="I121" s="44">
        <v>0.05</v>
      </c>
      <c r="J121" s="169">
        <f t="shared" si="5"/>
        <v>103958.5</v>
      </c>
    </row>
    <row r="122" spans="1:10" ht="15.75">
      <c r="A122" s="39">
        <f t="shared" si="4"/>
        <v>116</v>
      </c>
      <c r="B122" s="39" t="s">
        <v>124</v>
      </c>
      <c r="C122" s="125" t="s">
        <v>353</v>
      </c>
      <c r="D122" s="136" t="s">
        <v>354</v>
      </c>
      <c r="E122" s="39" t="s">
        <v>128</v>
      </c>
      <c r="F122" s="134" t="s">
        <v>260</v>
      </c>
      <c r="G122" s="39">
        <v>1</v>
      </c>
      <c r="H122" s="126">
        <v>126360</v>
      </c>
      <c r="I122" s="44">
        <v>0.05</v>
      </c>
      <c r="J122" s="169">
        <f t="shared" si="5"/>
        <v>120042</v>
      </c>
    </row>
    <row r="123" spans="1:10" ht="15.75">
      <c r="A123" s="39">
        <f t="shared" si="4"/>
        <v>117</v>
      </c>
      <c r="B123" s="39" t="s">
        <v>124</v>
      </c>
      <c r="C123" s="125" t="s">
        <v>355</v>
      </c>
      <c r="D123" s="136" t="s">
        <v>356</v>
      </c>
      <c r="E123" s="39" t="s">
        <v>128</v>
      </c>
      <c r="F123" s="134" t="s">
        <v>260</v>
      </c>
      <c r="G123" s="39">
        <v>1</v>
      </c>
      <c r="H123" s="126">
        <v>141274</v>
      </c>
      <c r="I123" s="44">
        <v>0.05</v>
      </c>
      <c r="J123" s="169">
        <f t="shared" si="5"/>
        <v>134210.29999999999</v>
      </c>
    </row>
    <row r="124" spans="1:10" ht="15.75">
      <c r="A124" s="39">
        <f t="shared" si="4"/>
        <v>118</v>
      </c>
      <c r="B124" s="39" t="s">
        <v>124</v>
      </c>
      <c r="C124" s="125" t="s">
        <v>357</v>
      </c>
      <c r="D124" s="136" t="s">
        <v>358</v>
      </c>
      <c r="E124" s="39" t="s">
        <v>128</v>
      </c>
      <c r="F124" s="134" t="s">
        <v>260</v>
      </c>
      <c r="G124" s="39">
        <v>1</v>
      </c>
      <c r="H124" s="126">
        <v>154758</v>
      </c>
      <c r="I124" s="44">
        <v>0.05</v>
      </c>
      <c r="J124" s="169">
        <f t="shared" si="5"/>
        <v>147020.1</v>
      </c>
    </row>
    <row r="125" spans="1:10" ht="15.75">
      <c r="A125" s="39">
        <f t="shared" ref="A125:A147" si="6">SUM(A124+1)</f>
        <v>119</v>
      </c>
      <c r="B125" s="39" t="s">
        <v>124</v>
      </c>
      <c r="C125" s="125" t="s">
        <v>359</v>
      </c>
      <c r="D125" s="136" t="s">
        <v>360</v>
      </c>
      <c r="E125" s="39" t="s">
        <v>128</v>
      </c>
      <c r="F125" s="134" t="s">
        <v>260</v>
      </c>
      <c r="G125" s="39">
        <v>1</v>
      </c>
      <c r="H125" s="126">
        <v>173025</v>
      </c>
      <c r="I125" s="44">
        <v>0.05</v>
      </c>
      <c r="J125" s="169">
        <f t="shared" si="5"/>
        <v>164373.75</v>
      </c>
    </row>
    <row r="126" spans="1:10" ht="15.75">
      <c r="A126" s="39">
        <f t="shared" si="6"/>
        <v>120</v>
      </c>
      <c r="B126" s="39" t="s">
        <v>124</v>
      </c>
      <c r="C126" s="125" t="s">
        <v>361</v>
      </c>
      <c r="D126" s="136" t="s">
        <v>362</v>
      </c>
      <c r="E126" s="39" t="s">
        <v>128</v>
      </c>
      <c r="F126" s="134" t="s">
        <v>260</v>
      </c>
      <c r="G126" s="39">
        <v>1</v>
      </c>
      <c r="H126" s="126">
        <v>199792</v>
      </c>
      <c r="I126" s="44">
        <v>0.05</v>
      </c>
      <c r="J126" s="169">
        <f t="shared" si="5"/>
        <v>189802.4</v>
      </c>
    </row>
    <row r="127" spans="1:10" ht="15.75">
      <c r="A127" s="39">
        <f t="shared" si="6"/>
        <v>121</v>
      </c>
      <c r="B127" s="39" t="s">
        <v>124</v>
      </c>
      <c r="C127" s="125" t="s">
        <v>363</v>
      </c>
      <c r="D127" s="136" t="s">
        <v>364</v>
      </c>
      <c r="E127" s="39" t="s">
        <v>128</v>
      </c>
      <c r="F127" s="134" t="s">
        <v>260</v>
      </c>
      <c r="G127" s="39">
        <v>1</v>
      </c>
      <c r="H127" s="126">
        <v>244695</v>
      </c>
      <c r="I127" s="44">
        <v>0.05</v>
      </c>
      <c r="J127" s="169">
        <f t="shared" si="5"/>
        <v>232460.25</v>
      </c>
    </row>
    <row r="128" spans="1:10" ht="15.75">
      <c r="A128" s="39">
        <f t="shared" si="6"/>
        <v>122</v>
      </c>
      <c r="B128" s="39" t="s">
        <v>124</v>
      </c>
      <c r="C128" s="125" t="s">
        <v>365</v>
      </c>
      <c r="D128" s="136" t="s">
        <v>366</v>
      </c>
      <c r="E128" s="39" t="s">
        <v>128</v>
      </c>
      <c r="F128" s="134" t="s">
        <v>260</v>
      </c>
      <c r="G128" s="39">
        <v>1</v>
      </c>
      <c r="H128" s="126">
        <v>282549</v>
      </c>
      <c r="I128" s="44">
        <v>0.05</v>
      </c>
      <c r="J128" s="169">
        <f t="shared" si="5"/>
        <v>268421.55</v>
      </c>
    </row>
    <row r="129" spans="1:10" ht="15.75">
      <c r="A129" s="39">
        <f t="shared" si="6"/>
        <v>123</v>
      </c>
      <c r="B129" s="39" t="s">
        <v>124</v>
      </c>
      <c r="C129" s="125" t="s">
        <v>367</v>
      </c>
      <c r="D129" s="136" t="s">
        <v>368</v>
      </c>
      <c r="E129" s="39" t="s">
        <v>128</v>
      </c>
      <c r="F129" s="134" t="s">
        <v>260</v>
      </c>
      <c r="G129" s="39">
        <v>1</v>
      </c>
      <c r="H129" s="126">
        <v>346051</v>
      </c>
      <c r="I129" s="44">
        <v>0.05</v>
      </c>
      <c r="J129" s="169">
        <f t="shared" si="5"/>
        <v>328748.45</v>
      </c>
    </row>
    <row r="130" spans="1:10" ht="15.75">
      <c r="A130" s="39">
        <f t="shared" si="6"/>
        <v>124</v>
      </c>
      <c r="B130" s="39" t="s">
        <v>124</v>
      </c>
      <c r="C130" s="125" t="s">
        <v>369</v>
      </c>
      <c r="D130" s="136" t="s">
        <v>370</v>
      </c>
      <c r="E130" s="39" t="s">
        <v>128</v>
      </c>
      <c r="F130" s="134" t="s">
        <v>260</v>
      </c>
      <c r="G130" s="39">
        <v>1</v>
      </c>
      <c r="H130" s="126">
        <v>2825</v>
      </c>
      <c r="I130" s="44">
        <v>0.05</v>
      </c>
      <c r="J130" s="169">
        <f t="shared" si="5"/>
        <v>2683.75</v>
      </c>
    </row>
    <row r="131" spans="1:10" ht="15.75">
      <c r="A131" s="39">
        <f t="shared" si="6"/>
        <v>125</v>
      </c>
      <c r="B131" s="39" t="s">
        <v>124</v>
      </c>
      <c r="C131" s="125" t="s">
        <v>371</v>
      </c>
      <c r="D131" s="136" t="s">
        <v>372</v>
      </c>
      <c r="E131" s="39" t="s">
        <v>128</v>
      </c>
      <c r="F131" s="134" t="s">
        <v>260</v>
      </c>
      <c r="G131" s="39">
        <v>1</v>
      </c>
      <c r="H131" s="126">
        <v>3995</v>
      </c>
      <c r="I131" s="44">
        <v>0.05</v>
      </c>
      <c r="J131" s="169">
        <f t="shared" si="5"/>
        <v>3795.25</v>
      </c>
    </row>
    <row r="132" spans="1:10" ht="15.75">
      <c r="A132" s="39">
        <f t="shared" si="6"/>
        <v>126</v>
      </c>
      <c r="B132" s="39" t="s">
        <v>124</v>
      </c>
      <c r="C132" s="125" t="s">
        <v>373</v>
      </c>
      <c r="D132" s="136" t="s">
        <v>374</v>
      </c>
      <c r="E132" s="39" t="s">
        <v>128</v>
      </c>
      <c r="F132" s="134" t="s">
        <v>260</v>
      </c>
      <c r="G132" s="39">
        <v>1</v>
      </c>
      <c r="H132" s="126">
        <v>5650</v>
      </c>
      <c r="I132" s="44">
        <v>0.05</v>
      </c>
      <c r="J132" s="169">
        <f t="shared" si="5"/>
        <v>5367.5</v>
      </c>
    </row>
    <row r="133" spans="1:10" ht="15.75">
      <c r="A133" s="39">
        <f t="shared" si="6"/>
        <v>127</v>
      </c>
      <c r="B133" s="39" t="s">
        <v>124</v>
      </c>
      <c r="C133" s="125" t="s">
        <v>375</v>
      </c>
      <c r="D133" s="136" t="s">
        <v>376</v>
      </c>
      <c r="E133" s="39" t="s">
        <v>128</v>
      </c>
      <c r="F133" s="134" t="s">
        <v>260</v>
      </c>
      <c r="G133" s="39">
        <v>1</v>
      </c>
      <c r="H133" s="126">
        <v>8935</v>
      </c>
      <c r="I133" s="44">
        <v>0.05</v>
      </c>
      <c r="J133" s="169">
        <f t="shared" si="5"/>
        <v>8488.25</v>
      </c>
    </row>
    <row r="134" spans="1:10" ht="15.75">
      <c r="A134" s="39">
        <f t="shared" si="6"/>
        <v>128</v>
      </c>
      <c r="B134" s="39" t="s">
        <v>124</v>
      </c>
      <c r="C134" s="125" t="s">
        <v>377</v>
      </c>
      <c r="D134" s="136" t="s">
        <v>378</v>
      </c>
      <c r="E134" s="39" t="s">
        <v>128</v>
      </c>
      <c r="F134" s="134" t="s">
        <v>260</v>
      </c>
      <c r="G134" s="39">
        <v>1</v>
      </c>
      <c r="H134" s="126">
        <v>10943</v>
      </c>
      <c r="I134" s="44">
        <v>0.05</v>
      </c>
      <c r="J134" s="169">
        <f t="shared" si="5"/>
        <v>10395.85</v>
      </c>
    </row>
    <row r="135" spans="1:10" ht="15.75">
      <c r="A135" s="39">
        <f t="shared" si="6"/>
        <v>129</v>
      </c>
      <c r="B135" s="39" t="s">
        <v>124</v>
      </c>
      <c r="C135" s="125" t="s">
        <v>379</v>
      </c>
      <c r="D135" s="136" t="s">
        <v>380</v>
      </c>
      <c r="E135" s="39" t="s">
        <v>128</v>
      </c>
      <c r="F135" s="134" t="s">
        <v>260</v>
      </c>
      <c r="G135" s="39">
        <v>1</v>
      </c>
      <c r="H135" s="126">
        <v>12636</v>
      </c>
      <c r="I135" s="44">
        <v>0.05</v>
      </c>
      <c r="J135" s="169">
        <f t="shared" si="5"/>
        <v>12004.199999999999</v>
      </c>
    </row>
    <row r="136" spans="1:10" ht="15.75">
      <c r="A136" s="39">
        <f t="shared" si="6"/>
        <v>130</v>
      </c>
      <c r="B136" s="39" t="s">
        <v>124</v>
      </c>
      <c r="C136" s="125" t="s">
        <v>381</v>
      </c>
      <c r="D136" s="136" t="s">
        <v>382</v>
      </c>
      <c r="E136" s="39" t="s">
        <v>128</v>
      </c>
      <c r="F136" s="134" t="s">
        <v>260</v>
      </c>
      <c r="G136" s="39">
        <v>1</v>
      </c>
      <c r="H136" s="126">
        <v>15475</v>
      </c>
      <c r="I136" s="44">
        <v>0.05</v>
      </c>
      <c r="J136" s="169">
        <f t="shared" si="5"/>
        <v>14701.25</v>
      </c>
    </row>
    <row r="137" spans="1:10" ht="15.75">
      <c r="A137" s="39">
        <f t="shared" si="6"/>
        <v>131</v>
      </c>
      <c r="B137" s="39" t="s">
        <v>124</v>
      </c>
      <c r="C137" s="125" t="s">
        <v>383</v>
      </c>
      <c r="D137" s="136" t="s">
        <v>384</v>
      </c>
      <c r="E137" s="39" t="s">
        <v>128</v>
      </c>
      <c r="F137" s="134" t="s">
        <v>260</v>
      </c>
      <c r="G137" s="39">
        <v>1</v>
      </c>
      <c r="H137" s="126">
        <v>17870</v>
      </c>
      <c r="I137" s="44">
        <v>0.05</v>
      </c>
      <c r="J137" s="169">
        <f t="shared" si="5"/>
        <v>16976.5</v>
      </c>
    </row>
    <row r="138" spans="1:10" ht="15.75">
      <c r="A138" s="39">
        <f t="shared" si="6"/>
        <v>132</v>
      </c>
      <c r="B138" s="39" t="s">
        <v>124</v>
      </c>
      <c r="C138" s="125" t="s">
        <v>385</v>
      </c>
      <c r="D138" s="136" t="s">
        <v>386</v>
      </c>
      <c r="E138" s="39" t="s">
        <v>128</v>
      </c>
      <c r="F138" s="134" t="s">
        <v>260</v>
      </c>
      <c r="G138" s="39">
        <v>1</v>
      </c>
      <c r="H138" s="126">
        <v>19979</v>
      </c>
      <c r="I138" s="44">
        <v>0.05</v>
      </c>
      <c r="J138" s="169">
        <f t="shared" si="5"/>
        <v>18980.05</v>
      </c>
    </row>
    <row r="139" spans="1:10" ht="15.75">
      <c r="A139" s="39">
        <f t="shared" si="6"/>
        <v>133</v>
      </c>
      <c r="B139" s="39" t="s">
        <v>124</v>
      </c>
      <c r="C139" s="125" t="s">
        <v>387</v>
      </c>
      <c r="D139" s="136" t="s">
        <v>388</v>
      </c>
      <c r="E139" s="39" t="s">
        <v>128</v>
      </c>
      <c r="F139" s="134" t="s">
        <v>260</v>
      </c>
      <c r="G139" s="39">
        <v>1</v>
      </c>
      <c r="H139" s="126">
        <v>21886</v>
      </c>
      <c r="I139" s="44">
        <v>0.05</v>
      </c>
      <c r="J139" s="169">
        <f t="shared" si="5"/>
        <v>20791.7</v>
      </c>
    </row>
    <row r="140" spans="1:10" ht="15.75">
      <c r="A140" s="39">
        <f t="shared" si="6"/>
        <v>134</v>
      </c>
      <c r="B140" s="39" t="s">
        <v>124</v>
      </c>
      <c r="C140" s="125" t="s">
        <v>389</v>
      </c>
      <c r="D140" s="136" t="s">
        <v>390</v>
      </c>
      <c r="E140" s="39" t="s">
        <v>128</v>
      </c>
      <c r="F140" s="134" t="s">
        <v>260</v>
      </c>
      <c r="G140" s="39">
        <v>1</v>
      </c>
      <c r="H140" s="126">
        <v>25272</v>
      </c>
      <c r="I140" s="44">
        <v>0.05</v>
      </c>
      <c r="J140" s="169">
        <f t="shared" si="5"/>
        <v>24008.399999999998</v>
      </c>
    </row>
    <row r="141" spans="1:10" ht="15.75">
      <c r="A141" s="39">
        <f t="shared" si="6"/>
        <v>135</v>
      </c>
      <c r="B141" s="39" t="s">
        <v>124</v>
      </c>
      <c r="C141" s="125" t="s">
        <v>391</v>
      </c>
      <c r="D141" s="136" t="s">
        <v>392</v>
      </c>
      <c r="E141" s="39" t="s">
        <v>128</v>
      </c>
      <c r="F141" s="134" t="s">
        <v>260</v>
      </c>
      <c r="G141" s="39">
        <v>1</v>
      </c>
      <c r="H141" s="126">
        <v>28254</v>
      </c>
      <c r="I141" s="44">
        <v>0.05</v>
      </c>
      <c r="J141" s="169">
        <f t="shared" si="5"/>
        <v>26841.3</v>
      </c>
    </row>
    <row r="142" spans="1:10" ht="15.75">
      <c r="A142" s="39">
        <f t="shared" si="6"/>
        <v>136</v>
      </c>
      <c r="B142" s="39" t="s">
        <v>124</v>
      </c>
      <c r="C142" s="125" t="s">
        <v>393</v>
      </c>
      <c r="D142" s="136" t="s">
        <v>394</v>
      </c>
      <c r="E142" s="39" t="s">
        <v>128</v>
      </c>
      <c r="F142" s="134" t="s">
        <v>260</v>
      </c>
      <c r="G142" s="39">
        <v>1</v>
      </c>
      <c r="H142" s="126">
        <v>30951</v>
      </c>
      <c r="I142" s="44">
        <v>0.05</v>
      </c>
      <c r="J142" s="169">
        <f t="shared" si="5"/>
        <v>29403.449999999997</v>
      </c>
    </row>
    <row r="143" spans="1:10" ht="15.75">
      <c r="A143" s="39">
        <f t="shared" si="6"/>
        <v>137</v>
      </c>
      <c r="B143" s="39" t="s">
        <v>124</v>
      </c>
      <c r="C143" s="125" t="s">
        <v>395</v>
      </c>
      <c r="D143" s="136" t="s">
        <v>396</v>
      </c>
      <c r="E143" s="39" t="s">
        <v>128</v>
      </c>
      <c r="F143" s="134" t="s">
        <v>260</v>
      </c>
      <c r="G143" s="39">
        <v>1</v>
      </c>
      <c r="H143" s="126">
        <v>34605</v>
      </c>
      <c r="I143" s="44">
        <v>0.05</v>
      </c>
      <c r="J143" s="169">
        <f t="shared" si="5"/>
        <v>32874.75</v>
      </c>
    </row>
    <row r="144" spans="1:10" ht="15.75">
      <c r="A144" s="39">
        <f t="shared" si="6"/>
        <v>138</v>
      </c>
      <c r="B144" s="39" t="s">
        <v>124</v>
      </c>
      <c r="C144" s="125" t="s">
        <v>397</v>
      </c>
      <c r="D144" s="136" t="s">
        <v>398</v>
      </c>
      <c r="E144" s="39" t="s">
        <v>128</v>
      </c>
      <c r="F144" s="134" t="s">
        <v>260</v>
      </c>
      <c r="G144" s="39">
        <v>1</v>
      </c>
      <c r="H144" s="126">
        <v>39958</v>
      </c>
      <c r="I144" s="44">
        <v>0.05</v>
      </c>
      <c r="J144" s="169">
        <f t="shared" si="5"/>
        <v>37960.1</v>
      </c>
    </row>
    <row r="145" spans="1:10" ht="15.75">
      <c r="A145" s="39">
        <f t="shared" si="6"/>
        <v>139</v>
      </c>
      <c r="B145" s="39" t="s">
        <v>124</v>
      </c>
      <c r="C145" s="125" t="s">
        <v>399</v>
      </c>
      <c r="D145" s="136" t="s">
        <v>400</v>
      </c>
      <c r="E145" s="39" t="s">
        <v>128</v>
      </c>
      <c r="F145" s="134" t="s">
        <v>260</v>
      </c>
      <c r="G145" s="39">
        <v>1</v>
      </c>
      <c r="H145" s="126">
        <v>48939</v>
      </c>
      <c r="I145" s="44">
        <v>0.05</v>
      </c>
      <c r="J145" s="169">
        <f t="shared" si="5"/>
        <v>46492.049999999996</v>
      </c>
    </row>
    <row r="146" spans="1:10" ht="15.75">
      <c r="A146" s="39">
        <f t="shared" si="6"/>
        <v>140</v>
      </c>
      <c r="B146" s="39" t="s">
        <v>124</v>
      </c>
      <c r="C146" s="125" t="s">
        <v>401</v>
      </c>
      <c r="D146" s="136" t="s">
        <v>402</v>
      </c>
      <c r="E146" s="39" t="s">
        <v>128</v>
      </c>
      <c r="F146" s="134" t="s">
        <v>260</v>
      </c>
      <c r="G146" s="39">
        <v>1</v>
      </c>
      <c r="H146" s="126">
        <v>56509</v>
      </c>
      <c r="I146" s="44">
        <v>0.05</v>
      </c>
      <c r="J146" s="169">
        <f t="shared" si="5"/>
        <v>53683.549999999996</v>
      </c>
    </row>
    <row r="147" spans="1:10" ht="15.75">
      <c r="A147" s="39">
        <f t="shared" si="6"/>
        <v>141</v>
      </c>
      <c r="B147" s="39" t="s">
        <v>124</v>
      </c>
      <c r="C147" s="125" t="s">
        <v>403</v>
      </c>
      <c r="D147" s="136" t="s">
        <v>404</v>
      </c>
      <c r="E147" s="39" t="s">
        <v>128</v>
      </c>
      <c r="F147" s="134" t="s">
        <v>260</v>
      </c>
      <c r="G147" s="39">
        <v>1</v>
      </c>
      <c r="H147" s="126">
        <v>69210</v>
      </c>
      <c r="I147" s="44">
        <v>0.05</v>
      </c>
      <c r="J147" s="169">
        <f t="shared" si="5"/>
        <v>65749.5</v>
      </c>
    </row>
    <row r="148" spans="1:10" ht="15.75">
      <c r="A148" s="39"/>
      <c r="B148" s="39"/>
      <c r="C148" s="123"/>
      <c r="D148" s="52" t="s">
        <v>405</v>
      </c>
      <c r="E148" s="39"/>
      <c r="F148" s="39"/>
      <c r="G148" s="39"/>
      <c r="H148" s="124"/>
      <c r="I148" s="44"/>
      <c r="J148" s="169"/>
    </row>
    <row r="149" spans="1:10" ht="15.75">
      <c r="A149" s="39">
        <f>SUM(A147+1)</f>
        <v>142</v>
      </c>
      <c r="B149" s="39" t="s">
        <v>124</v>
      </c>
      <c r="C149" s="123" t="s">
        <v>406</v>
      </c>
      <c r="D149" s="123" t="s">
        <v>407</v>
      </c>
      <c r="E149" s="39" t="s">
        <v>128</v>
      </c>
      <c r="F149" s="134" t="s">
        <v>260</v>
      </c>
      <c r="G149" s="39">
        <v>1</v>
      </c>
      <c r="H149" s="124">
        <v>7500</v>
      </c>
      <c r="I149" s="44">
        <v>0.05</v>
      </c>
      <c r="J149" s="169">
        <f t="shared" si="5"/>
        <v>7125</v>
      </c>
    </row>
    <row r="150" spans="1:10" ht="15.75">
      <c r="A150" s="39">
        <f t="shared" ref="A150:A165" si="7">SUM(A149+1)</f>
        <v>143</v>
      </c>
      <c r="B150" s="39" t="s">
        <v>124</v>
      </c>
      <c r="C150" s="123" t="s">
        <v>408</v>
      </c>
      <c r="D150" s="123" t="s">
        <v>409</v>
      </c>
      <c r="E150" s="39" t="s">
        <v>128</v>
      </c>
      <c r="F150" s="134" t="s">
        <v>260</v>
      </c>
      <c r="G150" s="39">
        <v>1</v>
      </c>
      <c r="H150" s="124">
        <v>27500</v>
      </c>
      <c r="I150" s="44">
        <v>0.05</v>
      </c>
      <c r="J150" s="169">
        <f t="shared" si="5"/>
        <v>26125</v>
      </c>
    </row>
    <row r="151" spans="1:10" ht="15.75">
      <c r="A151" s="39">
        <f t="shared" si="7"/>
        <v>144</v>
      </c>
      <c r="B151" s="39" t="s">
        <v>124</v>
      </c>
      <c r="C151" s="123" t="s">
        <v>410</v>
      </c>
      <c r="D151" s="123" t="s">
        <v>411</v>
      </c>
      <c r="E151" s="39" t="s">
        <v>128</v>
      </c>
      <c r="F151" s="134" t="s">
        <v>260</v>
      </c>
      <c r="G151" s="39">
        <v>1</v>
      </c>
      <c r="H151" s="124">
        <v>40000</v>
      </c>
      <c r="I151" s="44">
        <v>0.05</v>
      </c>
      <c r="J151" s="169">
        <f t="shared" si="5"/>
        <v>38000</v>
      </c>
    </row>
    <row r="152" spans="1:10" ht="15.75">
      <c r="A152" s="39">
        <f t="shared" si="7"/>
        <v>145</v>
      </c>
      <c r="B152" s="39" t="s">
        <v>124</v>
      </c>
      <c r="C152" s="123" t="s">
        <v>412</v>
      </c>
      <c r="D152" s="123" t="s">
        <v>413</v>
      </c>
      <c r="E152" s="39" t="s">
        <v>128</v>
      </c>
      <c r="F152" s="134" t="s">
        <v>260</v>
      </c>
      <c r="G152" s="39">
        <v>1</v>
      </c>
      <c r="H152" s="124">
        <v>70000</v>
      </c>
      <c r="I152" s="44">
        <v>0.05</v>
      </c>
      <c r="J152" s="169">
        <f t="shared" si="5"/>
        <v>66500</v>
      </c>
    </row>
    <row r="153" spans="1:10" ht="15.75">
      <c r="A153" s="39"/>
      <c r="B153" s="39"/>
      <c r="C153" s="123"/>
      <c r="D153" s="52" t="s">
        <v>414</v>
      </c>
      <c r="E153" s="39"/>
      <c r="F153" s="39"/>
      <c r="G153" s="39"/>
      <c r="H153" s="124"/>
      <c r="I153" s="44"/>
      <c r="J153" s="169"/>
    </row>
    <row r="154" spans="1:10" ht="15.75">
      <c r="A154" s="39">
        <f>SUM(A152+1)</f>
        <v>146</v>
      </c>
      <c r="B154" s="39" t="s">
        <v>124</v>
      </c>
      <c r="C154" s="123" t="s">
        <v>415</v>
      </c>
      <c r="D154" s="123" t="s">
        <v>407</v>
      </c>
      <c r="E154" s="39" t="s">
        <v>128</v>
      </c>
      <c r="F154" s="134" t="s">
        <v>260</v>
      </c>
      <c r="G154" s="39">
        <v>1</v>
      </c>
      <c r="H154" s="124">
        <v>15000</v>
      </c>
      <c r="I154" s="44">
        <v>0.05</v>
      </c>
      <c r="J154" s="169">
        <f t="shared" si="5"/>
        <v>14250</v>
      </c>
    </row>
    <row r="155" spans="1:10" ht="15.75">
      <c r="A155" s="39">
        <f t="shared" si="7"/>
        <v>147</v>
      </c>
      <c r="B155" s="39" t="s">
        <v>124</v>
      </c>
      <c r="C155" s="123" t="s">
        <v>416</v>
      </c>
      <c r="D155" s="123" t="s">
        <v>409</v>
      </c>
      <c r="E155" s="39" t="s">
        <v>128</v>
      </c>
      <c r="F155" s="134" t="s">
        <v>260</v>
      </c>
      <c r="G155" s="39">
        <v>1</v>
      </c>
      <c r="H155" s="124">
        <v>55000</v>
      </c>
      <c r="I155" s="44">
        <v>0.05</v>
      </c>
      <c r="J155" s="169">
        <f t="shared" si="5"/>
        <v>52250</v>
      </c>
    </row>
    <row r="156" spans="1:10" ht="15.75">
      <c r="A156" s="39">
        <f t="shared" si="7"/>
        <v>148</v>
      </c>
      <c r="B156" s="39" t="s">
        <v>124</v>
      </c>
      <c r="C156" s="123" t="s">
        <v>417</v>
      </c>
      <c r="D156" s="123" t="s">
        <v>411</v>
      </c>
      <c r="E156" s="39" t="s">
        <v>128</v>
      </c>
      <c r="F156" s="134" t="s">
        <v>260</v>
      </c>
      <c r="G156" s="39">
        <v>1</v>
      </c>
      <c r="H156" s="124">
        <v>80000</v>
      </c>
      <c r="I156" s="44">
        <v>0.05</v>
      </c>
      <c r="J156" s="169">
        <f t="shared" si="5"/>
        <v>76000</v>
      </c>
    </row>
    <row r="157" spans="1:10" ht="15.75">
      <c r="A157" s="39">
        <f t="shared" si="7"/>
        <v>149</v>
      </c>
      <c r="B157" s="39" t="s">
        <v>124</v>
      </c>
      <c r="C157" s="123" t="s">
        <v>418</v>
      </c>
      <c r="D157" s="123" t="s">
        <v>413</v>
      </c>
      <c r="E157" s="39" t="s">
        <v>128</v>
      </c>
      <c r="F157" s="134" t="s">
        <v>260</v>
      </c>
      <c r="G157" s="39">
        <v>1</v>
      </c>
      <c r="H157" s="124">
        <v>140000</v>
      </c>
      <c r="I157" s="44">
        <v>0.05</v>
      </c>
      <c r="J157" s="169">
        <f t="shared" si="5"/>
        <v>133000</v>
      </c>
    </row>
    <row r="158" spans="1:10" ht="15.75">
      <c r="A158" s="39">
        <f t="shared" si="7"/>
        <v>150</v>
      </c>
      <c r="B158" s="39" t="s">
        <v>124</v>
      </c>
      <c r="C158" s="133" t="s">
        <v>419</v>
      </c>
      <c r="D158" s="133" t="s">
        <v>420</v>
      </c>
      <c r="E158" s="39" t="s">
        <v>128</v>
      </c>
      <c r="F158" s="134" t="s">
        <v>260</v>
      </c>
      <c r="G158" s="39">
        <v>1</v>
      </c>
      <c r="H158" s="135">
        <v>125000</v>
      </c>
      <c r="I158" s="44">
        <v>0.05</v>
      </c>
      <c r="J158" s="169">
        <f t="shared" si="5"/>
        <v>118750</v>
      </c>
    </row>
    <row r="159" spans="1:10" ht="15.75">
      <c r="A159" s="39">
        <f t="shared" si="7"/>
        <v>151</v>
      </c>
      <c r="B159" s="39" t="s">
        <v>124</v>
      </c>
      <c r="C159" s="133" t="s">
        <v>421</v>
      </c>
      <c r="D159" s="133" t="s">
        <v>422</v>
      </c>
      <c r="E159" s="39" t="s">
        <v>128</v>
      </c>
      <c r="F159" s="134" t="s">
        <v>260</v>
      </c>
      <c r="G159" s="39">
        <v>1</v>
      </c>
      <c r="H159" s="135">
        <v>160000</v>
      </c>
      <c r="I159" s="44">
        <v>0.05</v>
      </c>
      <c r="J159" s="169">
        <f t="shared" si="5"/>
        <v>152000</v>
      </c>
    </row>
    <row r="160" spans="1:10" ht="15.75">
      <c r="A160" s="39">
        <f t="shared" si="7"/>
        <v>152</v>
      </c>
      <c r="B160" s="39" t="s">
        <v>124</v>
      </c>
      <c r="C160" s="123"/>
      <c r="D160" s="52" t="s">
        <v>423</v>
      </c>
      <c r="E160" s="39"/>
      <c r="F160" s="134"/>
      <c r="G160" s="39"/>
      <c r="H160" s="124"/>
      <c r="I160" s="44"/>
      <c r="J160" s="169">
        <f t="shared" si="5"/>
        <v>0</v>
      </c>
    </row>
    <row r="161" spans="1:10" ht="15.75">
      <c r="A161" s="39">
        <f t="shared" si="7"/>
        <v>153</v>
      </c>
      <c r="B161" s="39" t="s">
        <v>124</v>
      </c>
      <c r="C161" s="137" t="s">
        <v>424</v>
      </c>
      <c r="D161" s="137" t="s">
        <v>425</v>
      </c>
      <c r="E161" s="39" t="s">
        <v>128</v>
      </c>
      <c r="F161" s="134" t="s">
        <v>260</v>
      </c>
      <c r="G161" s="39">
        <v>1</v>
      </c>
      <c r="H161" s="138">
        <v>1000</v>
      </c>
      <c r="I161" s="44">
        <v>0.05</v>
      </c>
      <c r="J161" s="169">
        <f t="shared" si="5"/>
        <v>950</v>
      </c>
    </row>
    <row r="162" spans="1:10" ht="15.75">
      <c r="A162" s="39">
        <f t="shared" si="7"/>
        <v>154</v>
      </c>
      <c r="B162" s="39" t="s">
        <v>124</v>
      </c>
      <c r="C162" s="137" t="s">
        <v>426</v>
      </c>
      <c r="D162" s="137" t="s">
        <v>427</v>
      </c>
      <c r="E162" s="39" t="s">
        <v>128</v>
      </c>
      <c r="F162" s="134" t="s">
        <v>260</v>
      </c>
      <c r="G162" s="39">
        <v>1</v>
      </c>
      <c r="H162" s="138">
        <v>4250</v>
      </c>
      <c r="I162" s="44">
        <v>0.05</v>
      </c>
      <c r="J162" s="169">
        <f t="shared" si="5"/>
        <v>4037.5</v>
      </c>
    </row>
    <row r="163" spans="1:10" ht="15.75">
      <c r="A163" s="39">
        <f t="shared" si="7"/>
        <v>155</v>
      </c>
      <c r="B163" s="39" t="s">
        <v>124</v>
      </c>
      <c r="C163" s="137" t="s">
        <v>333</v>
      </c>
      <c r="D163" s="137" t="s">
        <v>428</v>
      </c>
      <c r="E163" s="39" t="s">
        <v>128</v>
      </c>
      <c r="F163" s="134" t="s">
        <v>260</v>
      </c>
      <c r="G163" s="39">
        <v>1</v>
      </c>
      <c r="H163" s="138">
        <v>7500</v>
      </c>
      <c r="I163" s="44">
        <v>0.05</v>
      </c>
      <c r="J163" s="169">
        <f t="shared" ref="J163:J241" si="8">H163*(1-I163)</f>
        <v>7125</v>
      </c>
    </row>
    <row r="164" spans="1:10" ht="47.25">
      <c r="A164" s="39">
        <f t="shared" si="7"/>
        <v>156</v>
      </c>
      <c r="B164" s="39" t="s">
        <v>124</v>
      </c>
      <c r="C164" s="123" t="s">
        <v>429</v>
      </c>
      <c r="D164" s="123" t="s">
        <v>430</v>
      </c>
      <c r="E164" s="39" t="s">
        <v>128</v>
      </c>
      <c r="F164" s="39" t="s">
        <v>431</v>
      </c>
      <c r="G164" s="39">
        <v>1</v>
      </c>
      <c r="H164" s="124">
        <v>50000</v>
      </c>
      <c r="I164" s="44">
        <v>0.05</v>
      </c>
      <c r="J164" s="169">
        <f t="shared" si="8"/>
        <v>47500</v>
      </c>
    </row>
    <row r="165" spans="1:10" ht="15.75">
      <c r="A165" s="39">
        <f t="shared" si="7"/>
        <v>157</v>
      </c>
      <c r="B165" s="39" t="s">
        <v>124</v>
      </c>
      <c r="C165" s="123" t="s">
        <v>432</v>
      </c>
      <c r="D165" s="123" t="s">
        <v>433</v>
      </c>
      <c r="E165" s="39" t="s">
        <v>128</v>
      </c>
      <c r="F165" s="39" t="s">
        <v>431</v>
      </c>
      <c r="G165" s="39">
        <v>1</v>
      </c>
      <c r="H165" s="124">
        <v>15000</v>
      </c>
      <c r="I165" s="44">
        <v>0.05</v>
      </c>
      <c r="J165" s="169">
        <f t="shared" si="8"/>
        <v>14250</v>
      </c>
    </row>
    <row r="166" spans="1:10" s="139" customFormat="1" ht="15.75">
      <c r="A166" s="45"/>
      <c r="B166" s="45"/>
      <c r="C166" s="125"/>
      <c r="D166" s="47" t="s">
        <v>434</v>
      </c>
      <c r="E166" s="45"/>
      <c r="F166" s="45"/>
      <c r="G166" s="45"/>
      <c r="H166" s="132"/>
      <c r="I166" s="46"/>
      <c r="J166" s="171"/>
    </row>
    <row r="167" spans="1:10" s="139" customFormat="1" ht="15.75">
      <c r="A167" s="39">
        <f>SUM(A165+1)</f>
        <v>158</v>
      </c>
      <c r="B167" s="39" t="s">
        <v>124</v>
      </c>
      <c r="C167" s="140" t="s">
        <v>435</v>
      </c>
      <c r="D167" s="140" t="s">
        <v>436</v>
      </c>
      <c r="E167" s="141" t="s">
        <v>128</v>
      </c>
      <c r="F167" s="141" t="s">
        <v>260</v>
      </c>
      <c r="G167" s="39">
        <v>1</v>
      </c>
      <c r="H167" s="163">
        <v>7463</v>
      </c>
      <c r="I167" s="44">
        <v>0.05</v>
      </c>
      <c r="J167" s="169">
        <f t="shared" si="8"/>
        <v>7089.8499999999995</v>
      </c>
    </row>
    <row r="168" spans="1:10" s="139" customFormat="1" ht="15.75">
      <c r="A168" s="39">
        <f>SUM(A167+1)</f>
        <v>159</v>
      </c>
      <c r="B168" s="39" t="s">
        <v>124</v>
      </c>
      <c r="C168" s="140" t="s">
        <v>437</v>
      </c>
      <c r="D168" s="140" t="s">
        <v>438</v>
      </c>
      <c r="E168" s="141" t="s">
        <v>128</v>
      </c>
      <c r="F168" s="141" t="s">
        <v>260</v>
      </c>
      <c r="G168" s="39">
        <v>1</v>
      </c>
      <c r="H168" s="163">
        <v>11800</v>
      </c>
      <c r="I168" s="44">
        <v>0.05</v>
      </c>
      <c r="J168" s="169">
        <f t="shared" si="8"/>
        <v>11210</v>
      </c>
    </row>
    <row r="169" spans="1:10" s="139" customFormat="1" ht="15.75">
      <c r="A169" s="39">
        <f>SUM(A168+1)</f>
        <v>160</v>
      </c>
      <c r="B169" s="39" t="s">
        <v>124</v>
      </c>
      <c r="C169" s="140" t="s">
        <v>439</v>
      </c>
      <c r="D169" s="140" t="s">
        <v>440</v>
      </c>
      <c r="E169" s="141" t="s">
        <v>128</v>
      </c>
      <c r="F169" s="141" t="s">
        <v>260</v>
      </c>
      <c r="G169" s="39">
        <v>1</v>
      </c>
      <c r="H169" s="163">
        <v>16688</v>
      </c>
      <c r="I169" s="44">
        <v>0.05</v>
      </c>
      <c r="J169" s="169">
        <f t="shared" si="8"/>
        <v>15853.599999999999</v>
      </c>
    </row>
    <row r="170" spans="1:10" s="139" customFormat="1" ht="15.75">
      <c r="A170" s="39">
        <f>SUM(A169+1)</f>
        <v>161</v>
      </c>
      <c r="B170" s="39" t="s">
        <v>124</v>
      </c>
      <c r="C170" s="140" t="s">
        <v>441</v>
      </c>
      <c r="D170" s="140" t="s">
        <v>442</v>
      </c>
      <c r="E170" s="141" t="s">
        <v>128</v>
      </c>
      <c r="F170" s="141" t="s">
        <v>260</v>
      </c>
      <c r="G170" s="39">
        <v>1</v>
      </c>
      <c r="H170" s="163">
        <v>23600</v>
      </c>
      <c r="I170" s="44">
        <v>0.05</v>
      </c>
      <c r="J170" s="169">
        <f t="shared" si="8"/>
        <v>22420</v>
      </c>
    </row>
    <row r="171" spans="1:10" s="139" customFormat="1" ht="15.75">
      <c r="A171" s="39">
        <f t="shared" ref="A171:A234" si="9">SUM(A170+1)</f>
        <v>162</v>
      </c>
      <c r="B171" s="39" t="s">
        <v>124</v>
      </c>
      <c r="C171" s="140" t="s">
        <v>443</v>
      </c>
      <c r="D171" s="140" t="s">
        <v>444</v>
      </c>
      <c r="E171" s="141" t="s">
        <v>128</v>
      </c>
      <c r="F171" s="141" t="s">
        <v>260</v>
      </c>
      <c r="G171" s="39">
        <v>1</v>
      </c>
      <c r="H171" s="163">
        <v>26386</v>
      </c>
      <c r="I171" s="44">
        <v>0.05</v>
      </c>
      <c r="J171" s="169">
        <f t="shared" si="8"/>
        <v>25066.699999999997</v>
      </c>
    </row>
    <row r="172" spans="1:10" s="139" customFormat="1" ht="15.75">
      <c r="A172" s="39">
        <f t="shared" si="9"/>
        <v>163</v>
      </c>
      <c r="B172" s="39" t="s">
        <v>124</v>
      </c>
      <c r="C172" s="140" t="s">
        <v>445</v>
      </c>
      <c r="D172" s="140" t="s">
        <v>446</v>
      </c>
      <c r="E172" s="141" t="s">
        <v>128</v>
      </c>
      <c r="F172" s="141" t="s">
        <v>260</v>
      </c>
      <c r="G172" s="39">
        <v>1</v>
      </c>
      <c r="H172" s="163">
        <v>28904</v>
      </c>
      <c r="I172" s="44">
        <v>0.05</v>
      </c>
      <c r="J172" s="169">
        <f t="shared" si="8"/>
        <v>27458.799999999999</v>
      </c>
    </row>
    <row r="173" spans="1:10" s="139" customFormat="1" ht="15.75">
      <c r="A173" s="39">
        <f t="shared" si="9"/>
        <v>164</v>
      </c>
      <c r="B173" s="39" t="s">
        <v>124</v>
      </c>
      <c r="C173" s="140" t="s">
        <v>447</v>
      </c>
      <c r="D173" s="140" t="s">
        <v>448</v>
      </c>
      <c r="E173" s="141" t="s">
        <v>128</v>
      </c>
      <c r="F173" s="141" t="s">
        <v>260</v>
      </c>
      <c r="G173" s="39">
        <v>1</v>
      </c>
      <c r="H173" s="163">
        <v>33376</v>
      </c>
      <c r="I173" s="44">
        <v>0.05</v>
      </c>
      <c r="J173" s="169">
        <f t="shared" si="8"/>
        <v>31707.199999999997</v>
      </c>
    </row>
    <row r="174" spans="1:10" s="139" customFormat="1" ht="15.75">
      <c r="A174" s="39">
        <f t="shared" si="9"/>
        <v>165</v>
      </c>
      <c r="B174" s="39" t="s">
        <v>124</v>
      </c>
      <c r="C174" s="140" t="s">
        <v>449</v>
      </c>
      <c r="D174" s="140" t="s">
        <v>450</v>
      </c>
      <c r="E174" s="141" t="s">
        <v>128</v>
      </c>
      <c r="F174" s="141" t="s">
        <v>260</v>
      </c>
      <c r="G174" s="39">
        <v>1</v>
      </c>
      <c r="H174" s="163">
        <v>47201</v>
      </c>
      <c r="I174" s="44">
        <v>0.05</v>
      </c>
      <c r="J174" s="169">
        <f t="shared" si="8"/>
        <v>44840.95</v>
      </c>
    </row>
    <row r="175" spans="1:10" s="139" customFormat="1" ht="15.75">
      <c r="A175" s="39">
        <f t="shared" si="9"/>
        <v>166</v>
      </c>
      <c r="B175" s="39" t="s">
        <v>124</v>
      </c>
      <c r="C175" s="140" t="s">
        <v>451</v>
      </c>
      <c r="D175" s="140" t="s">
        <v>452</v>
      </c>
      <c r="E175" s="141" t="s">
        <v>128</v>
      </c>
      <c r="F175" s="141" t="s">
        <v>260</v>
      </c>
      <c r="G175" s="39">
        <v>1</v>
      </c>
      <c r="H175" s="163">
        <v>52772</v>
      </c>
      <c r="I175" s="44">
        <v>0.05</v>
      </c>
      <c r="J175" s="169">
        <f t="shared" si="8"/>
        <v>50133.399999999994</v>
      </c>
    </row>
    <row r="176" spans="1:10" s="139" customFormat="1" ht="15.75">
      <c r="A176" s="39">
        <f t="shared" si="9"/>
        <v>167</v>
      </c>
      <c r="B176" s="39" t="s">
        <v>124</v>
      </c>
      <c r="C176" s="140" t="s">
        <v>453</v>
      </c>
      <c r="D176" s="140" t="s">
        <v>454</v>
      </c>
      <c r="E176" s="141" t="s">
        <v>128</v>
      </c>
      <c r="F176" s="141" t="s">
        <v>260</v>
      </c>
      <c r="G176" s="39">
        <v>1</v>
      </c>
      <c r="H176" s="163">
        <v>64632</v>
      </c>
      <c r="I176" s="44">
        <v>0.05</v>
      </c>
      <c r="J176" s="169">
        <f t="shared" si="8"/>
        <v>61400.399999999994</v>
      </c>
    </row>
    <row r="177" spans="1:10" s="139" customFormat="1" ht="15.75">
      <c r="A177" s="39">
        <f t="shared" si="9"/>
        <v>168</v>
      </c>
      <c r="B177" s="39" t="s">
        <v>124</v>
      </c>
      <c r="C177" s="140" t="s">
        <v>455</v>
      </c>
      <c r="D177" s="140" t="s">
        <v>456</v>
      </c>
      <c r="E177" s="141" t="s">
        <v>128</v>
      </c>
      <c r="F177" s="141" t="s">
        <v>260</v>
      </c>
      <c r="G177" s="39">
        <v>1</v>
      </c>
      <c r="H177" s="163">
        <v>74631</v>
      </c>
      <c r="I177" s="44">
        <v>0.05</v>
      </c>
      <c r="J177" s="169">
        <f t="shared" si="8"/>
        <v>70899.45</v>
      </c>
    </row>
    <row r="178" spans="1:10" s="139" customFormat="1" ht="15.75">
      <c r="A178" s="39">
        <f t="shared" si="9"/>
        <v>169</v>
      </c>
      <c r="B178" s="39" t="s">
        <v>124</v>
      </c>
      <c r="C178" s="140" t="s">
        <v>457</v>
      </c>
      <c r="D178" s="140" t="s">
        <v>458</v>
      </c>
      <c r="E178" s="141" t="s">
        <v>128</v>
      </c>
      <c r="F178" s="141" t="s">
        <v>260</v>
      </c>
      <c r="G178" s="39">
        <v>1</v>
      </c>
      <c r="H178" s="163">
        <v>83440</v>
      </c>
      <c r="I178" s="44">
        <v>0.05</v>
      </c>
      <c r="J178" s="169">
        <f t="shared" si="8"/>
        <v>79268</v>
      </c>
    </row>
    <row r="179" spans="1:10" s="139" customFormat="1" ht="15.75">
      <c r="A179" s="39">
        <f t="shared" si="9"/>
        <v>170</v>
      </c>
      <c r="B179" s="39" t="s">
        <v>124</v>
      </c>
      <c r="C179" s="140" t="s">
        <v>459</v>
      </c>
      <c r="D179" s="140" t="s">
        <v>460</v>
      </c>
      <c r="E179" s="141" t="s">
        <v>128</v>
      </c>
      <c r="F179" s="141" t="s">
        <v>260</v>
      </c>
      <c r="G179" s="39">
        <v>1</v>
      </c>
      <c r="H179" s="163">
        <v>91404</v>
      </c>
      <c r="I179" s="44">
        <v>0.05</v>
      </c>
      <c r="J179" s="169">
        <f t="shared" si="8"/>
        <v>86833.8</v>
      </c>
    </row>
    <row r="180" spans="1:10" s="139" customFormat="1" ht="15.75">
      <c r="A180" s="39">
        <f t="shared" si="9"/>
        <v>171</v>
      </c>
      <c r="B180" s="39" t="s">
        <v>124</v>
      </c>
      <c r="C180" s="140" t="s">
        <v>461</v>
      </c>
      <c r="D180" s="140" t="s">
        <v>462</v>
      </c>
      <c r="E180" s="141" t="s">
        <v>128</v>
      </c>
      <c r="F180" s="141" t="s">
        <v>260</v>
      </c>
      <c r="G180" s="39">
        <v>1</v>
      </c>
      <c r="H180" s="163">
        <v>100128</v>
      </c>
      <c r="I180" s="44">
        <v>0.05</v>
      </c>
      <c r="J180" s="169">
        <f t="shared" si="8"/>
        <v>95121.599999999991</v>
      </c>
    </row>
    <row r="181" spans="1:10" s="139" customFormat="1" ht="15.75">
      <c r="A181" s="39">
        <f t="shared" si="9"/>
        <v>172</v>
      </c>
      <c r="B181" s="39" t="s">
        <v>124</v>
      </c>
      <c r="C181" s="140" t="s">
        <v>463</v>
      </c>
      <c r="D181" s="140" t="s">
        <v>464</v>
      </c>
      <c r="E181" s="141" t="s">
        <v>128</v>
      </c>
      <c r="F181" s="141" t="s">
        <v>260</v>
      </c>
      <c r="G181" s="39">
        <v>1</v>
      </c>
      <c r="H181" s="163">
        <v>105544</v>
      </c>
      <c r="I181" s="44">
        <v>0.05</v>
      </c>
      <c r="J181" s="169">
        <f t="shared" si="8"/>
        <v>100266.79999999999</v>
      </c>
    </row>
    <row r="182" spans="1:10" s="139" customFormat="1" ht="15.75">
      <c r="A182" s="39">
        <f t="shared" si="9"/>
        <v>173</v>
      </c>
      <c r="B182" s="39" t="s">
        <v>124</v>
      </c>
      <c r="C182" s="140" t="s">
        <v>465</v>
      </c>
      <c r="D182" s="140" t="s">
        <v>466</v>
      </c>
      <c r="E182" s="141" t="s">
        <v>128</v>
      </c>
      <c r="F182" s="141" t="s">
        <v>260</v>
      </c>
      <c r="G182" s="39">
        <v>1</v>
      </c>
      <c r="H182" s="163">
        <v>111947</v>
      </c>
      <c r="I182" s="44">
        <v>0.05</v>
      </c>
      <c r="J182" s="169">
        <f t="shared" si="8"/>
        <v>106349.65</v>
      </c>
    </row>
    <row r="183" spans="1:10" s="139" customFormat="1" ht="15.75">
      <c r="A183" s="39">
        <f t="shared" si="9"/>
        <v>174</v>
      </c>
      <c r="B183" s="39" t="s">
        <v>124</v>
      </c>
      <c r="C183" s="140" t="s">
        <v>467</v>
      </c>
      <c r="D183" s="140" t="s">
        <v>466</v>
      </c>
      <c r="E183" s="141" t="s">
        <v>128</v>
      </c>
      <c r="F183" s="141" t="s">
        <v>260</v>
      </c>
      <c r="G183" s="39">
        <v>1</v>
      </c>
      <c r="H183" s="163">
        <v>118002</v>
      </c>
      <c r="I183" s="44">
        <v>0.05</v>
      </c>
      <c r="J183" s="169">
        <f t="shared" si="8"/>
        <v>112101.9</v>
      </c>
    </row>
    <row r="184" spans="1:10" s="139" customFormat="1" ht="15.75">
      <c r="A184" s="39">
        <f t="shared" si="9"/>
        <v>175</v>
      </c>
      <c r="B184" s="39" t="s">
        <v>124</v>
      </c>
      <c r="C184" s="140" t="s">
        <v>468</v>
      </c>
      <c r="D184" s="140" t="s">
        <v>469</v>
      </c>
      <c r="E184" s="141" t="s">
        <v>128</v>
      </c>
      <c r="F184" s="141" t="s">
        <v>260</v>
      </c>
      <c r="G184" s="39">
        <v>1</v>
      </c>
      <c r="H184" s="163">
        <v>123762</v>
      </c>
      <c r="I184" s="44">
        <v>0.05</v>
      </c>
      <c r="J184" s="169">
        <f t="shared" si="8"/>
        <v>117573.9</v>
      </c>
    </row>
    <row r="185" spans="1:10" s="139" customFormat="1" ht="15.75">
      <c r="A185" s="39">
        <f t="shared" si="9"/>
        <v>176</v>
      </c>
      <c r="B185" s="39" t="s">
        <v>124</v>
      </c>
      <c r="C185" s="140" t="s">
        <v>470</v>
      </c>
      <c r="D185" s="140" t="s">
        <v>471</v>
      </c>
      <c r="E185" s="141" t="s">
        <v>128</v>
      </c>
      <c r="F185" s="141" t="s">
        <v>260</v>
      </c>
      <c r="G185" s="39">
        <v>1</v>
      </c>
      <c r="H185" s="163">
        <v>129265</v>
      </c>
      <c r="I185" s="44">
        <v>0.05</v>
      </c>
      <c r="J185" s="169">
        <f t="shared" si="8"/>
        <v>122801.75</v>
      </c>
    </row>
    <row r="186" spans="1:10" s="139" customFormat="1" ht="15.75">
      <c r="A186" s="39">
        <f t="shared" si="9"/>
        <v>177</v>
      </c>
      <c r="B186" s="39" t="s">
        <v>124</v>
      </c>
      <c r="C186" s="140" t="s">
        <v>472</v>
      </c>
      <c r="D186" s="140" t="s">
        <v>473</v>
      </c>
      <c r="E186" s="141" t="s">
        <v>128</v>
      </c>
      <c r="F186" s="141" t="s">
        <v>260</v>
      </c>
      <c r="G186" s="39">
        <v>1</v>
      </c>
      <c r="H186" s="163">
        <v>139622</v>
      </c>
      <c r="I186" s="44">
        <v>0.05</v>
      </c>
      <c r="J186" s="169">
        <f t="shared" si="8"/>
        <v>132640.9</v>
      </c>
    </row>
    <row r="187" spans="1:10" s="139" customFormat="1" ht="15.75">
      <c r="A187" s="39">
        <f t="shared" si="9"/>
        <v>178</v>
      </c>
      <c r="B187" s="39" t="s">
        <v>124</v>
      </c>
      <c r="C187" s="140" t="s">
        <v>474</v>
      </c>
      <c r="D187" s="140" t="s">
        <v>475</v>
      </c>
      <c r="E187" s="141" t="s">
        <v>128</v>
      </c>
      <c r="F187" s="141" t="s">
        <v>260</v>
      </c>
      <c r="G187" s="39">
        <v>1</v>
      </c>
      <c r="H187" s="163">
        <v>149262</v>
      </c>
      <c r="I187" s="44">
        <v>0.05</v>
      </c>
      <c r="J187" s="169">
        <f t="shared" si="8"/>
        <v>141798.9</v>
      </c>
    </row>
    <row r="188" spans="1:10" s="139" customFormat="1" ht="15.75">
      <c r="A188" s="39">
        <f t="shared" si="9"/>
        <v>179</v>
      </c>
      <c r="B188" s="39" t="s">
        <v>124</v>
      </c>
      <c r="C188" s="140" t="s">
        <v>476</v>
      </c>
      <c r="D188" s="140" t="s">
        <v>477</v>
      </c>
      <c r="E188" s="141" t="s">
        <v>128</v>
      </c>
      <c r="F188" s="141" t="s">
        <v>260</v>
      </c>
      <c r="G188" s="39">
        <v>1</v>
      </c>
      <c r="H188" s="163">
        <v>166880</v>
      </c>
      <c r="I188" s="44">
        <v>0.05</v>
      </c>
      <c r="J188" s="169">
        <f t="shared" si="8"/>
        <v>158536</v>
      </c>
    </row>
    <row r="189" spans="1:10" s="139" customFormat="1" ht="15.75">
      <c r="A189" s="39">
        <f t="shared" si="9"/>
        <v>180</v>
      </c>
      <c r="B189" s="39" t="s">
        <v>124</v>
      </c>
      <c r="C189" s="140" t="s">
        <v>478</v>
      </c>
      <c r="D189" s="140" t="s">
        <v>479</v>
      </c>
      <c r="E189" s="141" t="s">
        <v>128</v>
      </c>
      <c r="F189" s="141" t="s">
        <v>260</v>
      </c>
      <c r="G189" s="39">
        <v>1</v>
      </c>
      <c r="H189" s="163">
        <v>182808</v>
      </c>
      <c r="I189" s="44">
        <v>0.05</v>
      </c>
      <c r="J189" s="169">
        <f t="shared" si="8"/>
        <v>173667.6</v>
      </c>
    </row>
    <row r="190" spans="1:10" s="139" customFormat="1" ht="15.75">
      <c r="A190" s="39">
        <f t="shared" si="9"/>
        <v>181</v>
      </c>
      <c r="B190" s="39" t="s">
        <v>124</v>
      </c>
      <c r="C190" s="140" t="s">
        <v>480</v>
      </c>
      <c r="D190" s="140" t="s">
        <v>481</v>
      </c>
      <c r="E190" s="141" t="s">
        <v>128</v>
      </c>
      <c r="F190" s="141" t="s">
        <v>260</v>
      </c>
      <c r="G190" s="39">
        <v>1</v>
      </c>
      <c r="H190" s="163">
        <v>204386</v>
      </c>
      <c r="I190" s="44">
        <v>0.05</v>
      </c>
      <c r="J190" s="169">
        <f t="shared" si="8"/>
        <v>194166.69999999998</v>
      </c>
    </row>
    <row r="191" spans="1:10" s="139" customFormat="1" ht="15.75">
      <c r="A191" s="39">
        <f t="shared" si="9"/>
        <v>182</v>
      </c>
      <c r="B191" s="39" t="s">
        <v>124</v>
      </c>
      <c r="C191" s="140" t="s">
        <v>482</v>
      </c>
      <c r="D191" s="140" t="s">
        <v>483</v>
      </c>
      <c r="E191" s="141" t="s">
        <v>128</v>
      </c>
      <c r="F191" s="141" t="s">
        <v>260</v>
      </c>
      <c r="G191" s="39">
        <v>1</v>
      </c>
      <c r="H191" s="163">
        <v>236005</v>
      </c>
      <c r="I191" s="44">
        <v>0.05</v>
      </c>
      <c r="J191" s="169">
        <f t="shared" si="8"/>
        <v>224204.75</v>
      </c>
    </row>
    <row r="192" spans="1:10" s="139" customFormat="1" ht="15.75">
      <c r="A192" s="39">
        <f t="shared" si="9"/>
        <v>183</v>
      </c>
      <c r="B192" s="39" t="s">
        <v>124</v>
      </c>
      <c r="C192" s="140" t="s">
        <v>484</v>
      </c>
      <c r="D192" s="140" t="s">
        <v>485</v>
      </c>
      <c r="E192" s="141" t="s">
        <v>128</v>
      </c>
      <c r="F192" s="141" t="s">
        <v>260</v>
      </c>
      <c r="G192" s="39">
        <v>1</v>
      </c>
      <c r="H192" s="163">
        <v>263861</v>
      </c>
      <c r="I192" s="44">
        <v>0.05</v>
      </c>
      <c r="J192" s="169">
        <f t="shared" si="8"/>
        <v>250667.94999999998</v>
      </c>
    </row>
    <row r="193" spans="1:10" s="139" customFormat="1" ht="15.75">
      <c r="A193" s="39">
        <f t="shared" si="9"/>
        <v>184</v>
      </c>
      <c r="B193" s="39" t="s">
        <v>124</v>
      </c>
      <c r="C193" s="140" t="s">
        <v>486</v>
      </c>
      <c r="D193" s="140" t="s">
        <v>487</v>
      </c>
      <c r="E193" s="141" t="s">
        <v>128</v>
      </c>
      <c r="F193" s="141" t="s">
        <v>260</v>
      </c>
      <c r="G193" s="39">
        <v>1</v>
      </c>
      <c r="H193" s="163">
        <v>289046</v>
      </c>
      <c r="I193" s="44">
        <v>0.05</v>
      </c>
      <c r="J193" s="169">
        <f t="shared" si="8"/>
        <v>274593.7</v>
      </c>
    </row>
    <row r="194" spans="1:10" s="139" customFormat="1" ht="15.75">
      <c r="A194" s="39">
        <f t="shared" si="9"/>
        <v>185</v>
      </c>
      <c r="B194" s="39" t="s">
        <v>124</v>
      </c>
      <c r="C194" s="140" t="s">
        <v>488</v>
      </c>
      <c r="D194" s="140" t="s">
        <v>489</v>
      </c>
      <c r="E194" s="141" t="s">
        <v>128</v>
      </c>
      <c r="F194" s="141" t="s">
        <v>260</v>
      </c>
      <c r="G194" s="39">
        <v>1</v>
      </c>
      <c r="H194" s="163">
        <v>298525</v>
      </c>
      <c r="I194" s="44">
        <v>0.05</v>
      </c>
      <c r="J194" s="169">
        <f t="shared" si="8"/>
        <v>283598.75</v>
      </c>
    </row>
    <row r="195" spans="1:10" s="139" customFormat="1" ht="15.75">
      <c r="A195" s="39">
        <f t="shared" si="9"/>
        <v>186</v>
      </c>
      <c r="B195" s="39" t="s">
        <v>124</v>
      </c>
      <c r="C195" s="140" t="s">
        <v>490</v>
      </c>
      <c r="D195" s="140" t="s">
        <v>491</v>
      </c>
      <c r="E195" s="141" t="s">
        <v>128</v>
      </c>
      <c r="F195" s="141" t="s">
        <v>260</v>
      </c>
      <c r="G195" s="39">
        <v>1</v>
      </c>
      <c r="H195" s="163">
        <v>307713</v>
      </c>
      <c r="I195" s="44">
        <v>0.05</v>
      </c>
      <c r="J195" s="169">
        <f t="shared" si="8"/>
        <v>292327.34999999998</v>
      </c>
    </row>
    <row r="196" spans="1:10" s="139" customFormat="1" ht="15.75">
      <c r="A196" s="39">
        <f t="shared" si="9"/>
        <v>187</v>
      </c>
      <c r="B196" s="39" t="s">
        <v>124</v>
      </c>
      <c r="C196" s="140" t="s">
        <v>492</v>
      </c>
      <c r="D196" s="140" t="s">
        <v>493</v>
      </c>
      <c r="E196" s="141" t="s">
        <v>128</v>
      </c>
      <c r="F196" s="141" t="s">
        <v>260</v>
      </c>
      <c r="G196" s="39">
        <v>1</v>
      </c>
      <c r="H196" s="163">
        <v>316634</v>
      </c>
      <c r="I196" s="44">
        <v>0.05</v>
      </c>
      <c r="J196" s="169">
        <f t="shared" si="8"/>
        <v>300802.3</v>
      </c>
    </row>
    <row r="197" spans="1:10" s="139" customFormat="1" ht="15.75">
      <c r="A197" s="39">
        <f t="shared" si="9"/>
        <v>188</v>
      </c>
      <c r="B197" s="39" t="s">
        <v>124</v>
      </c>
      <c r="C197" s="140" t="s">
        <v>494</v>
      </c>
      <c r="D197" s="140" t="s">
        <v>495</v>
      </c>
      <c r="E197" s="141" t="s">
        <v>128</v>
      </c>
      <c r="F197" s="141" t="s">
        <v>260</v>
      </c>
      <c r="G197" s="39">
        <v>1</v>
      </c>
      <c r="H197" s="163">
        <v>333761</v>
      </c>
      <c r="I197" s="44">
        <v>0.05</v>
      </c>
      <c r="J197" s="169">
        <f t="shared" si="8"/>
        <v>317072.95</v>
      </c>
    </row>
    <row r="198" spans="1:10" s="139" customFormat="1" ht="15.75">
      <c r="A198" s="39">
        <f t="shared" si="9"/>
        <v>189</v>
      </c>
      <c r="B198" s="39" t="s">
        <v>124</v>
      </c>
      <c r="C198" s="140" t="s">
        <v>496</v>
      </c>
      <c r="D198" s="140" t="s">
        <v>497</v>
      </c>
      <c r="E198" s="141" t="s">
        <v>128</v>
      </c>
      <c r="F198" s="141" t="s">
        <v>260</v>
      </c>
      <c r="G198" s="39">
        <v>1</v>
      </c>
      <c r="H198" s="163">
        <v>373156</v>
      </c>
      <c r="I198" s="44">
        <v>0.05</v>
      </c>
      <c r="J198" s="169">
        <f t="shared" si="8"/>
        <v>354498.2</v>
      </c>
    </row>
    <row r="199" spans="1:10" s="139" customFormat="1" ht="15.75">
      <c r="A199" s="39">
        <f t="shared" si="9"/>
        <v>190</v>
      </c>
      <c r="B199" s="39" t="s">
        <v>124</v>
      </c>
      <c r="C199" s="140" t="s">
        <v>498</v>
      </c>
      <c r="D199" s="140" t="s">
        <v>499</v>
      </c>
      <c r="E199" s="141" t="s">
        <v>128</v>
      </c>
      <c r="F199" s="141" t="s">
        <v>260</v>
      </c>
      <c r="G199" s="39">
        <v>1</v>
      </c>
      <c r="H199" s="163">
        <v>408772</v>
      </c>
      <c r="I199" s="44">
        <v>0.05</v>
      </c>
      <c r="J199" s="169">
        <f t="shared" si="8"/>
        <v>388333.39999999997</v>
      </c>
    </row>
    <row r="200" spans="1:10" s="139" customFormat="1" ht="15.75">
      <c r="A200" s="39">
        <f t="shared" si="9"/>
        <v>191</v>
      </c>
      <c r="B200" s="39" t="s">
        <v>124</v>
      </c>
      <c r="C200" s="140" t="s">
        <v>500</v>
      </c>
      <c r="D200" s="140" t="s">
        <v>501</v>
      </c>
      <c r="E200" s="141" t="s">
        <v>128</v>
      </c>
      <c r="F200" s="141" t="s">
        <v>260</v>
      </c>
      <c r="G200" s="39">
        <v>1</v>
      </c>
      <c r="H200" s="163">
        <v>527723</v>
      </c>
      <c r="I200" s="44">
        <v>0.05</v>
      </c>
      <c r="J200" s="169">
        <f t="shared" si="8"/>
        <v>501336.85</v>
      </c>
    </row>
    <row r="201" spans="1:10" s="139" customFormat="1" ht="15.75">
      <c r="A201" s="39">
        <f t="shared" si="9"/>
        <v>192</v>
      </c>
      <c r="B201" s="39" t="s">
        <v>124</v>
      </c>
      <c r="C201" s="140" t="s">
        <v>502</v>
      </c>
      <c r="D201" s="140" t="s">
        <v>503</v>
      </c>
      <c r="E201" s="141" t="s">
        <v>128</v>
      </c>
      <c r="F201" s="141" t="s">
        <v>260</v>
      </c>
      <c r="G201" s="39">
        <v>1</v>
      </c>
      <c r="H201" s="163">
        <v>746313</v>
      </c>
      <c r="I201" s="44">
        <v>0.05</v>
      </c>
      <c r="J201" s="169">
        <f t="shared" si="8"/>
        <v>708997.35</v>
      </c>
    </row>
    <row r="202" spans="1:10" s="139" customFormat="1" ht="15.75">
      <c r="A202" s="39">
        <f t="shared" si="9"/>
        <v>193</v>
      </c>
      <c r="B202" s="39" t="s">
        <v>124</v>
      </c>
      <c r="C202" s="140" t="s">
        <v>504</v>
      </c>
      <c r="D202" s="140" t="s">
        <v>505</v>
      </c>
      <c r="E202" s="141" t="s">
        <v>128</v>
      </c>
      <c r="F202" s="141" t="s">
        <v>260</v>
      </c>
      <c r="G202" s="39">
        <v>1</v>
      </c>
      <c r="H202" s="163">
        <v>1055447</v>
      </c>
      <c r="I202" s="44">
        <v>0.05</v>
      </c>
      <c r="J202" s="169">
        <f t="shared" si="8"/>
        <v>1002674.6499999999</v>
      </c>
    </row>
    <row r="203" spans="1:10" s="139" customFormat="1" ht="15.75">
      <c r="A203" s="39">
        <f t="shared" si="9"/>
        <v>194</v>
      </c>
      <c r="B203" s="39" t="s">
        <v>124</v>
      </c>
      <c r="C203" s="140" t="s">
        <v>506</v>
      </c>
      <c r="D203" s="140" t="s">
        <v>507</v>
      </c>
      <c r="E203" s="141" t="s">
        <v>128</v>
      </c>
      <c r="F203" s="141" t="s">
        <v>260</v>
      </c>
      <c r="G203" s="39">
        <v>1</v>
      </c>
      <c r="H203" s="163">
        <v>1492</v>
      </c>
      <c r="I203" s="44">
        <v>0.05</v>
      </c>
      <c r="J203" s="169">
        <f t="shared" si="8"/>
        <v>1417.3999999999999</v>
      </c>
    </row>
    <row r="204" spans="1:10" s="139" customFormat="1" ht="15.75">
      <c r="A204" s="39">
        <f t="shared" si="9"/>
        <v>195</v>
      </c>
      <c r="B204" s="39" t="s">
        <v>124</v>
      </c>
      <c r="C204" s="140" t="s">
        <v>508</v>
      </c>
      <c r="D204" s="140" t="s">
        <v>509</v>
      </c>
      <c r="E204" s="141" t="s">
        <v>128</v>
      </c>
      <c r="F204" s="141" t="s">
        <v>260</v>
      </c>
      <c r="G204" s="39">
        <v>1</v>
      </c>
      <c r="H204" s="163">
        <v>2360</v>
      </c>
      <c r="I204" s="44">
        <v>0.05</v>
      </c>
      <c r="J204" s="169">
        <f t="shared" si="8"/>
        <v>2242</v>
      </c>
    </row>
    <row r="205" spans="1:10" s="139" customFormat="1" ht="15.75">
      <c r="A205" s="39">
        <f t="shared" si="9"/>
        <v>196</v>
      </c>
      <c r="B205" s="39" t="s">
        <v>124</v>
      </c>
      <c r="C205" s="140" t="s">
        <v>510</v>
      </c>
      <c r="D205" s="140" t="s">
        <v>511</v>
      </c>
      <c r="E205" s="141" t="s">
        <v>128</v>
      </c>
      <c r="F205" s="141" t="s">
        <v>260</v>
      </c>
      <c r="G205" s="39">
        <v>1</v>
      </c>
      <c r="H205" s="163">
        <v>3337</v>
      </c>
      <c r="I205" s="44">
        <v>0.05</v>
      </c>
      <c r="J205" s="169">
        <f t="shared" si="8"/>
        <v>3170.1499999999996</v>
      </c>
    </row>
    <row r="206" spans="1:10" s="139" customFormat="1" ht="15.75">
      <c r="A206" s="39">
        <f t="shared" si="9"/>
        <v>197</v>
      </c>
      <c r="B206" s="39" t="s">
        <v>124</v>
      </c>
      <c r="C206" s="140" t="s">
        <v>512</v>
      </c>
      <c r="D206" s="140" t="s">
        <v>513</v>
      </c>
      <c r="E206" s="141" t="s">
        <v>128</v>
      </c>
      <c r="F206" s="141" t="s">
        <v>260</v>
      </c>
      <c r="G206" s="39">
        <v>1</v>
      </c>
      <c r="H206" s="163">
        <v>4720</v>
      </c>
      <c r="I206" s="44">
        <v>0.05</v>
      </c>
      <c r="J206" s="169">
        <f t="shared" si="8"/>
        <v>4484</v>
      </c>
    </row>
    <row r="207" spans="1:10" s="139" customFormat="1" ht="15.75">
      <c r="A207" s="39">
        <f t="shared" si="9"/>
        <v>198</v>
      </c>
      <c r="B207" s="39" t="s">
        <v>124</v>
      </c>
      <c r="C207" s="140" t="s">
        <v>514</v>
      </c>
      <c r="D207" s="140" t="s">
        <v>515</v>
      </c>
      <c r="E207" s="141" t="s">
        <v>128</v>
      </c>
      <c r="F207" s="141" t="s">
        <v>260</v>
      </c>
      <c r="G207" s="39">
        <v>1</v>
      </c>
      <c r="H207" s="163">
        <v>5277</v>
      </c>
      <c r="I207" s="44">
        <v>0.05</v>
      </c>
      <c r="J207" s="169">
        <f t="shared" si="8"/>
        <v>5013.1499999999996</v>
      </c>
    </row>
    <row r="208" spans="1:10" s="139" customFormat="1" ht="15.75">
      <c r="A208" s="39">
        <f t="shared" si="9"/>
        <v>199</v>
      </c>
      <c r="B208" s="39" t="s">
        <v>124</v>
      </c>
      <c r="C208" s="140" t="s">
        <v>516</v>
      </c>
      <c r="D208" s="140" t="s">
        <v>517</v>
      </c>
      <c r="E208" s="141" t="s">
        <v>128</v>
      </c>
      <c r="F208" s="141" t="s">
        <v>260</v>
      </c>
      <c r="G208" s="39">
        <v>1</v>
      </c>
      <c r="H208" s="163">
        <v>5780</v>
      </c>
      <c r="I208" s="44">
        <v>0.05</v>
      </c>
      <c r="J208" s="169">
        <f t="shared" si="8"/>
        <v>5491</v>
      </c>
    </row>
    <row r="209" spans="1:10" s="139" customFormat="1" ht="15.75">
      <c r="A209" s="39">
        <f t="shared" si="9"/>
        <v>200</v>
      </c>
      <c r="B209" s="39" t="s">
        <v>124</v>
      </c>
      <c r="C209" s="140" t="s">
        <v>518</v>
      </c>
      <c r="D209" s="140" t="s">
        <v>519</v>
      </c>
      <c r="E209" s="141" t="s">
        <v>128</v>
      </c>
      <c r="F209" s="141" t="s">
        <v>260</v>
      </c>
      <c r="G209" s="39">
        <v>1</v>
      </c>
      <c r="H209" s="163">
        <v>6675</v>
      </c>
      <c r="I209" s="44">
        <v>0.05</v>
      </c>
      <c r="J209" s="169">
        <f t="shared" si="8"/>
        <v>6341.25</v>
      </c>
    </row>
    <row r="210" spans="1:10" s="139" customFormat="1" ht="15.75">
      <c r="A210" s="39">
        <f t="shared" si="9"/>
        <v>201</v>
      </c>
      <c r="B210" s="39" t="s">
        <v>124</v>
      </c>
      <c r="C210" s="140" t="s">
        <v>520</v>
      </c>
      <c r="D210" s="140" t="s">
        <v>521</v>
      </c>
      <c r="E210" s="141" t="s">
        <v>128</v>
      </c>
      <c r="F210" s="141" t="s">
        <v>260</v>
      </c>
      <c r="G210" s="39">
        <v>1</v>
      </c>
      <c r="H210" s="163">
        <v>9440</v>
      </c>
      <c r="I210" s="44">
        <v>0.05</v>
      </c>
      <c r="J210" s="169">
        <f t="shared" si="8"/>
        <v>8968</v>
      </c>
    </row>
    <row r="211" spans="1:10" s="139" customFormat="1" ht="15.75">
      <c r="A211" s="39">
        <f t="shared" si="9"/>
        <v>202</v>
      </c>
      <c r="B211" s="39" t="s">
        <v>124</v>
      </c>
      <c r="C211" s="140" t="s">
        <v>522</v>
      </c>
      <c r="D211" s="140" t="s">
        <v>523</v>
      </c>
      <c r="E211" s="141" t="s">
        <v>128</v>
      </c>
      <c r="F211" s="141" t="s">
        <v>260</v>
      </c>
      <c r="G211" s="39">
        <v>1</v>
      </c>
      <c r="H211" s="163">
        <v>10554</v>
      </c>
      <c r="I211" s="44">
        <v>0.05</v>
      </c>
      <c r="J211" s="169">
        <f t="shared" si="8"/>
        <v>10026.299999999999</v>
      </c>
    </row>
    <row r="212" spans="1:10" s="139" customFormat="1" ht="15.75">
      <c r="A212" s="39">
        <f t="shared" si="9"/>
        <v>203</v>
      </c>
      <c r="B212" s="39" t="s">
        <v>124</v>
      </c>
      <c r="C212" s="140" t="s">
        <v>524</v>
      </c>
      <c r="D212" s="140" t="s">
        <v>525</v>
      </c>
      <c r="E212" s="141" t="s">
        <v>128</v>
      </c>
      <c r="F212" s="141" t="s">
        <v>260</v>
      </c>
      <c r="G212" s="39">
        <v>1</v>
      </c>
      <c r="H212" s="163">
        <v>12926</v>
      </c>
      <c r="I212" s="44">
        <v>0.05</v>
      </c>
      <c r="J212" s="169">
        <f t="shared" si="8"/>
        <v>12279.699999999999</v>
      </c>
    </row>
    <row r="213" spans="1:10" s="139" customFormat="1" ht="15.75">
      <c r="A213" s="39">
        <f t="shared" si="9"/>
        <v>204</v>
      </c>
      <c r="B213" s="39" t="s">
        <v>124</v>
      </c>
      <c r="C213" s="140" t="s">
        <v>526</v>
      </c>
      <c r="D213" s="140" t="s">
        <v>527</v>
      </c>
      <c r="E213" s="141" t="s">
        <v>128</v>
      </c>
      <c r="F213" s="141" t="s">
        <v>260</v>
      </c>
      <c r="G213" s="39">
        <v>1</v>
      </c>
      <c r="H213" s="163">
        <v>14926</v>
      </c>
      <c r="I213" s="44">
        <v>0.05</v>
      </c>
      <c r="J213" s="169">
        <f t="shared" si="8"/>
        <v>14179.699999999999</v>
      </c>
    </row>
    <row r="214" spans="1:10" s="139" customFormat="1" ht="15.75">
      <c r="A214" s="39">
        <f t="shared" si="9"/>
        <v>205</v>
      </c>
      <c r="B214" s="39" t="s">
        <v>124</v>
      </c>
      <c r="C214" s="140" t="s">
        <v>528</v>
      </c>
      <c r="D214" s="140" t="s">
        <v>529</v>
      </c>
      <c r="E214" s="141" t="s">
        <v>128</v>
      </c>
      <c r="F214" s="141" t="s">
        <v>260</v>
      </c>
      <c r="G214" s="39">
        <v>1</v>
      </c>
      <c r="H214" s="163">
        <v>16688</v>
      </c>
      <c r="I214" s="44">
        <v>0.05</v>
      </c>
      <c r="J214" s="169">
        <f t="shared" si="8"/>
        <v>15853.599999999999</v>
      </c>
    </row>
    <row r="215" spans="1:10" s="139" customFormat="1" ht="15.75">
      <c r="A215" s="39">
        <f t="shared" si="9"/>
        <v>206</v>
      </c>
      <c r="B215" s="39" t="s">
        <v>124</v>
      </c>
      <c r="C215" s="140" t="s">
        <v>530</v>
      </c>
      <c r="D215" s="140" t="s">
        <v>531</v>
      </c>
      <c r="E215" s="141" t="s">
        <v>128</v>
      </c>
      <c r="F215" s="141" t="s">
        <v>260</v>
      </c>
      <c r="G215" s="39">
        <v>1</v>
      </c>
      <c r="H215" s="163">
        <v>18280</v>
      </c>
      <c r="I215" s="44">
        <v>0.05</v>
      </c>
      <c r="J215" s="169">
        <f t="shared" si="8"/>
        <v>17366</v>
      </c>
    </row>
    <row r="216" spans="1:10" s="139" customFormat="1" ht="15.75">
      <c r="A216" s="39">
        <f t="shared" si="9"/>
        <v>207</v>
      </c>
      <c r="B216" s="39" t="s">
        <v>124</v>
      </c>
      <c r="C216" s="140" t="s">
        <v>532</v>
      </c>
      <c r="D216" s="140" t="s">
        <v>533</v>
      </c>
      <c r="E216" s="141" t="s">
        <v>128</v>
      </c>
      <c r="F216" s="141" t="s">
        <v>260</v>
      </c>
      <c r="G216" s="39">
        <v>1</v>
      </c>
      <c r="H216" s="163">
        <v>20025</v>
      </c>
      <c r="I216" s="44">
        <v>0.05</v>
      </c>
      <c r="J216" s="169">
        <f t="shared" si="8"/>
        <v>19023.75</v>
      </c>
    </row>
    <row r="217" spans="1:10" s="139" customFormat="1" ht="15.75">
      <c r="A217" s="39">
        <f t="shared" si="9"/>
        <v>208</v>
      </c>
      <c r="B217" s="39" t="s">
        <v>124</v>
      </c>
      <c r="C217" s="140" t="s">
        <v>534</v>
      </c>
      <c r="D217" s="140" t="s">
        <v>535</v>
      </c>
      <c r="E217" s="141" t="s">
        <v>128</v>
      </c>
      <c r="F217" s="141" t="s">
        <v>260</v>
      </c>
      <c r="G217" s="39">
        <v>1</v>
      </c>
      <c r="H217" s="163">
        <v>21108</v>
      </c>
      <c r="I217" s="44">
        <v>0.05</v>
      </c>
      <c r="J217" s="169">
        <f t="shared" si="8"/>
        <v>20052.599999999999</v>
      </c>
    </row>
    <row r="218" spans="1:10" s="139" customFormat="1" ht="15.75">
      <c r="A218" s="39">
        <f t="shared" si="9"/>
        <v>209</v>
      </c>
      <c r="B218" s="39" t="s">
        <v>124</v>
      </c>
      <c r="C218" s="140" t="s">
        <v>536</v>
      </c>
      <c r="D218" s="140" t="s">
        <v>537</v>
      </c>
      <c r="E218" s="141" t="s">
        <v>128</v>
      </c>
      <c r="F218" s="141" t="s">
        <v>260</v>
      </c>
      <c r="G218" s="39">
        <v>1</v>
      </c>
      <c r="H218" s="163">
        <v>22389</v>
      </c>
      <c r="I218" s="44">
        <v>0.05</v>
      </c>
      <c r="J218" s="169">
        <f t="shared" si="8"/>
        <v>21269.55</v>
      </c>
    </row>
    <row r="219" spans="1:10" s="139" customFormat="1" ht="15.75">
      <c r="A219" s="39">
        <f t="shared" si="9"/>
        <v>210</v>
      </c>
      <c r="B219" s="39" t="s">
        <v>124</v>
      </c>
      <c r="C219" s="140" t="s">
        <v>538</v>
      </c>
      <c r="D219" s="140" t="s">
        <v>537</v>
      </c>
      <c r="E219" s="141" t="s">
        <v>128</v>
      </c>
      <c r="F219" s="141" t="s">
        <v>260</v>
      </c>
      <c r="G219" s="39">
        <v>1</v>
      </c>
      <c r="H219" s="163">
        <v>23600</v>
      </c>
      <c r="I219" s="44">
        <v>0.05</v>
      </c>
      <c r="J219" s="169">
        <f t="shared" si="8"/>
        <v>22420</v>
      </c>
    </row>
    <row r="220" spans="1:10" s="139" customFormat="1" ht="15.75">
      <c r="A220" s="39">
        <f t="shared" si="9"/>
        <v>211</v>
      </c>
      <c r="B220" s="39" t="s">
        <v>124</v>
      </c>
      <c r="C220" s="140" t="s">
        <v>539</v>
      </c>
      <c r="D220" s="140" t="s">
        <v>540</v>
      </c>
      <c r="E220" s="141" t="s">
        <v>128</v>
      </c>
      <c r="F220" s="141" t="s">
        <v>260</v>
      </c>
      <c r="G220" s="39">
        <v>1</v>
      </c>
      <c r="H220" s="163">
        <v>24752</v>
      </c>
      <c r="I220" s="44">
        <v>0.05</v>
      </c>
      <c r="J220" s="169">
        <f t="shared" si="8"/>
        <v>23514.399999999998</v>
      </c>
    </row>
    <row r="221" spans="1:10" s="139" customFormat="1" ht="15.75">
      <c r="A221" s="39">
        <f t="shared" si="9"/>
        <v>212</v>
      </c>
      <c r="B221" s="39" t="s">
        <v>124</v>
      </c>
      <c r="C221" s="140" t="s">
        <v>541</v>
      </c>
      <c r="D221" s="140" t="s">
        <v>542</v>
      </c>
      <c r="E221" s="141" t="s">
        <v>128</v>
      </c>
      <c r="F221" s="141" t="s">
        <v>260</v>
      </c>
      <c r="G221" s="39">
        <v>1</v>
      </c>
      <c r="H221" s="163">
        <v>25853</v>
      </c>
      <c r="I221" s="44">
        <v>0.05</v>
      </c>
      <c r="J221" s="169">
        <f t="shared" si="8"/>
        <v>24560.35</v>
      </c>
    </row>
    <row r="222" spans="1:10" s="139" customFormat="1" ht="15.75">
      <c r="A222" s="39">
        <f t="shared" si="9"/>
        <v>213</v>
      </c>
      <c r="B222" s="39" t="s">
        <v>124</v>
      </c>
      <c r="C222" s="140" t="s">
        <v>543</v>
      </c>
      <c r="D222" s="140" t="s">
        <v>544</v>
      </c>
      <c r="E222" s="141" t="s">
        <v>128</v>
      </c>
      <c r="F222" s="141" t="s">
        <v>260</v>
      </c>
      <c r="G222" s="39">
        <v>1</v>
      </c>
      <c r="H222" s="163">
        <v>27924</v>
      </c>
      <c r="I222" s="44">
        <v>0.05</v>
      </c>
      <c r="J222" s="169">
        <f t="shared" si="8"/>
        <v>26527.8</v>
      </c>
    </row>
    <row r="223" spans="1:10" s="139" customFormat="1" ht="15.75">
      <c r="A223" s="39">
        <f t="shared" si="9"/>
        <v>214</v>
      </c>
      <c r="B223" s="39" t="s">
        <v>124</v>
      </c>
      <c r="C223" s="140" t="s">
        <v>545</v>
      </c>
      <c r="D223" s="140" t="s">
        <v>546</v>
      </c>
      <c r="E223" s="141" t="s">
        <v>128</v>
      </c>
      <c r="F223" s="141" t="s">
        <v>260</v>
      </c>
      <c r="G223" s="39">
        <v>1</v>
      </c>
      <c r="H223" s="163">
        <v>29852</v>
      </c>
      <c r="I223" s="44">
        <v>0.05</v>
      </c>
      <c r="J223" s="169">
        <f t="shared" si="8"/>
        <v>28359.399999999998</v>
      </c>
    </row>
    <row r="224" spans="1:10" s="139" customFormat="1" ht="15.75">
      <c r="A224" s="39">
        <f t="shared" si="9"/>
        <v>215</v>
      </c>
      <c r="B224" s="39" t="s">
        <v>124</v>
      </c>
      <c r="C224" s="140" t="s">
        <v>547</v>
      </c>
      <c r="D224" s="140" t="s">
        <v>548</v>
      </c>
      <c r="E224" s="141" t="s">
        <v>128</v>
      </c>
      <c r="F224" s="141" t="s">
        <v>260</v>
      </c>
      <c r="G224" s="39">
        <v>1</v>
      </c>
      <c r="H224" s="163">
        <v>33376</v>
      </c>
      <c r="I224" s="44">
        <v>0.05</v>
      </c>
      <c r="J224" s="169">
        <f t="shared" si="8"/>
        <v>31707.199999999997</v>
      </c>
    </row>
    <row r="225" spans="1:10" s="139" customFormat="1" ht="15.75">
      <c r="A225" s="39">
        <f t="shared" si="9"/>
        <v>216</v>
      </c>
      <c r="B225" s="39" t="s">
        <v>124</v>
      </c>
      <c r="C225" s="140" t="s">
        <v>549</v>
      </c>
      <c r="D225" s="140" t="s">
        <v>550</v>
      </c>
      <c r="E225" s="141" t="s">
        <v>128</v>
      </c>
      <c r="F225" s="141" t="s">
        <v>260</v>
      </c>
      <c r="G225" s="39">
        <v>1</v>
      </c>
      <c r="H225" s="163">
        <v>36561</v>
      </c>
      <c r="I225" s="44">
        <v>0.05</v>
      </c>
      <c r="J225" s="169">
        <f t="shared" si="8"/>
        <v>34732.949999999997</v>
      </c>
    </row>
    <row r="226" spans="1:10" s="139" customFormat="1" ht="15.75">
      <c r="A226" s="39">
        <f t="shared" si="9"/>
        <v>217</v>
      </c>
      <c r="B226" s="39" t="s">
        <v>124</v>
      </c>
      <c r="C226" s="140" t="s">
        <v>551</v>
      </c>
      <c r="D226" s="140" t="s">
        <v>552</v>
      </c>
      <c r="E226" s="141" t="s">
        <v>128</v>
      </c>
      <c r="F226" s="141" t="s">
        <v>260</v>
      </c>
      <c r="G226" s="39">
        <v>1</v>
      </c>
      <c r="H226" s="163">
        <v>40877</v>
      </c>
      <c r="I226" s="44">
        <v>0.05</v>
      </c>
      <c r="J226" s="169">
        <f t="shared" si="8"/>
        <v>38833.15</v>
      </c>
    </row>
    <row r="227" spans="1:10" s="139" customFormat="1" ht="15.75">
      <c r="A227" s="39">
        <f t="shared" si="9"/>
        <v>218</v>
      </c>
      <c r="B227" s="39" t="s">
        <v>124</v>
      </c>
      <c r="C227" s="140" t="s">
        <v>553</v>
      </c>
      <c r="D227" s="140" t="s">
        <v>554</v>
      </c>
      <c r="E227" s="141" t="s">
        <v>128</v>
      </c>
      <c r="F227" s="141" t="s">
        <v>260</v>
      </c>
      <c r="G227" s="39">
        <v>1</v>
      </c>
      <c r="H227" s="163">
        <v>47201</v>
      </c>
      <c r="I227" s="44">
        <v>0.05</v>
      </c>
      <c r="J227" s="169">
        <f t="shared" si="8"/>
        <v>44840.95</v>
      </c>
    </row>
    <row r="228" spans="1:10" s="139" customFormat="1" ht="15.75">
      <c r="A228" s="39">
        <f t="shared" si="9"/>
        <v>219</v>
      </c>
      <c r="B228" s="39" t="s">
        <v>124</v>
      </c>
      <c r="C228" s="140" t="s">
        <v>555</v>
      </c>
      <c r="D228" s="140" t="s">
        <v>556</v>
      </c>
      <c r="E228" s="141" t="s">
        <v>128</v>
      </c>
      <c r="F228" s="141" t="s">
        <v>260</v>
      </c>
      <c r="G228" s="39">
        <v>1</v>
      </c>
      <c r="H228" s="163">
        <v>52772</v>
      </c>
      <c r="I228" s="44">
        <v>0.05</v>
      </c>
      <c r="J228" s="169">
        <f t="shared" si="8"/>
        <v>50133.399999999994</v>
      </c>
    </row>
    <row r="229" spans="1:10" s="139" customFormat="1" ht="15.75">
      <c r="A229" s="39">
        <f t="shared" si="9"/>
        <v>220</v>
      </c>
      <c r="B229" s="39" t="s">
        <v>124</v>
      </c>
      <c r="C229" s="140" t="s">
        <v>557</v>
      </c>
      <c r="D229" s="140" t="s">
        <v>558</v>
      </c>
      <c r="E229" s="141" t="s">
        <v>128</v>
      </c>
      <c r="F229" s="141" t="s">
        <v>260</v>
      </c>
      <c r="G229" s="39">
        <v>1</v>
      </c>
      <c r="H229" s="163">
        <v>57809</v>
      </c>
      <c r="I229" s="44">
        <v>0.05</v>
      </c>
      <c r="J229" s="169">
        <f t="shared" si="8"/>
        <v>54918.549999999996</v>
      </c>
    </row>
    <row r="230" spans="1:10" s="139" customFormat="1" ht="15.75">
      <c r="A230" s="39">
        <f t="shared" si="9"/>
        <v>221</v>
      </c>
      <c r="B230" s="39" t="s">
        <v>124</v>
      </c>
      <c r="C230" s="140" t="s">
        <v>559</v>
      </c>
      <c r="D230" s="140" t="s">
        <v>560</v>
      </c>
      <c r="E230" s="141" t="s">
        <v>128</v>
      </c>
      <c r="F230" s="141" t="s">
        <v>260</v>
      </c>
      <c r="G230" s="39">
        <v>1</v>
      </c>
      <c r="H230" s="163">
        <v>59705</v>
      </c>
      <c r="I230" s="44">
        <v>0.05</v>
      </c>
      <c r="J230" s="169">
        <f t="shared" si="8"/>
        <v>56719.75</v>
      </c>
    </row>
    <row r="231" spans="1:10" s="139" customFormat="1" ht="15.75">
      <c r="A231" s="39">
        <f t="shared" si="9"/>
        <v>222</v>
      </c>
      <c r="B231" s="39" t="s">
        <v>124</v>
      </c>
      <c r="C231" s="140" t="s">
        <v>561</v>
      </c>
      <c r="D231" s="140" t="s">
        <v>562</v>
      </c>
      <c r="E231" s="141" t="s">
        <v>128</v>
      </c>
      <c r="F231" s="141" t="s">
        <v>260</v>
      </c>
      <c r="G231" s="39">
        <v>1</v>
      </c>
      <c r="H231" s="163">
        <v>61542</v>
      </c>
      <c r="I231" s="44">
        <v>0.05</v>
      </c>
      <c r="J231" s="169">
        <f t="shared" si="8"/>
        <v>58464.899999999994</v>
      </c>
    </row>
    <row r="232" spans="1:10" s="139" customFormat="1" ht="15.75">
      <c r="A232" s="39">
        <f t="shared" si="9"/>
        <v>223</v>
      </c>
      <c r="B232" s="39" t="s">
        <v>124</v>
      </c>
      <c r="C232" s="140" t="s">
        <v>563</v>
      </c>
      <c r="D232" s="140" t="s">
        <v>564</v>
      </c>
      <c r="E232" s="141" t="s">
        <v>128</v>
      </c>
      <c r="F232" s="141" t="s">
        <v>260</v>
      </c>
      <c r="G232" s="39">
        <v>1</v>
      </c>
      <c r="H232" s="163">
        <v>63326</v>
      </c>
      <c r="I232" s="44">
        <v>0.05</v>
      </c>
      <c r="J232" s="169">
        <f t="shared" si="8"/>
        <v>60159.7</v>
      </c>
    </row>
    <row r="233" spans="1:10" s="139" customFormat="1" ht="15.75">
      <c r="A233" s="39">
        <f t="shared" si="9"/>
        <v>224</v>
      </c>
      <c r="B233" s="39" t="s">
        <v>124</v>
      </c>
      <c r="C233" s="140" t="s">
        <v>565</v>
      </c>
      <c r="D233" s="140" t="s">
        <v>566</v>
      </c>
      <c r="E233" s="141" t="s">
        <v>128</v>
      </c>
      <c r="F233" s="141" t="s">
        <v>260</v>
      </c>
      <c r="G233" s="39">
        <v>1</v>
      </c>
      <c r="H233" s="163">
        <v>66752</v>
      </c>
      <c r="I233" s="44">
        <v>0.05</v>
      </c>
      <c r="J233" s="169">
        <f t="shared" si="8"/>
        <v>63414.399999999994</v>
      </c>
    </row>
    <row r="234" spans="1:10" s="139" customFormat="1" ht="15.75">
      <c r="A234" s="39">
        <f t="shared" si="9"/>
        <v>225</v>
      </c>
      <c r="B234" s="39" t="s">
        <v>124</v>
      </c>
      <c r="C234" s="140" t="s">
        <v>567</v>
      </c>
      <c r="D234" s="140" t="s">
        <v>568</v>
      </c>
      <c r="E234" s="141" t="s">
        <v>128</v>
      </c>
      <c r="F234" s="141" t="s">
        <v>260</v>
      </c>
      <c r="G234" s="39">
        <v>1</v>
      </c>
      <c r="H234" s="163">
        <v>74631</v>
      </c>
      <c r="I234" s="44">
        <v>0.05</v>
      </c>
      <c r="J234" s="169">
        <f t="shared" si="8"/>
        <v>70899.45</v>
      </c>
    </row>
    <row r="235" spans="1:10" s="139" customFormat="1" ht="15.75">
      <c r="A235" s="39">
        <f t="shared" ref="A235:A238" si="10">SUM(A234+1)</f>
        <v>226</v>
      </c>
      <c r="B235" s="39" t="s">
        <v>124</v>
      </c>
      <c r="C235" s="140" t="s">
        <v>569</v>
      </c>
      <c r="D235" s="140" t="s">
        <v>570</v>
      </c>
      <c r="E235" s="141" t="s">
        <v>128</v>
      </c>
      <c r="F235" s="141" t="s">
        <v>260</v>
      </c>
      <c r="G235" s="39">
        <v>1</v>
      </c>
      <c r="H235" s="163">
        <v>81754</v>
      </c>
      <c r="I235" s="44">
        <v>0.05</v>
      </c>
      <c r="J235" s="169">
        <f t="shared" si="8"/>
        <v>77666.3</v>
      </c>
    </row>
    <row r="236" spans="1:10" s="139" customFormat="1" ht="15.75">
      <c r="A236" s="39">
        <f t="shared" si="10"/>
        <v>227</v>
      </c>
      <c r="B236" s="39" t="s">
        <v>124</v>
      </c>
      <c r="C236" s="140" t="s">
        <v>571</v>
      </c>
      <c r="D236" s="140" t="s">
        <v>572</v>
      </c>
      <c r="E236" s="141" t="s">
        <v>128</v>
      </c>
      <c r="F236" s="141" t="s">
        <v>260</v>
      </c>
      <c r="G236" s="39">
        <v>1</v>
      </c>
      <c r="H236" s="163">
        <v>105544</v>
      </c>
      <c r="I236" s="44">
        <v>0.05</v>
      </c>
      <c r="J236" s="169">
        <f t="shared" si="8"/>
        <v>100266.79999999999</v>
      </c>
    </row>
    <row r="237" spans="1:10" s="139" customFormat="1" ht="15.75">
      <c r="A237" s="39">
        <f t="shared" si="10"/>
        <v>228</v>
      </c>
      <c r="B237" s="39" t="s">
        <v>124</v>
      </c>
      <c r="C237" s="140" t="s">
        <v>573</v>
      </c>
      <c r="D237" s="140" t="s">
        <v>574</v>
      </c>
      <c r="E237" s="141" t="s">
        <v>128</v>
      </c>
      <c r="F237" s="141" t="s">
        <v>260</v>
      </c>
      <c r="G237" s="39">
        <v>1</v>
      </c>
      <c r="H237" s="163">
        <v>149262</v>
      </c>
      <c r="I237" s="44">
        <v>0.05</v>
      </c>
      <c r="J237" s="169">
        <f t="shared" si="8"/>
        <v>141798.9</v>
      </c>
    </row>
    <row r="238" spans="1:10" s="139" customFormat="1" ht="15.75">
      <c r="A238" s="39">
        <f t="shared" si="10"/>
        <v>229</v>
      </c>
      <c r="B238" s="39" t="s">
        <v>124</v>
      </c>
      <c r="C238" s="140" t="s">
        <v>575</v>
      </c>
      <c r="D238" s="140" t="s">
        <v>576</v>
      </c>
      <c r="E238" s="141" t="s">
        <v>128</v>
      </c>
      <c r="F238" s="141" t="s">
        <v>260</v>
      </c>
      <c r="G238" s="39">
        <v>1</v>
      </c>
      <c r="H238" s="163">
        <v>211089</v>
      </c>
      <c r="I238" s="44">
        <v>0.05</v>
      </c>
      <c r="J238" s="169">
        <f t="shared" si="8"/>
        <v>200534.55</v>
      </c>
    </row>
    <row r="239" spans="1:10" s="139" customFormat="1" ht="15.75">
      <c r="A239" s="39">
        <v>259</v>
      </c>
      <c r="B239" s="39" t="s">
        <v>124</v>
      </c>
      <c r="C239" s="140" t="s">
        <v>577</v>
      </c>
      <c r="D239" s="140" t="s">
        <v>578</v>
      </c>
      <c r="E239" s="141" t="s">
        <v>128</v>
      </c>
      <c r="F239" s="141" t="s">
        <v>260</v>
      </c>
      <c r="G239" s="39">
        <v>1</v>
      </c>
      <c r="H239" s="163">
        <v>25000</v>
      </c>
      <c r="I239" s="44">
        <v>0.05</v>
      </c>
      <c r="J239" s="169">
        <f t="shared" si="8"/>
        <v>23750</v>
      </c>
    </row>
    <row r="240" spans="1:10" s="139" customFormat="1" ht="15.75">
      <c r="A240" s="39">
        <v>260</v>
      </c>
      <c r="B240" s="39" t="s">
        <v>124</v>
      </c>
      <c r="C240" s="140" t="s">
        <v>579</v>
      </c>
      <c r="D240" s="140" t="s">
        <v>580</v>
      </c>
      <c r="E240" s="141" t="s">
        <v>128</v>
      </c>
      <c r="F240" s="141" t="s">
        <v>260</v>
      </c>
      <c r="G240" s="39">
        <v>1</v>
      </c>
      <c r="H240" s="163">
        <v>15000</v>
      </c>
      <c r="I240" s="44">
        <v>0.05</v>
      </c>
      <c r="J240" s="169">
        <f t="shared" si="8"/>
        <v>14250</v>
      </c>
    </row>
    <row r="241" spans="1:10" s="139" customFormat="1" ht="15.75">
      <c r="A241" s="39">
        <v>261</v>
      </c>
      <c r="B241" s="39" t="s">
        <v>124</v>
      </c>
      <c r="C241" s="140" t="s">
        <v>581</v>
      </c>
      <c r="D241" s="140" t="s">
        <v>703</v>
      </c>
      <c r="E241" s="141" t="s">
        <v>128</v>
      </c>
      <c r="F241" s="141" t="s">
        <v>260</v>
      </c>
      <c r="G241" s="39">
        <v>1</v>
      </c>
      <c r="H241" s="163">
        <v>10000</v>
      </c>
      <c r="I241" s="44">
        <v>0.05</v>
      </c>
      <c r="J241" s="169">
        <f t="shared" si="8"/>
        <v>9500</v>
      </c>
    </row>
    <row r="242" spans="1:10" ht="15.75">
      <c r="A242" s="41"/>
      <c r="B242" s="41" t="s">
        <v>124</v>
      </c>
      <c r="C242" s="142"/>
      <c r="D242" s="35" t="s">
        <v>582</v>
      </c>
      <c r="E242" s="41"/>
      <c r="F242" s="41"/>
      <c r="G242" s="41"/>
      <c r="H242" s="143"/>
      <c r="I242" s="43"/>
      <c r="J242" s="170"/>
    </row>
    <row r="243" spans="1:10" ht="15.75">
      <c r="A243" s="39">
        <f>SUM(A241+1)</f>
        <v>262</v>
      </c>
      <c r="B243" s="39" t="s">
        <v>124</v>
      </c>
      <c r="C243" s="123" t="s">
        <v>583</v>
      </c>
      <c r="D243" s="39" t="s">
        <v>704</v>
      </c>
      <c r="E243" s="39" t="s">
        <v>128</v>
      </c>
      <c r="F243" s="39" t="s">
        <v>584</v>
      </c>
      <c r="G243" s="39">
        <v>1</v>
      </c>
      <c r="H243" s="124">
        <v>5000</v>
      </c>
      <c r="I243" s="44">
        <v>0.05</v>
      </c>
      <c r="J243" s="169">
        <f t="shared" ref="J243:J255" si="11">H243*(1-I243)</f>
        <v>4750</v>
      </c>
    </row>
    <row r="244" spans="1:10" ht="15.75">
      <c r="A244" s="39">
        <f t="shared" ref="A244:A256" si="12">SUM(A243+1)</f>
        <v>263</v>
      </c>
      <c r="B244" s="39" t="s">
        <v>124</v>
      </c>
      <c r="C244" s="123" t="s">
        <v>585</v>
      </c>
      <c r="D244" s="39" t="s">
        <v>705</v>
      </c>
      <c r="E244" s="39" t="s">
        <v>128</v>
      </c>
      <c r="F244" s="39" t="s">
        <v>584</v>
      </c>
      <c r="G244" s="39">
        <v>1</v>
      </c>
      <c r="H244" s="124">
        <v>8000</v>
      </c>
      <c r="I244" s="44">
        <v>0.05</v>
      </c>
      <c r="J244" s="169">
        <f t="shared" si="11"/>
        <v>7600</v>
      </c>
    </row>
    <row r="245" spans="1:10" ht="15.75">
      <c r="A245" s="39">
        <f t="shared" si="12"/>
        <v>264</v>
      </c>
      <c r="B245" s="39" t="s">
        <v>124</v>
      </c>
      <c r="C245" s="123" t="s">
        <v>586</v>
      </c>
      <c r="D245" s="39" t="s">
        <v>706</v>
      </c>
      <c r="E245" s="39" t="s">
        <v>128</v>
      </c>
      <c r="F245" s="39" t="s">
        <v>584</v>
      </c>
      <c r="G245" s="39">
        <v>1</v>
      </c>
      <c r="H245" s="124">
        <v>15000</v>
      </c>
      <c r="I245" s="44">
        <v>0.05</v>
      </c>
      <c r="J245" s="169">
        <f t="shared" si="11"/>
        <v>14250</v>
      </c>
    </row>
    <row r="246" spans="1:10" ht="15.75">
      <c r="A246" s="39">
        <f t="shared" si="12"/>
        <v>265</v>
      </c>
      <c r="B246" s="39" t="s">
        <v>124</v>
      </c>
      <c r="C246" s="123" t="s">
        <v>587</v>
      </c>
      <c r="D246" s="39" t="s">
        <v>707</v>
      </c>
      <c r="E246" s="39" t="s">
        <v>128</v>
      </c>
      <c r="F246" s="39" t="s">
        <v>584</v>
      </c>
      <c r="G246" s="39">
        <v>1</v>
      </c>
      <c r="H246" s="124">
        <v>35000</v>
      </c>
      <c r="I246" s="44">
        <v>0.05</v>
      </c>
      <c r="J246" s="169">
        <f t="shared" si="11"/>
        <v>33250</v>
      </c>
    </row>
    <row r="247" spans="1:10" ht="15.75">
      <c r="A247" s="39">
        <f t="shared" si="12"/>
        <v>266</v>
      </c>
      <c r="B247" s="39" t="s">
        <v>124</v>
      </c>
      <c r="C247" s="123" t="s">
        <v>588</v>
      </c>
      <c r="D247" s="39" t="s">
        <v>708</v>
      </c>
      <c r="E247" s="39" t="s">
        <v>128</v>
      </c>
      <c r="F247" s="39" t="s">
        <v>584</v>
      </c>
      <c r="G247" s="39">
        <v>1</v>
      </c>
      <c r="H247" s="124">
        <v>65000</v>
      </c>
      <c r="I247" s="44">
        <v>0.05</v>
      </c>
      <c r="J247" s="169">
        <f t="shared" si="11"/>
        <v>61750</v>
      </c>
    </row>
    <row r="248" spans="1:10" ht="15.75">
      <c r="A248" s="39">
        <f t="shared" si="12"/>
        <v>267</v>
      </c>
      <c r="B248" s="39" t="s">
        <v>124</v>
      </c>
      <c r="C248" s="123" t="s">
        <v>589</v>
      </c>
      <c r="D248" s="39" t="s">
        <v>709</v>
      </c>
      <c r="E248" s="39" t="s">
        <v>128</v>
      </c>
      <c r="F248" s="39" t="s">
        <v>584</v>
      </c>
      <c r="G248" s="39">
        <v>1</v>
      </c>
      <c r="H248" s="124">
        <v>120000</v>
      </c>
      <c r="I248" s="44">
        <v>0.05</v>
      </c>
      <c r="J248" s="169">
        <f t="shared" si="11"/>
        <v>114000</v>
      </c>
    </row>
    <row r="249" spans="1:10" ht="15.75">
      <c r="A249" s="39">
        <f t="shared" si="12"/>
        <v>268</v>
      </c>
      <c r="B249" s="39" t="s">
        <v>124</v>
      </c>
      <c r="C249" s="123" t="s">
        <v>590</v>
      </c>
      <c r="D249" s="39" t="s">
        <v>710</v>
      </c>
      <c r="E249" s="39" t="s">
        <v>128</v>
      </c>
      <c r="F249" s="39" t="s">
        <v>584</v>
      </c>
      <c r="G249" s="39">
        <v>1</v>
      </c>
      <c r="H249" s="124">
        <v>165000</v>
      </c>
      <c r="I249" s="44">
        <v>0.05</v>
      </c>
      <c r="J249" s="169">
        <f t="shared" si="11"/>
        <v>156750</v>
      </c>
    </row>
    <row r="250" spans="1:10" ht="15.75">
      <c r="A250" s="39">
        <f t="shared" si="12"/>
        <v>269</v>
      </c>
      <c r="B250" s="39" t="s">
        <v>124</v>
      </c>
      <c r="C250" s="123" t="s">
        <v>591</v>
      </c>
      <c r="D250" s="39" t="s">
        <v>711</v>
      </c>
      <c r="E250" s="39" t="s">
        <v>128</v>
      </c>
      <c r="F250" s="39" t="s">
        <v>584</v>
      </c>
      <c r="G250" s="39">
        <v>1</v>
      </c>
      <c r="H250" s="124">
        <v>200000</v>
      </c>
      <c r="I250" s="44">
        <v>0.05</v>
      </c>
      <c r="J250" s="169">
        <f t="shared" si="11"/>
        <v>190000</v>
      </c>
    </row>
    <row r="251" spans="1:10" ht="15.75">
      <c r="A251" s="39">
        <f t="shared" si="12"/>
        <v>270</v>
      </c>
      <c r="B251" s="39" t="s">
        <v>124</v>
      </c>
      <c r="C251" s="123" t="s">
        <v>592</v>
      </c>
      <c r="D251" s="39" t="s">
        <v>712</v>
      </c>
      <c r="E251" s="39" t="s">
        <v>128</v>
      </c>
      <c r="F251" s="39" t="s">
        <v>584</v>
      </c>
      <c r="G251" s="39">
        <v>1</v>
      </c>
      <c r="H251" s="124">
        <v>225000</v>
      </c>
      <c r="I251" s="44">
        <v>0.05</v>
      </c>
      <c r="J251" s="169">
        <f t="shared" si="11"/>
        <v>213750</v>
      </c>
    </row>
    <row r="252" spans="1:10" ht="15.75">
      <c r="A252" s="39">
        <f t="shared" si="12"/>
        <v>271</v>
      </c>
      <c r="B252" s="39" t="s">
        <v>124</v>
      </c>
      <c r="C252" s="123" t="s">
        <v>593</v>
      </c>
      <c r="D252" s="39" t="s">
        <v>713</v>
      </c>
      <c r="E252" s="39" t="s">
        <v>128</v>
      </c>
      <c r="F252" s="39" t="s">
        <v>584</v>
      </c>
      <c r="G252" s="39">
        <v>1</v>
      </c>
      <c r="H252" s="124">
        <v>240000</v>
      </c>
      <c r="I252" s="44">
        <v>0.05</v>
      </c>
      <c r="J252" s="169">
        <f t="shared" si="11"/>
        <v>228000</v>
      </c>
    </row>
    <row r="253" spans="1:10" ht="15.75">
      <c r="A253" s="39">
        <f t="shared" si="12"/>
        <v>272</v>
      </c>
      <c r="B253" s="39" t="s">
        <v>124</v>
      </c>
      <c r="C253" s="123" t="s">
        <v>594</v>
      </c>
      <c r="D253" s="123" t="s">
        <v>714</v>
      </c>
      <c r="E253" s="39" t="s">
        <v>128</v>
      </c>
      <c r="F253" s="39" t="s">
        <v>584</v>
      </c>
      <c r="G253" s="39">
        <v>1</v>
      </c>
      <c r="H253" s="124">
        <v>8000</v>
      </c>
      <c r="I253" s="44">
        <v>0.05</v>
      </c>
      <c r="J253" s="169">
        <f t="shared" si="11"/>
        <v>7600</v>
      </c>
    </row>
    <row r="254" spans="1:10" ht="15.75">
      <c r="A254" s="39">
        <f t="shared" si="12"/>
        <v>273</v>
      </c>
      <c r="B254" s="39" t="s">
        <v>124</v>
      </c>
      <c r="C254" s="123" t="s">
        <v>595</v>
      </c>
      <c r="D254" s="123" t="s">
        <v>596</v>
      </c>
      <c r="E254" s="39" t="s">
        <v>128</v>
      </c>
      <c r="F254" s="39" t="s">
        <v>584</v>
      </c>
      <c r="G254" s="39">
        <v>1</v>
      </c>
      <c r="H254" s="124">
        <v>2450</v>
      </c>
      <c r="I254" s="44">
        <v>0.05</v>
      </c>
      <c r="J254" s="169">
        <f t="shared" si="11"/>
        <v>2327.5</v>
      </c>
    </row>
    <row r="255" spans="1:10" ht="15.75">
      <c r="A255" s="39">
        <f t="shared" si="12"/>
        <v>274</v>
      </c>
      <c r="B255" s="39" t="s">
        <v>124</v>
      </c>
      <c r="C255" s="123" t="s">
        <v>597</v>
      </c>
      <c r="D255" s="123" t="s">
        <v>598</v>
      </c>
      <c r="E255" s="39" t="s">
        <v>128</v>
      </c>
      <c r="F255" s="39" t="s">
        <v>584</v>
      </c>
      <c r="G255" s="39">
        <v>1</v>
      </c>
      <c r="H255" s="124">
        <v>875</v>
      </c>
      <c r="I255" s="44">
        <v>0.05</v>
      </c>
      <c r="J255" s="169">
        <f t="shared" si="11"/>
        <v>831.25</v>
      </c>
    </row>
    <row r="256" spans="1:10" ht="15.75">
      <c r="A256" s="39">
        <f t="shared" si="12"/>
        <v>275</v>
      </c>
      <c r="B256" s="39" t="s">
        <v>124</v>
      </c>
      <c r="C256" s="123" t="s">
        <v>599</v>
      </c>
      <c r="D256" s="123" t="s">
        <v>600</v>
      </c>
      <c r="E256" s="39" t="s">
        <v>128</v>
      </c>
      <c r="F256" s="39" t="s">
        <v>584</v>
      </c>
      <c r="G256" s="39">
        <v>1</v>
      </c>
      <c r="H256" s="124">
        <v>8500</v>
      </c>
      <c r="I256" s="44">
        <v>0.05</v>
      </c>
      <c r="J256" s="169">
        <f t="shared" ref="J256:J269" si="13">H256*(1-I256)</f>
        <v>8075</v>
      </c>
    </row>
    <row r="257" spans="1:10" ht="15.75">
      <c r="A257" s="41"/>
      <c r="B257" s="41" t="s">
        <v>124</v>
      </c>
      <c r="C257" s="144"/>
      <c r="D257" s="145" t="s">
        <v>601</v>
      </c>
      <c r="E257" s="41"/>
      <c r="F257" s="144"/>
      <c r="G257" s="144"/>
      <c r="H257" s="146"/>
      <c r="I257" s="43"/>
      <c r="J257" s="170"/>
    </row>
    <row r="258" spans="1:10" ht="15.75">
      <c r="A258" s="39">
        <f>SUM(A256+1)</f>
        <v>276</v>
      </c>
      <c r="B258" s="39" t="s">
        <v>124</v>
      </c>
      <c r="C258" s="147" t="s">
        <v>602</v>
      </c>
      <c r="D258" s="125" t="s">
        <v>603</v>
      </c>
      <c r="E258" s="39" t="s">
        <v>128</v>
      </c>
      <c r="F258" s="125" t="s">
        <v>601</v>
      </c>
      <c r="G258" s="39">
        <v>1</v>
      </c>
      <c r="H258" s="132">
        <v>250</v>
      </c>
      <c r="I258" s="44">
        <v>0.05</v>
      </c>
      <c r="J258" s="169">
        <f t="shared" si="13"/>
        <v>237.5</v>
      </c>
    </row>
    <row r="259" spans="1:10" ht="15.75">
      <c r="A259" s="39">
        <f t="shared" ref="A259:A261" si="14">SUM(A258+1)</f>
        <v>277</v>
      </c>
      <c r="B259" s="39" t="s">
        <v>124</v>
      </c>
      <c r="C259" s="148" t="s">
        <v>604</v>
      </c>
      <c r="D259" s="149" t="s">
        <v>605</v>
      </c>
      <c r="E259" s="39" t="s">
        <v>128</v>
      </c>
      <c r="F259" s="149" t="s">
        <v>601</v>
      </c>
      <c r="G259" s="39">
        <v>1</v>
      </c>
      <c r="H259" s="150">
        <v>500</v>
      </c>
      <c r="I259" s="44">
        <v>0.05</v>
      </c>
      <c r="J259" s="169">
        <f t="shared" si="13"/>
        <v>475</v>
      </c>
    </row>
    <row r="260" spans="1:10" ht="15.75">
      <c r="A260" s="39">
        <f t="shared" si="14"/>
        <v>278</v>
      </c>
      <c r="B260" s="39" t="s">
        <v>124</v>
      </c>
      <c r="C260" s="123" t="s">
        <v>606</v>
      </c>
      <c r="D260" s="123" t="s">
        <v>607</v>
      </c>
      <c r="E260" s="39" t="s">
        <v>128</v>
      </c>
      <c r="F260" s="123" t="s">
        <v>601</v>
      </c>
      <c r="G260" s="39">
        <v>1</v>
      </c>
      <c r="H260" s="124">
        <v>75</v>
      </c>
      <c r="I260" s="44">
        <v>0.05</v>
      </c>
      <c r="J260" s="169">
        <f t="shared" si="13"/>
        <v>71.25</v>
      </c>
    </row>
    <row r="261" spans="1:10" ht="15.75">
      <c r="A261" s="39">
        <f t="shared" si="14"/>
        <v>279</v>
      </c>
      <c r="B261" s="39" t="s">
        <v>124</v>
      </c>
      <c r="C261" s="123" t="s">
        <v>608</v>
      </c>
      <c r="D261" s="123" t="s">
        <v>609</v>
      </c>
      <c r="E261" s="39" t="s">
        <v>128</v>
      </c>
      <c r="F261" s="123" t="s">
        <v>601</v>
      </c>
      <c r="G261" s="39">
        <v>1</v>
      </c>
      <c r="H261" s="124">
        <v>250</v>
      </c>
      <c r="I261" s="44">
        <v>0.05</v>
      </c>
      <c r="J261" s="169">
        <f t="shared" si="13"/>
        <v>237.5</v>
      </c>
    </row>
    <row r="262" spans="1:10" ht="15.75">
      <c r="A262" s="39">
        <f t="shared" ref="A262:A269" si="15">SUM(A261+1)</f>
        <v>280</v>
      </c>
      <c r="B262" s="39" t="s">
        <v>124</v>
      </c>
      <c r="C262" s="123" t="s">
        <v>610</v>
      </c>
      <c r="D262" s="123" t="s">
        <v>611</v>
      </c>
      <c r="E262" s="39" t="s">
        <v>128</v>
      </c>
      <c r="F262" s="123" t="s">
        <v>601</v>
      </c>
      <c r="G262" s="39">
        <v>1</v>
      </c>
      <c r="H262" s="124">
        <v>325</v>
      </c>
      <c r="I262" s="44">
        <v>0.05</v>
      </c>
      <c r="J262" s="169">
        <f t="shared" si="13"/>
        <v>308.75</v>
      </c>
    </row>
    <row r="263" spans="1:10" ht="15.75">
      <c r="A263" s="39">
        <f t="shared" si="15"/>
        <v>281</v>
      </c>
      <c r="B263" s="39" t="s">
        <v>124</v>
      </c>
      <c r="C263" s="123" t="s">
        <v>612</v>
      </c>
      <c r="D263" s="123" t="s">
        <v>613</v>
      </c>
      <c r="E263" s="39" t="s">
        <v>128</v>
      </c>
      <c r="F263" s="123" t="s">
        <v>601</v>
      </c>
      <c r="G263" s="39">
        <v>1</v>
      </c>
      <c r="H263" s="124">
        <v>220</v>
      </c>
      <c r="I263" s="44">
        <v>0.05</v>
      </c>
      <c r="J263" s="169">
        <f t="shared" si="13"/>
        <v>209</v>
      </c>
    </row>
    <row r="264" spans="1:10" ht="15.75">
      <c r="A264" s="39">
        <f t="shared" si="15"/>
        <v>282</v>
      </c>
      <c r="B264" s="39" t="s">
        <v>124</v>
      </c>
      <c r="C264" s="123" t="s">
        <v>614</v>
      </c>
      <c r="D264" s="123" t="s">
        <v>615</v>
      </c>
      <c r="E264" s="39" t="s">
        <v>128</v>
      </c>
      <c r="F264" s="123" t="s">
        <v>601</v>
      </c>
      <c r="G264" s="39">
        <v>1</v>
      </c>
      <c r="H264" s="124">
        <v>110</v>
      </c>
      <c r="I264" s="44">
        <v>0.05</v>
      </c>
      <c r="J264" s="169">
        <f t="shared" si="13"/>
        <v>104.5</v>
      </c>
    </row>
    <row r="265" spans="1:10" ht="15.75">
      <c r="A265" s="39">
        <f t="shared" si="15"/>
        <v>283</v>
      </c>
      <c r="B265" s="39" t="s">
        <v>124</v>
      </c>
      <c r="C265" s="125" t="s">
        <v>616</v>
      </c>
      <c r="D265" s="125" t="s">
        <v>617</v>
      </c>
      <c r="E265" s="39" t="s">
        <v>128</v>
      </c>
      <c r="F265" s="125" t="s">
        <v>601</v>
      </c>
      <c r="G265" s="39">
        <v>1</v>
      </c>
      <c r="H265" s="132">
        <v>280</v>
      </c>
      <c r="I265" s="44">
        <v>0.05</v>
      </c>
      <c r="J265" s="169">
        <f t="shared" si="13"/>
        <v>266</v>
      </c>
    </row>
    <row r="266" spans="1:10" ht="15.75">
      <c r="A266" s="39">
        <f t="shared" si="15"/>
        <v>284</v>
      </c>
      <c r="B266" s="39" t="s">
        <v>124</v>
      </c>
      <c r="C266" s="125" t="s">
        <v>618</v>
      </c>
      <c r="D266" s="125" t="s">
        <v>619</v>
      </c>
      <c r="E266" s="39" t="s">
        <v>128</v>
      </c>
      <c r="F266" s="125" t="s">
        <v>601</v>
      </c>
      <c r="G266" s="39">
        <v>1</v>
      </c>
      <c r="H266" s="132">
        <v>140</v>
      </c>
      <c r="I266" s="44">
        <v>0.05</v>
      </c>
      <c r="J266" s="169">
        <f t="shared" si="13"/>
        <v>133</v>
      </c>
    </row>
    <row r="267" spans="1:10" ht="15.75">
      <c r="A267" s="39">
        <f t="shared" si="15"/>
        <v>285</v>
      </c>
      <c r="B267" s="39" t="s">
        <v>124</v>
      </c>
      <c r="C267" s="125" t="s">
        <v>620</v>
      </c>
      <c r="D267" s="125" t="s">
        <v>621</v>
      </c>
      <c r="E267" s="39" t="s">
        <v>128</v>
      </c>
      <c r="F267" s="125" t="s">
        <v>601</v>
      </c>
      <c r="G267" s="39">
        <v>1</v>
      </c>
      <c r="H267" s="132">
        <v>500</v>
      </c>
      <c r="I267" s="44">
        <v>0.05</v>
      </c>
      <c r="J267" s="169">
        <f t="shared" si="13"/>
        <v>475</v>
      </c>
    </row>
    <row r="268" spans="1:10" ht="15.75">
      <c r="A268" s="39">
        <f t="shared" si="15"/>
        <v>286</v>
      </c>
      <c r="B268" s="39" t="s">
        <v>124</v>
      </c>
      <c r="C268" s="125" t="s">
        <v>622</v>
      </c>
      <c r="D268" s="125" t="s">
        <v>623</v>
      </c>
      <c r="E268" s="39" t="s">
        <v>128</v>
      </c>
      <c r="F268" s="125" t="s">
        <v>601</v>
      </c>
      <c r="G268" s="39">
        <v>1</v>
      </c>
      <c r="H268" s="132">
        <v>40</v>
      </c>
      <c r="I268" s="44">
        <v>0.05</v>
      </c>
      <c r="J268" s="169">
        <f t="shared" si="13"/>
        <v>38</v>
      </c>
    </row>
    <row r="269" spans="1:10" ht="15.75">
      <c r="A269" s="39">
        <f t="shared" si="15"/>
        <v>287</v>
      </c>
      <c r="B269" s="39" t="s">
        <v>124</v>
      </c>
      <c r="C269" s="125" t="s">
        <v>624</v>
      </c>
      <c r="D269" s="125" t="s">
        <v>625</v>
      </c>
      <c r="E269" s="39" t="s">
        <v>128</v>
      </c>
      <c r="F269" s="125" t="s">
        <v>601</v>
      </c>
      <c r="G269" s="39">
        <v>1</v>
      </c>
      <c r="H269" s="132">
        <v>110</v>
      </c>
      <c r="I269" s="44">
        <v>0.05</v>
      </c>
      <c r="J269" s="169">
        <f t="shared" si="13"/>
        <v>104.5</v>
      </c>
    </row>
    <row r="270" spans="1:10" ht="15.75">
      <c r="A270" s="41"/>
      <c r="B270" s="41" t="s">
        <v>124</v>
      </c>
      <c r="C270" s="142"/>
      <c r="D270" s="35" t="s">
        <v>626</v>
      </c>
      <c r="E270" s="41"/>
      <c r="F270" s="151"/>
      <c r="G270" s="127"/>
      <c r="H270" s="128"/>
      <c r="I270" s="43"/>
      <c r="J270" s="170"/>
    </row>
    <row r="271" spans="1:10" ht="15.75">
      <c r="A271" s="39"/>
      <c r="B271" s="39" t="s">
        <v>124</v>
      </c>
      <c r="C271" s="125"/>
      <c r="D271" s="47" t="s">
        <v>627</v>
      </c>
      <c r="E271" s="39"/>
      <c r="F271" s="152"/>
      <c r="G271" s="153"/>
      <c r="H271" s="154"/>
      <c r="I271" s="44"/>
      <c r="J271" s="169"/>
    </row>
    <row r="272" spans="1:10" ht="15.75">
      <c r="A272" s="39"/>
      <c r="B272" s="39" t="s">
        <v>124</v>
      </c>
      <c r="C272" s="125"/>
      <c r="D272" s="155" t="s">
        <v>628</v>
      </c>
      <c r="E272" s="39"/>
      <c r="F272" s="152"/>
      <c r="G272" s="153"/>
      <c r="H272" s="154"/>
      <c r="I272" s="44"/>
      <c r="J272" s="169"/>
    </row>
    <row r="273" spans="1:10" ht="15.75">
      <c r="A273" s="39">
        <f>SUM(A269+1)</f>
        <v>288</v>
      </c>
      <c r="B273" s="39" t="s">
        <v>124</v>
      </c>
      <c r="C273" s="125" t="s">
        <v>629</v>
      </c>
      <c r="D273" s="156" t="s">
        <v>630</v>
      </c>
      <c r="E273" s="39" t="s">
        <v>128</v>
      </c>
      <c r="F273" s="125" t="s">
        <v>631</v>
      </c>
      <c r="G273" s="39">
        <v>1</v>
      </c>
      <c r="H273" s="132">
        <v>7351</v>
      </c>
      <c r="I273" s="44">
        <v>0.05</v>
      </c>
      <c r="J273" s="169">
        <f t="shared" ref="J273:J276" si="16">H273*(1-I273)</f>
        <v>6983.45</v>
      </c>
    </row>
    <row r="274" spans="1:10" ht="15.75">
      <c r="A274" s="39">
        <f t="shared" ref="A274:A291" si="17">SUM(A273+1)</f>
        <v>289</v>
      </c>
      <c r="B274" s="39" t="s">
        <v>124</v>
      </c>
      <c r="C274" s="125" t="s">
        <v>632</v>
      </c>
      <c r="D274" s="156" t="s">
        <v>633</v>
      </c>
      <c r="E274" s="39" t="s">
        <v>128</v>
      </c>
      <c r="F274" s="125" t="s">
        <v>631</v>
      </c>
      <c r="G274" s="39">
        <v>1</v>
      </c>
      <c r="H274" s="132">
        <v>7847</v>
      </c>
      <c r="I274" s="44">
        <v>0.05</v>
      </c>
      <c r="J274" s="169">
        <f t="shared" si="16"/>
        <v>7454.65</v>
      </c>
    </row>
    <row r="275" spans="1:10" ht="15.75">
      <c r="A275" s="39">
        <f t="shared" si="17"/>
        <v>290</v>
      </c>
      <c r="B275" s="39" t="s">
        <v>124</v>
      </c>
      <c r="C275" s="125" t="s">
        <v>634</v>
      </c>
      <c r="D275" s="156" t="s">
        <v>635</v>
      </c>
      <c r="E275" s="39" t="s">
        <v>128</v>
      </c>
      <c r="F275" s="125" t="s">
        <v>631</v>
      </c>
      <c r="G275" s="39">
        <v>1</v>
      </c>
      <c r="H275" s="132">
        <v>8343</v>
      </c>
      <c r="I275" s="44">
        <v>0.05</v>
      </c>
      <c r="J275" s="169">
        <f t="shared" si="16"/>
        <v>7925.8499999999995</v>
      </c>
    </row>
    <row r="276" spans="1:10" ht="15.75">
      <c r="A276" s="39">
        <f t="shared" si="17"/>
        <v>291</v>
      </c>
      <c r="B276" s="39" t="s">
        <v>124</v>
      </c>
      <c r="C276" s="125" t="s">
        <v>636</v>
      </c>
      <c r="D276" s="156" t="s">
        <v>637</v>
      </c>
      <c r="E276" s="39" t="s">
        <v>128</v>
      </c>
      <c r="F276" s="125" t="s">
        <v>631</v>
      </c>
      <c r="G276" s="39">
        <v>1</v>
      </c>
      <c r="H276" s="124">
        <v>8840</v>
      </c>
      <c r="I276" s="44">
        <v>0.05</v>
      </c>
      <c r="J276" s="169">
        <f t="shared" si="16"/>
        <v>8398</v>
      </c>
    </row>
    <row r="277" spans="1:10" ht="15.75">
      <c r="A277" s="39"/>
      <c r="B277" s="39" t="s">
        <v>124</v>
      </c>
      <c r="C277" s="157"/>
      <c r="D277" s="155" t="s">
        <v>638</v>
      </c>
      <c r="E277" s="39"/>
      <c r="F277" s="157"/>
      <c r="G277" s="39"/>
      <c r="H277" s="164"/>
      <c r="I277" s="44"/>
      <c r="J277" s="169"/>
    </row>
    <row r="278" spans="1:10" ht="15.75">
      <c r="A278" s="39">
        <f>SUM(A276+1)</f>
        <v>292</v>
      </c>
      <c r="B278" s="39" t="s">
        <v>124</v>
      </c>
      <c r="C278" s="125" t="s">
        <v>639</v>
      </c>
      <c r="D278" s="156" t="s">
        <v>640</v>
      </c>
      <c r="E278" s="39" t="s">
        <v>128</v>
      </c>
      <c r="F278" s="125" t="s">
        <v>631</v>
      </c>
      <c r="G278" s="39">
        <v>1</v>
      </c>
      <c r="H278" s="164">
        <v>7755</v>
      </c>
      <c r="I278" s="44">
        <v>0.05</v>
      </c>
      <c r="J278" s="169">
        <f t="shared" ref="J278:J281" si="18">H278*(1-I278)</f>
        <v>7367.25</v>
      </c>
    </row>
    <row r="279" spans="1:10" ht="15.75">
      <c r="A279" s="39">
        <f t="shared" si="17"/>
        <v>293</v>
      </c>
      <c r="B279" s="39" t="s">
        <v>124</v>
      </c>
      <c r="C279" s="125" t="s">
        <v>641</v>
      </c>
      <c r="D279" s="156" t="s">
        <v>642</v>
      </c>
      <c r="E279" s="39" t="s">
        <v>128</v>
      </c>
      <c r="F279" s="125" t="s">
        <v>631</v>
      </c>
      <c r="G279" s="39">
        <v>1</v>
      </c>
      <c r="H279" s="164">
        <v>8385</v>
      </c>
      <c r="I279" s="44">
        <v>0.05</v>
      </c>
      <c r="J279" s="169">
        <f t="shared" si="18"/>
        <v>7965.75</v>
      </c>
    </row>
    <row r="280" spans="1:10" ht="15.75">
      <c r="A280" s="39">
        <f t="shared" si="17"/>
        <v>294</v>
      </c>
      <c r="B280" s="39" t="s">
        <v>124</v>
      </c>
      <c r="C280" s="125" t="s">
        <v>643</v>
      </c>
      <c r="D280" s="156" t="s">
        <v>644</v>
      </c>
      <c r="E280" s="39" t="s">
        <v>128</v>
      </c>
      <c r="F280" s="125" t="s">
        <v>631</v>
      </c>
      <c r="G280" s="39">
        <v>1</v>
      </c>
      <c r="H280" s="164">
        <v>9015</v>
      </c>
      <c r="I280" s="44">
        <v>0.05</v>
      </c>
      <c r="J280" s="169">
        <f t="shared" si="18"/>
        <v>8564.25</v>
      </c>
    </row>
    <row r="281" spans="1:10" ht="15.75">
      <c r="A281" s="39">
        <f t="shared" si="17"/>
        <v>295</v>
      </c>
      <c r="B281" s="39" t="s">
        <v>124</v>
      </c>
      <c r="C281" s="125" t="s">
        <v>645</v>
      </c>
      <c r="D281" s="156" t="s">
        <v>646</v>
      </c>
      <c r="E281" s="39" t="s">
        <v>128</v>
      </c>
      <c r="F281" s="125" t="s">
        <v>631</v>
      </c>
      <c r="G281" s="39">
        <v>1</v>
      </c>
      <c r="H281" s="164">
        <v>9645</v>
      </c>
      <c r="I281" s="44">
        <v>0.05</v>
      </c>
      <c r="J281" s="169">
        <f t="shared" si="18"/>
        <v>9162.75</v>
      </c>
    </row>
    <row r="282" spans="1:10" ht="15.75">
      <c r="A282" s="39"/>
      <c r="B282" s="39" t="s">
        <v>124</v>
      </c>
      <c r="C282" s="157"/>
      <c r="D282" s="155" t="s">
        <v>647</v>
      </c>
      <c r="E282" s="39"/>
      <c r="F282" s="157"/>
      <c r="G282" s="39">
        <v>1</v>
      </c>
      <c r="H282" s="164"/>
      <c r="I282" s="44"/>
      <c r="J282" s="169"/>
    </row>
    <row r="283" spans="1:10" ht="15.75">
      <c r="A283" s="39">
        <f>SUM(A281+1)</f>
        <v>296</v>
      </c>
      <c r="B283" s="39" t="s">
        <v>124</v>
      </c>
      <c r="C283" s="125" t="s">
        <v>648</v>
      </c>
      <c r="D283" s="156" t="s">
        <v>649</v>
      </c>
      <c r="E283" s="39" t="s">
        <v>128</v>
      </c>
      <c r="F283" s="125" t="s">
        <v>631</v>
      </c>
      <c r="G283" s="39">
        <v>1</v>
      </c>
      <c r="H283" s="164">
        <v>8816</v>
      </c>
      <c r="I283" s="44">
        <v>0.05</v>
      </c>
      <c r="J283" s="169">
        <f t="shared" ref="J283:J286" si="19">H283*(1-I283)</f>
        <v>8375.1999999999989</v>
      </c>
    </row>
    <row r="284" spans="1:10" ht="15.75">
      <c r="A284" s="39">
        <f t="shared" si="17"/>
        <v>297</v>
      </c>
      <c r="B284" s="39" t="s">
        <v>124</v>
      </c>
      <c r="C284" s="125" t="s">
        <v>650</v>
      </c>
      <c r="D284" s="156" t="s">
        <v>651</v>
      </c>
      <c r="E284" s="39" t="s">
        <v>128</v>
      </c>
      <c r="F284" s="125" t="s">
        <v>631</v>
      </c>
      <c r="G284" s="39">
        <v>1</v>
      </c>
      <c r="H284" s="164">
        <v>9801</v>
      </c>
      <c r="I284" s="44">
        <v>0.05</v>
      </c>
      <c r="J284" s="169">
        <f t="shared" si="19"/>
        <v>9310.9499999999989</v>
      </c>
    </row>
    <row r="285" spans="1:10" ht="15.75">
      <c r="A285" s="39">
        <f t="shared" si="17"/>
        <v>298</v>
      </c>
      <c r="B285" s="39" t="s">
        <v>124</v>
      </c>
      <c r="C285" s="125" t="s">
        <v>652</v>
      </c>
      <c r="D285" s="156" t="s">
        <v>653</v>
      </c>
      <c r="E285" s="39" t="s">
        <v>128</v>
      </c>
      <c r="F285" s="125" t="s">
        <v>631</v>
      </c>
      <c r="G285" s="39">
        <v>1</v>
      </c>
      <c r="H285" s="164">
        <v>10786</v>
      </c>
      <c r="I285" s="44">
        <v>0.05</v>
      </c>
      <c r="J285" s="169">
        <f t="shared" si="19"/>
        <v>10246.699999999999</v>
      </c>
    </row>
    <row r="286" spans="1:10" ht="15.75">
      <c r="A286" s="39">
        <f t="shared" si="17"/>
        <v>299</v>
      </c>
      <c r="B286" s="39" t="s">
        <v>124</v>
      </c>
      <c r="C286" s="125" t="s">
        <v>654</v>
      </c>
      <c r="D286" s="156" t="s">
        <v>655</v>
      </c>
      <c r="E286" s="39" t="s">
        <v>128</v>
      </c>
      <c r="F286" s="125" t="s">
        <v>631</v>
      </c>
      <c r="G286" s="39">
        <v>1</v>
      </c>
      <c r="H286" s="164">
        <v>11771</v>
      </c>
      <c r="I286" s="44">
        <v>0.05</v>
      </c>
      <c r="J286" s="169">
        <f t="shared" si="19"/>
        <v>11182.449999999999</v>
      </c>
    </row>
    <row r="287" spans="1:10" ht="15.75">
      <c r="A287" s="39"/>
      <c r="B287" s="39" t="s">
        <v>124</v>
      </c>
      <c r="C287" s="157"/>
      <c r="D287" s="155" t="s">
        <v>656</v>
      </c>
      <c r="E287" s="39"/>
      <c r="F287" s="157"/>
      <c r="G287" s="39"/>
      <c r="H287" s="164"/>
      <c r="I287" s="44"/>
      <c r="J287" s="169"/>
    </row>
    <row r="288" spans="1:10" ht="15.75">
      <c r="A288" s="39">
        <f>SUM(A286+1)</f>
        <v>300</v>
      </c>
      <c r="B288" s="39" t="s">
        <v>124</v>
      </c>
      <c r="C288" s="125" t="s">
        <v>657</v>
      </c>
      <c r="D288" s="156" t="s">
        <v>658</v>
      </c>
      <c r="E288" s="39" t="s">
        <v>128</v>
      </c>
      <c r="F288" s="125" t="s">
        <v>631</v>
      </c>
      <c r="G288" s="39">
        <v>1</v>
      </c>
      <c r="H288" s="164">
        <v>9981</v>
      </c>
      <c r="I288" s="44">
        <v>0.05</v>
      </c>
      <c r="J288" s="169">
        <f t="shared" ref="J288:J291" si="20">H288*(1-I288)</f>
        <v>9481.9499999999989</v>
      </c>
    </row>
    <row r="289" spans="1:10" ht="15.75">
      <c r="A289" s="39">
        <f t="shared" si="17"/>
        <v>301</v>
      </c>
      <c r="B289" s="39" t="s">
        <v>124</v>
      </c>
      <c r="C289" s="125" t="s">
        <v>659</v>
      </c>
      <c r="D289" s="156" t="s">
        <v>660</v>
      </c>
      <c r="E289" s="39" t="s">
        <v>128</v>
      </c>
      <c r="F289" s="125" t="s">
        <v>631</v>
      </c>
      <c r="G289" s="39">
        <v>1</v>
      </c>
      <c r="H289" s="164">
        <v>11210</v>
      </c>
      <c r="I289" s="44">
        <v>0.05</v>
      </c>
      <c r="J289" s="169">
        <f t="shared" si="20"/>
        <v>10649.5</v>
      </c>
    </row>
    <row r="290" spans="1:10" ht="15.75">
      <c r="A290" s="39">
        <f t="shared" si="17"/>
        <v>302</v>
      </c>
      <c r="B290" s="39" t="s">
        <v>124</v>
      </c>
      <c r="C290" s="125" t="s">
        <v>661</v>
      </c>
      <c r="D290" s="156" t="s">
        <v>655</v>
      </c>
      <c r="E290" s="39" t="s">
        <v>128</v>
      </c>
      <c r="F290" s="125" t="s">
        <v>631</v>
      </c>
      <c r="G290" s="39">
        <v>1</v>
      </c>
      <c r="H290" s="164">
        <v>12438</v>
      </c>
      <c r="I290" s="44">
        <v>0.05</v>
      </c>
      <c r="J290" s="169">
        <f t="shared" si="20"/>
        <v>11816.099999999999</v>
      </c>
    </row>
    <row r="291" spans="1:10" ht="15.75">
      <c r="A291" s="39">
        <f t="shared" si="17"/>
        <v>303</v>
      </c>
      <c r="B291" s="39" t="s">
        <v>124</v>
      </c>
      <c r="C291" s="125" t="s">
        <v>662</v>
      </c>
      <c r="D291" s="156" t="s">
        <v>663</v>
      </c>
      <c r="E291" s="39" t="s">
        <v>128</v>
      </c>
      <c r="F291" s="125" t="s">
        <v>631</v>
      </c>
      <c r="G291" s="39">
        <v>1</v>
      </c>
      <c r="H291" s="164">
        <v>13667</v>
      </c>
      <c r="I291" s="44">
        <v>0.05</v>
      </c>
      <c r="J291" s="169">
        <f t="shared" si="20"/>
        <v>12983.65</v>
      </c>
    </row>
    <row r="292" spans="1:10" ht="15.75">
      <c r="A292" s="39"/>
      <c r="B292" s="39" t="s">
        <v>124</v>
      </c>
      <c r="C292" s="157"/>
      <c r="D292" s="48" t="s">
        <v>664</v>
      </c>
      <c r="E292" s="39"/>
      <c r="F292" s="157"/>
      <c r="G292" s="39"/>
      <c r="H292" s="165"/>
      <c r="I292" s="44"/>
      <c r="J292" s="169"/>
    </row>
    <row r="293" spans="1:10" ht="15.75">
      <c r="A293" s="39">
        <f>SUM(A291+1)</f>
        <v>304</v>
      </c>
      <c r="B293" s="39" t="s">
        <v>124</v>
      </c>
      <c r="C293" s="125" t="s">
        <v>665</v>
      </c>
      <c r="D293" s="39" t="s">
        <v>666</v>
      </c>
      <c r="E293" s="39" t="s">
        <v>128</v>
      </c>
      <c r="F293" s="125" t="s">
        <v>631</v>
      </c>
      <c r="G293" s="39">
        <v>1</v>
      </c>
      <c r="H293" s="164">
        <v>1400</v>
      </c>
      <c r="I293" s="44">
        <v>0.05</v>
      </c>
      <c r="J293" s="169">
        <f t="shared" ref="J293:J300" si="21">H293*(1-I293)</f>
        <v>1330</v>
      </c>
    </row>
    <row r="294" spans="1:10" ht="15.75">
      <c r="A294" s="39">
        <f>SUM(A293+1)</f>
        <v>305</v>
      </c>
      <c r="B294" s="39" t="s">
        <v>124</v>
      </c>
      <c r="C294" s="125" t="s">
        <v>667</v>
      </c>
      <c r="D294" s="39" t="s">
        <v>668</v>
      </c>
      <c r="E294" s="39" t="s">
        <v>128</v>
      </c>
      <c r="F294" s="125" t="s">
        <v>631</v>
      </c>
      <c r="G294" s="39">
        <v>1</v>
      </c>
      <c r="H294" s="164">
        <v>2600</v>
      </c>
      <c r="I294" s="44">
        <v>0.05</v>
      </c>
      <c r="J294" s="169">
        <f t="shared" si="21"/>
        <v>2470</v>
      </c>
    </row>
    <row r="295" spans="1:10" ht="15.75">
      <c r="A295" s="39">
        <f t="shared" ref="A295:A311" si="22">SUM(A294+1)</f>
        <v>306</v>
      </c>
      <c r="B295" s="39" t="s">
        <v>124</v>
      </c>
      <c r="C295" s="125" t="s">
        <v>669</v>
      </c>
      <c r="D295" s="39" t="s">
        <v>670</v>
      </c>
      <c r="E295" s="39" t="s">
        <v>128</v>
      </c>
      <c r="F295" s="125" t="s">
        <v>631</v>
      </c>
      <c r="G295" s="39">
        <v>1</v>
      </c>
      <c r="H295" s="164">
        <v>150</v>
      </c>
      <c r="I295" s="44">
        <v>0.05</v>
      </c>
      <c r="J295" s="169">
        <f t="shared" si="21"/>
        <v>142.5</v>
      </c>
    </row>
    <row r="296" spans="1:10" ht="15.75">
      <c r="A296" s="39">
        <f t="shared" si="22"/>
        <v>307</v>
      </c>
      <c r="B296" s="39" t="s">
        <v>124</v>
      </c>
      <c r="C296" s="125" t="s">
        <v>671</v>
      </c>
      <c r="D296" s="39" t="s">
        <v>672</v>
      </c>
      <c r="E296" s="39" t="s">
        <v>128</v>
      </c>
      <c r="F296" s="125" t="s">
        <v>631</v>
      </c>
      <c r="G296" s="39">
        <v>1</v>
      </c>
      <c r="H296" s="164">
        <v>180</v>
      </c>
      <c r="I296" s="44">
        <v>0.05</v>
      </c>
      <c r="J296" s="169">
        <f t="shared" si="21"/>
        <v>171</v>
      </c>
    </row>
    <row r="297" spans="1:10" ht="15.75">
      <c r="A297" s="39">
        <f t="shared" si="22"/>
        <v>308</v>
      </c>
      <c r="B297" s="39" t="s">
        <v>124</v>
      </c>
      <c r="C297" s="125" t="s">
        <v>673</v>
      </c>
      <c r="D297" s="39" t="s">
        <v>674</v>
      </c>
      <c r="E297" s="39" t="s">
        <v>128</v>
      </c>
      <c r="F297" s="125" t="s">
        <v>631</v>
      </c>
      <c r="G297" s="39">
        <v>1</v>
      </c>
      <c r="H297" s="164">
        <v>280</v>
      </c>
      <c r="I297" s="44">
        <v>0.05</v>
      </c>
      <c r="J297" s="169">
        <f t="shared" si="21"/>
        <v>266</v>
      </c>
    </row>
    <row r="298" spans="1:10" ht="15.75">
      <c r="A298" s="39">
        <f t="shared" si="22"/>
        <v>309</v>
      </c>
      <c r="B298" s="39" t="s">
        <v>124</v>
      </c>
      <c r="C298" s="125" t="s">
        <v>675</v>
      </c>
      <c r="D298" s="39" t="s">
        <v>676</v>
      </c>
      <c r="E298" s="39" t="s">
        <v>128</v>
      </c>
      <c r="F298" s="125" t="s">
        <v>631</v>
      </c>
      <c r="G298" s="39">
        <v>1</v>
      </c>
      <c r="H298" s="164">
        <v>380</v>
      </c>
      <c r="I298" s="44">
        <v>0.05</v>
      </c>
      <c r="J298" s="169">
        <f t="shared" si="21"/>
        <v>361</v>
      </c>
    </row>
    <row r="299" spans="1:10" ht="15.75">
      <c r="A299" s="39">
        <f t="shared" si="22"/>
        <v>310</v>
      </c>
      <c r="B299" s="39" t="s">
        <v>124</v>
      </c>
      <c r="C299" s="125" t="s">
        <v>677</v>
      </c>
      <c r="D299" s="39" t="s">
        <v>678</v>
      </c>
      <c r="E299" s="39" t="s">
        <v>128</v>
      </c>
      <c r="F299" s="125" t="s">
        <v>631</v>
      </c>
      <c r="G299" s="39">
        <v>1</v>
      </c>
      <c r="H299" s="164">
        <v>2800</v>
      </c>
      <c r="I299" s="44">
        <v>0.05</v>
      </c>
      <c r="J299" s="169">
        <f t="shared" si="21"/>
        <v>2660</v>
      </c>
    </row>
    <row r="300" spans="1:10" ht="15.75">
      <c r="A300" s="39">
        <f t="shared" si="22"/>
        <v>311</v>
      </c>
      <c r="B300" s="39" t="s">
        <v>124</v>
      </c>
      <c r="C300" s="125" t="s">
        <v>679</v>
      </c>
      <c r="D300" s="39" t="s">
        <v>680</v>
      </c>
      <c r="E300" s="39" t="s">
        <v>128</v>
      </c>
      <c r="F300" s="125" t="s">
        <v>631</v>
      </c>
      <c r="G300" s="39">
        <v>1</v>
      </c>
      <c r="H300" s="164">
        <v>3200</v>
      </c>
      <c r="I300" s="44">
        <v>0.05</v>
      </c>
      <c r="J300" s="169">
        <f t="shared" si="21"/>
        <v>3040</v>
      </c>
    </row>
    <row r="301" spans="1:10" ht="15.75">
      <c r="A301" s="39"/>
      <c r="B301" s="39" t="s">
        <v>124</v>
      </c>
      <c r="C301" s="157"/>
      <c r="D301" s="48" t="s">
        <v>681</v>
      </c>
      <c r="E301" s="39"/>
      <c r="F301" s="157"/>
      <c r="G301" s="39"/>
      <c r="H301" s="165"/>
      <c r="I301" s="44"/>
      <c r="J301" s="169"/>
    </row>
    <row r="302" spans="1:10" ht="15.75">
      <c r="A302" s="39">
        <f>SUM(A300+1)</f>
        <v>312</v>
      </c>
      <c r="B302" s="39" t="s">
        <v>124</v>
      </c>
      <c r="C302" s="125" t="s">
        <v>682</v>
      </c>
      <c r="D302" s="39" t="s">
        <v>683</v>
      </c>
      <c r="E302" s="39" t="s">
        <v>128</v>
      </c>
      <c r="F302" s="125" t="s">
        <v>631</v>
      </c>
      <c r="G302" s="39">
        <v>1</v>
      </c>
      <c r="H302" s="164">
        <v>3150</v>
      </c>
      <c r="I302" s="44">
        <v>0.05</v>
      </c>
      <c r="J302" s="169">
        <f t="shared" ref="J302:J311" si="23">H302*(1-I302)</f>
        <v>2992.5</v>
      </c>
    </row>
    <row r="303" spans="1:10" ht="15.75">
      <c r="A303" s="39">
        <f t="shared" si="22"/>
        <v>313</v>
      </c>
      <c r="B303" s="39" t="s">
        <v>124</v>
      </c>
      <c r="C303" s="125" t="s">
        <v>684</v>
      </c>
      <c r="D303" s="39" t="s">
        <v>685</v>
      </c>
      <c r="E303" s="39" t="s">
        <v>128</v>
      </c>
      <c r="F303" s="125" t="s">
        <v>631</v>
      </c>
      <c r="G303" s="39">
        <v>1</v>
      </c>
      <c r="H303" s="164">
        <v>6200</v>
      </c>
      <c r="I303" s="44">
        <v>0.05</v>
      </c>
      <c r="J303" s="169">
        <f t="shared" si="23"/>
        <v>5890</v>
      </c>
    </row>
    <row r="304" spans="1:10" ht="15.75">
      <c r="A304" s="39">
        <f t="shared" si="22"/>
        <v>314</v>
      </c>
      <c r="B304" s="39" t="s">
        <v>124</v>
      </c>
      <c r="C304" s="125" t="s">
        <v>686</v>
      </c>
      <c r="D304" s="39" t="s">
        <v>687</v>
      </c>
      <c r="E304" s="39" t="s">
        <v>128</v>
      </c>
      <c r="F304" s="125" t="s">
        <v>631</v>
      </c>
      <c r="G304" s="39">
        <v>1</v>
      </c>
      <c r="H304" s="164">
        <v>9450</v>
      </c>
      <c r="I304" s="44">
        <v>0.05</v>
      </c>
      <c r="J304" s="169">
        <f t="shared" si="23"/>
        <v>8977.5</v>
      </c>
    </row>
    <row r="305" spans="1:10" ht="15.75">
      <c r="A305" s="39">
        <f t="shared" si="22"/>
        <v>315</v>
      </c>
      <c r="B305" s="39" t="s">
        <v>124</v>
      </c>
      <c r="C305" s="125" t="s">
        <v>688</v>
      </c>
      <c r="D305" s="39" t="s">
        <v>689</v>
      </c>
      <c r="E305" s="39" t="s">
        <v>128</v>
      </c>
      <c r="F305" s="125" t="s">
        <v>631</v>
      </c>
      <c r="G305" s="39">
        <v>1</v>
      </c>
      <c r="H305" s="164">
        <v>4050</v>
      </c>
      <c r="I305" s="44">
        <v>0.05</v>
      </c>
      <c r="J305" s="169">
        <f t="shared" si="23"/>
        <v>3847.5</v>
      </c>
    </row>
    <row r="306" spans="1:10" ht="15.75">
      <c r="A306" s="39">
        <f t="shared" si="22"/>
        <v>316</v>
      </c>
      <c r="B306" s="39" t="s">
        <v>124</v>
      </c>
      <c r="C306" s="125" t="s">
        <v>690</v>
      </c>
      <c r="D306" s="39" t="s">
        <v>691</v>
      </c>
      <c r="E306" s="39" t="s">
        <v>128</v>
      </c>
      <c r="F306" s="125" t="s">
        <v>631</v>
      </c>
      <c r="G306" s="39">
        <v>1</v>
      </c>
      <c r="H306" s="164">
        <v>8000</v>
      </c>
      <c r="I306" s="44">
        <v>0.05</v>
      </c>
      <c r="J306" s="169">
        <f t="shared" si="23"/>
        <v>7600</v>
      </c>
    </row>
    <row r="307" spans="1:10" ht="15.75">
      <c r="A307" s="39">
        <f t="shared" si="22"/>
        <v>317</v>
      </c>
      <c r="B307" s="39" t="s">
        <v>124</v>
      </c>
      <c r="C307" s="125" t="s">
        <v>692</v>
      </c>
      <c r="D307" s="39" t="s">
        <v>693</v>
      </c>
      <c r="E307" s="39" t="s">
        <v>128</v>
      </c>
      <c r="F307" s="125" t="s">
        <v>631</v>
      </c>
      <c r="G307" s="39">
        <v>1</v>
      </c>
      <c r="H307" s="164">
        <v>12150</v>
      </c>
      <c r="I307" s="44">
        <v>0.05</v>
      </c>
      <c r="J307" s="169">
        <f t="shared" si="23"/>
        <v>11542.5</v>
      </c>
    </row>
    <row r="308" spans="1:10" ht="15.75">
      <c r="A308" s="39">
        <f t="shared" si="22"/>
        <v>318</v>
      </c>
      <c r="B308" s="39" t="s">
        <v>124</v>
      </c>
      <c r="C308" s="125" t="s">
        <v>694</v>
      </c>
      <c r="D308" s="120" t="s">
        <v>695</v>
      </c>
      <c r="E308" s="39" t="s">
        <v>128</v>
      </c>
      <c r="F308" s="125" t="s">
        <v>631</v>
      </c>
      <c r="G308" s="39">
        <v>1</v>
      </c>
      <c r="H308" s="164">
        <v>12500</v>
      </c>
      <c r="I308" s="44">
        <v>0.05</v>
      </c>
      <c r="J308" s="169">
        <f t="shared" si="23"/>
        <v>11875</v>
      </c>
    </row>
    <row r="309" spans="1:10" ht="15.75">
      <c r="A309" s="39">
        <f t="shared" si="22"/>
        <v>319</v>
      </c>
      <c r="B309" s="39" t="s">
        <v>124</v>
      </c>
      <c r="C309" s="125" t="s">
        <v>696</v>
      </c>
      <c r="D309" s="39" t="s">
        <v>697</v>
      </c>
      <c r="E309" s="39" t="s">
        <v>128</v>
      </c>
      <c r="F309" s="125" t="s">
        <v>631</v>
      </c>
      <c r="G309" s="39">
        <v>1</v>
      </c>
      <c r="H309" s="164">
        <v>24000</v>
      </c>
      <c r="I309" s="44">
        <v>0.05</v>
      </c>
      <c r="J309" s="169">
        <f t="shared" si="23"/>
        <v>22800</v>
      </c>
    </row>
    <row r="310" spans="1:10" ht="15.75">
      <c r="A310" s="39">
        <f t="shared" si="22"/>
        <v>320</v>
      </c>
      <c r="B310" s="39" t="s">
        <v>124</v>
      </c>
      <c r="C310" s="125" t="s">
        <v>698</v>
      </c>
      <c r="D310" s="39" t="s">
        <v>699</v>
      </c>
      <c r="E310" s="39" t="s">
        <v>128</v>
      </c>
      <c r="F310" s="125" t="s">
        <v>631</v>
      </c>
      <c r="G310" s="39">
        <v>1</v>
      </c>
      <c r="H310" s="164">
        <v>15900</v>
      </c>
      <c r="I310" s="44">
        <v>0.05</v>
      </c>
      <c r="J310" s="169">
        <f t="shared" si="23"/>
        <v>15105</v>
      </c>
    </row>
    <row r="311" spans="1:10" ht="15.75">
      <c r="A311" s="39">
        <f t="shared" si="22"/>
        <v>321</v>
      </c>
      <c r="B311" s="39" t="s">
        <v>124</v>
      </c>
      <c r="C311" s="125" t="s">
        <v>700</v>
      </c>
      <c r="D311" s="39" t="s">
        <v>701</v>
      </c>
      <c r="E311" s="39" t="s">
        <v>128</v>
      </c>
      <c r="F311" s="125" t="s">
        <v>631</v>
      </c>
      <c r="G311" s="39">
        <v>1</v>
      </c>
      <c r="H311" s="164">
        <v>30700</v>
      </c>
      <c r="I311" s="44">
        <v>0.05</v>
      </c>
      <c r="J311" s="169">
        <f t="shared" si="23"/>
        <v>29165</v>
      </c>
    </row>
  </sheetData>
  <sheetProtection sort="0" autoFilter="0"/>
  <autoFilter ref="A4:J4" xr:uid="{F888EEAE-B093-4498-A684-D49C03499010}"/>
  <printOptions horizontalCentered="1"/>
  <pageMargins left="0.45" right="0.45" top="0.75" bottom="1" header="0.3" footer="0.3"/>
  <pageSetup paperSize="3" scale="71"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ignoredErrors>
    <ignoredError sqref="A7:A30 A33:A61 A65:A72 A74:A110 A112:A147 A149:A152 A154:A165 A167:A219 A220:A238 A244:A256 A258:A269 J18:J30 J32:J62 J64:J72 J74:J110 J112:J147 J149:J152 J154:J165 J167:J241 J243:J256 J258:J269 J273:J311 A273:A3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A1:O14"/>
  <sheetViews>
    <sheetView zoomScale="80" zoomScaleNormal="80" zoomScaleSheetLayoutView="70" workbookViewId="0">
      <selection activeCell="C3" sqref="C3"/>
    </sheetView>
  </sheetViews>
  <sheetFormatPr defaultColWidth="8.7109375" defaultRowHeight="15"/>
  <cols>
    <col min="1" max="1" width="47.85546875" style="58" bestFit="1" customWidth="1"/>
    <col min="2" max="2" width="79.28515625" style="58" bestFit="1" customWidth="1"/>
    <col min="3" max="3" width="45.28515625" style="58" bestFit="1" customWidth="1"/>
    <col min="4" max="4" width="20" style="86" bestFit="1" customWidth="1"/>
    <col min="5" max="5" width="18" style="86" bestFit="1" customWidth="1"/>
    <col min="6" max="6" width="11.42578125" style="85" bestFit="1" customWidth="1"/>
    <col min="7" max="7" width="15.85546875" style="86" bestFit="1" customWidth="1"/>
    <col min="8" max="8" width="17.28515625" style="86" bestFit="1" customWidth="1"/>
    <col min="9" max="9" width="15.85546875" style="86" bestFit="1" customWidth="1"/>
    <col min="10" max="10" width="19.28515625" style="86" bestFit="1" customWidth="1"/>
    <col min="11" max="11" width="18.42578125" style="86" bestFit="1" customWidth="1"/>
    <col min="12" max="12" width="17.42578125" style="86" bestFit="1" customWidth="1"/>
    <col min="13" max="13" width="18.140625" style="86" bestFit="1" customWidth="1"/>
    <col min="14" max="14" width="22.42578125" style="86" bestFit="1" customWidth="1"/>
    <col min="15" max="15" width="21.42578125" style="86" bestFit="1" customWidth="1"/>
    <col min="16" max="17" width="8.7109375" style="58" customWidth="1"/>
    <col min="18" max="16384" width="8.7109375" style="58"/>
  </cols>
  <sheetData>
    <row r="1" spans="1:15" ht="18.75">
      <c r="A1" s="87" t="s">
        <v>49</v>
      </c>
    </row>
    <row r="2" spans="1:15">
      <c r="A2" s="96"/>
      <c r="B2" s="60" t="s">
        <v>719</v>
      </c>
      <c r="C2" s="58" t="str">
        <f>'Cover Page'!B4</f>
        <v>Clearview Data Systems, Inc.</v>
      </c>
    </row>
    <row r="3" spans="1:15" ht="45">
      <c r="A3" s="88" t="s">
        <v>25</v>
      </c>
      <c r="B3" s="88" t="s">
        <v>26</v>
      </c>
      <c r="C3" s="63" t="s">
        <v>67</v>
      </c>
      <c r="D3" s="90" t="s">
        <v>27</v>
      </c>
      <c r="E3" s="90" t="s">
        <v>28</v>
      </c>
      <c r="F3" s="89" t="s">
        <v>29</v>
      </c>
      <c r="G3" s="90" t="s">
        <v>43</v>
      </c>
      <c r="H3" s="90" t="s">
        <v>42</v>
      </c>
      <c r="I3" s="90" t="s">
        <v>41</v>
      </c>
      <c r="J3" s="90" t="s">
        <v>30</v>
      </c>
      <c r="K3" s="90" t="s">
        <v>31</v>
      </c>
      <c r="L3" s="90" t="s">
        <v>32</v>
      </c>
      <c r="M3" s="90" t="s">
        <v>33</v>
      </c>
      <c r="N3" s="90" t="s">
        <v>40</v>
      </c>
      <c r="O3" s="90" t="s">
        <v>34</v>
      </c>
    </row>
    <row r="4" spans="1:15" ht="60">
      <c r="A4" s="67" t="s">
        <v>39</v>
      </c>
      <c r="B4" s="68" t="s">
        <v>123</v>
      </c>
      <c r="C4" s="70"/>
      <c r="D4" s="74"/>
      <c r="E4" s="74"/>
      <c r="F4" s="71"/>
      <c r="G4" s="72">
        <v>240</v>
      </c>
      <c r="H4" s="74"/>
      <c r="I4" s="73">
        <f t="shared" ref="I4:I9" si="0">SUM(G4*1.5)</f>
        <v>360</v>
      </c>
      <c r="J4" s="74"/>
      <c r="K4" s="73">
        <f t="shared" ref="K4:K9" si="1">SUM(G4*1.5)</f>
        <v>360</v>
      </c>
      <c r="L4" s="74"/>
      <c r="M4" s="73">
        <f t="shared" ref="M4:M9" si="2">SUM(G4*1.5)</f>
        <v>360</v>
      </c>
      <c r="N4" s="74"/>
      <c r="O4" s="73">
        <f t="shared" ref="O4:O9" si="3">SUM(G4*2)</f>
        <v>480</v>
      </c>
    </row>
    <row r="5" spans="1:15" ht="135">
      <c r="A5" s="98" t="s">
        <v>35</v>
      </c>
      <c r="B5" s="68" t="s">
        <v>122</v>
      </c>
      <c r="C5" s="70"/>
      <c r="D5" s="74"/>
      <c r="E5" s="74"/>
      <c r="F5" s="71"/>
      <c r="G5" s="72">
        <v>175</v>
      </c>
      <c r="H5" s="74"/>
      <c r="I5" s="73">
        <f t="shared" si="0"/>
        <v>262.5</v>
      </c>
      <c r="J5" s="74"/>
      <c r="K5" s="73">
        <f t="shared" si="1"/>
        <v>262.5</v>
      </c>
      <c r="L5" s="74"/>
      <c r="M5" s="73">
        <f t="shared" si="2"/>
        <v>262.5</v>
      </c>
      <c r="N5" s="74"/>
      <c r="O5" s="73">
        <f t="shared" si="3"/>
        <v>350</v>
      </c>
    </row>
    <row r="6" spans="1:15" ht="60">
      <c r="A6" s="67" t="s">
        <v>36</v>
      </c>
      <c r="B6" s="68" t="s">
        <v>121</v>
      </c>
      <c r="C6" s="70"/>
      <c r="D6" s="74"/>
      <c r="E6" s="74"/>
      <c r="F6" s="71"/>
      <c r="G6" s="72">
        <v>175</v>
      </c>
      <c r="H6" s="74"/>
      <c r="I6" s="73">
        <f t="shared" si="0"/>
        <v>262.5</v>
      </c>
      <c r="J6" s="74"/>
      <c r="K6" s="73">
        <f t="shared" si="1"/>
        <v>262.5</v>
      </c>
      <c r="L6" s="74"/>
      <c r="M6" s="73">
        <f t="shared" si="2"/>
        <v>262.5</v>
      </c>
      <c r="N6" s="74"/>
      <c r="O6" s="73">
        <f t="shared" si="3"/>
        <v>350</v>
      </c>
    </row>
    <row r="7" spans="1:15" ht="90">
      <c r="A7" s="99" t="s">
        <v>60</v>
      </c>
      <c r="B7" s="68" t="s">
        <v>120</v>
      </c>
      <c r="C7" s="100"/>
      <c r="D7" s="103"/>
      <c r="E7" s="103"/>
      <c r="F7" s="101"/>
      <c r="G7" s="72">
        <v>175</v>
      </c>
      <c r="H7" s="103"/>
      <c r="I7" s="102">
        <f t="shared" si="0"/>
        <v>262.5</v>
      </c>
      <c r="J7" s="103"/>
      <c r="K7" s="102">
        <f t="shared" si="1"/>
        <v>262.5</v>
      </c>
      <c r="L7" s="103"/>
      <c r="M7" s="102">
        <f t="shared" si="2"/>
        <v>262.5</v>
      </c>
      <c r="N7" s="103"/>
      <c r="O7" s="102">
        <f t="shared" si="3"/>
        <v>350</v>
      </c>
    </row>
    <row r="8" spans="1:15" s="109" customFormat="1" ht="105.75" thickBot="1">
      <c r="A8" s="104" t="s">
        <v>101</v>
      </c>
      <c r="B8" s="68" t="s">
        <v>119</v>
      </c>
      <c r="C8" s="105"/>
      <c r="D8" s="108"/>
      <c r="E8" s="108"/>
      <c r="F8" s="106"/>
      <c r="G8" s="72">
        <v>175</v>
      </c>
      <c r="H8" s="108"/>
      <c r="I8" s="107">
        <f t="shared" si="0"/>
        <v>262.5</v>
      </c>
      <c r="J8" s="108"/>
      <c r="K8" s="107">
        <f t="shared" si="1"/>
        <v>262.5</v>
      </c>
      <c r="L8" s="108"/>
      <c r="M8" s="107">
        <f t="shared" si="2"/>
        <v>262.5</v>
      </c>
      <c r="N8" s="108"/>
      <c r="O8" s="107">
        <f t="shared" si="3"/>
        <v>350</v>
      </c>
    </row>
    <row r="9" spans="1:15" ht="75.75" thickTop="1">
      <c r="A9" s="110" t="s">
        <v>61</v>
      </c>
      <c r="B9" s="68" t="s">
        <v>115</v>
      </c>
      <c r="C9" s="111"/>
      <c r="D9" s="114"/>
      <c r="E9" s="114"/>
      <c r="F9" s="112"/>
      <c r="G9" s="72">
        <v>175</v>
      </c>
      <c r="H9" s="114"/>
      <c r="I9" s="113">
        <f t="shared" si="0"/>
        <v>262.5</v>
      </c>
      <c r="J9" s="114"/>
      <c r="K9" s="113">
        <f t="shared" si="1"/>
        <v>262.5</v>
      </c>
      <c r="L9" s="114"/>
      <c r="M9" s="113">
        <f t="shared" si="2"/>
        <v>262.5</v>
      </c>
      <c r="N9" s="114"/>
      <c r="O9" s="113">
        <f t="shared" si="3"/>
        <v>350</v>
      </c>
    </row>
    <row r="10" spans="1:15">
      <c r="A10" s="67" t="s">
        <v>38</v>
      </c>
      <c r="B10" s="68">
        <v>8</v>
      </c>
      <c r="C10" s="70"/>
      <c r="D10" s="74"/>
      <c r="E10" s="74"/>
      <c r="F10" s="71"/>
      <c r="G10" s="74"/>
      <c r="H10" s="74"/>
      <c r="I10" s="74"/>
      <c r="J10" s="74"/>
      <c r="K10" s="74"/>
      <c r="L10" s="74"/>
      <c r="M10" s="74"/>
      <c r="N10" s="74"/>
      <c r="O10" s="74"/>
    </row>
    <row r="11" spans="1:15" s="119" customFormat="1" ht="15.75" thickBot="1">
      <c r="A11" s="115" t="s">
        <v>37</v>
      </c>
      <c r="B11" s="68">
        <v>4</v>
      </c>
      <c r="C11" s="116"/>
      <c r="D11" s="118"/>
      <c r="E11" s="118"/>
      <c r="F11" s="117"/>
      <c r="G11" s="118"/>
      <c r="H11" s="118"/>
      <c r="I11" s="118"/>
      <c r="J11" s="118"/>
      <c r="K11" s="118"/>
      <c r="L11" s="118"/>
      <c r="M11" s="118"/>
      <c r="N11" s="118"/>
      <c r="O11" s="118"/>
    </row>
    <row r="12" spans="1:15" ht="75">
      <c r="A12" s="110" t="s">
        <v>62</v>
      </c>
      <c r="B12" s="68" t="s">
        <v>116</v>
      </c>
      <c r="C12" s="111"/>
      <c r="D12" s="114"/>
      <c r="E12" s="114"/>
      <c r="F12" s="112"/>
      <c r="G12" s="72">
        <v>175</v>
      </c>
      <c r="H12" s="114"/>
      <c r="I12" s="113">
        <f>SUM(G12*1.5)</f>
        <v>262.5</v>
      </c>
      <c r="J12" s="114"/>
      <c r="K12" s="113">
        <f>SUM(G12*1.5)</f>
        <v>262.5</v>
      </c>
      <c r="L12" s="114"/>
      <c r="M12" s="113">
        <f>SUM(G12*1.5)</f>
        <v>262.5</v>
      </c>
      <c r="N12" s="114"/>
      <c r="O12" s="113">
        <f>SUM(G12*2)</f>
        <v>350</v>
      </c>
    </row>
    <row r="13" spans="1:15">
      <c r="A13" s="67" t="s">
        <v>38</v>
      </c>
      <c r="B13" s="68">
        <v>8</v>
      </c>
      <c r="C13" s="70"/>
      <c r="D13" s="74"/>
      <c r="E13" s="74"/>
      <c r="F13" s="71"/>
      <c r="G13" s="74"/>
      <c r="H13" s="74"/>
      <c r="I13" s="74"/>
      <c r="J13" s="74"/>
      <c r="K13" s="74"/>
      <c r="L13" s="74"/>
      <c r="M13" s="74"/>
      <c r="N13" s="74"/>
      <c r="O13" s="74"/>
    </row>
    <row r="14" spans="1:15">
      <c r="A14" s="67" t="s">
        <v>37</v>
      </c>
      <c r="B14" s="68">
        <v>4</v>
      </c>
      <c r="C14" s="70"/>
      <c r="D14" s="74"/>
      <c r="E14" s="74"/>
      <c r="F14" s="71"/>
      <c r="G14" s="74"/>
      <c r="H14" s="74"/>
      <c r="I14" s="74"/>
      <c r="J14" s="74"/>
      <c r="K14" s="74"/>
      <c r="L14" s="74"/>
      <c r="M14" s="74"/>
      <c r="N14" s="74"/>
      <c r="O14" s="74"/>
    </row>
  </sheetData>
  <sheetProtection sort="0" autoFilter="0"/>
  <autoFilter ref="A3:O3" xr:uid="{BE8E300F-391D-4954-9EB9-85B6B66F59A1}"/>
  <printOptions horizontalCentered="1"/>
  <pageMargins left="0.45" right="0.45" top="0.75" bottom="1" header="0.3" footer="0.3"/>
  <pageSetup paperSize="3" scale="54"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O14"/>
  <sheetViews>
    <sheetView zoomScale="80" zoomScaleNormal="80" workbookViewId="0">
      <selection activeCell="C3" sqref="C3"/>
    </sheetView>
  </sheetViews>
  <sheetFormatPr defaultColWidth="8.7109375" defaultRowHeight="15"/>
  <cols>
    <col min="1" max="1" width="47.85546875" style="55" bestFit="1" customWidth="1"/>
    <col min="2" max="2" width="51.7109375" style="55" bestFit="1" customWidth="1"/>
    <col min="3" max="3" width="45.28515625" style="55" bestFit="1" customWidth="1"/>
    <col min="4" max="4" width="20" style="57" bestFit="1" customWidth="1"/>
    <col min="5" max="5" width="18" style="57" bestFit="1" customWidth="1"/>
    <col min="6" max="6" width="11.42578125" style="178" bestFit="1" customWidth="1"/>
    <col min="7" max="7" width="15.85546875" style="57" bestFit="1" customWidth="1"/>
    <col min="8" max="8" width="17.28515625" style="57" bestFit="1" customWidth="1"/>
    <col min="9" max="9" width="15.85546875" style="57" bestFit="1" customWidth="1"/>
    <col min="10" max="10" width="19.28515625" style="57" bestFit="1" customWidth="1"/>
    <col min="11" max="11" width="21" style="57" bestFit="1" customWidth="1"/>
    <col min="12" max="12" width="17.42578125" style="57" bestFit="1" customWidth="1"/>
    <col min="13" max="13" width="16" style="57" bestFit="1" customWidth="1"/>
    <col min="14" max="14" width="20.140625" style="57" bestFit="1" customWidth="1"/>
    <col min="15" max="15" width="19.5703125" style="57" bestFit="1" customWidth="1"/>
    <col min="16" max="17" width="8.7109375" style="58" customWidth="1"/>
    <col min="18" max="16384" width="8.7109375" style="58"/>
  </cols>
  <sheetData>
    <row r="1" spans="1:15" ht="21">
      <c r="A1" s="268" t="s">
        <v>50</v>
      </c>
      <c r="B1" s="269"/>
      <c r="C1" s="96"/>
    </row>
    <row r="2" spans="1:15">
      <c r="A2" s="97"/>
      <c r="B2" s="60" t="s">
        <v>719</v>
      </c>
      <c r="C2" s="60" t="str">
        <f>'Cover Page'!B4</f>
        <v>Clearview Data Systems, Inc.</v>
      </c>
    </row>
    <row r="3" spans="1:15" ht="45">
      <c r="A3" s="88" t="s">
        <v>25</v>
      </c>
      <c r="B3" s="88" t="s">
        <v>26</v>
      </c>
      <c r="C3" s="63" t="s">
        <v>67</v>
      </c>
      <c r="D3" s="90" t="s">
        <v>27</v>
      </c>
      <c r="E3" s="90" t="s">
        <v>28</v>
      </c>
      <c r="F3" s="179" t="s">
        <v>29</v>
      </c>
      <c r="G3" s="90" t="s">
        <v>43</v>
      </c>
      <c r="H3" s="90" t="s">
        <v>42</v>
      </c>
      <c r="I3" s="90" t="s">
        <v>44</v>
      </c>
      <c r="J3" s="90" t="s">
        <v>30</v>
      </c>
      <c r="K3" s="90" t="s">
        <v>31</v>
      </c>
      <c r="L3" s="90" t="s">
        <v>32</v>
      </c>
      <c r="M3" s="90" t="s">
        <v>33</v>
      </c>
      <c r="N3" s="90" t="s">
        <v>40</v>
      </c>
      <c r="O3" s="90" t="s">
        <v>34</v>
      </c>
    </row>
    <row r="4" spans="1:15" ht="75">
      <c r="A4" s="67" t="s">
        <v>39</v>
      </c>
      <c r="B4" s="68" t="s">
        <v>123</v>
      </c>
      <c r="C4" s="70"/>
      <c r="D4" s="74"/>
      <c r="E4" s="74"/>
      <c r="F4" s="180"/>
      <c r="G4" s="72">
        <v>240</v>
      </c>
      <c r="H4" s="74"/>
      <c r="I4" s="73">
        <f>SUM(G4*1.5)</f>
        <v>360</v>
      </c>
      <c r="J4" s="74"/>
      <c r="K4" s="73">
        <f>SUM(G4*1.5)</f>
        <v>360</v>
      </c>
      <c r="L4" s="74"/>
      <c r="M4" s="73">
        <f>SUM(G4*1.5)</f>
        <v>360</v>
      </c>
      <c r="N4" s="74"/>
      <c r="O4" s="73">
        <f>SUM(G4*2)</f>
        <v>480</v>
      </c>
    </row>
    <row r="5" spans="1:15" ht="210">
      <c r="A5" s="75" t="s">
        <v>726</v>
      </c>
      <c r="B5" s="68" t="s">
        <v>122</v>
      </c>
      <c r="C5" s="70"/>
      <c r="D5" s="74"/>
      <c r="E5" s="74"/>
      <c r="F5" s="180"/>
      <c r="G5" s="72">
        <v>175</v>
      </c>
      <c r="H5" s="74"/>
      <c r="I5" s="73">
        <f t="shared" ref="I5:I12" si="0">SUM(G5*1.5)</f>
        <v>262.5</v>
      </c>
      <c r="J5" s="74"/>
      <c r="K5" s="73">
        <f t="shared" ref="K5:K12" si="1">SUM(G5*1.5)</f>
        <v>262.5</v>
      </c>
      <c r="L5" s="74"/>
      <c r="M5" s="73">
        <f t="shared" ref="M5:M12" si="2">SUM(G5*1.5)</f>
        <v>262.5</v>
      </c>
      <c r="N5" s="74"/>
      <c r="O5" s="73">
        <f t="shared" ref="O5:O12" si="3">SUM(G5*2)</f>
        <v>350</v>
      </c>
    </row>
    <row r="6" spans="1:15" ht="75">
      <c r="A6" s="67" t="s">
        <v>36</v>
      </c>
      <c r="B6" s="68" t="s">
        <v>121</v>
      </c>
      <c r="C6" s="70"/>
      <c r="D6" s="74"/>
      <c r="E6" s="74"/>
      <c r="F6" s="180"/>
      <c r="G6" s="72">
        <v>175</v>
      </c>
      <c r="H6" s="74"/>
      <c r="I6" s="73">
        <f t="shared" si="0"/>
        <v>262.5</v>
      </c>
      <c r="J6" s="74"/>
      <c r="K6" s="73">
        <f t="shared" si="1"/>
        <v>262.5</v>
      </c>
      <c r="L6" s="74"/>
      <c r="M6" s="73">
        <f t="shared" si="2"/>
        <v>262.5</v>
      </c>
      <c r="N6" s="74"/>
      <c r="O6" s="73">
        <f t="shared" si="3"/>
        <v>350</v>
      </c>
    </row>
    <row r="7" spans="1:15" ht="120">
      <c r="A7" s="76" t="s">
        <v>60</v>
      </c>
      <c r="B7" s="77" t="s">
        <v>120</v>
      </c>
      <c r="C7" s="70"/>
      <c r="D7" s="74"/>
      <c r="E7" s="74"/>
      <c r="F7" s="180"/>
      <c r="G7" s="72">
        <v>175</v>
      </c>
      <c r="H7" s="74"/>
      <c r="I7" s="73">
        <f t="shared" si="0"/>
        <v>262.5</v>
      </c>
      <c r="J7" s="74"/>
      <c r="K7" s="73">
        <f t="shared" si="1"/>
        <v>262.5</v>
      </c>
      <c r="L7" s="74"/>
      <c r="M7" s="73">
        <f t="shared" si="2"/>
        <v>262.5</v>
      </c>
      <c r="N7" s="74"/>
      <c r="O7" s="73">
        <f t="shared" si="3"/>
        <v>350</v>
      </c>
    </row>
    <row r="8" spans="1:15" ht="165.75" thickBot="1">
      <c r="A8" s="78" t="s">
        <v>101</v>
      </c>
      <c r="B8" s="79" t="s">
        <v>119</v>
      </c>
      <c r="C8" s="70"/>
      <c r="D8" s="74"/>
      <c r="E8" s="74"/>
      <c r="F8" s="180"/>
      <c r="G8" s="72">
        <v>175</v>
      </c>
      <c r="H8" s="74"/>
      <c r="I8" s="73">
        <f t="shared" si="0"/>
        <v>262.5</v>
      </c>
      <c r="J8" s="74"/>
      <c r="K8" s="73">
        <f t="shared" si="1"/>
        <v>262.5</v>
      </c>
      <c r="L8" s="74"/>
      <c r="M8" s="73">
        <f t="shared" si="2"/>
        <v>262.5</v>
      </c>
      <c r="N8" s="74"/>
      <c r="O8" s="73">
        <f t="shared" si="3"/>
        <v>350</v>
      </c>
    </row>
    <row r="9" spans="1:15" ht="105.75" thickTop="1">
      <c r="A9" s="76" t="s">
        <v>61</v>
      </c>
      <c r="B9" s="80" t="s">
        <v>115</v>
      </c>
      <c r="C9" s="70"/>
      <c r="D9" s="74"/>
      <c r="E9" s="74"/>
      <c r="F9" s="180"/>
      <c r="G9" s="72">
        <v>175</v>
      </c>
      <c r="H9" s="74"/>
      <c r="I9" s="73">
        <f t="shared" si="0"/>
        <v>262.5</v>
      </c>
      <c r="J9" s="74"/>
      <c r="K9" s="73">
        <f t="shared" si="1"/>
        <v>262.5</v>
      </c>
      <c r="L9" s="74"/>
      <c r="M9" s="73">
        <f t="shared" si="2"/>
        <v>262.5</v>
      </c>
      <c r="N9" s="74"/>
      <c r="O9" s="73">
        <f t="shared" si="3"/>
        <v>350</v>
      </c>
    </row>
    <row r="10" spans="1:15">
      <c r="A10" s="67" t="s">
        <v>38</v>
      </c>
      <c r="B10" s="68">
        <v>8</v>
      </c>
      <c r="C10" s="70"/>
      <c r="D10" s="74"/>
      <c r="E10" s="74"/>
      <c r="F10" s="180"/>
      <c r="G10" s="74"/>
      <c r="H10" s="74"/>
      <c r="I10" s="74"/>
      <c r="J10" s="74"/>
      <c r="K10" s="74"/>
      <c r="L10" s="74"/>
      <c r="M10" s="74"/>
      <c r="N10" s="74"/>
      <c r="O10" s="74"/>
    </row>
    <row r="11" spans="1:15" ht="15.75" thickBot="1">
      <c r="A11" s="67" t="s">
        <v>37</v>
      </c>
      <c r="B11" s="81">
        <v>4</v>
      </c>
      <c r="C11" s="70"/>
      <c r="D11" s="74"/>
      <c r="E11" s="74"/>
      <c r="F11" s="180"/>
      <c r="G11" s="74"/>
      <c r="H11" s="74"/>
      <c r="I11" s="74"/>
      <c r="J11" s="74"/>
      <c r="K11" s="74"/>
      <c r="L11" s="74"/>
      <c r="M11" s="74"/>
      <c r="N11" s="74"/>
      <c r="O11" s="74"/>
    </row>
    <row r="12" spans="1:15" ht="105">
      <c r="A12" s="76" t="s">
        <v>62</v>
      </c>
      <c r="B12" s="80" t="s">
        <v>116</v>
      </c>
      <c r="C12" s="70"/>
      <c r="D12" s="74"/>
      <c r="E12" s="74"/>
      <c r="F12" s="180"/>
      <c r="G12" s="72">
        <v>175</v>
      </c>
      <c r="H12" s="74"/>
      <c r="I12" s="73">
        <f t="shared" si="0"/>
        <v>262.5</v>
      </c>
      <c r="J12" s="74"/>
      <c r="K12" s="73">
        <f t="shared" si="1"/>
        <v>262.5</v>
      </c>
      <c r="L12" s="74"/>
      <c r="M12" s="73">
        <f t="shared" si="2"/>
        <v>262.5</v>
      </c>
      <c r="N12" s="74"/>
      <c r="O12" s="73">
        <f t="shared" si="3"/>
        <v>350</v>
      </c>
    </row>
    <row r="13" spans="1:15">
      <c r="A13" s="67" t="s">
        <v>38</v>
      </c>
      <c r="B13" s="82">
        <v>8</v>
      </c>
      <c r="C13" s="70"/>
      <c r="D13" s="74"/>
      <c r="E13" s="74"/>
      <c r="F13" s="180"/>
      <c r="G13" s="74"/>
      <c r="H13" s="74"/>
      <c r="I13" s="74"/>
      <c r="J13" s="74"/>
      <c r="K13" s="74"/>
      <c r="L13" s="74"/>
      <c r="M13" s="74"/>
      <c r="N13" s="74"/>
      <c r="O13" s="74"/>
    </row>
    <row r="14" spans="1:15">
      <c r="A14" s="67" t="s">
        <v>37</v>
      </c>
      <c r="B14" s="82">
        <v>4</v>
      </c>
      <c r="C14" s="70"/>
      <c r="D14" s="74"/>
      <c r="E14" s="74"/>
      <c r="F14" s="180"/>
      <c r="G14" s="74"/>
      <c r="H14" s="74"/>
      <c r="I14" s="74"/>
      <c r="J14" s="74"/>
      <c r="K14" s="74"/>
      <c r="L14" s="74"/>
      <c r="M14" s="74"/>
      <c r="N14" s="74"/>
      <c r="O14" s="74"/>
    </row>
  </sheetData>
  <sheetProtection sort="0" autoFilter="0"/>
  <autoFilter ref="A3:O3" xr:uid="{FCBA1F35-C845-4A93-B8EF-25685352DD79}"/>
  <mergeCells count="1">
    <mergeCell ref="A1:B1"/>
  </mergeCells>
  <printOptions horizontalCentered="1"/>
  <pageMargins left="0.45" right="0.45" top="0.75" bottom="1" header="0.3" footer="0.3"/>
  <pageSetup paperSize="3" scale="58"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O18"/>
  <sheetViews>
    <sheetView zoomScale="80" zoomScaleNormal="80" workbookViewId="0">
      <selection activeCell="C3" sqref="C3"/>
    </sheetView>
  </sheetViews>
  <sheetFormatPr defaultColWidth="9.28515625" defaultRowHeight="15"/>
  <cols>
    <col min="1" max="1" width="49.85546875" style="58" bestFit="1" customWidth="1"/>
    <col min="2" max="2" width="58" style="58" bestFit="1" customWidth="1"/>
    <col min="3" max="3" width="45.28515625" style="58" bestFit="1" customWidth="1"/>
    <col min="4" max="4" width="20" style="86" bestFit="1" customWidth="1"/>
    <col min="5" max="5" width="18" style="86" bestFit="1" customWidth="1"/>
    <col min="6" max="6" width="11.42578125" style="85" bestFit="1" customWidth="1"/>
    <col min="7" max="7" width="15.85546875" style="86" bestFit="1" customWidth="1"/>
    <col min="8" max="8" width="17.28515625" style="86" bestFit="1" customWidth="1"/>
    <col min="9" max="9" width="21" style="86" bestFit="1" customWidth="1"/>
    <col min="10" max="10" width="19.28515625" style="86" bestFit="1" customWidth="1"/>
    <col min="11" max="11" width="24.85546875" style="86" bestFit="1" customWidth="1"/>
    <col min="12" max="12" width="19.42578125" style="86" bestFit="1" customWidth="1"/>
    <col min="13" max="13" width="18.140625" style="86" bestFit="1" customWidth="1"/>
    <col min="14" max="14" width="20.140625" style="86" bestFit="1" customWidth="1"/>
    <col min="15" max="15" width="21.42578125" style="86" bestFit="1" customWidth="1"/>
    <col min="16" max="16" width="9.28515625" style="58" customWidth="1"/>
    <col min="17" max="17" width="5.28515625" style="58" customWidth="1"/>
    <col min="18" max="16384" width="9.28515625" style="58"/>
  </cols>
  <sheetData>
    <row r="1" spans="1:15" ht="18.75">
      <c r="A1" s="270" t="s">
        <v>102</v>
      </c>
      <c r="B1" s="271"/>
      <c r="C1" s="96"/>
    </row>
    <row r="2" spans="1:15" ht="18.75">
      <c r="A2" s="87"/>
      <c r="B2" s="60" t="s">
        <v>719</v>
      </c>
      <c r="C2" s="60" t="str">
        <f>'Cover Page'!B4</f>
        <v>Clearview Data Systems, Inc.</v>
      </c>
    </row>
    <row r="3" spans="1:15" ht="45">
      <c r="A3" s="88" t="s">
        <v>25</v>
      </c>
      <c r="B3" s="88" t="s">
        <v>26</v>
      </c>
      <c r="C3" s="63" t="s">
        <v>67</v>
      </c>
      <c r="D3" s="90" t="s">
        <v>27</v>
      </c>
      <c r="E3" s="90" t="s">
        <v>28</v>
      </c>
      <c r="F3" s="89" t="s">
        <v>29</v>
      </c>
      <c r="G3" s="90" t="s">
        <v>43</v>
      </c>
      <c r="H3" s="90" t="s">
        <v>42</v>
      </c>
      <c r="I3" s="90" t="s">
        <v>41</v>
      </c>
      <c r="J3" s="90" t="s">
        <v>30</v>
      </c>
      <c r="K3" s="90" t="s">
        <v>31</v>
      </c>
      <c r="L3" s="90" t="s">
        <v>32</v>
      </c>
      <c r="M3" s="90" t="s">
        <v>33</v>
      </c>
      <c r="N3" s="91" t="s">
        <v>40</v>
      </c>
      <c r="O3" s="90" t="s">
        <v>34</v>
      </c>
    </row>
    <row r="4" spans="1:15" ht="75">
      <c r="A4" s="67" t="s">
        <v>39</v>
      </c>
      <c r="B4" s="68" t="s">
        <v>123</v>
      </c>
      <c r="C4" s="70"/>
      <c r="D4" s="74"/>
      <c r="E4" s="74"/>
      <c r="F4" s="71"/>
      <c r="G4" s="72">
        <v>240</v>
      </c>
      <c r="H4" s="74"/>
      <c r="I4" s="73">
        <f>SUM(G4*1.5)</f>
        <v>360</v>
      </c>
      <c r="J4" s="74"/>
      <c r="K4" s="73">
        <f>SUM(G4*1.5)</f>
        <v>360</v>
      </c>
      <c r="L4" s="74"/>
      <c r="M4" s="73">
        <f>SUM(G4*1.5)</f>
        <v>360</v>
      </c>
      <c r="N4" s="74"/>
      <c r="O4" s="73">
        <f>SUM(G4*2)</f>
        <v>480</v>
      </c>
    </row>
    <row r="5" spans="1:15" ht="180">
      <c r="A5" s="75" t="s">
        <v>727</v>
      </c>
      <c r="B5" s="68" t="s">
        <v>122</v>
      </c>
      <c r="C5" s="70"/>
      <c r="D5" s="74"/>
      <c r="E5" s="74"/>
      <c r="F5" s="71"/>
      <c r="G5" s="72">
        <v>175</v>
      </c>
      <c r="H5" s="74"/>
      <c r="I5" s="73">
        <f t="shared" ref="I5:I12" si="0">SUM(G5*1.5)</f>
        <v>262.5</v>
      </c>
      <c r="J5" s="74"/>
      <c r="K5" s="73">
        <f t="shared" ref="K5:K12" si="1">SUM(G5*1.5)</f>
        <v>262.5</v>
      </c>
      <c r="L5" s="74"/>
      <c r="M5" s="73">
        <f t="shared" ref="M5:M12" si="2">SUM(G5*1.5)</f>
        <v>262.5</v>
      </c>
      <c r="N5" s="74"/>
      <c r="O5" s="73">
        <f t="shared" ref="O5:O12" si="3">SUM(G5*2)</f>
        <v>350</v>
      </c>
    </row>
    <row r="6" spans="1:15" ht="75">
      <c r="A6" s="67" t="s">
        <v>36</v>
      </c>
      <c r="B6" s="68" t="s">
        <v>121</v>
      </c>
      <c r="C6" s="70"/>
      <c r="D6" s="74"/>
      <c r="E6" s="74"/>
      <c r="F6" s="71"/>
      <c r="G6" s="72">
        <v>175</v>
      </c>
      <c r="H6" s="74"/>
      <c r="I6" s="73">
        <f t="shared" si="0"/>
        <v>262.5</v>
      </c>
      <c r="J6" s="74"/>
      <c r="K6" s="73">
        <f t="shared" si="1"/>
        <v>262.5</v>
      </c>
      <c r="L6" s="74"/>
      <c r="M6" s="73">
        <f t="shared" si="2"/>
        <v>262.5</v>
      </c>
      <c r="N6" s="74"/>
      <c r="O6" s="73">
        <f t="shared" si="3"/>
        <v>350</v>
      </c>
    </row>
    <row r="7" spans="1:15" ht="120">
      <c r="A7" s="76" t="s">
        <v>60</v>
      </c>
      <c r="B7" s="77" t="s">
        <v>120</v>
      </c>
      <c r="C7" s="70"/>
      <c r="D7" s="74"/>
      <c r="E7" s="74"/>
      <c r="F7" s="71"/>
      <c r="G7" s="72">
        <v>175</v>
      </c>
      <c r="H7" s="74"/>
      <c r="I7" s="73">
        <f t="shared" si="0"/>
        <v>262.5</v>
      </c>
      <c r="J7" s="74"/>
      <c r="K7" s="73">
        <f t="shared" si="1"/>
        <v>262.5</v>
      </c>
      <c r="L7" s="74"/>
      <c r="M7" s="73">
        <f t="shared" si="2"/>
        <v>262.5</v>
      </c>
      <c r="N7" s="74"/>
      <c r="O7" s="73">
        <f t="shared" si="3"/>
        <v>350</v>
      </c>
    </row>
    <row r="8" spans="1:15" ht="150.75" thickBot="1">
      <c r="A8" s="78" t="s">
        <v>101</v>
      </c>
      <c r="B8" s="79" t="s">
        <v>119</v>
      </c>
      <c r="C8" s="70"/>
      <c r="D8" s="74"/>
      <c r="E8" s="74"/>
      <c r="F8" s="71"/>
      <c r="G8" s="72">
        <v>175</v>
      </c>
      <c r="H8" s="74"/>
      <c r="I8" s="73">
        <f t="shared" si="0"/>
        <v>262.5</v>
      </c>
      <c r="J8" s="74"/>
      <c r="K8" s="73">
        <f t="shared" si="1"/>
        <v>262.5</v>
      </c>
      <c r="L8" s="74"/>
      <c r="M8" s="73">
        <f t="shared" si="2"/>
        <v>262.5</v>
      </c>
      <c r="N8" s="74"/>
      <c r="O8" s="73">
        <f t="shared" si="3"/>
        <v>350</v>
      </c>
    </row>
    <row r="9" spans="1:15" ht="90.75" thickTop="1">
      <c r="A9" s="76" t="s">
        <v>61</v>
      </c>
      <c r="B9" s="80" t="s">
        <v>118</v>
      </c>
      <c r="C9" s="70"/>
      <c r="D9" s="74"/>
      <c r="E9" s="74"/>
      <c r="F9" s="71"/>
      <c r="G9" s="72">
        <v>175</v>
      </c>
      <c r="H9" s="74"/>
      <c r="I9" s="73">
        <f t="shared" si="0"/>
        <v>262.5</v>
      </c>
      <c r="J9" s="74"/>
      <c r="K9" s="73">
        <f t="shared" si="1"/>
        <v>262.5</v>
      </c>
      <c r="L9" s="74"/>
      <c r="M9" s="73">
        <f t="shared" si="2"/>
        <v>262.5</v>
      </c>
      <c r="N9" s="74"/>
      <c r="O9" s="73">
        <f t="shared" si="3"/>
        <v>350</v>
      </c>
    </row>
    <row r="10" spans="1:15">
      <c r="A10" s="67" t="s">
        <v>38</v>
      </c>
      <c r="B10" s="68">
        <v>8</v>
      </c>
      <c r="C10" s="70"/>
      <c r="D10" s="74"/>
      <c r="E10" s="74"/>
      <c r="F10" s="71"/>
      <c r="G10" s="74"/>
      <c r="H10" s="74"/>
      <c r="I10" s="74"/>
      <c r="J10" s="74"/>
      <c r="K10" s="74"/>
      <c r="L10" s="74"/>
      <c r="M10" s="74"/>
      <c r="N10" s="74"/>
      <c r="O10" s="74"/>
    </row>
    <row r="11" spans="1:15" ht="15.75" thickBot="1">
      <c r="A11" s="67" t="s">
        <v>37</v>
      </c>
      <c r="B11" s="81">
        <v>4</v>
      </c>
      <c r="C11" s="70"/>
      <c r="D11" s="74"/>
      <c r="E11" s="74"/>
      <c r="F11" s="71"/>
      <c r="G11" s="74"/>
      <c r="H11" s="74"/>
      <c r="I11" s="74"/>
      <c r="J11" s="74"/>
      <c r="K11" s="74"/>
      <c r="L11" s="74"/>
      <c r="M11" s="74"/>
      <c r="N11" s="74"/>
      <c r="O11" s="74"/>
    </row>
    <row r="12" spans="1:15" ht="90">
      <c r="A12" s="76" t="s">
        <v>62</v>
      </c>
      <c r="B12" s="80" t="s">
        <v>117</v>
      </c>
      <c r="C12" s="70"/>
      <c r="D12" s="74"/>
      <c r="E12" s="74"/>
      <c r="F12" s="71"/>
      <c r="G12" s="72">
        <v>175</v>
      </c>
      <c r="H12" s="74"/>
      <c r="I12" s="73">
        <f t="shared" si="0"/>
        <v>262.5</v>
      </c>
      <c r="J12" s="74"/>
      <c r="K12" s="73">
        <f t="shared" si="1"/>
        <v>262.5</v>
      </c>
      <c r="L12" s="74"/>
      <c r="M12" s="73">
        <f t="shared" si="2"/>
        <v>262.5</v>
      </c>
      <c r="N12" s="74"/>
      <c r="O12" s="73">
        <f t="shared" si="3"/>
        <v>350</v>
      </c>
    </row>
    <row r="13" spans="1:15">
      <c r="A13" s="67" t="s">
        <v>38</v>
      </c>
      <c r="B13" s="82">
        <v>8</v>
      </c>
      <c r="C13" s="70"/>
      <c r="D13" s="74"/>
      <c r="E13" s="74"/>
      <c r="F13" s="71"/>
      <c r="G13" s="74"/>
      <c r="H13" s="74"/>
      <c r="I13" s="74"/>
      <c r="J13" s="74"/>
      <c r="K13" s="74"/>
      <c r="L13" s="74"/>
      <c r="M13" s="74"/>
      <c r="N13" s="74"/>
      <c r="O13" s="74"/>
    </row>
    <row r="14" spans="1:15">
      <c r="A14" s="67" t="s">
        <v>37</v>
      </c>
      <c r="B14" s="82">
        <v>4</v>
      </c>
      <c r="C14" s="70"/>
      <c r="D14" s="74"/>
      <c r="E14" s="74"/>
      <c r="F14" s="71"/>
      <c r="G14" s="74"/>
      <c r="H14" s="74"/>
      <c r="I14" s="74"/>
      <c r="J14" s="74"/>
      <c r="K14" s="74"/>
      <c r="L14" s="74"/>
      <c r="M14" s="74"/>
      <c r="N14" s="74"/>
      <c r="O14" s="74"/>
    </row>
    <row r="15" spans="1:15">
      <c r="B15" s="94"/>
    </row>
    <row r="16" spans="1:15">
      <c r="B16" s="94"/>
    </row>
    <row r="17" spans="2:2">
      <c r="B17" s="94"/>
    </row>
    <row r="18" spans="2:2">
      <c r="B18" s="94"/>
    </row>
  </sheetData>
  <sheetProtection sort="0" autoFilter="0"/>
  <autoFilter ref="A3:O3" xr:uid="{CC8C26A6-02C2-4783-B33D-38D44ACD8597}"/>
  <mergeCells count="1">
    <mergeCell ref="A1:B1"/>
  </mergeCells>
  <printOptions horizontalCentered="1"/>
  <pageMargins left="0.45" right="0.45" top="0.75" bottom="1" header="0.3" footer="0.3"/>
  <pageSetup paperSize="3" scale="55"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1:O14"/>
  <sheetViews>
    <sheetView zoomScale="80" zoomScaleNormal="80" workbookViewId="0">
      <selection activeCell="C3" sqref="C3"/>
    </sheetView>
  </sheetViews>
  <sheetFormatPr defaultColWidth="9.28515625" defaultRowHeight="15"/>
  <cols>
    <col min="1" max="1" width="47.85546875" style="193" bestFit="1" customWidth="1"/>
    <col min="2" max="2" width="45.85546875" style="193" bestFit="1" customWidth="1"/>
    <col min="3" max="3" width="41" style="193" bestFit="1" customWidth="1"/>
    <col min="4" max="4" width="20" style="194" bestFit="1" customWidth="1"/>
    <col min="5" max="5" width="15.85546875" style="194" bestFit="1" customWidth="1"/>
    <col min="6" max="6" width="11.42578125" style="195" bestFit="1" customWidth="1"/>
    <col min="7" max="7" width="15.85546875" style="194" bestFit="1" customWidth="1"/>
    <col min="8" max="8" width="17.28515625" style="194" bestFit="1" customWidth="1"/>
    <col min="9" max="9" width="18.5703125" style="194" bestFit="1" customWidth="1"/>
    <col min="10" max="10" width="19.28515625" style="194" bestFit="1" customWidth="1"/>
    <col min="11" max="11" width="21.85546875" style="194" bestFit="1" customWidth="1"/>
    <col min="12" max="12" width="19.42578125" style="194" bestFit="1" customWidth="1"/>
    <col min="13" max="13" width="16" style="194" bestFit="1" customWidth="1"/>
    <col min="14" max="14" width="24.7109375" style="194" bestFit="1" customWidth="1"/>
    <col min="15" max="15" width="21.42578125" style="194" bestFit="1" customWidth="1"/>
    <col min="16" max="16" width="12.42578125" style="58" customWidth="1"/>
    <col min="17" max="19" width="9.28515625" style="58" customWidth="1"/>
    <col min="20" max="16384" width="9.28515625" style="58"/>
  </cols>
  <sheetData>
    <row r="1" spans="1:15" ht="18.75">
      <c r="A1" s="270" t="s">
        <v>51</v>
      </c>
      <c r="B1" s="271"/>
      <c r="C1" s="96"/>
      <c r="D1" s="86"/>
      <c r="E1" s="86"/>
      <c r="F1" s="85"/>
      <c r="G1" s="86"/>
      <c r="H1" s="86"/>
      <c r="I1" s="86"/>
      <c r="J1" s="86"/>
      <c r="K1" s="86"/>
      <c r="L1" s="86"/>
      <c r="M1" s="86"/>
      <c r="N1" s="86"/>
      <c r="O1" s="86"/>
    </row>
    <row r="2" spans="1:15" ht="18.75">
      <c r="A2" s="87"/>
      <c r="B2" s="60" t="s">
        <v>719</v>
      </c>
      <c r="C2" s="60" t="str">
        <f>'Cover Page'!B4</f>
        <v>Clearview Data Systems, Inc.</v>
      </c>
      <c r="D2" s="86"/>
      <c r="E2" s="86"/>
      <c r="F2" s="85"/>
      <c r="G2" s="86"/>
      <c r="H2" s="86"/>
      <c r="I2" s="86"/>
      <c r="J2" s="86"/>
      <c r="K2" s="86"/>
      <c r="L2" s="86"/>
      <c r="M2" s="86"/>
      <c r="N2" s="86"/>
      <c r="O2" s="86"/>
    </row>
    <row r="3" spans="1:15" ht="45">
      <c r="A3" s="181" t="s">
        <v>25</v>
      </c>
      <c r="B3" s="181" t="s">
        <v>26</v>
      </c>
      <c r="C3" s="181" t="s">
        <v>67</v>
      </c>
      <c r="D3" s="182" t="s">
        <v>27</v>
      </c>
      <c r="E3" s="182" t="s">
        <v>28</v>
      </c>
      <c r="F3" s="179" t="s">
        <v>29</v>
      </c>
      <c r="G3" s="182" t="s">
        <v>43</v>
      </c>
      <c r="H3" s="182" t="s">
        <v>42</v>
      </c>
      <c r="I3" s="182" t="s">
        <v>41</v>
      </c>
      <c r="J3" s="182" t="s">
        <v>30</v>
      </c>
      <c r="K3" s="182" t="s">
        <v>31</v>
      </c>
      <c r="L3" s="182" t="s">
        <v>32</v>
      </c>
      <c r="M3" s="182" t="s">
        <v>33</v>
      </c>
      <c r="N3" s="182" t="s">
        <v>40</v>
      </c>
      <c r="O3" s="182" t="s">
        <v>34</v>
      </c>
    </row>
    <row r="4" spans="1:15" ht="90">
      <c r="A4" s="183" t="s">
        <v>39</v>
      </c>
      <c r="B4" s="183" t="s">
        <v>123</v>
      </c>
      <c r="C4" s="184"/>
      <c r="D4" s="185"/>
      <c r="E4" s="185"/>
      <c r="F4" s="180"/>
      <c r="G4" s="186">
        <v>240</v>
      </c>
      <c r="H4" s="185"/>
      <c r="I4" s="187">
        <f>SUM(G4*1.5)</f>
        <v>360</v>
      </c>
      <c r="J4" s="185"/>
      <c r="K4" s="187">
        <f>SUM(G4*1.5)</f>
        <v>360</v>
      </c>
      <c r="L4" s="185"/>
      <c r="M4" s="187">
        <f>SUM(G4*1.5)</f>
        <v>360</v>
      </c>
      <c r="N4" s="185"/>
      <c r="O4" s="187">
        <f>SUM(G4*2)</f>
        <v>480</v>
      </c>
    </row>
    <row r="5" spans="1:15" ht="225">
      <c r="A5" s="183" t="s">
        <v>728</v>
      </c>
      <c r="B5" s="183" t="s">
        <v>122</v>
      </c>
      <c r="C5" s="184"/>
      <c r="D5" s="185"/>
      <c r="E5" s="185"/>
      <c r="F5" s="180"/>
      <c r="G5" s="186">
        <v>175</v>
      </c>
      <c r="H5" s="185"/>
      <c r="I5" s="187">
        <f t="shared" ref="I5:I12" si="0">SUM(G5*1.5)</f>
        <v>262.5</v>
      </c>
      <c r="J5" s="185"/>
      <c r="K5" s="187">
        <f t="shared" ref="K5:K12" si="1">SUM(G5*1.5)</f>
        <v>262.5</v>
      </c>
      <c r="L5" s="185"/>
      <c r="M5" s="187">
        <f t="shared" ref="M5:M12" si="2">SUM(G5*1.5)</f>
        <v>262.5</v>
      </c>
      <c r="N5" s="185"/>
      <c r="O5" s="187">
        <f t="shared" ref="O5:O12" si="3">SUM(G5*2)</f>
        <v>350</v>
      </c>
    </row>
    <row r="6" spans="1:15" ht="105">
      <c r="A6" s="183" t="s">
        <v>36</v>
      </c>
      <c r="B6" s="183" t="s">
        <v>121</v>
      </c>
      <c r="C6" s="184"/>
      <c r="D6" s="185"/>
      <c r="E6" s="185"/>
      <c r="F6" s="180"/>
      <c r="G6" s="186">
        <v>175</v>
      </c>
      <c r="H6" s="185"/>
      <c r="I6" s="187">
        <f t="shared" si="0"/>
        <v>262.5</v>
      </c>
      <c r="J6" s="185"/>
      <c r="K6" s="187">
        <f t="shared" si="1"/>
        <v>262.5</v>
      </c>
      <c r="L6" s="185"/>
      <c r="M6" s="187">
        <f t="shared" si="2"/>
        <v>262.5</v>
      </c>
      <c r="N6" s="185"/>
      <c r="O6" s="187">
        <f t="shared" si="3"/>
        <v>350</v>
      </c>
    </row>
    <row r="7" spans="1:15" ht="150">
      <c r="A7" s="183" t="s">
        <v>60</v>
      </c>
      <c r="B7" s="188" t="s">
        <v>120</v>
      </c>
      <c r="C7" s="184"/>
      <c r="D7" s="185"/>
      <c r="E7" s="185"/>
      <c r="F7" s="180"/>
      <c r="G7" s="186">
        <v>175</v>
      </c>
      <c r="H7" s="185"/>
      <c r="I7" s="187">
        <f t="shared" si="0"/>
        <v>262.5</v>
      </c>
      <c r="J7" s="185"/>
      <c r="K7" s="187">
        <f t="shared" si="1"/>
        <v>262.5</v>
      </c>
      <c r="L7" s="185"/>
      <c r="M7" s="187">
        <f t="shared" si="2"/>
        <v>262.5</v>
      </c>
      <c r="N7" s="185"/>
      <c r="O7" s="187">
        <f t="shared" si="3"/>
        <v>350</v>
      </c>
    </row>
    <row r="8" spans="1:15" ht="180.75" thickBot="1">
      <c r="A8" s="183" t="s">
        <v>101</v>
      </c>
      <c r="B8" s="189" t="s">
        <v>119</v>
      </c>
      <c r="C8" s="184"/>
      <c r="D8" s="185"/>
      <c r="E8" s="185"/>
      <c r="F8" s="180"/>
      <c r="G8" s="186">
        <v>175</v>
      </c>
      <c r="H8" s="185"/>
      <c r="I8" s="187">
        <f t="shared" si="0"/>
        <v>262.5</v>
      </c>
      <c r="J8" s="185"/>
      <c r="K8" s="187">
        <f t="shared" si="1"/>
        <v>262.5</v>
      </c>
      <c r="L8" s="185"/>
      <c r="M8" s="187">
        <f t="shared" si="2"/>
        <v>262.5</v>
      </c>
      <c r="N8" s="185"/>
      <c r="O8" s="187">
        <f t="shared" si="3"/>
        <v>350</v>
      </c>
    </row>
    <row r="9" spans="1:15" ht="120.75" thickTop="1">
      <c r="A9" s="183" t="s">
        <v>61</v>
      </c>
      <c r="B9" s="190" t="s">
        <v>118</v>
      </c>
      <c r="C9" s="184"/>
      <c r="D9" s="185"/>
      <c r="E9" s="185"/>
      <c r="F9" s="180"/>
      <c r="G9" s="186">
        <v>175</v>
      </c>
      <c r="H9" s="185"/>
      <c r="I9" s="187">
        <f t="shared" si="0"/>
        <v>262.5</v>
      </c>
      <c r="J9" s="185"/>
      <c r="K9" s="187">
        <f t="shared" si="1"/>
        <v>262.5</v>
      </c>
      <c r="L9" s="185"/>
      <c r="M9" s="187">
        <f t="shared" si="2"/>
        <v>262.5</v>
      </c>
      <c r="N9" s="185"/>
      <c r="O9" s="187">
        <f t="shared" si="3"/>
        <v>350</v>
      </c>
    </row>
    <row r="10" spans="1:15">
      <c r="A10" s="183" t="s">
        <v>38</v>
      </c>
      <c r="B10" s="183">
        <v>8</v>
      </c>
      <c r="C10" s="184"/>
      <c r="D10" s="185"/>
      <c r="E10" s="185"/>
      <c r="F10" s="180"/>
      <c r="G10" s="185"/>
      <c r="H10" s="185"/>
      <c r="I10" s="185"/>
      <c r="J10" s="185"/>
      <c r="K10" s="185"/>
      <c r="L10" s="185"/>
      <c r="M10" s="185"/>
      <c r="N10" s="185"/>
      <c r="O10" s="185"/>
    </row>
    <row r="11" spans="1:15" ht="15.75" thickBot="1">
      <c r="A11" s="183" t="s">
        <v>37</v>
      </c>
      <c r="B11" s="191">
        <v>4</v>
      </c>
      <c r="C11" s="184"/>
      <c r="D11" s="185"/>
      <c r="E11" s="185"/>
      <c r="F11" s="180"/>
      <c r="G11" s="185"/>
      <c r="H11" s="185"/>
      <c r="I11" s="185"/>
      <c r="J11" s="185"/>
      <c r="K11" s="185"/>
      <c r="L11" s="185"/>
      <c r="M11" s="185"/>
      <c r="N11" s="185"/>
      <c r="O11" s="185"/>
    </row>
    <row r="12" spans="1:15" ht="120">
      <c r="A12" s="183" t="s">
        <v>62</v>
      </c>
      <c r="B12" s="190" t="s">
        <v>117</v>
      </c>
      <c r="C12" s="184"/>
      <c r="D12" s="185"/>
      <c r="E12" s="185"/>
      <c r="F12" s="180"/>
      <c r="G12" s="186">
        <v>175</v>
      </c>
      <c r="H12" s="185"/>
      <c r="I12" s="187">
        <f t="shared" si="0"/>
        <v>262.5</v>
      </c>
      <c r="J12" s="185"/>
      <c r="K12" s="187">
        <f t="shared" si="1"/>
        <v>262.5</v>
      </c>
      <c r="L12" s="185"/>
      <c r="M12" s="187">
        <f t="shared" si="2"/>
        <v>262.5</v>
      </c>
      <c r="N12" s="185"/>
      <c r="O12" s="187">
        <f t="shared" si="3"/>
        <v>350</v>
      </c>
    </row>
    <row r="13" spans="1:15">
      <c r="A13" s="183" t="s">
        <v>38</v>
      </c>
      <c r="B13" s="192">
        <v>8</v>
      </c>
      <c r="C13" s="184"/>
      <c r="D13" s="185"/>
      <c r="E13" s="185"/>
      <c r="F13" s="180"/>
      <c r="G13" s="185"/>
      <c r="H13" s="185"/>
      <c r="I13" s="185"/>
      <c r="J13" s="185"/>
      <c r="K13" s="185"/>
      <c r="L13" s="185"/>
      <c r="M13" s="185"/>
      <c r="N13" s="185"/>
      <c r="O13" s="185"/>
    </row>
    <row r="14" spans="1:15">
      <c r="A14" s="183" t="s">
        <v>37</v>
      </c>
      <c r="B14" s="192">
        <v>4</v>
      </c>
      <c r="C14" s="184"/>
      <c r="D14" s="185"/>
      <c r="E14" s="185"/>
      <c r="F14" s="180"/>
      <c r="G14" s="185"/>
      <c r="H14" s="185"/>
      <c r="I14" s="185"/>
      <c r="J14" s="185"/>
      <c r="K14" s="185"/>
      <c r="L14" s="185"/>
      <c r="M14" s="185"/>
      <c r="N14" s="185"/>
      <c r="O14" s="185"/>
    </row>
  </sheetData>
  <sheetProtection sort="0" autoFilter="0"/>
  <autoFilter ref="A3:O3" xr:uid="{A02A0DAA-4270-4CB2-889F-3644C91FA507}"/>
  <mergeCells count="1">
    <mergeCell ref="A1:B1"/>
  </mergeCells>
  <printOptions horizontalCentered="1"/>
  <pageMargins left="0.45" right="0.45" top="0.75" bottom="1" header="0.3" footer="0.3"/>
  <pageSetup paperSize="3" scale="58"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Q14"/>
  <sheetViews>
    <sheetView zoomScale="80" zoomScaleNormal="80" workbookViewId="0">
      <selection activeCell="C3" sqref="C3"/>
    </sheetView>
  </sheetViews>
  <sheetFormatPr defaultColWidth="9.28515625" defaultRowHeight="15"/>
  <cols>
    <col min="1" max="1" width="44.140625" style="58" bestFit="1" customWidth="1"/>
    <col min="2" max="2" width="56.28515625" style="58" bestFit="1" customWidth="1"/>
    <col min="3" max="3" width="45.28515625" style="58" bestFit="1" customWidth="1"/>
    <col min="4" max="4" width="17.140625" style="86" bestFit="1" customWidth="1"/>
    <col min="5" max="5" width="15.140625" style="86" bestFit="1" customWidth="1"/>
    <col min="6" max="6" width="11.42578125" style="85" bestFit="1" customWidth="1"/>
    <col min="7" max="7" width="13" style="86" bestFit="1" customWidth="1"/>
    <col min="8" max="8" width="19.28515625" style="86" bestFit="1" customWidth="1"/>
    <col min="9" max="9" width="21" style="86" bestFit="1" customWidth="1"/>
    <col min="10" max="10" width="19.28515625" style="86" bestFit="1" customWidth="1"/>
    <col min="11" max="11" width="21" style="86" bestFit="1" customWidth="1"/>
    <col min="12" max="12" width="14.140625" style="86" bestFit="1" customWidth="1"/>
    <col min="13" max="13" width="18.140625" style="86" bestFit="1" customWidth="1"/>
    <col min="14" max="14" width="22.42578125" style="86" bestFit="1" customWidth="1"/>
    <col min="15" max="15" width="24.28515625" style="86" customWidth="1"/>
    <col min="16" max="16" width="12.42578125" style="175" customWidth="1"/>
    <col min="17" max="17" width="9.28515625" style="175" customWidth="1"/>
    <col min="18" max="16384" width="9.28515625" style="58"/>
  </cols>
  <sheetData>
    <row r="1" spans="1:15" ht="18.75">
      <c r="A1" s="270" t="s">
        <v>56</v>
      </c>
      <c r="B1" s="271"/>
      <c r="C1" s="271"/>
      <c r="D1" s="271"/>
      <c r="E1" s="271"/>
    </row>
    <row r="2" spans="1:15" ht="18.75">
      <c r="A2" s="87"/>
      <c r="B2" s="60" t="s">
        <v>719</v>
      </c>
      <c r="C2" s="60" t="str">
        <f>'Cover Page'!B4</f>
        <v>Clearview Data Systems, Inc.</v>
      </c>
      <c r="D2" s="176"/>
      <c r="E2" s="176"/>
    </row>
    <row r="3" spans="1:15" ht="45">
      <c r="A3" s="196" t="s">
        <v>25</v>
      </c>
      <c r="B3" s="196" t="s">
        <v>26</v>
      </c>
      <c r="C3" s="196" t="s">
        <v>67</v>
      </c>
      <c r="D3" s="182" t="s">
        <v>27</v>
      </c>
      <c r="E3" s="182" t="s">
        <v>28</v>
      </c>
      <c r="F3" s="179" t="s">
        <v>29</v>
      </c>
      <c r="G3" s="182" t="s">
        <v>43</v>
      </c>
      <c r="H3" s="182" t="s">
        <v>42</v>
      </c>
      <c r="I3" s="182" t="s">
        <v>41</v>
      </c>
      <c r="J3" s="182" t="s">
        <v>30</v>
      </c>
      <c r="K3" s="182" t="s">
        <v>31</v>
      </c>
      <c r="L3" s="182" t="s">
        <v>32</v>
      </c>
      <c r="M3" s="182" t="s">
        <v>33</v>
      </c>
      <c r="N3" s="182" t="s">
        <v>40</v>
      </c>
      <c r="O3" s="182" t="s">
        <v>34</v>
      </c>
    </row>
    <row r="4" spans="1:15" ht="75">
      <c r="A4" s="183" t="s">
        <v>39</v>
      </c>
      <c r="B4" s="183" t="s">
        <v>123</v>
      </c>
      <c r="C4" s="197"/>
      <c r="D4" s="185"/>
      <c r="E4" s="185"/>
      <c r="F4" s="180"/>
      <c r="G4" s="186">
        <v>240</v>
      </c>
      <c r="H4" s="185"/>
      <c r="I4" s="187">
        <f>SUM(G4*1.5)</f>
        <v>360</v>
      </c>
      <c r="J4" s="185"/>
      <c r="K4" s="187">
        <f>SUM(G4*1.5)</f>
        <v>360</v>
      </c>
      <c r="L4" s="185"/>
      <c r="M4" s="187">
        <f>SUM(G4*1.5)</f>
        <v>360</v>
      </c>
      <c r="N4" s="185"/>
      <c r="O4" s="187">
        <f>SUM(G4*2)</f>
        <v>480</v>
      </c>
    </row>
    <row r="5" spans="1:15" ht="180">
      <c r="A5" s="183" t="s">
        <v>729</v>
      </c>
      <c r="B5" s="183" t="s">
        <v>122</v>
      </c>
      <c r="C5" s="184"/>
      <c r="D5" s="185"/>
      <c r="E5" s="185"/>
      <c r="F5" s="180"/>
      <c r="G5" s="186">
        <v>175</v>
      </c>
      <c r="H5" s="185"/>
      <c r="I5" s="187">
        <f t="shared" ref="I5:I12" si="0">SUM(G5*1.5)</f>
        <v>262.5</v>
      </c>
      <c r="J5" s="185"/>
      <c r="K5" s="187">
        <f t="shared" ref="K5:K12" si="1">SUM(G5*1.5)</f>
        <v>262.5</v>
      </c>
      <c r="L5" s="185"/>
      <c r="M5" s="187">
        <f t="shared" ref="M5:M12" si="2">SUM(G5*1.5)</f>
        <v>262.5</v>
      </c>
      <c r="N5" s="185"/>
      <c r="O5" s="187">
        <f t="shared" ref="O5:O12" si="3">SUM(G5*2)</f>
        <v>350</v>
      </c>
    </row>
    <row r="6" spans="1:15" ht="75">
      <c r="A6" s="183" t="s">
        <v>36</v>
      </c>
      <c r="B6" s="183" t="s">
        <v>121</v>
      </c>
      <c r="C6" s="184"/>
      <c r="D6" s="185"/>
      <c r="E6" s="185"/>
      <c r="F6" s="180"/>
      <c r="G6" s="186">
        <v>175</v>
      </c>
      <c r="H6" s="185"/>
      <c r="I6" s="187">
        <f t="shared" si="0"/>
        <v>262.5</v>
      </c>
      <c r="J6" s="185"/>
      <c r="K6" s="187">
        <f t="shared" si="1"/>
        <v>262.5</v>
      </c>
      <c r="L6" s="185"/>
      <c r="M6" s="187">
        <f t="shared" si="2"/>
        <v>262.5</v>
      </c>
      <c r="N6" s="185"/>
      <c r="O6" s="187">
        <f t="shared" si="3"/>
        <v>350</v>
      </c>
    </row>
    <row r="7" spans="1:15" ht="120">
      <c r="A7" s="183" t="s">
        <v>60</v>
      </c>
      <c r="B7" s="188" t="s">
        <v>120</v>
      </c>
      <c r="C7" s="184"/>
      <c r="D7" s="185"/>
      <c r="E7" s="185"/>
      <c r="F7" s="180"/>
      <c r="G7" s="186">
        <v>175</v>
      </c>
      <c r="H7" s="185"/>
      <c r="I7" s="187">
        <f t="shared" si="0"/>
        <v>262.5</v>
      </c>
      <c r="J7" s="185"/>
      <c r="K7" s="187">
        <f t="shared" si="1"/>
        <v>262.5</v>
      </c>
      <c r="L7" s="185"/>
      <c r="M7" s="187">
        <f t="shared" si="2"/>
        <v>262.5</v>
      </c>
      <c r="N7" s="185"/>
      <c r="O7" s="187">
        <f t="shared" si="3"/>
        <v>350</v>
      </c>
    </row>
    <row r="8" spans="1:15" ht="150.75" thickBot="1">
      <c r="A8" s="183" t="s">
        <v>101</v>
      </c>
      <c r="B8" s="189" t="s">
        <v>119</v>
      </c>
      <c r="C8" s="184"/>
      <c r="D8" s="185"/>
      <c r="E8" s="185"/>
      <c r="F8" s="180"/>
      <c r="G8" s="186">
        <v>175</v>
      </c>
      <c r="H8" s="185"/>
      <c r="I8" s="187">
        <f t="shared" si="0"/>
        <v>262.5</v>
      </c>
      <c r="J8" s="185"/>
      <c r="K8" s="187">
        <f t="shared" si="1"/>
        <v>262.5</v>
      </c>
      <c r="L8" s="185"/>
      <c r="M8" s="187">
        <f t="shared" si="2"/>
        <v>262.5</v>
      </c>
      <c r="N8" s="185"/>
      <c r="O8" s="187">
        <f t="shared" si="3"/>
        <v>350</v>
      </c>
    </row>
    <row r="9" spans="1:15" ht="90.75" thickTop="1">
      <c r="A9" s="183" t="s">
        <v>61</v>
      </c>
      <c r="B9" s="190" t="s">
        <v>118</v>
      </c>
      <c r="C9" s="184"/>
      <c r="D9" s="185"/>
      <c r="E9" s="185"/>
      <c r="F9" s="180"/>
      <c r="G9" s="186">
        <v>175</v>
      </c>
      <c r="H9" s="185"/>
      <c r="I9" s="187">
        <f t="shared" si="0"/>
        <v>262.5</v>
      </c>
      <c r="J9" s="185"/>
      <c r="K9" s="187">
        <f t="shared" si="1"/>
        <v>262.5</v>
      </c>
      <c r="L9" s="185"/>
      <c r="M9" s="187">
        <f t="shared" si="2"/>
        <v>262.5</v>
      </c>
      <c r="N9" s="185"/>
      <c r="O9" s="187">
        <f t="shared" si="3"/>
        <v>350</v>
      </c>
    </row>
    <row r="10" spans="1:15">
      <c r="A10" s="183" t="s">
        <v>38</v>
      </c>
      <c r="B10" s="183">
        <v>8</v>
      </c>
      <c r="C10" s="184"/>
      <c r="D10" s="185"/>
      <c r="E10" s="185"/>
      <c r="F10" s="180"/>
      <c r="G10" s="185"/>
      <c r="H10" s="185"/>
      <c r="I10" s="185"/>
      <c r="J10" s="185"/>
      <c r="K10" s="185"/>
      <c r="L10" s="185"/>
      <c r="M10" s="185"/>
      <c r="N10" s="185"/>
      <c r="O10" s="185"/>
    </row>
    <row r="11" spans="1:15" ht="15.75" thickBot="1">
      <c r="A11" s="183" t="s">
        <v>37</v>
      </c>
      <c r="B11" s="191">
        <v>4</v>
      </c>
      <c r="C11" s="184"/>
      <c r="D11" s="185"/>
      <c r="E11" s="185"/>
      <c r="F11" s="180"/>
      <c r="G11" s="185"/>
      <c r="H11" s="185"/>
      <c r="I11" s="185"/>
      <c r="J11" s="185"/>
      <c r="K11" s="185"/>
      <c r="L11" s="185"/>
      <c r="M11" s="185"/>
      <c r="N11" s="185"/>
      <c r="O11" s="185"/>
    </row>
    <row r="12" spans="1:15" ht="90">
      <c r="A12" s="183" t="s">
        <v>62</v>
      </c>
      <c r="B12" s="190" t="s">
        <v>117</v>
      </c>
      <c r="C12" s="184"/>
      <c r="D12" s="185"/>
      <c r="E12" s="185"/>
      <c r="F12" s="180"/>
      <c r="G12" s="186">
        <v>175</v>
      </c>
      <c r="H12" s="185"/>
      <c r="I12" s="187">
        <f t="shared" si="0"/>
        <v>262.5</v>
      </c>
      <c r="J12" s="185"/>
      <c r="K12" s="187">
        <f t="shared" si="1"/>
        <v>262.5</v>
      </c>
      <c r="L12" s="185"/>
      <c r="M12" s="187">
        <f t="shared" si="2"/>
        <v>262.5</v>
      </c>
      <c r="N12" s="185"/>
      <c r="O12" s="187">
        <f t="shared" si="3"/>
        <v>350</v>
      </c>
    </row>
    <row r="13" spans="1:15">
      <c r="A13" s="183" t="s">
        <v>38</v>
      </c>
      <c r="B13" s="192">
        <v>8</v>
      </c>
      <c r="C13" s="184"/>
      <c r="D13" s="185"/>
      <c r="E13" s="185"/>
      <c r="F13" s="180"/>
      <c r="G13" s="185"/>
      <c r="H13" s="185"/>
      <c r="I13" s="185"/>
      <c r="J13" s="185"/>
      <c r="K13" s="185"/>
      <c r="L13" s="185"/>
      <c r="M13" s="185"/>
      <c r="N13" s="185"/>
      <c r="O13" s="185"/>
    </row>
    <row r="14" spans="1:15">
      <c r="A14" s="183" t="s">
        <v>37</v>
      </c>
      <c r="B14" s="192">
        <v>4</v>
      </c>
      <c r="C14" s="184"/>
      <c r="D14" s="185"/>
      <c r="E14" s="185"/>
      <c r="F14" s="180"/>
      <c r="G14" s="185"/>
      <c r="H14" s="185"/>
      <c r="I14" s="185"/>
      <c r="J14" s="185"/>
      <c r="K14" s="185"/>
      <c r="L14" s="185"/>
      <c r="M14" s="185"/>
      <c r="N14" s="185"/>
      <c r="O14" s="185"/>
    </row>
  </sheetData>
  <sheetProtection sort="0" autoFilter="0"/>
  <autoFilter ref="A3:O3" xr:uid="{71BCAC9D-5FE6-4BB9-AC17-23A721A97D89}"/>
  <mergeCells count="1">
    <mergeCell ref="A1:E1"/>
  </mergeCells>
  <printOptions horizontalCentered="1"/>
  <pageMargins left="0.45" right="0.45" top="0.75" bottom="1" header="0.3" footer="0.3"/>
  <pageSetup paperSize="3" scale="57"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A1:R14"/>
  <sheetViews>
    <sheetView zoomScale="80" zoomScaleNormal="80" workbookViewId="0">
      <selection activeCell="C3" sqref="C3"/>
    </sheetView>
  </sheetViews>
  <sheetFormatPr defaultColWidth="9.28515625" defaultRowHeight="15"/>
  <cols>
    <col min="1" max="1" width="55.42578125" style="58" customWidth="1"/>
    <col min="2" max="2" width="52.85546875" style="58" bestFit="1" customWidth="1"/>
    <col min="3" max="3" width="45.28515625" style="58" bestFit="1" customWidth="1"/>
    <col min="4" max="4" width="20" style="86" bestFit="1" customWidth="1"/>
    <col min="5" max="5" width="18" style="86" bestFit="1" customWidth="1"/>
    <col min="6" max="6" width="11.42578125" style="85" bestFit="1" customWidth="1"/>
    <col min="7" max="7" width="15.85546875" style="86" bestFit="1" customWidth="1"/>
    <col min="8" max="8" width="17.28515625" style="86" bestFit="1" customWidth="1"/>
    <col min="9" max="9" width="21" style="86" bestFit="1" customWidth="1"/>
    <col min="10" max="10" width="19.28515625" style="86" bestFit="1" customWidth="1"/>
    <col min="11" max="11" width="24.85546875" style="86" bestFit="1" customWidth="1"/>
    <col min="12" max="12" width="19.42578125" style="86" bestFit="1" customWidth="1"/>
    <col min="13" max="13" width="18.140625" style="86" bestFit="1" customWidth="1"/>
    <col min="14" max="14" width="20.140625" style="86" bestFit="1" customWidth="1"/>
    <col min="15" max="15" width="21.42578125" style="86" bestFit="1" customWidth="1"/>
    <col min="16" max="16" width="19.7109375" style="86" customWidth="1"/>
    <col min="17" max="18" width="12.42578125" style="58" customWidth="1"/>
    <col min="19" max="16384" width="9.28515625" style="58"/>
  </cols>
  <sheetData>
    <row r="1" spans="1:18" ht="18.75">
      <c r="A1" s="87" t="s">
        <v>55</v>
      </c>
    </row>
    <row r="2" spans="1:18" ht="18.75">
      <c r="A2" s="87"/>
      <c r="B2" s="60" t="s">
        <v>719</v>
      </c>
      <c r="C2" s="58" t="str">
        <f>'Cover Page'!B4</f>
        <v>Clearview Data Systems, Inc.</v>
      </c>
    </row>
    <row r="3" spans="1:18" ht="45">
      <c r="A3" s="88" t="s">
        <v>25</v>
      </c>
      <c r="B3" s="88" t="s">
        <v>26</v>
      </c>
      <c r="C3" s="63" t="s">
        <v>67</v>
      </c>
      <c r="D3" s="90" t="s">
        <v>27</v>
      </c>
      <c r="E3" s="90" t="s">
        <v>28</v>
      </c>
      <c r="F3" s="89" t="s">
        <v>29</v>
      </c>
      <c r="G3" s="90" t="s">
        <v>43</v>
      </c>
      <c r="H3" s="90" t="s">
        <v>42</v>
      </c>
      <c r="I3" s="90" t="s">
        <v>41</v>
      </c>
      <c r="J3" s="90" t="s">
        <v>30</v>
      </c>
      <c r="K3" s="90" t="s">
        <v>31</v>
      </c>
      <c r="L3" s="90" t="s">
        <v>32</v>
      </c>
      <c r="M3" s="90" t="s">
        <v>33</v>
      </c>
      <c r="N3" s="91" t="s">
        <v>40</v>
      </c>
      <c r="O3" s="95" t="s">
        <v>34</v>
      </c>
      <c r="P3" s="67"/>
      <c r="Q3" s="67"/>
      <c r="R3" s="66"/>
    </row>
    <row r="4" spans="1:18" ht="75">
      <c r="A4" s="67" t="s">
        <v>39</v>
      </c>
      <c r="B4" s="68" t="s">
        <v>123</v>
      </c>
      <c r="C4" s="92"/>
      <c r="D4" s="74"/>
      <c r="E4" s="74"/>
      <c r="F4" s="71"/>
      <c r="G4" s="72">
        <v>240</v>
      </c>
      <c r="H4" s="74"/>
      <c r="I4" s="73">
        <f>SUM(G4*1.5)</f>
        <v>360</v>
      </c>
      <c r="J4" s="74"/>
      <c r="K4" s="73">
        <f>SUM(G4*1.5)</f>
        <v>360</v>
      </c>
      <c r="L4" s="74"/>
      <c r="M4" s="73">
        <f>SUM(G4*1.5)</f>
        <v>360</v>
      </c>
      <c r="N4" s="74"/>
      <c r="O4" s="73">
        <f>SUM(G4*2)</f>
        <v>480</v>
      </c>
      <c r="P4" s="58"/>
    </row>
    <row r="5" spans="1:18" ht="195">
      <c r="A5" s="75" t="s">
        <v>730</v>
      </c>
      <c r="B5" s="68" t="s">
        <v>122</v>
      </c>
      <c r="C5" s="92"/>
      <c r="D5" s="74"/>
      <c r="E5" s="74"/>
      <c r="F5" s="71"/>
      <c r="G5" s="72">
        <v>175</v>
      </c>
      <c r="H5" s="74"/>
      <c r="I5" s="73">
        <f t="shared" ref="I5:I12" si="0">SUM(G5*1.5)</f>
        <v>262.5</v>
      </c>
      <c r="J5" s="74"/>
      <c r="K5" s="73">
        <f t="shared" ref="K5:K12" si="1">SUM(G5*1.5)</f>
        <v>262.5</v>
      </c>
      <c r="L5" s="74"/>
      <c r="M5" s="73">
        <f t="shared" ref="M5:M12" si="2">SUM(G5*1.5)</f>
        <v>262.5</v>
      </c>
      <c r="N5" s="74"/>
      <c r="O5" s="73">
        <f t="shared" ref="O5:O12" si="3">SUM(G5*2)</f>
        <v>350</v>
      </c>
    </row>
    <row r="6" spans="1:18" ht="75">
      <c r="A6" s="67" t="s">
        <v>36</v>
      </c>
      <c r="B6" s="68" t="s">
        <v>121</v>
      </c>
      <c r="C6" s="92"/>
      <c r="D6" s="74"/>
      <c r="E6" s="74"/>
      <c r="F6" s="71"/>
      <c r="G6" s="72">
        <v>175</v>
      </c>
      <c r="H6" s="74"/>
      <c r="I6" s="73">
        <f t="shared" si="0"/>
        <v>262.5</v>
      </c>
      <c r="J6" s="74"/>
      <c r="K6" s="73">
        <f t="shared" si="1"/>
        <v>262.5</v>
      </c>
      <c r="L6" s="74"/>
      <c r="M6" s="73">
        <f t="shared" si="2"/>
        <v>262.5</v>
      </c>
      <c r="N6" s="74"/>
      <c r="O6" s="73">
        <f t="shared" si="3"/>
        <v>350</v>
      </c>
    </row>
    <row r="7" spans="1:18" ht="120">
      <c r="A7" s="76" t="s">
        <v>60</v>
      </c>
      <c r="B7" s="77" t="s">
        <v>120</v>
      </c>
      <c r="C7" s="92"/>
      <c r="D7" s="74"/>
      <c r="E7" s="74"/>
      <c r="F7" s="71"/>
      <c r="G7" s="72">
        <v>175</v>
      </c>
      <c r="H7" s="74"/>
      <c r="I7" s="73">
        <f t="shared" si="0"/>
        <v>262.5</v>
      </c>
      <c r="J7" s="74"/>
      <c r="K7" s="73">
        <f t="shared" si="1"/>
        <v>262.5</v>
      </c>
      <c r="L7" s="74"/>
      <c r="M7" s="73">
        <f t="shared" si="2"/>
        <v>262.5</v>
      </c>
      <c r="N7" s="74"/>
      <c r="O7" s="73">
        <f t="shared" si="3"/>
        <v>350</v>
      </c>
    </row>
    <row r="8" spans="1:18" ht="150.75" thickBot="1">
      <c r="A8" s="78" t="s">
        <v>101</v>
      </c>
      <c r="B8" s="79" t="s">
        <v>119</v>
      </c>
      <c r="C8" s="93"/>
      <c r="D8" s="74"/>
      <c r="E8" s="74"/>
      <c r="F8" s="71"/>
      <c r="G8" s="72">
        <v>175</v>
      </c>
      <c r="H8" s="74"/>
      <c r="I8" s="73">
        <f t="shared" si="0"/>
        <v>262.5</v>
      </c>
      <c r="J8" s="74"/>
      <c r="K8" s="73">
        <f t="shared" si="1"/>
        <v>262.5</v>
      </c>
      <c r="L8" s="74"/>
      <c r="M8" s="73">
        <f t="shared" si="2"/>
        <v>262.5</v>
      </c>
      <c r="N8" s="74"/>
      <c r="O8" s="73">
        <f t="shared" si="3"/>
        <v>350</v>
      </c>
    </row>
    <row r="9" spans="1:18" ht="105.75" thickTop="1">
      <c r="A9" s="76" t="s">
        <v>61</v>
      </c>
      <c r="B9" s="80" t="s">
        <v>118</v>
      </c>
      <c r="C9" s="93"/>
      <c r="D9" s="74"/>
      <c r="E9" s="74"/>
      <c r="F9" s="71"/>
      <c r="G9" s="72">
        <v>175</v>
      </c>
      <c r="H9" s="74"/>
      <c r="I9" s="73">
        <f t="shared" si="0"/>
        <v>262.5</v>
      </c>
      <c r="J9" s="74"/>
      <c r="K9" s="73">
        <f t="shared" si="1"/>
        <v>262.5</v>
      </c>
      <c r="L9" s="74"/>
      <c r="M9" s="73">
        <f t="shared" si="2"/>
        <v>262.5</v>
      </c>
      <c r="N9" s="74"/>
      <c r="O9" s="73">
        <f t="shared" si="3"/>
        <v>350</v>
      </c>
    </row>
    <row r="10" spans="1:18">
      <c r="A10" s="67" t="s">
        <v>38</v>
      </c>
      <c r="B10" s="68">
        <v>8</v>
      </c>
      <c r="C10" s="93"/>
      <c r="D10" s="74"/>
      <c r="E10" s="74"/>
      <c r="F10" s="71"/>
      <c r="G10" s="74"/>
      <c r="H10" s="74"/>
      <c r="I10" s="74"/>
      <c r="J10" s="74"/>
      <c r="K10" s="74"/>
      <c r="L10" s="74"/>
      <c r="M10" s="74"/>
      <c r="N10" s="74"/>
      <c r="O10" s="74"/>
    </row>
    <row r="11" spans="1:18" ht="15.75" thickBot="1">
      <c r="A11" s="67" t="s">
        <v>37</v>
      </c>
      <c r="B11" s="81">
        <v>4</v>
      </c>
      <c r="C11" s="93"/>
      <c r="D11" s="74"/>
      <c r="E11" s="74"/>
      <c r="F11" s="71"/>
      <c r="G11" s="74"/>
      <c r="H11" s="74"/>
      <c r="I11" s="74"/>
      <c r="J11" s="74"/>
      <c r="K11" s="74"/>
      <c r="L11" s="74"/>
      <c r="M11" s="74"/>
      <c r="N11" s="74"/>
      <c r="O11" s="74"/>
    </row>
    <row r="12" spans="1:18" ht="105">
      <c r="A12" s="76" t="s">
        <v>62</v>
      </c>
      <c r="B12" s="80" t="s">
        <v>117</v>
      </c>
      <c r="C12" s="93"/>
      <c r="D12" s="74"/>
      <c r="E12" s="74"/>
      <c r="F12" s="71"/>
      <c r="G12" s="72">
        <v>175</v>
      </c>
      <c r="H12" s="74"/>
      <c r="I12" s="73">
        <f t="shared" si="0"/>
        <v>262.5</v>
      </c>
      <c r="J12" s="74"/>
      <c r="K12" s="73">
        <f t="shared" si="1"/>
        <v>262.5</v>
      </c>
      <c r="L12" s="74"/>
      <c r="M12" s="73">
        <f t="shared" si="2"/>
        <v>262.5</v>
      </c>
      <c r="N12" s="74"/>
      <c r="O12" s="73">
        <f t="shared" si="3"/>
        <v>350</v>
      </c>
    </row>
    <row r="13" spans="1:18">
      <c r="A13" s="67" t="s">
        <v>38</v>
      </c>
      <c r="B13" s="82">
        <v>8</v>
      </c>
      <c r="C13" s="70"/>
      <c r="D13" s="74"/>
      <c r="E13" s="74"/>
      <c r="F13" s="71"/>
      <c r="G13" s="74"/>
      <c r="H13" s="74"/>
      <c r="I13" s="74"/>
      <c r="J13" s="74"/>
      <c r="K13" s="74"/>
      <c r="L13" s="74"/>
      <c r="M13" s="74"/>
      <c r="N13" s="74"/>
      <c r="O13" s="74"/>
    </row>
    <row r="14" spans="1:18">
      <c r="A14" s="67" t="s">
        <v>37</v>
      </c>
      <c r="B14" s="82">
        <v>4</v>
      </c>
      <c r="C14" s="70"/>
      <c r="D14" s="74"/>
      <c r="E14" s="74"/>
      <c r="F14" s="71"/>
      <c r="G14" s="74"/>
      <c r="H14" s="74"/>
      <c r="I14" s="74"/>
      <c r="J14" s="74"/>
      <c r="K14" s="74"/>
      <c r="L14" s="74"/>
      <c r="M14" s="74"/>
      <c r="N14" s="74"/>
      <c r="O14" s="74"/>
    </row>
  </sheetData>
  <sheetProtection sort="0" autoFilter="0"/>
  <autoFilter ref="A3:O3" xr:uid="{2C4D76BB-B2F2-44E4-92F1-5FE15900F183}"/>
  <printOptions horizontalCentered="1"/>
  <pageMargins left="0.45" right="0.45" top="0.75" bottom="1" header="0.3" footer="0.3"/>
  <pageSetup paperSize="3" scale="49" fitToHeight="0" orientation="landscape" r:id="rId1"/>
  <headerFooter>
    <oddHeader>&amp;LGROUP 77201, AWARD 23150
INTELLIGENT FACILITY &amp;&amp; SECURITY SYSTEMS AND SOLUTIONS
&amp;RCLEARVIEW DATA SYSTEMS, INC.
CONTRACT NO.: PT68771</oddHeader>
    <oddFooter>&amp;L&amp;F
&amp;A&amp;REffective Dates:
Equipment: 8/27/19
Prevailing Wage Rates: N/A
Non-Prevailing Wage Rates: 8/27/19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C82093494B7479B3E1CAB7377DBF5" ma:contentTypeVersion="1" ma:contentTypeDescription="Create a new document." ma:contentTypeScope="" ma:versionID="588832a0f410d7f5468f971dd4bf9a64">
  <xsd:schema xmlns:xsd="http://www.w3.org/2001/XMLSchema" xmlns:xs="http://www.w3.org/2001/XMLSchema" xmlns:p="http://schemas.microsoft.com/office/2006/metadata/properties" xmlns:ns2="c8c05d72-7b26-4688-8824-19f7b4c63236" targetNamespace="http://schemas.microsoft.com/office/2006/metadata/properties" ma:root="true" ma:fieldsID="60c15fa511e109543a43ed62490fced3" ns2:_="">
    <xsd:import namespace="c8c05d72-7b26-4688-8824-19f7b4c6323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05d72-7b26-4688-8824-19f7b4c632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8c05d72-7b26-4688-8824-19f7b4c63236">7T7FSUANY6Z2-1670851879-41</_dlc_DocId>
    <_dlc_DocIdUrl xmlns="c8c05d72-7b26-4688-8824-19f7b4c63236">
      <Url>https://sp.dataworksplus.com/sites/rfps/NYState23150/_layouts/15/DocIdRedir.aspx?ID=7T7FSUANY6Z2-1670851879-41</Url>
      <Description>7T7FSUANY6Z2-1670851879-41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D3DCD1-3856-44DA-8D9E-3DAC50F66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05d72-7b26-4688-8824-19f7b4c63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365383-5AB1-40C8-923F-F8A21E146C3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8c05d72-7b26-4688-8824-19f7b4c63236"/>
    <ds:schemaRef ds:uri="http://www.w3.org/XML/1998/namespace"/>
    <ds:schemaRef ds:uri="http://purl.org/dc/dcmitype/"/>
  </ds:schemaRefs>
</ds:datastoreItem>
</file>

<file path=customXml/itemProps3.xml><?xml version="1.0" encoding="utf-8"?>
<ds:datastoreItem xmlns:ds="http://schemas.openxmlformats.org/officeDocument/2006/customXml" ds:itemID="{D3F2E9D9-515F-4661-B4CC-A917C66AC8E8}">
  <ds:schemaRefs>
    <ds:schemaRef ds:uri="http://schemas.microsoft.com/sharepoint/v3/contenttype/forms"/>
  </ds:schemaRefs>
</ds:datastoreItem>
</file>

<file path=customXml/itemProps4.xml><?xml version="1.0" encoding="utf-8"?>
<ds:datastoreItem xmlns:ds="http://schemas.openxmlformats.org/officeDocument/2006/customXml" ds:itemID="{F97822F4-1460-44BF-A071-180AB65F68E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Cover Page</vt:lpstr>
      <vt:lpstr>Equipment Pricing</vt:lpstr>
      <vt:lpstr>Region 1 Labor Rates</vt:lpstr>
      <vt:lpstr>Region 2 Labor Rates</vt:lpstr>
      <vt:lpstr>Region 3 Labor Rates</vt:lpstr>
      <vt:lpstr>Region 4 Labor Rates</vt:lpstr>
      <vt:lpstr>Region 5 Labor Rates</vt:lpstr>
      <vt:lpstr>Region 6 Labor Rates</vt:lpstr>
      <vt:lpstr>Region 7 Labor Rates</vt:lpstr>
      <vt:lpstr>Region 8 Labor Rates</vt:lpstr>
      <vt:lpstr>Region 9 Labor Rates</vt:lpstr>
      <vt:lpstr>'Equipment Pricing'!Print_Titles</vt:lpstr>
      <vt:lpstr>'Region 1 Labor Rates'!Print_Titles</vt:lpstr>
      <vt:lpstr>'Region 2 Labor Rates'!Print_Titles</vt:lpstr>
      <vt:lpstr>'Region 3 Labor Rates'!Print_Titles</vt:lpstr>
      <vt:lpstr>'Region 4 Labor Rates'!Print_Titles</vt:lpstr>
      <vt:lpstr>'Region 5 Labor Rates'!Print_Titles</vt:lpstr>
      <vt:lpstr>'Region 6 Labor Rates'!Print_Titles</vt:lpstr>
      <vt:lpstr>'Region 7 Labor Rates'!Print_Titles</vt:lpstr>
      <vt:lpstr>'Region 8 Labor Rates'!Print_Titles</vt:lpstr>
      <vt:lpstr>'Region 9 Labor Rates'!Print_Titles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betterj</dc:creator>
  <cp:lastModifiedBy>Helling, Mark (OGS)</cp:lastModifiedBy>
  <cp:lastPrinted>2025-07-14T17:57:22Z</cp:lastPrinted>
  <dcterms:created xsi:type="dcterms:W3CDTF">2008-04-30T14:04:58Z</dcterms:created>
  <dcterms:modified xsi:type="dcterms:W3CDTF">2025-07-14T17:58:35Z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0x010100400C82093494B7479B3E1CAB7377DBF5</vt:lpwstr>
  </property>
  <property fmtid="{D5CDD505-2E9C-101B-9397-08002B2CF9AE}" pid="3" name="_dlc_DocIdItemGuid">
    <vt:lpwstr>87aad25f-6866-4f1c-a4cc-b6be2fa240bf</vt:lpwstr>
  </property>
</Properties>
</file>