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3(StJock)\Snow,IceControl\01800-23409 Road Salt\PriceAdjustments\"/>
    </mc:Choice>
  </mc:AlternateContent>
  <xr:revisionPtr revIDLastSave="0" documentId="13_ncr:1_{49CF1990-6F1E-4254-BB5A-6BF21E1419ED}" xr6:coauthVersionLast="47" xr6:coauthVersionMax="47" xr10:uidLastSave="{00000000-0000-0000-0000-000000000000}"/>
  <bookViews>
    <workbookView xWindow="-108" yWindow="-108" windowWidth="23256" windowHeight="12456" xr2:uid="{7180D1C3-AE05-4549-A0C7-38772901C11F}"/>
  </bookViews>
  <sheets>
    <sheet name="May 2026" sheetId="9" r:id="rId1"/>
    <sheet name="April 2026" sheetId="8" r:id="rId2"/>
    <sheet name="March 2026" sheetId="7" r:id="rId3"/>
    <sheet name="February 2026" sheetId="6" r:id="rId4"/>
    <sheet name="January 2026" sheetId="5" r:id="rId5"/>
    <sheet name="December 2025" sheetId="4" r:id="rId6"/>
    <sheet name="November 2025" sheetId="3" r:id="rId7"/>
    <sheet name="October 2025" sheetId="2" r:id="rId8"/>
    <sheet name="September 2025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9" l="1"/>
  <c r="O31" i="9" s="1"/>
  <c r="P29" i="9"/>
  <c r="O29" i="9" s="1"/>
  <c r="P27" i="9"/>
  <c r="O27" i="9" s="1"/>
  <c r="P25" i="9"/>
  <c r="O25" i="9" s="1"/>
  <c r="P23" i="9"/>
  <c r="O23" i="9" s="1"/>
  <c r="P21" i="9"/>
  <c r="O21" i="9"/>
  <c r="P19" i="9"/>
  <c r="O19" i="9" s="1"/>
  <c r="P17" i="9"/>
  <c r="O17" i="9" s="1"/>
  <c r="P15" i="9"/>
  <c r="O15" i="9" s="1"/>
  <c r="P13" i="9"/>
  <c r="O13" i="9"/>
  <c r="P11" i="9"/>
  <c r="O11" i="9" s="1"/>
  <c r="E11" i="9"/>
  <c r="P9" i="9"/>
  <c r="O9" i="9" s="1"/>
  <c r="G1" i="9"/>
  <c r="F1" i="9"/>
  <c r="F9" i="9" s="1"/>
  <c r="P31" i="8"/>
  <c r="O31" i="8"/>
  <c r="P29" i="8"/>
  <c r="O29" i="8"/>
  <c r="P27" i="8"/>
  <c r="O27" i="8"/>
  <c r="P25" i="8"/>
  <c r="O25" i="8" s="1"/>
  <c r="P23" i="8"/>
  <c r="O23" i="8" s="1"/>
  <c r="P21" i="8"/>
  <c r="O21" i="8"/>
  <c r="P19" i="8"/>
  <c r="O19" i="8"/>
  <c r="P17" i="8"/>
  <c r="O17" i="8"/>
  <c r="P15" i="8"/>
  <c r="O15" i="8"/>
  <c r="P13" i="8"/>
  <c r="O13" i="8" s="1"/>
  <c r="P11" i="8"/>
  <c r="O11" i="8"/>
  <c r="E11" i="8"/>
  <c r="P9" i="8"/>
  <c r="O9" i="8"/>
  <c r="G1" i="8"/>
  <c r="D11" i="8" s="1"/>
  <c r="F1" i="8"/>
  <c r="P31" i="7"/>
  <c r="O31" i="7" s="1"/>
  <c r="P29" i="7"/>
  <c r="O29" i="7"/>
  <c r="P27" i="7"/>
  <c r="O27" i="7" s="1"/>
  <c r="P25" i="7"/>
  <c r="O25" i="7"/>
  <c r="P23" i="7"/>
  <c r="O23" i="7" s="1"/>
  <c r="P21" i="7"/>
  <c r="O21" i="7" s="1"/>
  <c r="P19" i="7"/>
  <c r="O19" i="7"/>
  <c r="P17" i="7"/>
  <c r="O17" i="7"/>
  <c r="P15" i="7"/>
  <c r="O15" i="7"/>
  <c r="P13" i="7"/>
  <c r="O13" i="7"/>
  <c r="P11" i="7"/>
  <c r="O11" i="7"/>
  <c r="E11" i="7"/>
  <c r="P9" i="7"/>
  <c r="O9" i="7"/>
  <c r="G1" i="7"/>
  <c r="F1" i="7"/>
  <c r="F9" i="7" s="1"/>
  <c r="P31" i="6"/>
  <c r="O31" i="6" s="1"/>
  <c r="P29" i="6"/>
  <c r="O29" i="6" s="1"/>
  <c r="P27" i="6"/>
  <c r="O27" i="6" s="1"/>
  <c r="P25" i="6"/>
  <c r="O25" i="6"/>
  <c r="P23" i="6"/>
  <c r="O23" i="6" s="1"/>
  <c r="P21" i="6"/>
  <c r="O21" i="6"/>
  <c r="P19" i="6"/>
  <c r="O19" i="6" s="1"/>
  <c r="P17" i="6"/>
  <c r="O17" i="6" s="1"/>
  <c r="P15" i="6"/>
  <c r="O15" i="6" s="1"/>
  <c r="P13" i="6"/>
  <c r="O13" i="6"/>
  <c r="P11" i="6"/>
  <c r="O11" i="6"/>
  <c r="E11" i="6"/>
  <c r="P9" i="6"/>
  <c r="O9" i="6" s="1"/>
  <c r="G1" i="6"/>
  <c r="F1" i="6"/>
  <c r="F9" i="6" s="1"/>
  <c r="P31" i="5"/>
  <c r="O31" i="5" s="1"/>
  <c r="P29" i="5"/>
  <c r="O29" i="5" s="1"/>
  <c r="P27" i="5"/>
  <c r="O27" i="5" s="1"/>
  <c r="P25" i="5"/>
  <c r="O25" i="5" s="1"/>
  <c r="P23" i="5"/>
  <c r="O23" i="5" s="1"/>
  <c r="P21" i="5"/>
  <c r="O21" i="5" s="1"/>
  <c r="P19" i="5"/>
  <c r="O19" i="5" s="1"/>
  <c r="P17" i="5"/>
  <c r="O17" i="5" s="1"/>
  <c r="P15" i="5"/>
  <c r="O15" i="5"/>
  <c r="P13" i="5"/>
  <c r="O13" i="5" s="1"/>
  <c r="P11" i="5"/>
  <c r="O11" i="5" s="1"/>
  <c r="E11" i="5"/>
  <c r="P9" i="5"/>
  <c r="O9" i="5"/>
  <c r="G1" i="5"/>
  <c r="F1" i="5"/>
  <c r="P31" i="4"/>
  <c r="O31" i="4" s="1"/>
  <c r="P29" i="4"/>
  <c r="O29" i="4" s="1"/>
  <c r="P27" i="4"/>
  <c r="O27" i="4" s="1"/>
  <c r="P25" i="4"/>
  <c r="O25" i="4" s="1"/>
  <c r="P23" i="4"/>
  <c r="O23" i="4" s="1"/>
  <c r="P21" i="4"/>
  <c r="O21" i="4" s="1"/>
  <c r="P19" i="4"/>
  <c r="O19" i="4" s="1"/>
  <c r="P17" i="4"/>
  <c r="O17" i="4" s="1"/>
  <c r="P15" i="4"/>
  <c r="O15" i="4" s="1"/>
  <c r="P13" i="4"/>
  <c r="O13" i="4" s="1"/>
  <c r="P11" i="4"/>
  <c r="O11" i="4"/>
  <c r="E11" i="4"/>
  <c r="P9" i="4"/>
  <c r="O9" i="4" s="1"/>
  <c r="G1" i="4"/>
  <c r="F1" i="4"/>
  <c r="D11" i="4" s="1"/>
  <c r="P31" i="3"/>
  <c r="O31" i="3" s="1"/>
  <c r="P29" i="3"/>
  <c r="O29" i="3" s="1"/>
  <c r="P27" i="3"/>
  <c r="O27" i="3" s="1"/>
  <c r="P25" i="3"/>
  <c r="O25" i="3" s="1"/>
  <c r="P23" i="3"/>
  <c r="O23" i="3" s="1"/>
  <c r="P21" i="3"/>
  <c r="O21" i="3" s="1"/>
  <c r="P19" i="3"/>
  <c r="O19" i="3" s="1"/>
  <c r="P17" i="3"/>
  <c r="O17" i="3" s="1"/>
  <c r="P15" i="3"/>
  <c r="O15" i="3" s="1"/>
  <c r="P13" i="3"/>
  <c r="O13" i="3" s="1"/>
  <c r="P11" i="3"/>
  <c r="O11" i="3" s="1"/>
  <c r="E11" i="3"/>
  <c r="P9" i="3"/>
  <c r="O9" i="3" s="1"/>
  <c r="G1" i="3"/>
  <c r="F1" i="3"/>
  <c r="F9" i="3" s="1"/>
  <c r="P31" i="2"/>
  <c r="O31" i="2" s="1"/>
  <c r="P29" i="2"/>
  <c r="O29" i="2"/>
  <c r="P27" i="2"/>
  <c r="O27" i="2"/>
  <c r="P25" i="2"/>
  <c r="O25" i="2"/>
  <c r="P23" i="2"/>
  <c r="O23" i="2"/>
  <c r="P21" i="2"/>
  <c r="O21" i="2"/>
  <c r="P19" i="2"/>
  <c r="O19" i="2" s="1"/>
  <c r="P17" i="2"/>
  <c r="O17" i="2"/>
  <c r="P15" i="2"/>
  <c r="O15" i="2"/>
  <c r="P13" i="2"/>
  <c r="O13" i="2"/>
  <c r="P11" i="2"/>
  <c r="O11" i="2" s="1"/>
  <c r="E11" i="2"/>
  <c r="P9" i="2"/>
  <c r="O9" i="2" s="1"/>
  <c r="G1" i="2"/>
  <c r="F1" i="2"/>
  <c r="F9" i="2" s="1"/>
  <c r="D11" i="9" l="1"/>
  <c r="F9" i="8"/>
  <c r="D11" i="7"/>
  <c r="D11" i="6"/>
  <c r="F9" i="5"/>
  <c r="D11" i="5"/>
  <c r="F9" i="4"/>
  <c r="D11" i="3"/>
  <c r="D11" i="2"/>
  <c r="P31" i="1"/>
  <c r="O31" i="1" s="1"/>
  <c r="P29" i="1"/>
  <c r="O29" i="1"/>
  <c r="P27" i="1"/>
  <c r="O27" i="1" s="1"/>
  <c r="P25" i="1"/>
  <c r="O25" i="1" s="1"/>
  <c r="P23" i="1"/>
  <c r="O23" i="1" s="1"/>
  <c r="P21" i="1"/>
  <c r="O21" i="1" s="1"/>
  <c r="P19" i="1"/>
  <c r="O19" i="1" s="1"/>
  <c r="P17" i="1"/>
  <c r="O17" i="1"/>
  <c r="P15" i="1"/>
  <c r="O15" i="1" s="1"/>
  <c r="P13" i="1"/>
  <c r="O13" i="1" s="1"/>
  <c r="P11" i="1"/>
  <c r="O11" i="1" s="1"/>
  <c r="E11" i="1"/>
  <c r="P9" i="1"/>
  <c r="O9" i="1" s="1"/>
  <c r="G1" i="1"/>
  <c r="F1" i="1"/>
  <c r="F9" i="1" s="1"/>
  <c r="D11" i="1" l="1"/>
</calcChain>
</file>

<file path=xl/sharedStrings.xml><?xml version="1.0" encoding="utf-8"?>
<sst xmlns="http://schemas.openxmlformats.org/spreadsheetml/2006/main" count="477" uniqueCount="45">
  <si>
    <t>Fuel Price Adjustment for all Counties -</t>
  </si>
  <si>
    <t>Group</t>
  </si>
  <si>
    <t>Description</t>
  </si>
  <si>
    <t>Award #</t>
  </si>
  <si>
    <t>Contract No. - Contractor</t>
  </si>
  <si>
    <t>01800</t>
  </si>
  <si>
    <t>Road Salt, Treated Salt, &amp;
Emergency Standby Road Salt
(Statewide)</t>
  </si>
  <si>
    <t>Contract Manager Input</t>
  </si>
  <si>
    <t>Year:</t>
  </si>
  <si>
    <t>EIA Diesel Posted Price</t>
  </si>
  <si>
    <t>New England (PADD1A)</t>
  </si>
  <si>
    <t>Month:</t>
  </si>
  <si>
    <t>September</t>
  </si>
  <si>
    <t>Year</t>
  </si>
  <si>
    <t>Month</t>
  </si>
  <si>
    <t>$/ton</t>
  </si>
  <si>
    <t>Adjustment Price for Month 
(Based on Previous 
Month Average)</t>
  </si>
  <si>
    <t xml:space="preserve">Week 1 </t>
  </si>
  <si>
    <t>Week 2</t>
  </si>
  <si>
    <t>Week 3</t>
  </si>
  <si>
    <t>Week 4</t>
  </si>
  <si>
    <t>Week 5 
(If Applicable)</t>
  </si>
  <si>
    <t>Monthly Price Adjustment</t>
  </si>
  <si>
    <t>N/A</t>
  </si>
  <si>
    <t xml:space="preserve">OGS Procurement Services has released a new fuel price adjustment for the month of </t>
  </si>
  <si>
    <t xml:space="preserve">This month fuel price adjustment = </t>
  </si>
  <si>
    <t>per ton and applies to all counties &amp; salt types</t>
  </si>
  <si>
    <t>October</t>
  </si>
  <si>
    <t>November</t>
  </si>
  <si>
    <t>December</t>
  </si>
  <si>
    <t>All other terms and conditions remain the same.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</si>
  <si>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</si>
  <si>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</si>
  <si>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</si>
  <si>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</si>
  <si>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</si>
  <si>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</si>
  <si>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</si>
  <si>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</si>
  <si>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23409</t>
  </si>
  <si>
    <t>Award 23409 fuel price adjustment for the month of</t>
  </si>
  <si>
    <r>
      <t xml:space="preserve">In accordance the Solicitation clause </t>
    </r>
    <r>
      <rPr>
        <i/>
        <sz val="12"/>
        <color rgb="FF000000"/>
        <rFont val="Arial"/>
        <family val="2"/>
      </rPr>
      <t>Fuel Price Adjustment</t>
    </r>
    <r>
      <rPr>
        <sz val="12"/>
        <color indexed="8"/>
        <rFont val="Arial"/>
        <family val="2"/>
      </rPr>
      <t xml:space="preserve">, the base rate used for calculating adjustments for Award 23409 shall be the rate shown in the referenced 
EIA Retail On-Highway Diesel Prices for New England PADD1A effective on the date of the Bid Opening, July 24, 2025:  </t>
    </r>
    <r>
      <rPr>
        <b/>
        <sz val="18"/>
        <color rgb="FF000000"/>
        <rFont val="Arial"/>
        <family val="2"/>
      </rPr>
      <t>$3.984</t>
    </r>
  </si>
  <si>
    <t xml:space="preserve">Fuel Base Price (from w/o 07/24/2025) = </t>
  </si>
  <si>
    <t>Fuel Price Adjustment (Award 23409)</t>
  </si>
  <si>
    <t>PC70874 - American Rock Salt Co, LLC
PC70875 - Apalachee, LLC
PC70876 - Atlantic Salt, Inc.
PC70877 - Cargill Inc. - Salt, Road Safety
PC70878 - Compass Minerals America, Inc
PC70879 - Morton Salt,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</si>
</sst>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0"/>
    <numFmt numFmtId="165" formatCode="mm/dd/yy;@"/>
    <numFmt numFmtId="166" formatCode="&quot;$&quot;#,##0.00"/>
    <numFmt numFmtId="167" formatCode="&quot;$&quot;#,##0.00_);[Red]\-\ &quot;$&quot;#,##0.00"/>
  </numFmts>
  <fonts count="23" x14ac:knownFonts="1">
    <font>
      <sz val="10"/>
      <name val="Arial"/>
    </font>
    <font>
      <sz val="10"/>
      <name val="Arial"/>
      <family val="2"/>
    </font>
    <font>
      <b/>
      <sz val="24"/>
      <color indexed="8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i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color rgb="FFFF0000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8">
    <xf numFmtId="0" fontId="0" fillId="0" borderId="0" xfId="0"/>
    <xf numFmtId="0" fontId="2" fillId="2" borderId="2" xfId="3" applyFont="1" applyFill="1" applyBorder="1" applyAlignment="1" applyProtection="1">
      <alignment horizontal="center" vertical="center"/>
      <protection hidden="1"/>
    </xf>
    <xf numFmtId="49" fontId="2" fillId="2" borderId="3" xfId="3" applyNumberFormat="1" applyFont="1" applyFill="1" applyBorder="1" applyAlignment="1" applyProtection="1">
      <alignment vertical="center"/>
      <protection hidden="1"/>
    </xf>
    <xf numFmtId="49" fontId="3" fillId="0" borderId="0" xfId="3" applyNumberFormat="1" applyFont="1" applyAlignment="1" applyProtection="1">
      <alignment vertical="center"/>
      <protection hidden="1"/>
    </xf>
    <xf numFmtId="0" fontId="1" fillId="3" borderId="0" xfId="3" applyFill="1" applyAlignment="1" applyProtection="1">
      <alignment vertical="center"/>
      <protection hidden="1"/>
    </xf>
    <xf numFmtId="0" fontId="1" fillId="3" borderId="0" xfId="3" applyFill="1" applyProtection="1">
      <protection hidden="1"/>
    </xf>
    <xf numFmtId="0" fontId="4" fillId="3" borderId="0" xfId="3" applyFont="1" applyFill="1" applyProtection="1">
      <protection hidden="1"/>
    </xf>
    <xf numFmtId="164" fontId="1" fillId="3" borderId="0" xfId="3" applyNumberFormat="1" applyFill="1" applyProtection="1">
      <protection hidden="1"/>
    </xf>
    <xf numFmtId="0" fontId="1" fillId="0" borderId="0" xfId="3" applyProtection="1">
      <protection hidden="1"/>
    </xf>
    <xf numFmtId="49" fontId="5" fillId="0" borderId="0" xfId="3" applyNumberFormat="1" applyFont="1" applyAlignment="1" applyProtection="1">
      <alignment horizontal="center" vertical="center"/>
      <protection hidden="1"/>
    </xf>
    <xf numFmtId="49" fontId="6" fillId="0" borderId="0" xfId="3" applyNumberFormat="1" applyFont="1" applyAlignment="1" applyProtection="1">
      <alignment horizontal="center" vertical="center"/>
      <protection hidden="1"/>
    </xf>
    <xf numFmtId="0" fontId="1" fillId="0" borderId="0" xfId="3" applyAlignment="1" applyProtection="1">
      <alignment vertical="center"/>
      <protection hidden="1"/>
    </xf>
    <xf numFmtId="0" fontId="4" fillId="0" borderId="0" xfId="3" applyFont="1" applyProtection="1">
      <protection hidden="1"/>
    </xf>
    <xf numFmtId="164" fontId="1" fillId="0" borderId="0" xfId="3" applyNumberFormat="1" applyProtection="1">
      <protection hidden="1"/>
    </xf>
    <xf numFmtId="49" fontId="6" fillId="0" borderId="4" xfId="3" applyNumberFormat="1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49" fontId="7" fillId="0" borderId="0" xfId="3" applyNumberFormat="1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 wrapText="1"/>
      <protection hidden="1"/>
    </xf>
    <xf numFmtId="0" fontId="9" fillId="0" borderId="0" xfId="3" applyFont="1" applyAlignment="1" applyProtection="1">
      <alignment vertical="center" wrapText="1"/>
      <protection hidden="1"/>
    </xf>
    <xf numFmtId="0" fontId="10" fillId="0" borderId="9" xfId="3" applyFont="1" applyBorder="1" applyAlignment="1" applyProtection="1">
      <alignment horizontal="right" vertical="center"/>
      <protection hidden="1"/>
    </xf>
    <xf numFmtId="0" fontId="1" fillId="4" borderId="10" xfId="3" applyFill="1" applyBorder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right" vertical="center"/>
      <protection hidden="1"/>
    </xf>
    <xf numFmtId="164" fontId="12" fillId="0" borderId="10" xfId="1" applyNumberFormat="1" applyFont="1" applyBorder="1"/>
    <xf numFmtId="0" fontId="14" fillId="5" borderId="11" xfId="3" applyFont="1" applyFill="1" applyBorder="1" applyProtection="1">
      <protection hidden="1"/>
    </xf>
    <xf numFmtId="0" fontId="4" fillId="5" borderId="13" xfId="3" applyFont="1" applyFill="1" applyBorder="1" applyProtection="1">
      <protection hidden="1"/>
    </xf>
    <xf numFmtId="0" fontId="14" fillId="5" borderId="13" xfId="3" applyFont="1" applyFill="1" applyBorder="1" applyProtection="1">
      <protection hidden="1"/>
    </xf>
    <xf numFmtId="165" fontId="8" fillId="5" borderId="13" xfId="3" applyNumberFormat="1" applyFont="1" applyFill="1" applyBorder="1" applyAlignment="1" applyProtection="1">
      <alignment horizontal="center" vertical="center"/>
      <protection hidden="1"/>
    </xf>
    <xf numFmtId="165" fontId="8" fillId="5" borderId="12" xfId="3" applyNumberFormat="1" applyFont="1" applyFill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0" fontId="10" fillId="0" borderId="18" xfId="3" applyFont="1" applyBorder="1" applyAlignment="1" applyProtection="1">
      <alignment horizontal="right" vertical="center"/>
      <protection hidden="1"/>
    </xf>
    <xf numFmtId="166" fontId="1" fillId="4" borderId="19" xfId="3" applyNumberFormat="1" applyFill="1" applyBorder="1" applyAlignment="1" applyProtection="1">
      <alignment horizontal="center" vertical="center"/>
      <protection hidden="1"/>
    </xf>
    <xf numFmtId="0" fontId="10" fillId="5" borderId="18" xfId="3" applyFont="1" applyFill="1" applyBorder="1" applyAlignment="1" applyProtection="1">
      <alignment horizontal="center" vertical="center"/>
      <protection hidden="1"/>
    </xf>
    <xf numFmtId="166" fontId="9" fillId="5" borderId="21" xfId="3" applyNumberFormat="1" applyFont="1" applyFill="1" applyBorder="1" applyAlignment="1" applyProtection="1">
      <alignment horizontal="center" vertical="center"/>
      <protection hidden="1"/>
    </xf>
    <xf numFmtId="164" fontId="16" fillId="5" borderId="21" xfId="3" applyNumberFormat="1" applyFont="1" applyFill="1" applyBorder="1" applyAlignment="1" applyProtection="1">
      <alignment horizontal="center" vertical="center"/>
      <protection hidden="1"/>
    </xf>
    <xf numFmtId="164" fontId="16" fillId="5" borderId="19" xfId="3" applyNumberFormat="1" applyFont="1" applyFill="1" applyBorder="1" applyAlignment="1" applyProtection="1">
      <alignment horizontal="center" vertical="center"/>
      <protection hidden="1"/>
    </xf>
    <xf numFmtId="49" fontId="17" fillId="0" borderId="0" xfId="3" applyNumberFormat="1" applyFont="1" applyAlignment="1" applyProtection="1">
      <alignment horizontal="right" vertical="top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166" fontId="9" fillId="0" borderId="13" xfId="3" applyNumberFormat="1" applyFont="1" applyBorder="1" applyAlignment="1" applyProtection="1">
      <alignment horizontal="center" vertical="center"/>
      <protection hidden="1"/>
    </xf>
    <xf numFmtId="164" fontId="16" fillId="0" borderId="13" xfId="3" applyNumberFormat="1" applyFont="1" applyBorder="1" applyAlignment="1" applyProtection="1">
      <alignment horizontal="center" vertical="center"/>
      <protection hidden="1"/>
    </xf>
    <xf numFmtId="165" fontId="8" fillId="0" borderId="13" xfId="3" applyNumberFormat="1" applyFont="1" applyBorder="1" applyAlignment="1" applyProtection="1">
      <alignment horizontal="center" vertical="center"/>
      <protection hidden="1"/>
    </xf>
    <xf numFmtId="165" fontId="8" fillId="0" borderId="12" xfId="3" applyNumberFormat="1" applyFont="1" applyBorder="1" applyAlignment="1" applyProtection="1">
      <alignment horizontal="center" vertical="center"/>
      <protection hidden="1"/>
    </xf>
    <xf numFmtId="0" fontId="5" fillId="2" borderId="17" xfId="3" applyFont="1" applyFill="1" applyBorder="1" applyAlignment="1" applyProtection="1">
      <alignment vertical="center"/>
      <protection hidden="1"/>
    </xf>
    <xf numFmtId="167" fontId="3" fillId="2" borderId="17" xfId="3" applyNumberFormat="1" applyFont="1" applyFill="1" applyBorder="1" applyAlignment="1" applyProtection="1">
      <alignment horizontal="center" vertical="center"/>
      <protection hidden="1"/>
    </xf>
    <xf numFmtId="49" fontId="7" fillId="0" borderId="0" xfId="3" applyNumberFormat="1" applyFont="1" applyAlignment="1" applyProtection="1">
      <alignment vertical="center"/>
      <protection hidden="1"/>
    </xf>
    <xf numFmtId="0" fontId="10" fillId="0" borderId="18" xfId="3" applyFont="1" applyBorder="1" applyAlignment="1" applyProtection="1">
      <alignment horizontal="center" vertical="center"/>
      <protection hidden="1"/>
    </xf>
    <xf numFmtId="166" fontId="9" fillId="0" borderId="21" xfId="3" applyNumberFormat="1" applyFont="1" applyBorder="1" applyAlignment="1" applyProtection="1">
      <alignment horizontal="center" vertical="center"/>
      <protection hidden="1"/>
    </xf>
    <xf numFmtId="164" fontId="16" fillId="0" borderId="21" xfId="3" applyNumberFormat="1" applyFont="1" applyBorder="1" applyAlignment="1" applyProtection="1">
      <alignment horizontal="center" vertical="center"/>
      <protection hidden="1"/>
    </xf>
    <xf numFmtId="164" fontId="16" fillId="6" borderId="19" xfId="3" applyNumberFormat="1" applyFont="1" applyFill="1" applyBorder="1" applyAlignment="1" applyProtection="1">
      <alignment horizontal="center" vertical="center"/>
      <protection hidden="1"/>
    </xf>
    <xf numFmtId="0" fontId="10" fillId="5" borderId="11" xfId="3" applyFont="1" applyFill="1" applyBorder="1" applyAlignment="1" applyProtection="1">
      <alignment horizontal="center" vertical="center"/>
      <protection hidden="1"/>
    </xf>
    <xf numFmtId="166" fontId="9" fillId="5" borderId="13" xfId="3" applyNumberFormat="1" applyFont="1" applyFill="1" applyBorder="1" applyAlignment="1" applyProtection="1">
      <alignment horizontal="center" vertical="center"/>
      <protection hidden="1"/>
    </xf>
    <xf numFmtId="164" fontId="16" fillId="5" borderId="13" xfId="3" applyNumberFormat="1" applyFont="1" applyFill="1" applyBorder="1" applyAlignment="1" applyProtection="1">
      <alignment horizontal="center" vertical="center"/>
      <protection hidden="1"/>
    </xf>
    <xf numFmtId="164" fontId="16" fillId="5" borderId="21" xfId="3" applyNumberFormat="1" applyFont="1" applyFill="1" applyBorder="1" applyAlignment="1" applyProtection="1">
      <alignment horizontal="center" vertical="center" wrapText="1"/>
      <protection hidden="1"/>
    </xf>
    <xf numFmtId="164" fontId="16" fillId="0" borderId="13" xfId="3" applyNumberFormat="1" applyFont="1" applyBorder="1" applyAlignment="1" applyProtection="1">
      <alignment horizontal="center" vertical="center" wrapText="1"/>
      <protection hidden="1"/>
    </xf>
    <xf numFmtId="49" fontId="15" fillId="0" borderId="0" xfId="3" applyNumberFormat="1" applyFont="1" applyAlignment="1" applyProtection="1">
      <alignment vertical="center"/>
      <protection hidden="1"/>
    </xf>
    <xf numFmtId="164" fontId="16" fillId="0" borderId="21" xfId="3" applyNumberFormat="1" applyFont="1" applyBorder="1" applyAlignment="1" applyProtection="1">
      <alignment horizontal="center" vertical="center" wrapText="1"/>
      <protection hidden="1"/>
    </xf>
    <xf numFmtId="164" fontId="16" fillId="0" borderId="19" xfId="3" applyNumberFormat="1" applyFont="1" applyBorder="1" applyAlignment="1" applyProtection="1">
      <alignment horizontal="center" vertical="center"/>
      <protection hidden="1"/>
    </xf>
    <xf numFmtId="164" fontId="16" fillId="5" borderId="13" xfId="3" applyNumberFormat="1" applyFont="1" applyFill="1" applyBorder="1" applyAlignment="1" applyProtection="1">
      <alignment horizontal="center" vertical="center" wrapText="1"/>
      <protection hidden="1"/>
    </xf>
    <xf numFmtId="49" fontId="17" fillId="0" borderId="0" xfId="3" applyNumberFormat="1" applyFont="1" applyAlignment="1" applyProtection="1">
      <alignment vertical="top" wrapText="1"/>
      <protection hidden="1"/>
    </xf>
    <xf numFmtId="49" fontId="17" fillId="0" borderId="0" xfId="3" applyNumberFormat="1" applyFont="1" applyAlignment="1" applyProtection="1">
      <alignment vertical="top"/>
      <protection hidden="1"/>
    </xf>
    <xf numFmtId="0" fontId="10" fillId="5" borderId="21" xfId="3" applyFont="1" applyFill="1" applyBorder="1" applyAlignment="1" applyProtection="1">
      <alignment horizontal="center" vertical="center"/>
      <protection hidden="1"/>
    </xf>
    <xf numFmtId="0" fontId="10" fillId="0" borderId="13" xfId="3" applyFont="1" applyBorder="1" applyAlignment="1" applyProtection="1">
      <alignment horizontal="center" vertical="center"/>
      <protection hidden="1"/>
    </xf>
    <xf numFmtId="49" fontId="7" fillId="0" borderId="0" xfId="3" applyNumberFormat="1" applyFont="1" applyAlignment="1" applyProtection="1">
      <alignment horizontal="left" vertical="center" indent="4"/>
      <protection hidden="1"/>
    </xf>
    <xf numFmtId="0" fontId="10" fillId="0" borderId="21" xfId="3" applyFont="1" applyBorder="1" applyAlignment="1" applyProtection="1">
      <alignment horizontal="center" vertical="center"/>
      <protection hidden="1"/>
    </xf>
    <xf numFmtId="0" fontId="10" fillId="5" borderId="13" xfId="3" applyFont="1" applyFill="1" applyBorder="1" applyAlignment="1" applyProtection="1">
      <alignment horizontal="center" vertical="center"/>
      <protection hidden="1"/>
    </xf>
    <xf numFmtId="0" fontId="9" fillId="0" borderId="13" xfId="3" applyFont="1" applyBorder="1" applyProtection="1">
      <protection hidden="1"/>
    </xf>
    <xf numFmtId="0" fontId="13" fillId="0" borderId="0" xfId="3" applyFont="1" applyAlignment="1" applyProtection="1">
      <alignment vertical="center" textRotation="90"/>
      <protection hidden="1"/>
    </xf>
    <xf numFmtId="0" fontId="1" fillId="0" borderId="0" xfId="3" applyAlignment="1" applyProtection="1">
      <alignment vertical="top" wrapText="1"/>
      <protection hidden="1"/>
    </xf>
    <xf numFmtId="0" fontId="4" fillId="0" borderId="0" xfId="3" applyFont="1" applyAlignment="1" applyProtection="1">
      <alignment vertical="top" wrapText="1"/>
      <protection hidden="1"/>
    </xf>
    <xf numFmtId="0" fontId="14" fillId="0" borderId="0" xfId="3" applyFont="1" applyProtection="1"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166" fontId="21" fillId="5" borderId="21" xfId="3" applyNumberFormat="1" applyFont="1" applyFill="1" applyBorder="1" applyAlignment="1" applyProtection="1">
      <alignment horizontal="center" vertical="center"/>
      <protection hidden="1"/>
    </xf>
    <xf numFmtId="164" fontId="16" fillId="0" borderId="21" xfId="3" applyNumberFormat="1" applyFont="1" applyFill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166" fontId="21" fillId="0" borderId="21" xfId="3" applyNumberFormat="1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0" fontId="22" fillId="7" borderId="22" xfId="0" applyFont="1" applyFill="1" applyBorder="1" applyAlignment="1">
      <alignment horizontal="right" vertical="center" wrapText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49" fontId="15" fillId="0" borderId="0" xfId="3" applyNumberFormat="1" applyFont="1" applyAlignment="1" applyProtection="1">
      <alignment horizontal="center" vertical="center" wrapText="1"/>
      <protection hidden="1"/>
    </xf>
    <xf numFmtId="0" fontId="13" fillId="0" borderId="15" xfId="3" applyFont="1" applyBorder="1" applyAlignment="1" applyProtection="1">
      <alignment horizontal="center" vertical="center" textRotation="90"/>
      <protection hidden="1"/>
    </xf>
    <xf numFmtId="0" fontId="13" fillId="0" borderId="20" xfId="3" applyFont="1" applyBorder="1" applyAlignment="1" applyProtection="1">
      <alignment horizontal="center" vertical="center" textRotation="90"/>
      <protection hidden="1"/>
    </xf>
    <xf numFmtId="0" fontId="13" fillId="0" borderId="16" xfId="3" applyFont="1" applyBorder="1" applyAlignment="1" applyProtection="1">
      <alignment horizontal="center" vertical="center" textRotation="90"/>
      <protection hidden="1"/>
    </xf>
    <xf numFmtId="0" fontId="8" fillId="2" borderId="0" xfId="3" applyFont="1" applyFill="1" applyAlignment="1" applyProtection="1">
      <alignment horizontal="right" vertical="center"/>
      <protection hidden="1"/>
    </xf>
    <xf numFmtId="0" fontId="13" fillId="2" borderId="17" xfId="3" applyFont="1" applyFill="1" applyBorder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left" vertical="center"/>
      <protection hidden="1"/>
    </xf>
    <xf numFmtId="49" fontId="5" fillId="2" borderId="17" xfId="3" applyNumberFormat="1" applyFont="1" applyFill="1" applyBorder="1" applyAlignment="1" applyProtection="1">
      <alignment horizontal="right" vertical="center"/>
      <protection hidden="1"/>
    </xf>
    <xf numFmtId="49" fontId="7" fillId="2" borderId="17" xfId="3" applyNumberFormat="1" applyFont="1" applyFill="1" applyBorder="1" applyAlignment="1" applyProtection="1">
      <alignment horizontal="left" vertical="center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10" fillId="0" borderId="15" xfId="3" applyFont="1" applyBorder="1" applyAlignment="1" applyProtection="1">
      <alignment horizontal="center" vertical="center" wrapText="1"/>
      <protection hidden="1"/>
    </xf>
    <xf numFmtId="0" fontId="10" fillId="0" borderId="16" xfId="3" applyFont="1" applyBorder="1" applyAlignment="1" applyProtection="1">
      <alignment horizontal="center" vertical="center" wrapText="1"/>
      <protection hidden="1"/>
    </xf>
    <xf numFmtId="0" fontId="10" fillId="0" borderId="11" xfId="3" applyFont="1" applyBorder="1" applyAlignment="1" applyProtection="1">
      <alignment horizontal="center" vertical="center"/>
      <protection hidden="1"/>
    </xf>
    <xf numFmtId="0" fontId="10" fillId="0" borderId="12" xfId="3" applyFont="1" applyBorder="1" applyAlignment="1" applyProtection="1">
      <alignment horizontal="center" vertical="center"/>
      <protection hidden="1"/>
    </xf>
    <xf numFmtId="0" fontId="8" fillId="0" borderId="1" xfId="3" applyFont="1" applyBorder="1" applyAlignment="1" applyProtection="1">
      <alignment horizontal="center" vertical="center"/>
      <protection hidden="1"/>
    </xf>
    <xf numFmtId="0" fontId="8" fillId="0" borderId="3" xfId="3" applyFont="1" applyBorder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 wrapText="1"/>
      <protection hidden="1"/>
    </xf>
    <xf numFmtId="0" fontId="11" fillId="4" borderId="11" xfId="2" applyFill="1" applyBorder="1" applyAlignment="1" applyProtection="1">
      <alignment horizontal="center" vertical="center" wrapText="1"/>
      <protection hidden="1"/>
    </xf>
    <xf numFmtId="0" fontId="11" fillId="4" borderId="12" xfId="2" applyFill="1" applyBorder="1" applyAlignment="1" applyProtection="1">
      <alignment horizontal="center" vertical="center" wrapText="1"/>
      <protection hidden="1"/>
    </xf>
    <xf numFmtId="0" fontId="8" fillId="0" borderId="11" xfId="3" applyFont="1" applyBorder="1" applyAlignment="1" applyProtection="1">
      <alignment horizontal="center" vertical="center" wrapText="1"/>
      <protection hidden="1"/>
    </xf>
    <xf numFmtId="0" fontId="8" fillId="0" borderId="12" xfId="3" applyFont="1" applyBorder="1" applyAlignment="1" applyProtection="1">
      <alignment horizontal="center" vertical="center" wrapText="1"/>
      <protection hidden="1"/>
    </xf>
    <xf numFmtId="0" fontId="8" fillId="0" borderId="13" xfId="3" applyFont="1" applyBorder="1" applyAlignment="1" applyProtection="1">
      <alignment horizontal="center" vertical="center" wrapText="1"/>
      <protection hidden="1"/>
    </xf>
    <xf numFmtId="0" fontId="10" fillId="0" borderId="15" xfId="3" applyFont="1" applyBorder="1" applyAlignment="1" applyProtection="1">
      <alignment horizontal="center" vertical="center"/>
      <protection hidden="1"/>
    </xf>
    <xf numFmtId="0" fontId="10" fillId="0" borderId="16" xfId="3" applyFont="1" applyBorder="1" applyAlignment="1" applyProtection="1">
      <alignment horizontal="center" vertical="center"/>
      <protection hidden="1"/>
    </xf>
    <xf numFmtId="0" fontId="8" fillId="0" borderId="15" xfId="3" applyFont="1" applyBorder="1" applyAlignment="1" applyProtection="1">
      <alignment horizontal="center" vertical="center"/>
      <protection hidden="1"/>
    </xf>
    <xf numFmtId="0" fontId="8" fillId="0" borderId="16" xfId="3" applyFont="1" applyBorder="1" applyAlignment="1" applyProtection="1">
      <alignment horizontal="center" vertical="center"/>
      <protection hidden="1"/>
    </xf>
    <xf numFmtId="164" fontId="10" fillId="0" borderId="15" xfId="3" applyNumberFormat="1" applyFont="1" applyBorder="1" applyAlignment="1" applyProtection="1">
      <alignment horizontal="center" vertical="center" wrapText="1"/>
      <protection hidden="1"/>
    </xf>
    <xf numFmtId="164" fontId="10" fillId="0" borderId="16" xfId="3" applyNumberFormat="1" applyFont="1" applyBorder="1" applyAlignment="1" applyProtection="1">
      <alignment horizontal="center" vertical="center" wrapText="1"/>
      <protection hidden="1"/>
    </xf>
    <xf numFmtId="49" fontId="2" fillId="2" borderId="1" xfId="3" applyNumberFormat="1" applyFont="1" applyFill="1" applyBorder="1" applyAlignment="1" applyProtection="1">
      <alignment horizontal="center" vertical="center"/>
      <protection hidden="1"/>
    </xf>
    <xf numFmtId="49" fontId="2" fillId="2" borderId="2" xfId="3" applyNumberFormat="1" applyFont="1" applyFill="1" applyBorder="1" applyAlignment="1" applyProtection="1">
      <alignment horizontal="center" vertical="center"/>
      <protection hidden="1"/>
    </xf>
    <xf numFmtId="49" fontId="6" fillId="0" borderId="5" xfId="3" applyNumberFormat="1" applyFont="1" applyBorder="1" applyAlignment="1" applyProtection="1">
      <alignment horizontal="center" vertical="center"/>
      <protection hidden="1"/>
    </xf>
    <xf numFmtId="49" fontId="6" fillId="0" borderId="6" xfId="3" applyNumberFormat="1" applyFont="1" applyBorder="1" applyAlignment="1" applyProtection="1">
      <alignment horizontal="center" vertical="center"/>
      <protection hidden="1"/>
    </xf>
    <xf numFmtId="49" fontId="6" fillId="0" borderId="7" xfId="3" applyNumberFormat="1" applyFont="1" applyBorder="1" applyAlignment="1" applyProtection="1">
      <alignment horizontal="center" vertical="center"/>
      <protection hidden="1"/>
    </xf>
    <xf numFmtId="49" fontId="6" fillId="0" borderId="8" xfId="3" applyNumberFormat="1" applyFont="1" applyBorder="1" applyAlignment="1" applyProtection="1">
      <alignment horizontal="center" vertical="center"/>
      <protection hidden="1"/>
    </xf>
    <xf numFmtId="49" fontId="6" fillId="0" borderId="14" xfId="3" applyNumberFormat="1" applyFont="1" applyBorder="1" applyAlignment="1" applyProtection="1">
      <alignment horizontal="center" vertical="center"/>
      <protection hidden="1"/>
    </xf>
    <xf numFmtId="49" fontId="6" fillId="0" borderId="7" xfId="3" applyNumberFormat="1" applyFont="1" applyBorder="1" applyAlignment="1" applyProtection="1">
      <alignment horizontal="center" vertical="center" wrapText="1"/>
      <protection hidden="1"/>
    </xf>
    <xf numFmtId="49" fontId="6" fillId="0" borderId="8" xfId="3" applyNumberFormat="1" applyFont="1" applyBorder="1" applyAlignment="1" applyProtection="1">
      <alignment horizontal="center" vertical="center" wrapText="1"/>
      <protection hidden="1"/>
    </xf>
    <xf numFmtId="49" fontId="6" fillId="0" borderId="14" xfId="3" applyNumberFormat="1" applyFont="1" applyBorder="1" applyAlignment="1" applyProtection="1">
      <alignment horizontal="center" vertical="center" wrapText="1"/>
      <protection hidden="1"/>
    </xf>
    <xf numFmtId="49" fontId="6" fillId="0" borderId="7" xfId="3" applyNumberFormat="1" applyFont="1" applyBorder="1" applyAlignment="1" applyProtection="1">
      <alignment horizontal="left" vertical="center" wrapText="1"/>
      <protection hidden="1"/>
    </xf>
    <xf numFmtId="49" fontId="6" fillId="0" borderId="8" xfId="3" applyNumberFormat="1" applyFont="1" applyBorder="1" applyAlignment="1" applyProtection="1">
      <alignment horizontal="left" vertical="center" wrapText="1"/>
      <protection hidden="1"/>
    </xf>
    <xf numFmtId="49" fontId="6" fillId="0" borderId="14" xfId="3" applyNumberFormat="1" applyFont="1" applyBorder="1" applyAlignment="1" applyProtection="1">
      <alignment horizontal="left" vertical="center" wrapText="1"/>
      <protection hidden="1"/>
    </xf>
  </cellXfs>
  <cellStyles count="4">
    <cellStyle name="Currency" xfId="1" builtinId="4"/>
    <cellStyle name="Hyperlink" xfId="2" builtinId="8"/>
    <cellStyle name="Normal" xfId="0" builtinId="0"/>
    <cellStyle name="Normal 2" xfId="3" xr:uid="{E65D6CF5-D597-4380-A10D-AA79D7B64E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ia.gov/petroleum/gasdies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ia.gov/petroleum/gasdiese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ia.gov/petroleum/gasdiese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ia.gov/petroleum/gasdiese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ia.gov/petroleum/gasdiese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ia.gov/petroleum/gasdiese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ia.gov/petroleum/gasdiese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ia.gov/petroleum/gasdiese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ia.gov/petroleum/gasdies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9DC1-40E8-49AF-9FE5-F08B7ED5DCA7}">
  <dimension ref="B1:V109"/>
  <sheetViews>
    <sheetView showGridLines="0" showRowColHeaders="0" tabSelected="1" zoomScale="70" zoomScaleNormal="70" workbookViewId="0">
      <selection activeCell="G17" sqref="G17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May</v>
      </c>
      <c r="G1" s="1">
        <f>K5</f>
        <v>2026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94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2026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35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May, 2026</v>
      </c>
      <c r="G9" s="102"/>
      <c r="H9" s="10"/>
      <c r="I9" s="96"/>
      <c r="J9" s="29" t="s">
        <v>25</v>
      </c>
      <c r="K9" s="30">
        <v>1.9452500000000006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96"/>
      <c r="J10" s="35"/>
      <c r="K10" s="35"/>
      <c r="M10" s="99"/>
      <c r="N10" s="95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May 2026 is</v>
      </c>
      <c r="E11" s="42">
        <f>K9</f>
        <v>1.9452500000000006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96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96"/>
      <c r="J14" s="35"/>
      <c r="K14" s="35"/>
      <c r="M14" s="99"/>
      <c r="N14" s="95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96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96" t="s">
        <v>30</v>
      </c>
      <c r="I16" s="96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46020</v>
      </c>
    </row>
    <row r="17" spans="2:22" ht="24" customHeight="1" thickBot="1" x14ac:dyDescent="0.3">
      <c r="B17" s="57"/>
      <c r="C17" s="58"/>
      <c r="D17" s="58"/>
      <c r="E17" s="58"/>
      <c r="F17" s="58"/>
      <c r="G17" s="58"/>
      <c r="H17" s="58"/>
      <c r="I17" s="96"/>
      <c r="J17" s="35"/>
      <c r="K17" s="35"/>
      <c r="M17" s="99"/>
      <c r="N17" s="59" t="s">
        <v>31</v>
      </c>
      <c r="O17" s="32">
        <f>P17-$K$8</f>
        <v>6.2999999999999723E-2</v>
      </c>
      <c r="P17" s="51">
        <f>AVERAGE(Q17:U17)</f>
        <v>4.0469999999999997</v>
      </c>
      <c r="Q17" s="33">
        <v>4.0490000000000004</v>
      </c>
      <c r="R17" s="33">
        <v>4.04</v>
      </c>
      <c r="S17" s="33">
        <v>4.0640000000000001</v>
      </c>
      <c r="T17" s="33">
        <v>4.0469999999999997</v>
      </c>
      <c r="U17" s="47">
        <v>4.0350000000000001</v>
      </c>
    </row>
    <row r="18" spans="2:22" ht="24" customHeight="1" x14ac:dyDescent="0.25">
      <c r="B18" s="57"/>
      <c r="C18" s="58"/>
      <c r="D18" s="58"/>
      <c r="E18" s="58"/>
      <c r="F18" s="58"/>
      <c r="G18" s="58"/>
      <c r="H18" s="58"/>
      <c r="I18" s="96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2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>
        <f>P19-$K$8</f>
        <v>3.0999999999999694E-2</v>
      </c>
      <c r="P19" s="54">
        <f>AVERAGE(Q19:U19)</f>
        <v>4.0149999999999997</v>
      </c>
      <c r="Q19" s="46">
        <v>4.024</v>
      </c>
      <c r="R19" s="46">
        <v>4.01</v>
      </c>
      <c r="S19" s="46">
        <v>4.0069999999999997</v>
      </c>
      <c r="T19" s="46">
        <v>4.0190000000000001</v>
      </c>
      <c r="U19" s="55"/>
    </row>
    <row r="20" spans="2:22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2" ht="23.4" thickBot="1" x14ac:dyDescent="0.3">
      <c r="I21" s="58"/>
      <c r="K21" s="8"/>
      <c r="M21" s="99"/>
      <c r="N21" s="59" t="s">
        <v>33</v>
      </c>
      <c r="O21" s="32">
        <f>P21-$K$8</f>
        <v>0.23775000000000013</v>
      </c>
      <c r="P21" s="51">
        <f>AVERAGE(Q21:U21)</f>
        <v>4.2217500000000001</v>
      </c>
      <c r="Q21" s="33">
        <v>4.2350000000000003</v>
      </c>
      <c r="R21" s="33">
        <v>4.2359999999999998</v>
      </c>
      <c r="S21" s="33">
        <v>4.2149999999999999</v>
      </c>
      <c r="T21" s="33">
        <v>4.2009999999999996</v>
      </c>
      <c r="U21" s="34"/>
    </row>
    <row r="22" spans="2:22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2" ht="23.4" thickBot="1" x14ac:dyDescent="0.3">
      <c r="I23" s="58"/>
      <c r="J23" s="8"/>
      <c r="K23" s="8"/>
      <c r="M23" s="99"/>
      <c r="N23" s="62" t="s">
        <v>34</v>
      </c>
      <c r="O23" s="45">
        <f>P23-$K$8</f>
        <v>1.2367999999999997</v>
      </c>
      <c r="P23" s="46">
        <f>AVERAGE(Q23:U23)</f>
        <v>5.2207999999999997</v>
      </c>
      <c r="Q23" s="46">
        <v>4.3140000000000001</v>
      </c>
      <c r="R23" s="46">
        <v>4.97</v>
      </c>
      <c r="S23" s="46">
        <v>5.2359999999999998</v>
      </c>
      <c r="T23" s="46">
        <v>5.7590000000000003</v>
      </c>
      <c r="U23" s="47">
        <v>5.8250000000000002</v>
      </c>
      <c r="V23" s="93"/>
    </row>
    <row r="24" spans="2:22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2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>
        <f>P25-$K$8</f>
        <v>1.9452500000000006</v>
      </c>
      <c r="P25" s="33">
        <f>AVERAGE(Q25:U25)</f>
        <v>5.9292500000000006</v>
      </c>
      <c r="Q25" s="33">
        <v>5.9969999999999999</v>
      </c>
      <c r="R25" s="33">
        <v>6.024</v>
      </c>
      <c r="S25" s="33">
        <v>5.8620000000000001</v>
      </c>
      <c r="T25" s="33">
        <v>5.8339999999999996</v>
      </c>
      <c r="U25" s="34"/>
    </row>
    <row r="26" spans="2:22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2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2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2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2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2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2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VXRBI3D5JZLDlddygsSwzcbv6db9CWYa+ER+OzRhoiJoeL7eLIJdvRz6IBxayNpged0/uSOv1vtPv+iBB6NbNw==" saltValue="f9kUjqIfDFrzGpG7uDhZj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7E2FDE3E-FF1D-495F-BB19-21A92738586A}">
      <formula1>"2025, 2026"</formula1>
    </dataValidation>
    <dataValidation type="list" allowBlank="1" showInputMessage="1" showErrorMessage="1" sqref="K65503 K65499" xr:uid="{CA005709-1299-4634-8E14-376B56DDC317}">
      <formula1>#REF!</formula1>
    </dataValidation>
    <dataValidation type="list" allowBlank="1" showInputMessage="1" showErrorMessage="1" sqref="K6" xr:uid="{9FA8DD78-CB5C-4608-9FF2-28B8FBB8E3D4}">
      <formula1>"January, February, March,April,May,June,July,August,September,October,November,December"</formula1>
    </dataValidation>
    <dataValidation type="list" allowBlank="1" showInputMessage="1" showErrorMessage="1" sqref="K9" xr:uid="{7C63E1FC-90A2-4233-ACFC-7A76C25C6885}">
      <formula1>$O$6:$O$31</formula1>
    </dataValidation>
  </dataValidations>
  <hyperlinks>
    <hyperlink ref="M5" r:id="rId1" xr:uid="{C9F3067F-5AF2-49FB-8F42-D372B6F579F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8452-35C1-435A-8090-28453F852528}">
  <dimension ref="B1:Y109"/>
  <sheetViews>
    <sheetView showGridLines="0" showRowColHeaders="0" zoomScale="70" zoomScaleNormal="70" workbookViewId="0">
      <selection activeCell="I1" sqref="I1:Y1048576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hidden="1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5" width="9.109375" style="8" hidden="1" customWidth="1"/>
    <col min="26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April</v>
      </c>
      <c r="G1" s="1">
        <f>K5</f>
        <v>2026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90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2026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34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April, 2026</v>
      </c>
      <c r="G9" s="102"/>
      <c r="H9" s="10"/>
      <c r="I9" s="92"/>
      <c r="J9" s="29" t="s">
        <v>25</v>
      </c>
      <c r="K9" s="30">
        <v>1.2367999999999997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92"/>
      <c r="J10" s="35"/>
      <c r="K10" s="35"/>
      <c r="M10" s="99"/>
      <c r="N10" s="91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April 2026 is</v>
      </c>
      <c r="E11" s="42">
        <f>K9</f>
        <v>1.2367999999999997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92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92"/>
      <c r="J14" s="35"/>
      <c r="K14" s="35"/>
      <c r="M14" s="99"/>
      <c r="N14" s="91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92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92" t="s">
        <v>30</v>
      </c>
      <c r="I16" s="92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46020</v>
      </c>
    </row>
    <row r="17" spans="2:22" ht="24" customHeight="1" thickBot="1" x14ac:dyDescent="0.3">
      <c r="B17" s="57"/>
      <c r="C17" s="58"/>
      <c r="D17" s="58"/>
      <c r="E17" s="58"/>
      <c r="F17" s="58"/>
      <c r="G17" s="58"/>
      <c r="H17" s="58"/>
      <c r="I17" s="92"/>
      <c r="J17" s="35"/>
      <c r="K17" s="35"/>
      <c r="M17" s="99"/>
      <c r="N17" s="59" t="s">
        <v>31</v>
      </c>
      <c r="O17" s="32">
        <f>P17-$K$8</f>
        <v>6.2999999999999723E-2</v>
      </c>
      <c r="P17" s="51">
        <f>AVERAGE(Q17:U17)</f>
        <v>4.0469999999999997</v>
      </c>
      <c r="Q17" s="33">
        <v>4.0490000000000004</v>
      </c>
      <c r="R17" s="33">
        <v>4.04</v>
      </c>
      <c r="S17" s="33">
        <v>4.0640000000000001</v>
      </c>
      <c r="T17" s="33">
        <v>4.0469999999999997</v>
      </c>
      <c r="U17" s="47">
        <v>4.0350000000000001</v>
      </c>
    </row>
    <row r="18" spans="2:22" ht="24" customHeight="1" x14ac:dyDescent="0.25">
      <c r="B18" s="57"/>
      <c r="C18" s="58"/>
      <c r="D18" s="58"/>
      <c r="E18" s="58"/>
      <c r="F18" s="58"/>
      <c r="G18" s="58"/>
      <c r="H18" s="58"/>
      <c r="I18" s="92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2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>
        <f>P19-$K$8</f>
        <v>3.0999999999999694E-2</v>
      </c>
      <c r="P19" s="54">
        <f>AVERAGE(Q19:U19)</f>
        <v>4.0149999999999997</v>
      </c>
      <c r="Q19" s="46">
        <v>4.024</v>
      </c>
      <c r="R19" s="46">
        <v>4.01</v>
      </c>
      <c r="S19" s="46">
        <v>4.0069999999999997</v>
      </c>
      <c r="T19" s="46">
        <v>4.0190000000000001</v>
      </c>
      <c r="U19" s="55"/>
    </row>
    <row r="20" spans="2:22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2" ht="23.4" thickBot="1" x14ac:dyDescent="0.3">
      <c r="I21" s="58"/>
      <c r="K21" s="8"/>
      <c r="M21" s="99"/>
      <c r="N21" s="59" t="s">
        <v>33</v>
      </c>
      <c r="O21" s="32">
        <f>P21-$K$8</f>
        <v>0.23775000000000013</v>
      </c>
      <c r="P21" s="51">
        <f>AVERAGE(Q21:U21)</f>
        <v>4.2217500000000001</v>
      </c>
      <c r="Q21" s="33">
        <v>4.2350000000000003</v>
      </c>
      <c r="R21" s="33">
        <v>4.2359999999999998</v>
      </c>
      <c r="S21" s="33">
        <v>4.2149999999999999</v>
      </c>
      <c r="T21" s="33">
        <v>4.2009999999999996</v>
      </c>
      <c r="U21" s="34"/>
    </row>
    <row r="22" spans="2:22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2" ht="23.4" thickBot="1" x14ac:dyDescent="0.3">
      <c r="I23" s="58"/>
      <c r="J23" s="8"/>
      <c r="K23" s="8"/>
      <c r="M23" s="99"/>
      <c r="N23" s="62" t="s">
        <v>34</v>
      </c>
      <c r="O23" s="45">
        <f>P23-$K$8</f>
        <v>1.2367999999999997</v>
      </c>
      <c r="P23" s="46">
        <f>AVERAGE(Q23:U23)</f>
        <v>5.2207999999999997</v>
      </c>
      <c r="Q23" s="46">
        <v>4.3140000000000001</v>
      </c>
      <c r="R23" s="46">
        <v>4.97</v>
      </c>
      <c r="S23" s="46">
        <v>5.2359999999999998</v>
      </c>
      <c r="T23" s="46">
        <v>5.7590000000000003</v>
      </c>
      <c r="U23" s="47">
        <v>5.8250000000000002</v>
      </c>
      <c r="V23" s="93"/>
    </row>
    <row r="24" spans="2:22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2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2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2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2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2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2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2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2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/79B32Vz7GkdgNv6Aan+lpI1N53n2R4fe5StRuDsZeI8egmS9IVQtqIMXEM3KVUQHwQ8z3cf1qYdwE/qiTX8Uw==" saltValue="tpoKCYlcEme8ZLd3dfaa1g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9" xr:uid="{747342C5-D409-425B-8657-C280612E2A8A}">
      <formula1>$O$6:$O$31</formula1>
    </dataValidation>
    <dataValidation type="list" allowBlank="1" showInputMessage="1" showErrorMessage="1" sqref="K6" xr:uid="{DB431F46-2551-4232-ABA9-EAFC1DDA3E7A}">
      <formula1>"January, February, March,April,May,June,July,August,September,October,November,December"</formula1>
    </dataValidation>
    <dataValidation type="list" allowBlank="1" showInputMessage="1" showErrorMessage="1" sqref="K65503 K65499" xr:uid="{81694B68-1A21-4A51-BA00-6EC735B18545}">
      <formula1>#REF!</formula1>
    </dataValidation>
    <dataValidation type="list" allowBlank="1" showInputMessage="1" showErrorMessage="1" sqref="K5" xr:uid="{F12290DA-2AB9-4043-A240-04360271DE57}">
      <formula1>"2025, 2026"</formula1>
    </dataValidation>
  </dataValidations>
  <hyperlinks>
    <hyperlink ref="M5" r:id="rId1" xr:uid="{10FE1FEF-7799-41A7-A73B-9C365DC0DFB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34B8-B794-4D70-BE26-CD16EF1A3B45}">
  <dimension ref="B1:U109"/>
  <sheetViews>
    <sheetView zoomScale="70" zoomScaleNormal="70" workbookViewId="0">
      <selection activeCell="U1" sqref="J1:U1048576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March</v>
      </c>
      <c r="G1" s="1">
        <f>K5</f>
        <v>2026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89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2026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33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March, 2026</v>
      </c>
      <c r="G9" s="102"/>
      <c r="H9" s="10"/>
      <c r="I9" s="87"/>
      <c r="J9" s="29" t="s">
        <v>25</v>
      </c>
      <c r="K9" s="30">
        <v>0.23775000000000013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87"/>
      <c r="J10" s="35"/>
      <c r="K10" s="35"/>
      <c r="M10" s="99"/>
      <c r="N10" s="88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March 2026 is</v>
      </c>
      <c r="E11" s="42">
        <f>K9</f>
        <v>0.23775000000000013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87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87"/>
      <c r="J14" s="35"/>
      <c r="K14" s="35"/>
      <c r="M14" s="99"/>
      <c r="N14" s="88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87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87" t="s">
        <v>30</v>
      </c>
      <c r="I16" s="87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46020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87"/>
      <c r="J17" s="35"/>
      <c r="K17" s="35"/>
      <c r="M17" s="99"/>
      <c r="N17" s="59" t="s">
        <v>31</v>
      </c>
      <c r="O17" s="32">
        <f>P17-$K$8</f>
        <v>6.2999999999999723E-2</v>
      </c>
      <c r="P17" s="51">
        <f>AVERAGE(Q17:U17)</f>
        <v>4.0469999999999997</v>
      </c>
      <c r="Q17" s="33">
        <v>4.0490000000000004</v>
      </c>
      <c r="R17" s="33">
        <v>4.04</v>
      </c>
      <c r="S17" s="33">
        <v>4.0640000000000001</v>
      </c>
      <c r="T17" s="33">
        <v>4.0469999999999997</v>
      </c>
      <c r="U17" s="47">
        <v>4.0350000000000001</v>
      </c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87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>
        <f>P19-$K$8</f>
        <v>3.0999999999999694E-2</v>
      </c>
      <c r="P19" s="54">
        <f>AVERAGE(Q19:U19)</f>
        <v>4.0149999999999997</v>
      </c>
      <c r="Q19" s="46">
        <v>4.024</v>
      </c>
      <c r="R19" s="46">
        <v>4.01</v>
      </c>
      <c r="S19" s="46">
        <v>4.0069999999999997</v>
      </c>
      <c r="T19" s="46">
        <v>4.0190000000000001</v>
      </c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>
        <f>P21-$K$8</f>
        <v>0.23775000000000013</v>
      </c>
      <c r="P21" s="51">
        <f>AVERAGE(Q21:U21)</f>
        <v>4.2217500000000001</v>
      </c>
      <c r="Q21" s="33">
        <v>4.2350000000000003</v>
      </c>
      <c r="R21" s="33">
        <v>4.2359999999999998</v>
      </c>
      <c r="S21" s="33">
        <v>4.2149999999999999</v>
      </c>
      <c r="T21" s="33">
        <v>4.2009999999999996</v>
      </c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/788bJsJBMFKYxfrKWUcq9b5m4L6gYvlUOT0h/p9dDFr9JBHpyXewnKSdpWcLrhoD2aK1FSeg/I0DeAZcH/9oQ==" saltValue="QTu705I0Z7x4UR3Vvf/Uv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5" xr:uid="{156D6C36-C547-4560-8649-B5A995BC1536}">
      <formula1>"2025, 2026"</formula1>
    </dataValidation>
    <dataValidation type="list" allowBlank="1" showInputMessage="1" showErrorMessage="1" sqref="K65503 K65499" xr:uid="{48E93A12-8309-4EA8-9D3A-EA3FFBC2F796}">
      <formula1>#REF!</formula1>
    </dataValidation>
    <dataValidation type="list" allowBlank="1" showInputMessage="1" showErrorMessage="1" sqref="K6" xr:uid="{8E0B08FC-C84C-429A-B385-BFEF1107BC11}">
      <formula1>"January, February, March,April,May,June,July,August,September,October,November,December"</formula1>
    </dataValidation>
    <dataValidation type="list" allowBlank="1" showInputMessage="1" showErrorMessage="1" sqref="K9" xr:uid="{F28053F8-444A-4B39-81A4-B0BE6442DE61}">
      <formula1>$O$6:$O$31</formula1>
    </dataValidation>
  </dataValidations>
  <hyperlinks>
    <hyperlink ref="M5" r:id="rId1" xr:uid="{A2A1688E-C4B5-497F-B562-F6FA100B6C8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680B-8488-4643-BC96-E1A7586F4132}">
  <dimension ref="B1:U109"/>
  <sheetViews>
    <sheetView showGridLines="0" showRowColHeaders="0" zoomScale="70" zoomScaleNormal="70" workbookViewId="0">
      <selection activeCell="J1" sqref="J1:U1048576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February</v>
      </c>
      <c r="G1" s="1">
        <f>K5</f>
        <v>2026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84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2026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32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February, 2026</v>
      </c>
      <c r="G9" s="102"/>
      <c r="H9" s="10"/>
      <c r="I9" s="86"/>
      <c r="J9" s="29" t="s">
        <v>25</v>
      </c>
      <c r="K9" s="30">
        <v>3.0999999999999694E-2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86"/>
      <c r="J10" s="35"/>
      <c r="K10" s="35"/>
      <c r="M10" s="99"/>
      <c r="N10" s="85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February 2026 is</v>
      </c>
      <c r="E11" s="42">
        <f>K9</f>
        <v>3.0999999999999694E-2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86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86"/>
      <c r="J14" s="35"/>
      <c r="K14" s="35"/>
      <c r="M14" s="99"/>
      <c r="N14" s="85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86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86" t="s">
        <v>30</v>
      </c>
      <c r="I16" s="86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46020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86"/>
      <c r="J17" s="35"/>
      <c r="K17" s="35"/>
      <c r="M17" s="99"/>
      <c r="N17" s="59" t="s">
        <v>31</v>
      </c>
      <c r="O17" s="32">
        <f>P17-$K$8</f>
        <v>6.2999999999999723E-2</v>
      </c>
      <c r="P17" s="51">
        <f>AVERAGE(Q17:U17)</f>
        <v>4.0469999999999997</v>
      </c>
      <c r="Q17" s="33">
        <v>4.0490000000000004</v>
      </c>
      <c r="R17" s="33">
        <v>4.04</v>
      </c>
      <c r="S17" s="33">
        <v>4.0640000000000001</v>
      </c>
      <c r="T17" s="33">
        <v>4.0469999999999997</v>
      </c>
      <c r="U17" s="47">
        <v>4.0350000000000001</v>
      </c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86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>
        <f>P19-$K$8</f>
        <v>3.0999999999999694E-2</v>
      </c>
      <c r="P19" s="54">
        <f>AVERAGE(Q19:U19)</f>
        <v>4.0149999999999997</v>
      </c>
      <c r="Q19" s="46">
        <v>4.024</v>
      </c>
      <c r="R19" s="46">
        <v>4.01</v>
      </c>
      <c r="S19" s="46">
        <v>4.0069999999999997</v>
      </c>
      <c r="T19" s="46">
        <v>4.0190000000000001</v>
      </c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CTx9Pr7UtiLsJkeLpk3vslpFCi5sSVky3L0NoqHXzAlNaV5vyUvp4pbqvTo2CAu+Mv/AZ12Tkgdcf3n6ZocuGw==" saltValue="Awad+MdDT5te1M91q8yGpQ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A2A66DAB-F5B7-4797-A823-4F1967902C3C}">
      <formula1>$O$6:$O$31</formula1>
    </dataValidation>
    <dataValidation type="list" allowBlank="1" showInputMessage="1" showErrorMessage="1" sqref="K6" xr:uid="{3DD6BA7F-225A-461D-A0C5-4EC003895CA3}">
      <formula1>"January, February, March,April,May,June,July,August,September,October,November,December"</formula1>
    </dataValidation>
    <dataValidation type="list" allowBlank="1" showInputMessage="1" showErrorMessage="1" sqref="K65503 K65499" xr:uid="{2308A99B-E3AD-465F-A662-798B9E1711D7}">
      <formula1>#REF!</formula1>
    </dataValidation>
    <dataValidation type="list" allowBlank="1" showInputMessage="1" showErrorMessage="1" sqref="K5" xr:uid="{D2508EB2-BBCE-499B-9639-BDA46E287DD0}">
      <formula1>"2025, 2026"</formula1>
    </dataValidation>
  </dataValidations>
  <hyperlinks>
    <hyperlink ref="M5" r:id="rId1" xr:uid="{A5EF38CD-B6EB-41D0-B927-2893969DED54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8BB9-11D8-48D1-8682-E69914018540}">
  <dimension ref="B1:U109"/>
  <sheetViews>
    <sheetView topLeftCell="A3" zoomScale="70" zoomScaleNormal="70" workbookViewId="0">
      <selection activeCell="C23" sqref="C23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January</v>
      </c>
      <c r="G1" s="1">
        <f>K5</f>
        <v>2026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81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2026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31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January, 2026</v>
      </c>
      <c r="G9" s="102"/>
      <c r="H9" s="10"/>
      <c r="I9" s="83"/>
      <c r="J9" s="29" t="s">
        <v>25</v>
      </c>
      <c r="K9" s="30">
        <v>6.2999999999999723E-2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83"/>
      <c r="J10" s="35"/>
      <c r="K10" s="35"/>
      <c r="M10" s="99"/>
      <c r="N10" s="82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January 2026 is</v>
      </c>
      <c r="E11" s="42">
        <f>K9</f>
        <v>6.2999999999999723E-2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83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83"/>
      <c r="J14" s="35"/>
      <c r="K14" s="35"/>
      <c r="M14" s="99"/>
      <c r="N14" s="82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83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83" t="s">
        <v>30</v>
      </c>
      <c r="I16" s="83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46020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83"/>
      <c r="J17" s="35"/>
      <c r="K17" s="35"/>
      <c r="M17" s="99"/>
      <c r="N17" s="59" t="s">
        <v>31</v>
      </c>
      <c r="O17" s="32">
        <f>P17-$K$8</f>
        <v>6.2999999999999723E-2</v>
      </c>
      <c r="P17" s="51">
        <f>AVERAGE(Q17:U17)</f>
        <v>4.0469999999999997</v>
      </c>
      <c r="Q17" s="33">
        <v>4.0490000000000004</v>
      </c>
      <c r="R17" s="33">
        <v>4.04</v>
      </c>
      <c r="S17" s="33">
        <v>4.0640000000000001</v>
      </c>
      <c r="T17" s="33">
        <v>4.0469999999999997</v>
      </c>
      <c r="U17" s="47">
        <v>4.0350000000000001</v>
      </c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83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 t="e">
        <f>P19-$K$8</f>
        <v>#DIV/0!</v>
      </c>
      <c r="P19" s="54" t="e">
        <f>AVERAGE(Q19:U19)</f>
        <v>#DIV/0!</v>
      </c>
      <c r="Q19" s="46"/>
      <c r="R19" s="46"/>
      <c r="S19" s="46"/>
      <c r="T19" s="46"/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sBDPYprJOBycNwtJeR7yZz0P8Gg5e394QmWNpeTX1t/FC6Xnp1zXy407iOCG5bvMOs18BKj6K2R9lgsuE8qC2w==" saltValue="+FI8Hc3afavM5vjav3W0HQ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5" xr:uid="{0ECD79E4-C637-4105-841E-814C50AB1566}">
      <formula1>"2025, 2026"</formula1>
    </dataValidation>
    <dataValidation type="list" allowBlank="1" showInputMessage="1" showErrorMessage="1" sqref="K65503 K65499" xr:uid="{83B8FC56-A76E-4BDC-8E8D-AE9426EB4549}">
      <formula1>#REF!</formula1>
    </dataValidation>
    <dataValidation type="list" allowBlank="1" showInputMessage="1" showErrorMessage="1" sqref="K6" xr:uid="{6D5297C1-65E4-40D6-9F4F-D736D87E97CA}">
      <formula1>"January, February, March,April,May,June,July,August,September,October,November,December"</formula1>
    </dataValidation>
    <dataValidation type="list" allowBlank="1" showInputMessage="1" showErrorMessage="1" sqref="K9" xr:uid="{5EC1735B-E39A-4341-BFB9-7A9B7FF928B2}">
      <formula1>$O$6:$O$31</formula1>
    </dataValidation>
  </dataValidations>
  <hyperlinks>
    <hyperlink ref="M5" r:id="rId1" xr:uid="{7F1F1CB8-53FA-4397-BED6-037387E7B7F7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8ADF-2AC4-4941-A4C5-8492FB0CAC01}">
  <dimension ref="B1:U109"/>
  <sheetViews>
    <sheetView zoomScale="70" zoomScaleNormal="70" workbookViewId="0">
      <selection activeCell="AA4" sqref="AA4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December</v>
      </c>
      <c r="G1" s="1">
        <f>K5</f>
        <v>2025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78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2025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29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December, 2025</v>
      </c>
      <c r="G9" s="102"/>
      <c r="H9" s="10"/>
      <c r="I9" s="80"/>
      <c r="J9" s="29" t="s">
        <v>25</v>
      </c>
      <c r="K9" s="30">
        <v>8.2499999999998685E-3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80"/>
      <c r="J10" s="35"/>
      <c r="K10" s="35"/>
      <c r="M10" s="99"/>
      <c r="N10" s="79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December 2025 is</v>
      </c>
      <c r="E11" s="42">
        <f>K9</f>
        <v>8.2499999999998685E-3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80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80"/>
      <c r="J14" s="35"/>
      <c r="K14" s="35"/>
      <c r="M14" s="99"/>
      <c r="N14" s="79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80"/>
      <c r="J15" s="35"/>
      <c r="K15" s="35"/>
      <c r="M15" s="100"/>
      <c r="N15" s="44" t="s">
        <v>29</v>
      </c>
      <c r="O15" s="45">
        <f>P15-$K$8</f>
        <v>8.2499999999998685E-3</v>
      </c>
      <c r="P15" s="54">
        <f>AVERAGE(Q15:U15)</f>
        <v>3.9922499999999999</v>
      </c>
      <c r="Q15" s="73">
        <v>3.9359999999999999</v>
      </c>
      <c r="R15" s="46">
        <v>3.9550000000000001</v>
      </c>
      <c r="S15" s="46">
        <v>4.0209999999999999</v>
      </c>
      <c r="T15" s="46">
        <v>4.0570000000000004</v>
      </c>
      <c r="U15" s="55"/>
    </row>
    <row r="16" spans="2:21" ht="24" customHeight="1" x14ac:dyDescent="0.25">
      <c r="B16" s="80" t="s">
        <v>30</v>
      </c>
      <c r="I16" s="80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45959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80"/>
      <c r="J17" s="35"/>
      <c r="K17" s="35"/>
      <c r="M17" s="99"/>
      <c r="N17" s="59" t="s">
        <v>31</v>
      </c>
      <c r="O17" s="32" t="e">
        <f>P17-$K$8</f>
        <v>#DIV/0!</v>
      </c>
      <c r="P17" s="51" t="e">
        <f>AVERAGE(Q17:U17)</f>
        <v>#DIV/0!</v>
      </c>
      <c r="Q17" s="33"/>
      <c r="R17" s="33"/>
      <c r="S17" s="33"/>
      <c r="T17" s="33"/>
      <c r="U17" s="47"/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80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 t="e">
        <f>P19-$K$8</f>
        <v>#DIV/0!</v>
      </c>
      <c r="P19" s="54" t="e">
        <f>AVERAGE(Q19:U19)</f>
        <v>#DIV/0!</v>
      </c>
      <c r="Q19" s="46"/>
      <c r="R19" s="46"/>
      <c r="S19" s="46"/>
      <c r="T19" s="46"/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d1aY8dibNx3hGRgyLAGMGpA5wRtJ3fJVew1aGzyH2t0NkS5ZrkJE3CXsKZdrFxnUMQg8sTo1YLsq44Fh+8rjsw==" saltValue="HL83hEqS6LaGihIWEjNCsg==" spinCount="100000" sheet="1" objects="1" scenarios="1"/>
  <mergeCells count="31">
    <mergeCell ref="B1:E1"/>
    <mergeCell ref="C3:E3"/>
    <mergeCell ref="G3:H3"/>
    <mergeCell ref="B4:B6"/>
    <mergeCell ref="C4:E6"/>
    <mergeCell ref="F4:F6"/>
    <mergeCell ref="G4:H6"/>
    <mergeCell ref="J4:K4"/>
    <mergeCell ref="Q4:U4"/>
    <mergeCell ref="M5:N5"/>
    <mergeCell ref="O5:P5"/>
    <mergeCell ref="Q5:U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B13:H14"/>
    <mergeCell ref="M16:M31"/>
    <mergeCell ref="B9:E9"/>
    <mergeCell ref="F9:G9"/>
    <mergeCell ref="B10:H10"/>
    <mergeCell ref="B11:C11"/>
    <mergeCell ref="F11:H11"/>
    <mergeCell ref="B12:H12"/>
    <mergeCell ref="M8:M15"/>
  </mergeCells>
  <dataValidations count="4">
    <dataValidation type="list" allowBlank="1" showInputMessage="1" showErrorMessage="1" sqref="K9" xr:uid="{B8969721-7BCD-4CA0-8E8D-97ED3A53D085}">
      <formula1>$O$6:$O$31</formula1>
    </dataValidation>
    <dataValidation type="list" allowBlank="1" showInputMessage="1" showErrorMessage="1" sqref="K6" xr:uid="{3728D079-84BA-46E5-9F90-3EC10ED8FCD9}">
      <formula1>"January, February, March,April,May,June,July,August,September,October,November,December"</formula1>
    </dataValidation>
    <dataValidation type="list" allowBlank="1" showInputMessage="1" showErrorMessage="1" sqref="K65503 K65499" xr:uid="{1FEECD18-D066-49B1-AA52-E1190A33AA48}">
      <formula1>#REF!</formula1>
    </dataValidation>
    <dataValidation type="list" allowBlank="1" showInputMessage="1" showErrorMessage="1" sqref="K5" xr:uid="{0E91272A-A175-414B-B69E-95E2BE48C369}">
      <formula1>"2025, 2026"</formula1>
    </dataValidation>
  </dataValidations>
  <hyperlinks>
    <hyperlink ref="M5" r:id="rId1" xr:uid="{D7BD5E9F-7DBC-4395-B42B-958B1B848D45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966E-CEE5-45E8-BBE0-DB76978E4D8F}">
  <dimension ref="B1:U109"/>
  <sheetViews>
    <sheetView zoomScale="70" zoomScaleNormal="70" workbookViewId="0">
      <selection activeCell="F19" sqref="F19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November</v>
      </c>
      <c r="G1" s="1">
        <f>K5</f>
        <v>2025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76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2025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28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November, 2025</v>
      </c>
      <c r="G9" s="102"/>
      <c r="H9" s="10"/>
      <c r="I9" s="74"/>
      <c r="J9" s="29" t="s">
        <v>25</v>
      </c>
      <c r="K9" s="30">
        <v>-3.8250000000000117E-2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74"/>
      <c r="J10" s="35"/>
      <c r="K10" s="35"/>
      <c r="M10" s="99"/>
      <c r="N10" s="75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November 2025 is</v>
      </c>
      <c r="E11" s="42">
        <f>K9</f>
        <v>-3.8250000000000117E-2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74"/>
      <c r="J13" s="35"/>
      <c r="K13" s="35"/>
      <c r="M13" s="99"/>
      <c r="N13" s="31" t="s">
        <v>28</v>
      </c>
      <c r="O13" s="32">
        <f>P13-$K$8</f>
        <v>-3.8250000000000117E-2</v>
      </c>
      <c r="P13" s="51">
        <f>AVERAGE(Q13:U13)</f>
        <v>3.9457499999999999</v>
      </c>
      <c r="Q13" s="33">
        <v>3.9580000000000002</v>
      </c>
      <c r="R13" s="33">
        <v>3.9489999999999998</v>
      </c>
      <c r="S13" s="33">
        <v>3.9430000000000001</v>
      </c>
      <c r="T13" s="33">
        <v>3.9329999999999998</v>
      </c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74"/>
      <c r="J14" s="35"/>
      <c r="K14" s="35"/>
      <c r="M14" s="99"/>
      <c r="N14" s="75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74"/>
      <c r="J15" s="35"/>
      <c r="K15" s="35"/>
      <c r="M15" s="100"/>
      <c r="N15" s="44" t="s">
        <v>29</v>
      </c>
      <c r="O15" s="45" t="e">
        <f>P15-$K$8</f>
        <v>#DIV/0!</v>
      </c>
      <c r="P15" s="54" t="e">
        <f>AVERAGE(Q15:U15)</f>
        <v>#DIV/0!</v>
      </c>
      <c r="Q15" s="46"/>
      <c r="R15" s="46"/>
      <c r="S15" s="46"/>
      <c r="T15" s="46"/>
      <c r="U15" s="55"/>
    </row>
    <row r="16" spans="2:21" ht="24" customHeight="1" x14ac:dyDescent="0.25">
      <c r="B16" s="74" t="s">
        <v>30</v>
      </c>
      <c r="I16" s="74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45959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74"/>
      <c r="J17" s="35"/>
      <c r="K17" s="35"/>
      <c r="M17" s="99"/>
      <c r="N17" s="59" t="s">
        <v>31</v>
      </c>
      <c r="O17" s="32" t="e">
        <f>P17-$K$8</f>
        <v>#DIV/0!</v>
      </c>
      <c r="P17" s="51" t="e">
        <f>AVERAGE(Q17:U17)</f>
        <v>#DIV/0!</v>
      </c>
      <c r="Q17" s="33"/>
      <c r="R17" s="33"/>
      <c r="S17" s="33"/>
      <c r="T17" s="33"/>
      <c r="U17" s="47"/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74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 t="e">
        <f>P19-$K$8</f>
        <v>#DIV/0!</v>
      </c>
      <c r="P19" s="54" t="e">
        <f>AVERAGE(Q19:U19)</f>
        <v>#DIV/0!</v>
      </c>
      <c r="Q19" s="46"/>
      <c r="R19" s="46"/>
      <c r="S19" s="46"/>
      <c r="T19" s="46"/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kFPo/nIWU23A8gUF/b87+Mua+8dq9s6tOhNki5Uqy0481Swp0g2FYaE6QlcCXBbZKqZd8cA46eiauQM7tI5m+g==" saltValue="ZMgBpVuzOrwAgky1PvtfMQ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5" xr:uid="{CF8EB604-CF39-454E-8E11-D4A658A21A90}">
      <formula1>"2025, 2026"</formula1>
    </dataValidation>
    <dataValidation type="list" allowBlank="1" showInputMessage="1" showErrorMessage="1" sqref="K65503 K65499" xr:uid="{2142F3F3-0098-4BAB-85C1-3502D1171E0E}">
      <formula1>#REF!</formula1>
    </dataValidation>
    <dataValidation type="list" allowBlank="1" showInputMessage="1" showErrorMessage="1" sqref="K6" xr:uid="{EE56E33A-DBB8-40CA-88C0-D1654C1FFC14}">
      <formula1>"January, February, March,April,May,June,July,August,September,October,November,December"</formula1>
    </dataValidation>
    <dataValidation type="list" allowBlank="1" showInputMessage="1" showErrorMessage="1" sqref="K9" xr:uid="{23AF2EE2-14DD-456B-AD77-61A38F84AEA7}">
      <formula1>$O$6:$O$31</formula1>
    </dataValidation>
  </dataValidations>
  <hyperlinks>
    <hyperlink ref="M5" r:id="rId1" xr:uid="{3083ABE3-B893-4A34-B243-DFC89EF6F25A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E88D-680E-400D-B44B-0AD0B81F711C}">
  <dimension ref="B1:U109"/>
  <sheetViews>
    <sheetView zoomScale="70" zoomScaleNormal="70" workbookViewId="0">
      <selection activeCell="J1" sqref="J1:U1048576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October</v>
      </c>
      <c r="G1" s="1">
        <f>K5</f>
        <v>2025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71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2025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27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October, 2025</v>
      </c>
      <c r="G9" s="102"/>
      <c r="H9" s="10"/>
      <c r="I9" s="69"/>
      <c r="J9" s="29" t="s">
        <v>25</v>
      </c>
      <c r="K9" s="30">
        <v>-2.6399999999999757E-2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69"/>
      <c r="J10" s="35"/>
      <c r="K10" s="35"/>
      <c r="M10" s="99"/>
      <c r="N10" s="70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October 2025 is</v>
      </c>
      <c r="E11" s="42">
        <f>K9</f>
        <v>-2.6399999999999757E-2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77">
        <f>P11-$K$8</f>
        <v>-2.6399999999999757E-2</v>
      </c>
      <c r="P11" s="46">
        <f>AVERAGE(Q11:U11)</f>
        <v>3.9576000000000002</v>
      </c>
      <c r="Q11" s="73">
        <v>3.948</v>
      </c>
      <c r="R11" s="73">
        <v>3.9550000000000001</v>
      </c>
      <c r="S11" s="73">
        <v>3.9609999999999999</v>
      </c>
      <c r="T11" s="73">
        <v>3.9620000000000002</v>
      </c>
      <c r="U11" s="55">
        <v>3.9620000000000002</v>
      </c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69"/>
      <c r="J13" s="35"/>
      <c r="K13" s="35"/>
      <c r="M13" s="99"/>
      <c r="N13" s="31" t="s">
        <v>28</v>
      </c>
      <c r="O13" s="32" t="e">
        <f>P13-$K$8</f>
        <v>#DIV/0!</v>
      </c>
      <c r="P13" s="51" t="e">
        <f>AVERAGE(Q13:U13)</f>
        <v>#DIV/0!</v>
      </c>
      <c r="Q13" s="33"/>
      <c r="R13" s="33"/>
      <c r="S13" s="33"/>
      <c r="T13" s="33"/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69"/>
      <c r="J14" s="35"/>
      <c r="K14" s="35"/>
      <c r="M14" s="99"/>
      <c r="N14" s="70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69"/>
      <c r="J15" s="35"/>
      <c r="K15" s="35"/>
      <c r="M15" s="100"/>
      <c r="N15" s="44" t="s">
        <v>29</v>
      </c>
      <c r="O15" s="45" t="e">
        <f>P15-$K$8</f>
        <v>#DIV/0!</v>
      </c>
      <c r="P15" s="54" t="e">
        <f>AVERAGE(Q15:U15)</f>
        <v>#DIV/0!</v>
      </c>
      <c r="Q15" s="46"/>
      <c r="R15" s="46"/>
      <c r="S15" s="46"/>
      <c r="T15" s="46"/>
      <c r="U15" s="55"/>
    </row>
    <row r="16" spans="2:21" ht="24" customHeight="1" x14ac:dyDescent="0.25">
      <c r="B16" s="69" t="s">
        <v>30</v>
      </c>
      <c r="I16" s="69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45959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69"/>
      <c r="J17" s="35"/>
      <c r="K17" s="35"/>
      <c r="M17" s="99"/>
      <c r="N17" s="59" t="s">
        <v>31</v>
      </c>
      <c r="O17" s="32" t="e">
        <f>P17-$K$8</f>
        <v>#DIV/0!</v>
      </c>
      <c r="P17" s="51" t="e">
        <f>AVERAGE(Q17:U17)</f>
        <v>#DIV/0!</v>
      </c>
      <c r="Q17" s="33"/>
      <c r="R17" s="33"/>
      <c r="S17" s="33"/>
      <c r="T17" s="33"/>
      <c r="U17" s="47"/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69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 t="e">
        <f>P19-$K$8</f>
        <v>#DIV/0!</v>
      </c>
      <c r="P19" s="54" t="e">
        <f>AVERAGE(Q19:U19)</f>
        <v>#DIV/0!</v>
      </c>
      <c r="Q19" s="46"/>
      <c r="R19" s="46"/>
      <c r="S19" s="46"/>
      <c r="T19" s="46"/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1A/DuhW6Lyt3yHWfAoEX3QnJgWZecXOnAT+5LwOdRLy9Xni7VdNTEkBK5AwsPIAuk9jdeTasndzbltC6EnQKoQ==" saltValue="DYdoS5SyYWEhtV/fv8aSng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9" xr:uid="{9425FE7D-8105-4538-AFDE-696E5854AF61}">
      <formula1>$O$6:$O$31</formula1>
    </dataValidation>
    <dataValidation type="list" allowBlank="1" showInputMessage="1" showErrorMessage="1" sqref="K6" xr:uid="{4FE91010-5547-4305-B85D-72FABA7D3136}">
      <formula1>"January, February, March,April,May,June,July,August,September,October,November,December"</formula1>
    </dataValidation>
    <dataValidation type="list" allowBlank="1" showInputMessage="1" showErrorMessage="1" sqref="K65503 K65499" xr:uid="{3F9AC3B2-D8D3-4B88-A65F-E2BC67B67DB7}">
      <formula1>#REF!</formula1>
    </dataValidation>
    <dataValidation type="list" allowBlank="1" showInputMessage="1" showErrorMessage="1" sqref="K5" xr:uid="{4B51654C-52AD-4444-883D-C6E55ED54037}">
      <formula1>"2025, 2026"</formula1>
    </dataValidation>
  </dataValidations>
  <hyperlinks>
    <hyperlink ref="M5" r:id="rId1" xr:uid="{9487507B-3271-4795-9F93-11D922050EB3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38E6-E2BB-4DBC-87DA-ADC0C6823233}">
  <dimension ref="B1:X109"/>
  <sheetViews>
    <sheetView zoomScale="70" zoomScaleNormal="70" workbookViewId="0">
      <selection activeCell="AF14" sqref="AF14"/>
    </sheetView>
  </sheetViews>
  <sheetFormatPr defaultColWidth="23.88671875" defaultRowHeight="22.8" x14ac:dyDescent="0.4"/>
  <cols>
    <col min="1" max="1" width="9.109375" style="8" customWidth="1"/>
    <col min="2" max="2" width="32.88671875" style="8" customWidth="1"/>
    <col min="3" max="3" width="42.5546875" style="8" customWidth="1"/>
    <col min="4" max="4" width="24.44140625" style="8" customWidth="1"/>
    <col min="5" max="5" width="14" style="8" customWidth="1"/>
    <col min="6" max="6" width="28" style="8" customWidth="1"/>
    <col min="7" max="7" width="36" style="8" customWidth="1"/>
    <col min="8" max="8" width="27.44140625" style="8" customWidth="1"/>
    <col min="9" max="9" width="11.5546875" style="8" customWidth="1"/>
    <col min="10" max="10" width="69.5546875" style="11" hidden="1" customWidth="1"/>
    <col min="11" max="11" width="10.109375" style="11" hidden="1" customWidth="1"/>
    <col min="12" max="12" width="4.109375" style="11" hidden="1" customWidth="1"/>
    <col min="13" max="13" width="6.44140625" style="11" hidden="1" customWidth="1"/>
    <col min="14" max="14" width="13.5546875" style="8" hidden="1" customWidth="1"/>
    <col min="15" max="15" width="23.5546875" style="12" hidden="1" customWidth="1"/>
    <col min="16" max="16" width="36.88671875" style="13" hidden="1" customWidth="1"/>
    <col min="17" max="20" width="12.109375" style="8" hidden="1" customWidth="1"/>
    <col min="21" max="21" width="18.5546875" style="8" hidden="1" customWidth="1"/>
    <col min="22" max="24" width="9.109375" style="8" hidden="1" customWidth="1"/>
    <col min="25" max="249" width="9.109375" style="8" customWidth="1"/>
    <col min="250" max="250" width="20" style="8" customWidth="1"/>
    <col min="251" max="251" width="32.88671875" style="8" customWidth="1"/>
    <col min="252" max="252" width="17.44140625" style="8" customWidth="1"/>
    <col min="253" max="253" width="17.109375" style="8" customWidth="1"/>
    <col min="254" max="16384" width="23.88671875" style="8"/>
  </cols>
  <sheetData>
    <row r="1" spans="2:21" ht="42.75" customHeight="1" thickBot="1" x14ac:dyDescent="0.45">
      <c r="B1" s="125" t="s">
        <v>0</v>
      </c>
      <c r="C1" s="126"/>
      <c r="D1" s="126"/>
      <c r="E1" s="126"/>
      <c r="F1" s="1" t="str">
        <f>K6</f>
        <v>September</v>
      </c>
      <c r="G1" s="1">
        <f>K5</f>
        <v>2025</v>
      </c>
      <c r="H1" s="2"/>
      <c r="I1" s="3"/>
      <c r="J1" s="4"/>
      <c r="K1" s="4"/>
      <c r="L1" s="4"/>
      <c r="M1" s="4"/>
      <c r="N1" s="5"/>
      <c r="O1" s="6"/>
      <c r="P1" s="7"/>
      <c r="Q1" s="5"/>
      <c r="R1" s="5"/>
      <c r="S1" s="5"/>
      <c r="T1" s="5"/>
      <c r="U1" s="5"/>
    </row>
    <row r="2" spans="2:21" ht="8.25" customHeight="1" thickBot="1" x14ac:dyDescent="0.45">
      <c r="B2" s="9"/>
      <c r="C2" s="10"/>
      <c r="D2" s="10"/>
      <c r="E2" s="10"/>
      <c r="F2" s="10"/>
      <c r="G2" s="10"/>
      <c r="H2" s="10"/>
      <c r="I2" s="10"/>
    </row>
    <row r="3" spans="2:21" ht="20.25" customHeight="1" thickBot="1" x14ac:dyDescent="0.45">
      <c r="B3" s="14" t="s">
        <v>1</v>
      </c>
      <c r="C3" s="127" t="s">
        <v>2</v>
      </c>
      <c r="D3" s="127"/>
      <c r="E3" s="127"/>
      <c r="F3" s="15" t="s">
        <v>3</v>
      </c>
      <c r="G3" s="127" t="s">
        <v>4</v>
      </c>
      <c r="H3" s="128"/>
      <c r="I3" s="10"/>
    </row>
    <row r="4" spans="2:21" ht="65.400000000000006" customHeight="1" thickBot="1" x14ac:dyDescent="0.3">
      <c r="B4" s="129" t="s">
        <v>5</v>
      </c>
      <c r="C4" s="132" t="s">
        <v>6</v>
      </c>
      <c r="D4" s="132"/>
      <c r="E4" s="132"/>
      <c r="F4" s="129" t="s">
        <v>39</v>
      </c>
      <c r="G4" s="135" t="s">
        <v>44</v>
      </c>
      <c r="H4" s="135"/>
      <c r="I4" s="16"/>
      <c r="J4" s="111" t="s">
        <v>7</v>
      </c>
      <c r="K4" s="112"/>
      <c r="N4" s="17"/>
      <c r="O4" s="18"/>
      <c r="Q4" s="113"/>
      <c r="R4" s="113"/>
      <c r="S4" s="113"/>
      <c r="T4" s="113"/>
      <c r="U4" s="113"/>
    </row>
    <row r="5" spans="2:21" ht="40.35" customHeight="1" thickBot="1" x14ac:dyDescent="0.3">
      <c r="B5" s="130"/>
      <c r="C5" s="133"/>
      <c r="D5" s="133"/>
      <c r="E5" s="133"/>
      <c r="F5" s="130"/>
      <c r="G5" s="136"/>
      <c r="H5" s="136"/>
      <c r="I5" s="16"/>
      <c r="J5" s="19" t="s">
        <v>8</v>
      </c>
      <c r="K5" s="20">
        <v>2025</v>
      </c>
      <c r="L5" s="21"/>
      <c r="M5" s="114" t="s">
        <v>9</v>
      </c>
      <c r="N5" s="115"/>
      <c r="O5" s="116" t="s">
        <v>43</v>
      </c>
      <c r="P5" s="117"/>
      <c r="Q5" s="116" t="s">
        <v>10</v>
      </c>
      <c r="R5" s="118"/>
      <c r="S5" s="118"/>
      <c r="T5" s="118"/>
      <c r="U5" s="117"/>
    </row>
    <row r="6" spans="2:21" ht="40.35" customHeight="1" thickBot="1" x14ac:dyDescent="0.3">
      <c r="B6" s="131"/>
      <c r="C6" s="134"/>
      <c r="D6" s="134"/>
      <c r="E6" s="134"/>
      <c r="F6" s="131"/>
      <c r="G6" s="137"/>
      <c r="H6" s="137"/>
      <c r="I6" s="10"/>
      <c r="J6" s="19" t="s">
        <v>11</v>
      </c>
      <c r="K6" s="20" t="s">
        <v>12</v>
      </c>
      <c r="M6" s="119" t="s">
        <v>13</v>
      </c>
      <c r="N6" s="119" t="s">
        <v>14</v>
      </c>
      <c r="O6" s="121" t="s">
        <v>15</v>
      </c>
      <c r="P6" s="123" t="s">
        <v>16</v>
      </c>
      <c r="Q6" s="107" t="s">
        <v>17</v>
      </c>
      <c r="R6" s="107" t="s">
        <v>18</v>
      </c>
      <c r="S6" s="107" t="s">
        <v>19</v>
      </c>
      <c r="T6" s="107" t="s">
        <v>20</v>
      </c>
      <c r="U6" s="107" t="s">
        <v>21</v>
      </c>
    </row>
    <row r="7" spans="2:21" ht="21.6" thickBot="1" x14ac:dyDescent="0.3">
      <c r="B7" s="10"/>
      <c r="C7" s="10"/>
      <c r="D7" s="10"/>
      <c r="E7" s="10"/>
      <c r="F7" s="10"/>
      <c r="G7" s="10"/>
      <c r="H7" s="10"/>
      <c r="I7" s="10"/>
      <c r="J7" s="109" t="s">
        <v>22</v>
      </c>
      <c r="K7" s="110"/>
      <c r="M7" s="120"/>
      <c r="N7" s="120"/>
      <c r="O7" s="122"/>
      <c r="P7" s="124"/>
      <c r="Q7" s="108"/>
      <c r="R7" s="108"/>
      <c r="S7" s="108"/>
      <c r="T7" s="108"/>
      <c r="U7" s="108"/>
    </row>
    <row r="8" spans="2:21" x14ac:dyDescent="0.4">
      <c r="B8" s="10"/>
      <c r="C8" s="10"/>
      <c r="D8" s="10"/>
      <c r="E8" s="10"/>
      <c r="F8" s="10"/>
      <c r="G8" s="10"/>
      <c r="H8" s="10"/>
      <c r="I8" s="10"/>
      <c r="J8" s="19" t="s">
        <v>42</v>
      </c>
      <c r="K8" s="22">
        <v>3.984</v>
      </c>
      <c r="M8" s="98">
        <v>2025</v>
      </c>
      <c r="N8" s="23"/>
      <c r="O8" s="24"/>
      <c r="P8" s="25"/>
      <c r="Q8" s="26">
        <v>45873</v>
      </c>
      <c r="R8" s="26">
        <v>45880</v>
      </c>
      <c r="S8" s="26">
        <v>45887</v>
      </c>
      <c r="T8" s="26">
        <v>45894</v>
      </c>
      <c r="U8" s="27" t="s">
        <v>23</v>
      </c>
    </row>
    <row r="9" spans="2:21" ht="24" customHeight="1" thickBot="1" x14ac:dyDescent="0.3">
      <c r="B9" s="101" t="s">
        <v>24</v>
      </c>
      <c r="C9" s="101"/>
      <c r="D9" s="101"/>
      <c r="E9" s="101"/>
      <c r="F9" s="102" t="str">
        <f>CONCATENATE(F1,", ",G1)</f>
        <v>September, 2025</v>
      </c>
      <c r="G9" s="102"/>
      <c r="H9" s="10"/>
      <c r="I9" s="28"/>
      <c r="J9" s="29" t="s">
        <v>25</v>
      </c>
      <c r="K9" s="30">
        <v>-5.5000000000000604E-3</v>
      </c>
      <c r="M9" s="99"/>
      <c r="N9" s="31" t="s">
        <v>12</v>
      </c>
      <c r="O9" s="72">
        <f>P9-$K$8</f>
        <v>-5.5000000000000604E-3</v>
      </c>
      <c r="P9" s="33">
        <f>AVERAGE(Q9:U9)</f>
        <v>3.9784999999999999</v>
      </c>
      <c r="Q9" s="33">
        <v>3.992</v>
      </c>
      <c r="R9" s="33">
        <v>3.9849999999999999</v>
      </c>
      <c r="S9" s="33">
        <v>3.9689999999999999</v>
      </c>
      <c r="T9" s="33">
        <v>3.968</v>
      </c>
      <c r="U9" s="34"/>
    </row>
    <row r="10" spans="2:21" ht="24" customHeight="1" x14ac:dyDescent="0.25">
      <c r="B10" s="103"/>
      <c r="C10" s="103"/>
      <c r="D10" s="103"/>
      <c r="E10" s="103"/>
      <c r="F10" s="103"/>
      <c r="G10" s="103"/>
      <c r="H10" s="103"/>
      <c r="I10" s="28"/>
      <c r="J10" s="35"/>
      <c r="K10" s="35"/>
      <c r="M10" s="99"/>
      <c r="N10" s="36"/>
      <c r="O10" s="37"/>
      <c r="P10" s="38"/>
      <c r="Q10" s="39">
        <v>45901</v>
      </c>
      <c r="R10" s="39">
        <v>45908</v>
      </c>
      <c r="S10" s="39">
        <v>45915</v>
      </c>
      <c r="T10" s="39">
        <v>45922</v>
      </c>
      <c r="U10" s="40">
        <v>45929</v>
      </c>
    </row>
    <row r="11" spans="2:21" ht="24" customHeight="1" thickBot="1" x14ac:dyDescent="0.3">
      <c r="B11" s="104" t="s">
        <v>40</v>
      </c>
      <c r="C11" s="104"/>
      <c r="D11" s="41" t="str">
        <f>CONCATENATE(F1," ",G1," is")</f>
        <v>September 2025 is</v>
      </c>
      <c r="E11" s="42">
        <f>K9</f>
        <v>-5.5000000000000604E-3</v>
      </c>
      <c r="F11" s="105" t="s">
        <v>26</v>
      </c>
      <c r="G11" s="105"/>
      <c r="H11" s="105"/>
      <c r="I11" s="43"/>
      <c r="J11" s="43"/>
      <c r="K11" s="43"/>
      <c r="M11" s="99"/>
      <c r="N11" s="44" t="s">
        <v>27</v>
      </c>
      <c r="O11" s="45" t="e">
        <f>P11-$K$8</f>
        <v>#DIV/0!</v>
      </c>
      <c r="P11" s="46" t="e">
        <f>AVERAGE(Q11:U11)</f>
        <v>#DIV/0!</v>
      </c>
      <c r="Q11" s="46"/>
      <c r="R11" s="46"/>
      <c r="S11" s="46"/>
      <c r="T11" s="46"/>
      <c r="U11" s="47"/>
    </row>
    <row r="12" spans="2:21" ht="16.350000000000001" customHeight="1" x14ac:dyDescent="0.25">
      <c r="B12" s="106"/>
      <c r="C12" s="106"/>
      <c r="D12" s="106"/>
      <c r="E12" s="106"/>
      <c r="F12" s="106"/>
      <c r="G12" s="106"/>
      <c r="H12" s="106"/>
      <c r="I12" s="35"/>
      <c r="J12" s="35"/>
      <c r="K12" s="35"/>
      <c r="M12" s="99"/>
      <c r="N12" s="48"/>
      <c r="O12" s="49"/>
      <c r="P12" s="50"/>
      <c r="Q12" s="26">
        <v>45936</v>
      </c>
      <c r="R12" s="26">
        <v>45943</v>
      </c>
      <c r="S12" s="26">
        <v>45950</v>
      </c>
      <c r="T12" s="26">
        <v>45957</v>
      </c>
      <c r="U12" s="27" t="s">
        <v>23</v>
      </c>
    </row>
    <row r="13" spans="2:21" ht="29.4" customHeight="1" thickBot="1" x14ac:dyDescent="0.3">
      <c r="B13" s="97" t="s">
        <v>41</v>
      </c>
      <c r="C13" s="97"/>
      <c r="D13" s="97"/>
      <c r="E13" s="97"/>
      <c r="F13" s="97"/>
      <c r="G13" s="97"/>
      <c r="H13" s="97"/>
      <c r="I13" s="28"/>
      <c r="J13" s="35"/>
      <c r="K13" s="35"/>
      <c r="M13" s="99"/>
      <c r="N13" s="31" t="s">
        <v>28</v>
      </c>
      <c r="O13" s="32" t="e">
        <f>P13-$K$8</f>
        <v>#DIV/0!</v>
      </c>
      <c r="P13" s="51" t="e">
        <f>AVERAGE(Q13:U13)</f>
        <v>#DIV/0!</v>
      </c>
      <c r="Q13" s="33"/>
      <c r="R13" s="33"/>
      <c r="S13" s="33"/>
      <c r="T13" s="33"/>
      <c r="U13" s="34"/>
    </row>
    <row r="14" spans="2:21" x14ac:dyDescent="0.25">
      <c r="B14" s="97"/>
      <c r="C14" s="97"/>
      <c r="D14" s="97"/>
      <c r="E14" s="97"/>
      <c r="F14" s="97"/>
      <c r="G14" s="97"/>
      <c r="H14" s="97"/>
      <c r="I14" s="28"/>
      <c r="J14" s="35"/>
      <c r="K14" s="35"/>
      <c r="M14" s="99"/>
      <c r="N14" s="36"/>
      <c r="O14" s="37"/>
      <c r="P14" s="52"/>
      <c r="Q14" s="39">
        <v>45964</v>
      </c>
      <c r="R14" s="39">
        <v>45971</v>
      </c>
      <c r="S14" s="39">
        <v>45978</v>
      </c>
      <c r="T14" s="39">
        <v>45985</v>
      </c>
      <c r="U14" s="40" t="s">
        <v>23</v>
      </c>
    </row>
    <row r="15" spans="2:21" ht="24" customHeight="1" thickBot="1" x14ac:dyDescent="0.3">
      <c r="E15" s="53"/>
      <c r="F15" s="53"/>
      <c r="G15" s="53"/>
      <c r="H15" s="53"/>
      <c r="I15" s="28"/>
      <c r="J15" s="35"/>
      <c r="K15" s="35"/>
      <c r="M15" s="100"/>
      <c r="N15" s="44" t="s">
        <v>29</v>
      </c>
      <c r="O15" s="45" t="e">
        <f>P15-$K$8</f>
        <v>#DIV/0!</v>
      </c>
      <c r="P15" s="54" t="e">
        <f>AVERAGE(Q15:U15)</f>
        <v>#DIV/0!</v>
      </c>
      <c r="Q15" s="46"/>
      <c r="R15" s="46"/>
      <c r="S15" s="46"/>
      <c r="T15" s="46"/>
      <c r="U15" s="55"/>
    </row>
    <row r="16" spans="2:21" ht="24" customHeight="1" x14ac:dyDescent="0.25">
      <c r="B16" s="28" t="s">
        <v>30</v>
      </c>
      <c r="I16" s="28"/>
      <c r="J16" s="35"/>
      <c r="K16" s="35"/>
      <c r="M16" s="98">
        <v>2026</v>
      </c>
      <c r="N16" s="48"/>
      <c r="O16" s="49"/>
      <c r="P16" s="56"/>
      <c r="Q16" s="26">
        <v>45992</v>
      </c>
      <c r="R16" s="26">
        <v>45999</v>
      </c>
      <c r="S16" s="26">
        <v>46006</v>
      </c>
      <c r="T16" s="26">
        <v>46013</v>
      </c>
      <c r="U16" s="27">
        <v>45959</v>
      </c>
    </row>
    <row r="17" spans="2:21" ht="24" customHeight="1" thickBot="1" x14ac:dyDescent="0.3">
      <c r="B17" s="57"/>
      <c r="C17" s="58"/>
      <c r="D17" s="58"/>
      <c r="E17" s="58"/>
      <c r="F17" s="58"/>
      <c r="G17" s="58"/>
      <c r="H17" s="58"/>
      <c r="I17" s="28"/>
      <c r="J17" s="35"/>
      <c r="K17" s="35"/>
      <c r="M17" s="99"/>
      <c r="N17" s="59" t="s">
        <v>31</v>
      </c>
      <c r="O17" s="32" t="e">
        <f>P17-$K$8</f>
        <v>#DIV/0!</v>
      </c>
      <c r="P17" s="51" t="e">
        <f>AVERAGE(Q17:U17)</f>
        <v>#DIV/0!</v>
      </c>
      <c r="Q17" s="33"/>
      <c r="R17" s="33"/>
      <c r="S17" s="33"/>
      <c r="T17" s="33"/>
      <c r="U17" s="47"/>
    </row>
    <row r="18" spans="2:21" ht="24" customHeight="1" x14ac:dyDescent="0.25">
      <c r="B18" s="57"/>
      <c r="C18" s="58"/>
      <c r="D18" s="58"/>
      <c r="E18" s="58"/>
      <c r="F18" s="58"/>
      <c r="G18" s="58"/>
      <c r="H18" s="58"/>
      <c r="I18" s="28"/>
      <c r="J18" s="35"/>
      <c r="K18" s="35"/>
      <c r="M18" s="99"/>
      <c r="N18" s="60"/>
      <c r="O18" s="37"/>
      <c r="P18" s="52"/>
      <c r="Q18" s="39">
        <v>46027</v>
      </c>
      <c r="R18" s="39">
        <v>46034</v>
      </c>
      <c r="S18" s="39">
        <v>46041</v>
      </c>
      <c r="T18" s="39">
        <v>46048</v>
      </c>
      <c r="U18" s="40" t="s">
        <v>23</v>
      </c>
    </row>
    <row r="19" spans="2:21" ht="24" customHeight="1" thickBot="1" x14ac:dyDescent="0.3">
      <c r="B19" s="57"/>
      <c r="C19" s="58"/>
      <c r="D19" s="58"/>
      <c r="E19" s="58"/>
      <c r="F19" s="58"/>
      <c r="G19" s="58"/>
      <c r="H19" s="58"/>
      <c r="I19" s="61"/>
      <c r="J19" s="35"/>
      <c r="K19" s="35"/>
      <c r="M19" s="99"/>
      <c r="N19" s="62" t="s">
        <v>32</v>
      </c>
      <c r="O19" s="45" t="e">
        <f>P19-$K$8</f>
        <v>#DIV/0!</v>
      </c>
      <c r="P19" s="54" t="e">
        <f>AVERAGE(Q19:U19)</f>
        <v>#DIV/0!</v>
      </c>
      <c r="Q19" s="46"/>
      <c r="R19" s="46"/>
      <c r="S19" s="46"/>
      <c r="T19" s="46"/>
      <c r="U19" s="55"/>
    </row>
    <row r="20" spans="2:21" ht="20.100000000000001" customHeight="1" x14ac:dyDescent="0.25">
      <c r="I20" s="58"/>
      <c r="J20" s="35"/>
      <c r="K20" s="35"/>
      <c r="M20" s="99"/>
      <c r="N20" s="63"/>
      <c r="O20" s="49"/>
      <c r="P20" s="56"/>
      <c r="Q20" s="26">
        <v>46055</v>
      </c>
      <c r="R20" s="26">
        <v>46062</v>
      </c>
      <c r="S20" s="26">
        <v>46069</v>
      </c>
      <c r="T20" s="26">
        <v>46076</v>
      </c>
      <c r="U20" s="27" t="s">
        <v>23</v>
      </c>
    </row>
    <row r="21" spans="2:21" ht="23.4" thickBot="1" x14ac:dyDescent="0.3">
      <c r="I21" s="58"/>
      <c r="K21" s="8"/>
      <c r="M21" s="99"/>
      <c r="N21" s="59" t="s">
        <v>33</v>
      </c>
      <c r="O21" s="32" t="e">
        <f>P21-$K$8</f>
        <v>#DIV/0!</v>
      </c>
      <c r="P21" s="51" t="e">
        <f>AVERAGE(Q21:U21)</f>
        <v>#DIV/0!</v>
      </c>
      <c r="Q21" s="33"/>
      <c r="R21" s="33"/>
      <c r="S21" s="33"/>
      <c r="T21" s="33"/>
      <c r="U21" s="34"/>
    </row>
    <row r="22" spans="2:21" x14ac:dyDescent="0.4">
      <c r="I22" s="61"/>
      <c r="J22" s="8"/>
      <c r="K22" s="8"/>
      <c r="M22" s="99"/>
      <c r="N22" s="60"/>
      <c r="O22" s="64"/>
      <c r="P22" s="52"/>
      <c r="Q22" s="39">
        <v>46083</v>
      </c>
      <c r="R22" s="39">
        <v>46090</v>
      </c>
      <c r="S22" s="39">
        <v>46097</v>
      </c>
      <c r="T22" s="39">
        <v>46104</v>
      </c>
      <c r="U22" s="40">
        <v>46111</v>
      </c>
    </row>
    <row r="23" spans="2:21" ht="23.4" thickBot="1" x14ac:dyDescent="0.3">
      <c r="I23" s="58"/>
      <c r="J23" s="8"/>
      <c r="K23" s="8"/>
      <c r="M23" s="99"/>
      <c r="N23" s="62" t="s">
        <v>34</v>
      </c>
      <c r="O23" s="45" t="e">
        <f>P23-$K$8</f>
        <v>#DIV/0!</v>
      </c>
      <c r="P23" s="46" t="e">
        <f>AVERAGE(Q23:U23)</f>
        <v>#DIV/0!</v>
      </c>
      <c r="Q23" s="46"/>
      <c r="R23" s="46"/>
      <c r="S23" s="46"/>
      <c r="T23" s="46"/>
      <c r="U23" s="47"/>
    </row>
    <row r="24" spans="2:21" x14ac:dyDescent="0.25">
      <c r="I24" s="58"/>
      <c r="J24" s="8"/>
      <c r="K24" s="8"/>
      <c r="L24" s="8"/>
      <c r="M24" s="99"/>
      <c r="N24" s="63"/>
      <c r="O24" s="49"/>
      <c r="P24" s="50"/>
      <c r="Q24" s="26">
        <v>46118</v>
      </c>
      <c r="R24" s="26">
        <v>46125</v>
      </c>
      <c r="S24" s="26">
        <v>46132</v>
      </c>
      <c r="T24" s="26">
        <v>46139</v>
      </c>
      <c r="U24" s="27" t="s">
        <v>23</v>
      </c>
    </row>
    <row r="25" spans="2:21" ht="20.100000000000001" customHeight="1" thickBot="1" x14ac:dyDescent="0.3">
      <c r="I25" s="58"/>
      <c r="J25" s="8"/>
      <c r="K25" s="8"/>
      <c r="L25" s="8"/>
      <c r="M25" s="99"/>
      <c r="N25" s="59" t="s">
        <v>35</v>
      </c>
      <c r="O25" s="32" t="e">
        <f>P25-$K$8</f>
        <v>#DIV/0!</v>
      </c>
      <c r="P25" s="33" t="e">
        <f>AVERAGE(Q25:U25)</f>
        <v>#DIV/0!</v>
      </c>
      <c r="Q25" s="33"/>
      <c r="R25" s="33"/>
      <c r="S25" s="33"/>
      <c r="T25" s="33"/>
      <c r="U25" s="34"/>
    </row>
    <row r="26" spans="2:21" ht="20.100000000000001" customHeight="1" x14ac:dyDescent="0.25">
      <c r="J26" s="8"/>
      <c r="K26" s="8"/>
      <c r="L26" s="8"/>
      <c r="M26" s="99"/>
      <c r="N26" s="60"/>
      <c r="O26" s="37"/>
      <c r="P26" s="38"/>
      <c r="Q26" s="39">
        <v>46146</v>
      </c>
      <c r="R26" s="39">
        <v>46153</v>
      </c>
      <c r="S26" s="39">
        <v>46160</v>
      </c>
      <c r="T26" s="39">
        <v>46167</v>
      </c>
      <c r="U26" s="40" t="s">
        <v>23</v>
      </c>
    </row>
    <row r="27" spans="2:21" ht="20.100000000000001" customHeight="1" thickBot="1" x14ac:dyDescent="0.3">
      <c r="J27" s="8"/>
      <c r="K27" s="8"/>
      <c r="L27" s="8"/>
      <c r="M27" s="99"/>
      <c r="N27" s="62" t="s">
        <v>36</v>
      </c>
      <c r="O27" s="45" t="e">
        <f>P27-$K$8</f>
        <v>#DIV/0!</v>
      </c>
      <c r="P27" s="46" t="e">
        <f>AVERAGE(Q27:U27)</f>
        <v>#DIV/0!</v>
      </c>
      <c r="Q27" s="46"/>
      <c r="R27" s="46"/>
      <c r="S27" s="46"/>
      <c r="T27" s="46"/>
      <c r="U27" s="55"/>
    </row>
    <row r="28" spans="2:21" ht="20.100000000000001" customHeight="1" x14ac:dyDescent="0.25">
      <c r="J28" s="8"/>
      <c r="K28" s="8"/>
      <c r="L28" s="8"/>
      <c r="M28" s="99"/>
      <c r="N28" s="63"/>
      <c r="O28" s="49"/>
      <c r="P28" s="50"/>
      <c r="Q28" s="26">
        <v>46174</v>
      </c>
      <c r="R28" s="26">
        <v>46181</v>
      </c>
      <c r="S28" s="26">
        <v>46188</v>
      </c>
      <c r="T28" s="26">
        <v>46195</v>
      </c>
      <c r="U28" s="27">
        <v>46202</v>
      </c>
    </row>
    <row r="29" spans="2:21" ht="20.100000000000001" customHeight="1" thickBot="1" x14ac:dyDescent="0.3">
      <c r="J29" s="8"/>
      <c r="K29" s="8"/>
      <c r="L29" s="8"/>
      <c r="M29" s="99"/>
      <c r="N29" s="59" t="s">
        <v>37</v>
      </c>
      <c r="O29" s="32" t="e">
        <f>P29-$K$8</f>
        <v>#DIV/0!</v>
      </c>
      <c r="P29" s="33" t="e">
        <f>AVERAGE(Q29:U29)</f>
        <v>#DIV/0!</v>
      </c>
      <c r="Q29" s="33"/>
      <c r="R29" s="33"/>
      <c r="S29" s="33"/>
      <c r="T29" s="33"/>
      <c r="U29" s="47"/>
    </row>
    <row r="30" spans="2:21" ht="20.100000000000001" customHeight="1" x14ac:dyDescent="0.25">
      <c r="J30" s="8"/>
      <c r="K30" s="8"/>
      <c r="L30" s="8"/>
      <c r="M30" s="99"/>
      <c r="N30" s="60"/>
      <c r="O30" s="37"/>
      <c r="P30" s="38"/>
      <c r="Q30" s="39">
        <v>46209</v>
      </c>
      <c r="R30" s="39">
        <v>46216</v>
      </c>
      <c r="S30" s="39">
        <v>46223</v>
      </c>
      <c r="T30" s="39">
        <v>46230</v>
      </c>
      <c r="U30" s="40" t="s">
        <v>23</v>
      </c>
    </row>
    <row r="31" spans="2:21" ht="20.100000000000001" customHeight="1" thickBot="1" x14ac:dyDescent="0.3">
      <c r="J31" s="8"/>
      <c r="K31" s="8"/>
      <c r="L31" s="8"/>
      <c r="M31" s="100"/>
      <c r="N31" s="62" t="s">
        <v>38</v>
      </c>
      <c r="O31" s="45" t="e">
        <f>P31-$K$8</f>
        <v>#DIV/0!</v>
      </c>
      <c r="P31" s="46" t="e">
        <f>AVERAGE(Q31:U31)</f>
        <v>#DIV/0!</v>
      </c>
      <c r="Q31" s="46"/>
      <c r="R31" s="46"/>
      <c r="S31" s="46"/>
      <c r="T31" s="46"/>
      <c r="U31" s="55"/>
    </row>
    <row r="32" spans="2:21" ht="20.100000000000001" customHeight="1" x14ac:dyDescent="0.25">
      <c r="J32" s="8"/>
      <c r="K32" s="8"/>
      <c r="L32" s="8"/>
      <c r="M32" s="65"/>
      <c r="N32" s="66"/>
      <c r="O32" s="67"/>
    </row>
    <row r="33" spans="2:21" ht="20.100000000000001" customHeight="1" x14ac:dyDescent="0.25">
      <c r="J33" s="8"/>
      <c r="K33" s="8"/>
      <c r="L33" s="8"/>
      <c r="M33" s="65"/>
      <c r="N33" s="66"/>
      <c r="O33" s="67"/>
    </row>
    <row r="34" spans="2:21" ht="20.100000000000001" customHeight="1" x14ac:dyDescent="0.4">
      <c r="J34" s="68"/>
      <c r="K34" s="68"/>
      <c r="L34" s="8"/>
      <c r="M34" s="65"/>
      <c r="N34" s="66"/>
    </row>
    <row r="35" spans="2:21" ht="20.100000000000001" customHeight="1" x14ac:dyDescent="0.4">
      <c r="J35" s="68"/>
      <c r="K35" s="68"/>
      <c r="L35" s="8"/>
      <c r="M35" s="65"/>
    </row>
    <row r="36" spans="2:21" ht="20.100000000000001" customHeight="1" x14ac:dyDescent="0.4">
      <c r="J36" s="68"/>
      <c r="K36" s="68"/>
      <c r="L36" s="8"/>
      <c r="M36" s="65"/>
    </row>
    <row r="37" spans="2:21" ht="20.100000000000001" customHeight="1" x14ac:dyDescent="0.4">
      <c r="J37" s="68"/>
      <c r="K37" s="68"/>
      <c r="L37" s="68"/>
      <c r="M37" s="65"/>
    </row>
    <row r="38" spans="2:21" s="68" customFormat="1" ht="18" customHeight="1" x14ac:dyDescent="0.4">
      <c r="B38" s="8"/>
      <c r="C38" s="8"/>
      <c r="D38" s="8"/>
      <c r="E38" s="8"/>
      <c r="F38" s="8"/>
      <c r="G38" s="8"/>
      <c r="H38" s="8"/>
      <c r="M38" s="65"/>
      <c r="N38" s="8"/>
      <c r="O38" s="12"/>
      <c r="P38" s="13"/>
      <c r="Q38" s="8"/>
      <c r="R38" s="8"/>
      <c r="S38" s="8"/>
      <c r="T38" s="8"/>
      <c r="U38" s="8"/>
    </row>
    <row r="39" spans="2:21" s="68" customFormat="1" ht="18" customHeight="1" x14ac:dyDescent="0.4">
      <c r="B39" s="8"/>
      <c r="C39" s="8"/>
      <c r="D39" s="8"/>
      <c r="E39" s="8"/>
      <c r="F39" s="8"/>
      <c r="G39" s="8"/>
      <c r="H39" s="8"/>
      <c r="M39" s="65"/>
      <c r="N39" s="8"/>
      <c r="O39" s="12"/>
      <c r="P39" s="13"/>
      <c r="Q39" s="8"/>
      <c r="R39" s="8"/>
      <c r="S39" s="8"/>
      <c r="T39" s="8"/>
      <c r="U39" s="8"/>
    </row>
    <row r="40" spans="2:21" s="68" customFormat="1" ht="18" customHeight="1" x14ac:dyDescent="0.4">
      <c r="B40" s="8"/>
      <c r="C40" s="8"/>
      <c r="D40" s="8"/>
      <c r="E40" s="8"/>
      <c r="F40" s="8"/>
      <c r="G40" s="8"/>
      <c r="H40" s="8"/>
      <c r="M40" s="65"/>
      <c r="N40" s="8"/>
      <c r="O40" s="12"/>
      <c r="P40" s="13"/>
      <c r="Q40" s="8"/>
      <c r="R40" s="8"/>
      <c r="S40" s="8"/>
      <c r="T40" s="8"/>
      <c r="U40" s="8"/>
    </row>
    <row r="41" spans="2:21" s="68" customFormat="1" ht="18" customHeight="1" x14ac:dyDescent="0.4">
      <c r="B41" s="8"/>
      <c r="C41" s="8"/>
      <c r="D41" s="8"/>
      <c r="E41" s="8"/>
      <c r="F41" s="8"/>
      <c r="G41" s="8"/>
      <c r="H41" s="8"/>
      <c r="J41" s="8"/>
      <c r="K41" s="8"/>
      <c r="M41" s="65"/>
      <c r="N41" s="8"/>
      <c r="O41" s="12"/>
      <c r="P41" s="13"/>
      <c r="Q41" s="8"/>
      <c r="R41" s="8"/>
      <c r="S41" s="8"/>
      <c r="T41" s="8"/>
      <c r="U41" s="8"/>
    </row>
    <row r="42" spans="2:21" s="68" customFormat="1" ht="18" customHeight="1" x14ac:dyDescent="0.4">
      <c r="B42" s="8"/>
      <c r="C42" s="8"/>
      <c r="D42" s="8"/>
      <c r="E42" s="8"/>
      <c r="F42" s="8"/>
      <c r="G42" s="8"/>
      <c r="H42" s="8"/>
      <c r="J42" s="8"/>
      <c r="K42" s="8"/>
      <c r="M42" s="65"/>
      <c r="N42" s="8"/>
      <c r="O42" s="12"/>
      <c r="P42" s="13"/>
      <c r="Q42" s="8"/>
      <c r="R42" s="8"/>
      <c r="S42" s="8"/>
      <c r="T42" s="8"/>
      <c r="U42" s="8"/>
    </row>
    <row r="43" spans="2:21" s="68" customFormat="1" ht="18" customHeight="1" x14ac:dyDescent="0.4">
      <c r="B43" s="8"/>
      <c r="C43" s="8"/>
      <c r="D43" s="8"/>
      <c r="E43" s="8"/>
      <c r="F43" s="8"/>
      <c r="G43" s="8"/>
      <c r="H43" s="8"/>
      <c r="J43" s="8"/>
      <c r="K43" s="8"/>
      <c r="M43" s="65"/>
      <c r="N43" s="8"/>
      <c r="O43" s="12"/>
      <c r="P43" s="13"/>
      <c r="Q43" s="8"/>
      <c r="R43" s="8"/>
      <c r="S43" s="8"/>
      <c r="T43" s="8"/>
      <c r="U43" s="8"/>
    </row>
    <row r="44" spans="2:21" s="68" customFormat="1" ht="18" customHeight="1" x14ac:dyDescent="0.4">
      <c r="B44" s="8"/>
      <c r="C44" s="8"/>
      <c r="D44" s="8"/>
      <c r="E44" s="8"/>
      <c r="F44" s="8"/>
      <c r="G44" s="8"/>
      <c r="H44" s="8"/>
      <c r="J44" s="8"/>
      <c r="K44" s="8"/>
      <c r="L44" s="8"/>
      <c r="M44" s="65"/>
      <c r="N44" s="8"/>
      <c r="O44" s="12"/>
      <c r="P44" s="13"/>
      <c r="Q44" s="8"/>
      <c r="R44" s="8"/>
      <c r="S44" s="8"/>
      <c r="T44" s="8"/>
      <c r="U44" s="8"/>
    </row>
    <row r="45" spans="2:21" ht="18" customHeight="1" x14ac:dyDescent="0.4">
      <c r="J45" s="8"/>
      <c r="K45" s="8"/>
      <c r="L45" s="8"/>
      <c r="M45" s="65"/>
    </row>
    <row r="46" spans="2:21" ht="18" customHeight="1" x14ac:dyDescent="0.4">
      <c r="J46" s="8"/>
      <c r="K46" s="8"/>
      <c r="L46" s="8"/>
      <c r="M46" s="65"/>
    </row>
    <row r="47" spans="2:21" ht="18" customHeight="1" x14ac:dyDescent="0.4">
      <c r="J47" s="8"/>
      <c r="K47" s="8"/>
      <c r="L47" s="8"/>
      <c r="M47" s="65"/>
    </row>
    <row r="48" spans="2:21" ht="18" customHeight="1" x14ac:dyDescent="0.4">
      <c r="J48" s="8"/>
      <c r="K48" s="8"/>
      <c r="L48" s="8"/>
      <c r="M48" s="65"/>
    </row>
    <row r="49" spans="2:21" ht="18" customHeight="1" x14ac:dyDescent="0.4">
      <c r="J49" s="8"/>
      <c r="K49" s="8"/>
      <c r="L49" s="8"/>
      <c r="M49" s="65"/>
    </row>
    <row r="50" spans="2:21" ht="18" customHeight="1" x14ac:dyDescent="0.4">
      <c r="J50" s="68"/>
      <c r="K50" s="68"/>
      <c r="L50" s="8"/>
      <c r="M50" s="65"/>
    </row>
    <row r="51" spans="2:21" ht="18" customHeight="1" x14ac:dyDescent="0.4">
      <c r="J51" s="68"/>
      <c r="K51" s="68"/>
      <c r="L51" s="8"/>
      <c r="M51" s="68"/>
    </row>
    <row r="52" spans="2:21" ht="18" customHeight="1" x14ac:dyDescent="0.4">
      <c r="J52" s="68"/>
      <c r="K52" s="68"/>
      <c r="L52" s="8"/>
      <c r="M52" s="68"/>
    </row>
    <row r="53" spans="2:21" ht="18" customHeight="1" x14ac:dyDescent="0.4">
      <c r="J53" s="68"/>
      <c r="K53" s="68"/>
      <c r="L53" s="68"/>
      <c r="M53" s="68"/>
    </row>
    <row r="54" spans="2:21" s="68" customFormat="1" ht="18" customHeight="1" x14ac:dyDescent="0.4">
      <c r="B54" s="8"/>
      <c r="C54" s="8"/>
      <c r="D54" s="8"/>
      <c r="E54" s="8"/>
      <c r="F54" s="8"/>
      <c r="G54" s="8"/>
      <c r="H54" s="8"/>
      <c r="J54" s="8"/>
      <c r="K54" s="8"/>
      <c r="N54" s="8"/>
      <c r="O54" s="12"/>
      <c r="P54" s="13"/>
      <c r="Q54" s="8"/>
      <c r="R54" s="8"/>
      <c r="S54" s="8"/>
      <c r="T54" s="8"/>
      <c r="U54" s="8"/>
    </row>
    <row r="55" spans="2:21" s="68" customFormat="1" ht="18" customHeight="1" x14ac:dyDescent="0.4">
      <c r="B55" s="8"/>
      <c r="C55" s="8"/>
      <c r="D55" s="8"/>
      <c r="E55" s="8"/>
      <c r="F55" s="8"/>
      <c r="G55" s="8"/>
      <c r="H55" s="8"/>
      <c r="J55" s="8"/>
      <c r="K55" s="8"/>
      <c r="N55" s="8"/>
      <c r="O55" s="12"/>
      <c r="P55" s="13"/>
      <c r="Q55" s="8"/>
      <c r="R55" s="8"/>
      <c r="S55" s="8"/>
      <c r="T55" s="8"/>
      <c r="U55" s="8"/>
    </row>
    <row r="56" spans="2:21" s="68" customFormat="1" ht="18" customHeight="1" x14ac:dyDescent="0.4">
      <c r="B56" s="8"/>
      <c r="C56" s="8"/>
      <c r="D56" s="8"/>
      <c r="E56" s="8"/>
      <c r="F56" s="8"/>
      <c r="G56" s="8"/>
      <c r="H56" s="8"/>
      <c r="J56" s="8"/>
      <c r="K56" s="8"/>
      <c r="N56" s="8"/>
      <c r="O56" s="12"/>
      <c r="P56" s="13"/>
      <c r="Q56" s="8"/>
      <c r="R56" s="8"/>
      <c r="S56" s="8"/>
      <c r="T56" s="8"/>
      <c r="U56" s="8"/>
    </row>
    <row r="57" spans="2:21" s="68" customFormat="1" ht="18" customHeight="1" x14ac:dyDescent="0.4">
      <c r="B57" s="8"/>
      <c r="C57" s="8"/>
      <c r="D57" s="8"/>
      <c r="E57" s="8"/>
      <c r="F57" s="8"/>
      <c r="G57" s="8"/>
      <c r="H57" s="8"/>
      <c r="J57" s="8"/>
      <c r="K57" s="8"/>
      <c r="L57" s="8"/>
      <c r="N57" s="8"/>
      <c r="O57" s="12"/>
      <c r="P57" s="13"/>
      <c r="Q57" s="8"/>
      <c r="R57" s="8"/>
      <c r="S57" s="8"/>
      <c r="T57" s="8"/>
      <c r="U57" s="8"/>
    </row>
    <row r="58" spans="2:21" ht="18" customHeight="1" x14ac:dyDescent="0.4">
      <c r="J58" s="8"/>
      <c r="K58" s="8"/>
      <c r="L58" s="8"/>
      <c r="M58" s="8"/>
    </row>
    <row r="59" spans="2:21" ht="18" customHeight="1" x14ac:dyDescent="0.4">
      <c r="J59" s="8"/>
      <c r="K59" s="8"/>
      <c r="L59" s="8"/>
      <c r="M59" s="8"/>
    </row>
    <row r="60" spans="2:21" ht="18" customHeight="1" x14ac:dyDescent="0.4">
      <c r="J60" s="66"/>
      <c r="K60" s="66"/>
      <c r="L60" s="8"/>
      <c r="M60" s="8"/>
    </row>
    <row r="61" spans="2:21" ht="18" customHeight="1" x14ac:dyDescent="0.4">
      <c r="J61" s="66"/>
      <c r="K61" s="66"/>
      <c r="L61" s="8"/>
      <c r="M61" s="8"/>
    </row>
    <row r="62" spans="2:21" ht="18" customHeight="1" x14ac:dyDescent="0.4">
      <c r="J62" s="66"/>
      <c r="K62" s="66"/>
      <c r="L62" s="8"/>
      <c r="M62" s="8"/>
    </row>
    <row r="63" spans="2:21" ht="18" customHeight="1" x14ac:dyDescent="0.4">
      <c r="J63" s="66"/>
      <c r="K63" s="66"/>
      <c r="L63" s="66"/>
      <c r="M63" s="8"/>
    </row>
    <row r="64" spans="2:21" ht="18" customHeight="1" x14ac:dyDescent="0.4">
      <c r="L64" s="66"/>
      <c r="M64" s="8"/>
    </row>
    <row r="65" spans="12:13" ht="18" customHeight="1" x14ac:dyDescent="0.4">
      <c r="L65" s="66"/>
      <c r="M65" s="8"/>
    </row>
    <row r="66" spans="12:13" ht="18" customHeight="1" x14ac:dyDescent="0.4">
      <c r="L66" s="66"/>
      <c r="M66" s="8"/>
    </row>
    <row r="67" spans="12:13" ht="18" customHeight="1" x14ac:dyDescent="0.4">
      <c r="M67" s="68"/>
    </row>
    <row r="68" spans="12:13" ht="18" customHeight="1" x14ac:dyDescent="0.4">
      <c r="M68" s="68"/>
    </row>
    <row r="69" spans="12:13" ht="18" customHeight="1" x14ac:dyDescent="0.4">
      <c r="M69" s="68"/>
    </row>
    <row r="70" spans="12:13" ht="18" customHeight="1" x14ac:dyDescent="0.4">
      <c r="M70" s="68"/>
    </row>
    <row r="71" spans="12:13" ht="18" customHeight="1" x14ac:dyDescent="0.4">
      <c r="M71" s="8"/>
    </row>
    <row r="72" spans="12:13" ht="18" customHeight="1" x14ac:dyDescent="0.4">
      <c r="M72" s="8"/>
    </row>
    <row r="73" spans="12:13" ht="18" customHeight="1" x14ac:dyDescent="0.4">
      <c r="M73" s="8"/>
    </row>
    <row r="74" spans="12:13" ht="18" customHeight="1" x14ac:dyDescent="0.4">
      <c r="M74" s="8"/>
    </row>
    <row r="75" spans="12:13" ht="18" customHeight="1" x14ac:dyDescent="0.4">
      <c r="M75" s="8"/>
    </row>
    <row r="76" spans="12:13" ht="18" customHeight="1" x14ac:dyDescent="0.4">
      <c r="M76" s="8"/>
    </row>
    <row r="77" spans="12:13" ht="18" customHeight="1" x14ac:dyDescent="0.4">
      <c r="M77" s="66"/>
    </row>
    <row r="78" spans="12:13" ht="18" customHeight="1" x14ac:dyDescent="0.4">
      <c r="M78" s="66"/>
    </row>
    <row r="79" spans="12:13" ht="18" customHeight="1" x14ac:dyDescent="0.4">
      <c r="M79" s="66"/>
    </row>
    <row r="80" spans="12:13" ht="18" customHeight="1" x14ac:dyDescent="0.4">
      <c r="M80" s="66"/>
    </row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</sheetData>
  <sheetProtection algorithmName="SHA-512" hashValue="ebQvxYZiDntJNbxJn9ABVkMSEtxG9sMo/cp/BR8VUmyiCBaJdKEAWKhRtUXBAQTwdPUUYMmPl9g5JMldtGqYug==" saltValue="AkVV3YmLmoox2hyzV/HVKQ==" spinCount="100000" sheet="1" objects="1" scenarios="1"/>
  <mergeCells count="31">
    <mergeCell ref="B13:H14"/>
    <mergeCell ref="M16:M31"/>
    <mergeCell ref="B9:E9"/>
    <mergeCell ref="F9:G9"/>
    <mergeCell ref="B10:H10"/>
    <mergeCell ref="B11:C11"/>
    <mergeCell ref="F11:H11"/>
    <mergeCell ref="B12:H12"/>
    <mergeCell ref="M8:M15"/>
    <mergeCell ref="R6:R7"/>
    <mergeCell ref="S6:S7"/>
    <mergeCell ref="T6:T7"/>
    <mergeCell ref="U6:U7"/>
    <mergeCell ref="J7:K7"/>
    <mergeCell ref="M6:M7"/>
    <mergeCell ref="N6:N7"/>
    <mergeCell ref="O6:O7"/>
    <mergeCell ref="P6:P7"/>
    <mergeCell ref="Q6:Q7"/>
    <mergeCell ref="J4:K4"/>
    <mergeCell ref="Q4:U4"/>
    <mergeCell ref="M5:N5"/>
    <mergeCell ref="O5:P5"/>
    <mergeCell ref="Q5:U5"/>
    <mergeCell ref="B1:E1"/>
    <mergeCell ref="C3:E3"/>
    <mergeCell ref="G3:H3"/>
    <mergeCell ref="B4:B6"/>
    <mergeCell ref="C4:E6"/>
    <mergeCell ref="F4:F6"/>
    <mergeCell ref="G4:H6"/>
  </mergeCells>
  <dataValidations count="4">
    <dataValidation type="list" allowBlank="1" showInputMessage="1" showErrorMessage="1" sqref="K5" xr:uid="{32428C3E-5F46-4A7A-B13F-210CCC17239C}">
      <formula1>"2025, 2026"</formula1>
    </dataValidation>
    <dataValidation type="list" allowBlank="1" showInputMessage="1" showErrorMessage="1" sqref="K65503 K65499" xr:uid="{AB032AE0-5BA5-44AD-9007-281C51EAA1E4}">
      <formula1>#REF!</formula1>
    </dataValidation>
    <dataValidation type="list" allowBlank="1" showInputMessage="1" showErrorMessage="1" sqref="K6" xr:uid="{1AB2AD32-47C6-45AE-9991-B707D68B474F}">
      <formula1>"January, February, March,April,May,June,July,August,September,October,November,December"</formula1>
    </dataValidation>
    <dataValidation type="list" allowBlank="1" showInputMessage="1" showErrorMessage="1" sqref="K9" xr:uid="{A5E7B2D9-41D7-497F-BAA6-1913DA7F8B46}">
      <formula1>$O$6:$O$31</formula1>
    </dataValidation>
  </dataValidations>
  <hyperlinks>
    <hyperlink ref="M5" r:id="rId1" xr:uid="{085F7264-2762-42AF-9058-6F3DDD2EAF6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 2026</vt:lpstr>
      <vt:lpstr>April 2026</vt:lpstr>
      <vt:lpstr>March 2026</vt:lpstr>
      <vt:lpstr>February 2026</vt:lpstr>
      <vt:lpstr>January 2026</vt:lpstr>
      <vt:lpstr>December 2025</vt:lpstr>
      <vt:lpstr>November 2025</vt:lpstr>
      <vt:lpstr>October 2025</vt:lpstr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Tamer, Jamison (OGS)</dc:creator>
  <cp:lastModifiedBy>Tamer, Jamison (OGS)</cp:lastModifiedBy>
  <dcterms:created xsi:type="dcterms:W3CDTF">2025-07-01T17:59:37Z</dcterms:created>
  <dcterms:modified xsi:type="dcterms:W3CDTF">2026-04-28T16:03:15Z</dcterms:modified>
</cp:coreProperties>
</file>