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StJock)\Snow,IceControl\01800-23315 Road Salt\PriceAdjustments\"/>
    </mc:Choice>
  </mc:AlternateContent>
  <xr:revisionPtr revIDLastSave="0" documentId="13_ncr:1_{08AF615F-2544-4639-BD55-D447B954D528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May 2024" sheetId="267" r:id="rId1"/>
    <sheet name="Apr 2024" sheetId="266" r:id="rId2"/>
    <sheet name="Mar 2024" sheetId="265" r:id="rId3"/>
    <sheet name="Feb 2024" sheetId="264" r:id="rId4"/>
    <sheet name="Jan 2024" sheetId="263" r:id="rId5"/>
    <sheet name="Dec 2023 " sheetId="262" r:id="rId6"/>
    <sheet name="Nov 2023" sheetId="261" r:id="rId7"/>
    <sheet name="Oct 2023" sheetId="259" r:id="rId8"/>
    <sheet name="Sept 2023" sheetId="258" r:id="rId9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1" i="267" l="1"/>
  <c r="O31" i="267" s="1"/>
  <c r="P29" i="267"/>
  <c r="O29" i="267" s="1"/>
  <c r="P27" i="267"/>
  <c r="O27" i="267" s="1"/>
  <c r="P25" i="267"/>
  <c r="O25" i="267" s="1"/>
  <c r="P23" i="267"/>
  <c r="O23" i="267" s="1"/>
  <c r="P21" i="267"/>
  <c r="O21" i="267" s="1"/>
  <c r="P19" i="267"/>
  <c r="O19" i="267" s="1"/>
  <c r="P17" i="267"/>
  <c r="O17" i="267"/>
  <c r="P15" i="267"/>
  <c r="O15" i="267"/>
  <c r="P13" i="267"/>
  <c r="O13" i="267"/>
  <c r="P11" i="267"/>
  <c r="O11" i="267" s="1"/>
  <c r="E11" i="267"/>
  <c r="P9" i="267"/>
  <c r="O9" i="267" s="1"/>
  <c r="G1" i="267"/>
  <c r="F1" i="267"/>
  <c r="F9" i="267" s="1"/>
  <c r="P31" i="266"/>
  <c r="O31" i="266" s="1"/>
  <c r="P29" i="266"/>
  <c r="O29" i="266" s="1"/>
  <c r="P27" i="266"/>
  <c r="O27" i="266" s="1"/>
  <c r="P25" i="266"/>
  <c r="O25" i="266" s="1"/>
  <c r="P23" i="266"/>
  <c r="O23" i="266" s="1"/>
  <c r="P21" i="266"/>
  <c r="O21" i="266" s="1"/>
  <c r="P19" i="266"/>
  <c r="O19" i="266" s="1"/>
  <c r="P17" i="266"/>
  <c r="O17" i="266" s="1"/>
  <c r="P15" i="266"/>
  <c r="O15" i="266" s="1"/>
  <c r="P13" i="266"/>
  <c r="O13" i="266" s="1"/>
  <c r="P11" i="266"/>
  <c r="O11" i="266" s="1"/>
  <c r="E11" i="266"/>
  <c r="P9" i="266"/>
  <c r="O9" i="266" s="1"/>
  <c r="G1" i="266"/>
  <c r="F1" i="266"/>
  <c r="F9" i="266" s="1"/>
  <c r="P31" i="265"/>
  <c r="O31" i="265" s="1"/>
  <c r="P29" i="265"/>
  <c r="O29" i="265" s="1"/>
  <c r="P27" i="265"/>
  <c r="O27" i="265" s="1"/>
  <c r="P25" i="265"/>
  <c r="O25" i="265" s="1"/>
  <c r="P23" i="265"/>
  <c r="O23" i="265" s="1"/>
  <c r="P21" i="265"/>
  <c r="O21" i="265" s="1"/>
  <c r="P19" i="265"/>
  <c r="O19" i="265" s="1"/>
  <c r="P17" i="265"/>
  <c r="O17" i="265" s="1"/>
  <c r="P15" i="265"/>
  <c r="O15" i="265" s="1"/>
  <c r="P13" i="265"/>
  <c r="O13" i="265" s="1"/>
  <c r="P11" i="265"/>
  <c r="O11" i="265" s="1"/>
  <c r="E11" i="265"/>
  <c r="P9" i="265"/>
  <c r="O9" i="265" s="1"/>
  <c r="G1" i="265"/>
  <c r="F1" i="265"/>
  <c r="F9" i="265" s="1"/>
  <c r="P31" i="264"/>
  <c r="O31" i="264" s="1"/>
  <c r="P29" i="264"/>
  <c r="O29" i="264" s="1"/>
  <c r="P27" i="264"/>
  <c r="O27" i="264" s="1"/>
  <c r="P25" i="264"/>
  <c r="O25" i="264" s="1"/>
  <c r="P23" i="264"/>
  <c r="O23" i="264" s="1"/>
  <c r="P21" i="264"/>
  <c r="O21" i="264" s="1"/>
  <c r="P19" i="264"/>
  <c r="O19" i="264" s="1"/>
  <c r="P17" i="264"/>
  <c r="O17" i="264" s="1"/>
  <c r="P15" i="264"/>
  <c r="O15" i="264" s="1"/>
  <c r="P13" i="264"/>
  <c r="O13" i="264" s="1"/>
  <c r="P11" i="264"/>
  <c r="O11" i="264" s="1"/>
  <c r="E11" i="264"/>
  <c r="P9" i="264"/>
  <c r="O9" i="264" s="1"/>
  <c r="G1" i="264"/>
  <c r="F1" i="264"/>
  <c r="F9" i="264" s="1"/>
  <c r="P31" i="263"/>
  <c r="O31" i="263"/>
  <c r="P29" i="263"/>
  <c r="O29" i="263"/>
  <c r="P27" i="263"/>
  <c r="O27" i="263" s="1"/>
  <c r="P25" i="263"/>
  <c r="O25" i="263" s="1"/>
  <c r="P23" i="263"/>
  <c r="O23" i="263" s="1"/>
  <c r="P21" i="263"/>
  <c r="O21" i="263"/>
  <c r="P19" i="263"/>
  <c r="O19" i="263"/>
  <c r="P17" i="263"/>
  <c r="O17" i="263" s="1"/>
  <c r="P15" i="263"/>
  <c r="O15" i="263" s="1"/>
  <c r="P13" i="263"/>
  <c r="O13" i="263" s="1"/>
  <c r="P11" i="263"/>
  <c r="O11" i="263"/>
  <c r="E11" i="263"/>
  <c r="P9" i="263"/>
  <c r="O9" i="263"/>
  <c r="G1" i="263"/>
  <c r="F1" i="263"/>
  <c r="F9" i="263" s="1"/>
  <c r="P31" i="262"/>
  <c r="O31" i="262" s="1"/>
  <c r="P29" i="262"/>
  <c r="O29" i="262" s="1"/>
  <c r="P27" i="262"/>
  <c r="O27" i="262"/>
  <c r="P25" i="262"/>
  <c r="O25" i="262" s="1"/>
  <c r="P23" i="262"/>
  <c r="O23" i="262"/>
  <c r="P21" i="262"/>
  <c r="O21" i="262"/>
  <c r="P19" i="262"/>
  <c r="O19" i="262" s="1"/>
  <c r="P17" i="262"/>
  <c r="O17" i="262" s="1"/>
  <c r="P15" i="262"/>
  <c r="O15" i="262" s="1"/>
  <c r="P13" i="262"/>
  <c r="O13" i="262" s="1"/>
  <c r="P11" i="262"/>
  <c r="O11" i="262"/>
  <c r="E11" i="262"/>
  <c r="P9" i="262"/>
  <c r="O9" i="262" s="1"/>
  <c r="G1" i="262"/>
  <c r="F1" i="262"/>
  <c r="F9" i="262" s="1"/>
  <c r="P31" i="261"/>
  <c r="O31" i="261" s="1"/>
  <c r="P29" i="261"/>
  <c r="O29" i="261"/>
  <c r="P27" i="261"/>
  <c r="O27" i="261"/>
  <c r="P25" i="261"/>
  <c r="O25" i="261"/>
  <c r="P23" i="261"/>
  <c r="O23" i="261"/>
  <c r="P21" i="261"/>
  <c r="O21" i="261"/>
  <c r="P19" i="261"/>
  <c r="O19" i="261" s="1"/>
  <c r="P17" i="261"/>
  <c r="O17" i="261"/>
  <c r="P15" i="261"/>
  <c r="O15" i="261" s="1"/>
  <c r="P13" i="261"/>
  <c r="O13" i="261" s="1"/>
  <c r="P11" i="261"/>
  <c r="O11" i="261" s="1"/>
  <c r="E11" i="261"/>
  <c r="P9" i="261"/>
  <c r="O9" i="261" s="1"/>
  <c r="G1" i="261"/>
  <c r="F1" i="261"/>
  <c r="F9" i="261" s="1"/>
  <c r="D11" i="267" l="1"/>
  <c r="D11" i="266"/>
  <c r="D11" i="265"/>
  <c r="D11" i="264"/>
  <c r="D11" i="263"/>
  <c r="D11" i="262"/>
  <c r="D11" i="261"/>
  <c r="P31" i="259"/>
  <c r="O31" i="259" s="1"/>
  <c r="P29" i="259"/>
  <c r="O29" i="259"/>
  <c r="P27" i="259"/>
  <c r="O27" i="259" s="1"/>
  <c r="P25" i="259"/>
  <c r="O25" i="259"/>
  <c r="P23" i="259"/>
  <c r="O23" i="259" s="1"/>
  <c r="P21" i="259"/>
  <c r="O21" i="259"/>
  <c r="P19" i="259"/>
  <c r="O19" i="259" s="1"/>
  <c r="P17" i="259"/>
  <c r="O17" i="259"/>
  <c r="P15" i="259"/>
  <c r="O15" i="259" s="1"/>
  <c r="P13" i="259"/>
  <c r="O13" i="259"/>
  <c r="P11" i="259"/>
  <c r="O11" i="259" s="1"/>
  <c r="E11" i="259"/>
  <c r="P9" i="259"/>
  <c r="O9" i="259" s="1"/>
  <c r="G1" i="259"/>
  <c r="F1" i="259"/>
  <c r="F9" i="259" s="1"/>
  <c r="P31" i="258"/>
  <c r="O31" i="258" s="1"/>
  <c r="P29" i="258"/>
  <c r="O29" i="258"/>
  <c r="P27" i="258"/>
  <c r="O27" i="258" s="1"/>
  <c r="P25" i="258"/>
  <c r="O25" i="258" s="1"/>
  <c r="P23" i="258"/>
  <c r="O23" i="258" s="1"/>
  <c r="P21" i="258"/>
  <c r="O21" i="258" s="1"/>
  <c r="P19" i="258"/>
  <c r="O19" i="258" s="1"/>
  <c r="P17" i="258"/>
  <c r="O17" i="258" s="1"/>
  <c r="P15" i="258"/>
  <c r="O15" i="258" s="1"/>
  <c r="P13" i="258"/>
  <c r="O13" i="258" s="1"/>
  <c r="P11" i="258"/>
  <c r="O11" i="258" s="1"/>
  <c r="E11" i="258"/>
  <c r="P9" i="258"/>
  <c r="O9" i="258" s="1"/>
  <c r="G1" i="258"/>
  <c r="F1" i="258"/>
  <c r="F9" i="258" s="1"/>
  <c r="D11" i="259" l="1"/>
  <c r="D11" i="258"/>
</calcChain>
</file>

<file path=xl/sharedStrings.xml><?xml version="1.0" encoding="utf-8"?>
<sst xmlns="http://schemas.openxmlformats.org/spreadsheetml/2006/main" count="477" uniqueCount="45">
  <si>
    <t>Group</t>
  </si>
  <si>
    <t>Description</t>
  </si>
  <si>
    <t>Award #</t>
  </si>
  <si>
    <t>Contract Manager Input</t>
  </si>
  <si>
    <t>Year:</t>
  </si>
  <si>
    <t>Month:</t>
  </si>
  <si>
    <t>July</t>
  </si>
  <si>
    <t>Month</t>
  </si>
  <si>
    <t>$/ton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</si>
  <si>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</si>
  <si>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</si>
  <si>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</si>
  <si>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</si>
  <si>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</si>
  <si>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</si>
  <si>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</si>
  <si>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</si>
  <si>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</si>
  <si>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</si>
  <si>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</si>
  <si>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Monthly Price Adjustment</t>
  </si>
  <si>
    <t xml:space="preserve">This month fuel price adjustment = </t>
  </si>
  <si>
    <t>EIA Diesel Posted Price</t>
  </si>
  <si>
    <t>Year</t>
  </si>
  <si>
    <t>New England (PADD1A)</t>
  </si>
  <si>
    <t>Fuel Price Adjustment for all Counties -</t>
  </si>
  <si>
    <t>01800</t>
  </si>
  <si>
    <t>Road Salt, Treated Salt, &amp;
Emergency Standby Road Salt
(Statewide)</t>
  </si>
  <si>
    <t>Contract No. - Contractor</t>
  </si>
  <si>
    <t xml:space="preserve">OGS Procurement Services has released a new fuel price adjustment for the month of </t>
  </si>
  <si>
    <t>All other terms and conditions remain the same.</t>
  </si>
  <si>
    <t xml:space="preserve">Week 1 </t>
  </si>
  <si>
    <t>Week 2</t>
  </si>
  <si>
    <t>Week 3</t>
  </si>
  <si>
    <t>Week 4</t>
  </si>
  <si>
    <t>Week 5 
(If Applicable)</t>
  </si>
  <si>
    <t>NA</t>
  </si>
  <si>
    <t>per ton and applies to all counties &amp; salt types</t>
  </si>
  <si>
    <t>Fuel Price Adjustment (Award 23315)</t>
  </si>
  <si>
    <t>23315</t>
  </si>
  <si>
    <t>Award 23315 fuel price adjustment for the month of</t>
  </si>
  <si>
    <t>Adjustment Price for Month 
(Based on Previous 
Month Average)</t>
  </si>
  <si>
    <t xml:space="preserve">Fuel Base Price (from w/o 07/17/2023) = </t>
  </si>
  <si>
    <t>PC70128 - American Rock Salt Co, LLC
PC70129 - Apalachee, LLC
PC70130 - Atlantic Salt, Inc.
PC70131 - Cargill Inc. - Salt, Road Safety
PC70132 - Compass Minerals America, Inc
PC70133 - Morton Salt, Inc</t>
  </si>
  <si>
    <r>
      <t xml:space="preserve">In accordance the Solicitation clause </t>
    </r>
    <r>
      <rPr>
        <i/>
        <sz val="12"/>
        <color rgb="FF000000"/>
        <rFont val="Arial"/>
        <family val="2"/>
      </rPr>
      <t>Fuel Price Adjustment</t>
    </r>
    <r>
      <rPr>
        <sz val="12"/>
        <color indexed="8"/>
        <rFont val="Arial"/>
        <family val="2"/>
      </rPr>
      <t xml:space="preserve">, the base rate used for calculating adjustments for Award 23315 shall be the rate shown in the referenced 
EIA Retail On-Highway Diesel Prices for New England PADD1A effective on the date of the Bid Opening, July 18, 2023:  </t>
    </r>
    <r>
      <rPr>
        <b/>
        <sz val="18"/>
        <color rgb="FF000000"/>
        <rFont val="Arial"/>
        <family val="2"/>
      </rPr>
      <t>$4.081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</si>
</sst>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mm/dd/yy;@"/>
    <numFmt numFmtId="167" formatCode="&quot;$&quot;#,##0.00_);[Red]\-\ 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i/>
      <sz val="12"/>
      <color rgb="FF00000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4080"/>
      </left>
      <right style="medium">
        <color rgb="FFB8B8B8"/>
      </right>
      <top style="medium">
        <color rgb="FF004080"/>
      </top>
      <bottom style="medium">
        <color rgb="FF004080"/>
      </bottom>
      <diagonal/>
    </border>
    <border>
      <left style="medium">
        <color rgb="FFB8B8B8"/>
      </left>
      <right style="medium">
        <color rgb="FFB8B8B8"/>
      </right>
      <top style="medium">
        <color rgb="FF004080"/>
      </top>
      <bottom style="medium">
        <color rgb="FF004080"/>
      </bottom>
      <diagonal/>
    </border>
    <border>
      <left style="medium">
        <color rgb="FFB8B8B8"/>
      </left>
      <right style="medium">
        <color rgb="FF004080"/>
      </right>
      <top style="medium">
        <color rgb="FF004080"/>
      </top>
      <bottom style="medium">
        <color rgb="FF004080"/>
      </bottom>
      <diagonal/>
    </border>
    <border>
      <left style="thick">
        <color rgb="FF004080"/>
      </left>
      <right style="medium">
        <color rgb="FFB8B8B8"/>
      </right>
      <top style="thick">
        <color rgb="FF004080"/>
      </top>
      <bottom style="thick">
        <color rgb="FF004080"/>
      </bottom>
      <diagonal/>
    </border>
    <border>
      <left style="medium">
        <color rgb="FFB8B8B8"/>
      </left>
      <right style="thick">
        <color rgb="FF004080"/>
      </right>
      <top style="thick">
        <color rgb="FF004080"/>
      </top>
      <bottom style="thick">
        <color rgb="FF004080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4" fillId="2" borderId="1" xfId="3" applyNumberFormat="1" applyFont="1" applyFill="1" applyBorder="1" applyAlignment="1" applyProtection="1">
      <alignment horizontal="center" vertical="center"/>
      <protection hidden="1"/>
    </xf>
    <xf numFmtId="49" fontId="4" fillId="2" borderId="2" xfId="3" applyNumberFormat="1" applyFont="1" applyFill="1" applyBorder="1" applyAlignment="1" applyProtection="1">
      <alignment vertical="center"/>
      <protection hidden="1"/>
    </xf>
    <xf numFmtId="49" fontId="5" fillId="0" borderId="0" xfId="3" applyNumberFormat="1" applyFont="1" applyFill="1" applyBorder="1" applyAlignment="1" applyProtection="1">
      <alignment vertical="center"/>
      <protection hidden="1"/>
    </xf>
    <xf numFmtId="0" fontId="1" fillId="0" borderId="0" xfId="3" applyFont="1" applyAlignment="1" applyProtection="1">
      <alignment vertical="center"/>
      <protection hidden="1"/>
    </xf>
    <xf numFmtId="0" fontId="1" fillId="0" borderId="0" xfId="3" applyFont="1" applyProtection="1">
      <protection hidden="1"/>
    </xf>
    <xf numFmtId="49" fontId="8" fillId="0" borderId="0" xfId="3" applyNumberFormat="1" applyFont="1" applyFill="1" applyBorder="1" applyAlignment="1" applyProtection="1">
      <alignment horizontal="center" vertical="center"/>
      <protection hidden="1"/>
    </xf>
    <xf numFmtId="49" fontId="9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5" xfId="3" applyFont="1" applyBorder="1" applyAlignment="1" applyProtection="1">
      <alignment horizontal="right" vertical="center"/>
      <protection hidden="1"/>
    </xf>
    <xf numFmtId="0" fontId="1" fillId="3" borderId="6" xfId="3" applyFont="1" applyFill="1" applyBorder="1" applyAlignment="1" applyProtection="1">
      <alignment horizontal="center" vertical="center"/>
      <protection hidden="1"/>
    </xf>
    <xf numFmtId="0" fontId="2" fillId="0" borderId="0" xfId="3" applyFont="1" applyAlignment="1" applyProtection="1">
      <alignment horizontal="right" vertical="center"/>
      <protection hidden="1"/>
    </xf>
    <xf numFmtId="165" fontId="1" fillId="0" borderId="6" xfId="3" applyNumberFormat="1" applyFont="1" applyFill="1" applyBorder="1" applyAlignment="1" applyProtection="1">
      <alignment horizontal="center" vertical="center"/>
      <protection hidden="1"/>
    </xf>
    <xf numFmtId="0" fontId="2" fillId="0" borderId="7" xfId="3" applyFont="1" applyBorder="1" applyAlignment="1" applyProtection="1">
      <alignment horizontal="right" vertical="center"/>
      <protection hidden="1"/>
    </xf>
    <xf numFmtId="49" fontId="11" fillId="0" borderId="0" xfId="3" applyNumberFormat="1" applyFont="1" applyFill="1" applyBorder="1" applyAlignment="1" applyProtection="1">
      <alignment vertical="center"/>
      <protection hidden="1"/>
    </xf>
    <xf numFmtId="49" fontId="13" fillId="0" borderId="0" xfId="3" applyNumberFormat="1" applyFont="1" applyFill="1" applyBorder="1" applyAlignment="1" applyProtection="1">
      <alignment horizontal="right" vertical="top"/>
      <protection hidden="1"/>
    </xf>
    <xf numFmtId="0" fontId="1" fillId="0" borderId="0" xfId="3" applyFont="1" applyBorder="1" applyAlignment="1" applyProtection="1">
      <alignment vertical="top" wrapText="1"/>
      <protection hidden="1"/>
    </xf>
    <xf numFmtId="49" fontId="11" fillId="0" borderId="0" xfId="3" applyNumberFormat="1" applyFont="1" applyFill="1" applyBorder="1" applyAlignment="1" applyProtection="1">
      <alignment horizontal="left" vertical="center" indent="4"/>
      <protection hidden="1"/>
    </xf>
    <xf numFmtId="49" fontId="13" fillId="0" borderId="0" xfId="3" applyNumberFormat="1" applyFont="1" applyFill="1" applyBorder="1" applyAlignment="1" applyProtection="1">
      <alignment vertical="top"/>
      <protection hidden="1"/>
    </xf>
    <xf numFmtId="49" fontId="13" fillId="0" borderId="0" xfId="3" applyNumberFormat="1" applyFont="1" applyFill="1" applyBorder="1" applyAlignment="1" applyProtection="1">
      <alignment vertical="top" wrapText="1"/>
      <protection hidden="1"/>
    </xf>
    <xf numFmtId="0" fontId="1" fillId="0" borderId="0" xfId="3" applyFont="1" applyFill="1" applyProtection="1">
      <protection hidden="1"/>
    </xf>
    <xf numFmtId="0" fontId="3" fillId="0" borderId="0" xfId="3" applyFont="1" applyProtection="1">
      <protection hidden="1"/>
    </xf>
    <xf numFmtId="0" fontId="3" fillId="0" borderId="0" xfId="3" applyFont="1" applyFill="1" applyProtection="1">
      <protection hidden="1"/>
    </xf>
    <xf numFmtId="0" fontId="6" fillId="0" borderId="0" xfId="3" applyFont="1" applyBorder="1" applyAlignment="1" applyProtection="1">
      <alignment vertical="center" wrapText="1"/>
      <protection hidden="1"/>
    </xf>
    <xf numFmtId="165" fontId="1" fillId="0" borderId="0" xfId="3" applyNumberFormat="1" applyFont="1" applyProtection="1">
      <protection hidden="1"/>
    </xf>
    <xf numFmtId="0" fontId="2" fillId="4" borderId="8" xfId="3" applyFont="1" applyFill="1" applyBorder="1" applyAlignment="1" applyProtection="1">
      <alignment horizontal="center" vertical="center"/>
      <protection hidden="1"/>
    </xf>
    <xf numFmtId="166" fontId="6" fillId="4" borderId="9" xfId="3" applyNumberFormat="1" applyFont="1" applyFill="1" applyBorder="1" applyAlignment="1" applyProtection="1">
      <alignment horizontal="center" vertical="center"/>
      <protection hidden="1"/>
    </xf>
    <xf numFmtId="166" fontId="6" fillId="4" borderId="10" xfId="3" applyNumberFormat="1" applyFont="1" applyFill="1" applyBorder="1" applyAlignment="1" applyProtection="1">
      <alignment horizontal="center" vertical="center"/>
      <protection hidden="1"/>
    </xf>
    <xf numFmtId="0" fontId="2" fillId="4" borderId="7" xfId="3" applyFont="1" applyFill="1" applyBorder="1" applyAlignment="1" applyProtection="1">
      <alignment horizontal="center" vertical="center"/>
      <protection hidden="1"/>
    </xf>
    <xf numFmtId="165" fontId="14" fillId="4" borderId="11" xfId="3" applyNumberFormat="1" applyFont="1" applyFill="1" applyBorder="1" applyAlignment="1" applyProtection="1">
      <alignment horizontal="center" vertical="center"/>
      <protection hidden="1"/>
    </xf>
    <xf numFmtId="165" fontId="14" fillId="4" borderId="12" xfId="3" applyNumberFormat="1" applyFont="1" applyFill="1" applyBorder="1" applyAlignment="1" applyProtection="1">
      <alignment horizontal="center" vertical="center"/>
      <protection hidden="1"/>
    </xf>
    <xf numFmtId="166" fontId="6" fillId="0" borderId="9" xfId="3" applyNumberFormat="1" applyFont="1" applyBorder="1" applyAlignment="1" applyProtection="1">
      <alignment horizontal="center" vertical="center"/>
      <protection hidden="1"/>
    </xf>
    <xf numFmtId="166" fontId="6" fillId="0" borderId="10" xfId="3" applyNumberFormat="1" applyFont="1" applyBorder="1" applyAlignment="1" applyProtection="1">
      <alignment horizontal="center" vertical="center"/>
      <protection hidden="1"/>
    </xf>
    <xf numFmtId="0" fontId="2" fillId="0" borderId="7" xfId="3" applyFont="1" applyBorder="1" applyAlignment="1" applyProtection="1">
      <alignment horizontal="center" vertical="center"/>
      <protection hidden="1"/>
    </xf>
    <xf numFmtId="165" fontId="14" fillId="0" borderId="11" xfId="3" applyNumberFormat="1" applyFont="1" applyBorder="1" applyAlignment="1" applyProtection="1">
      <alignment horizontal="center" vertical="center"/>
      <protection hidden="1"/>
    </xf>
    <xf numFmtId="165" fontId="14" fillId="0" borderId="12" xfId="3" applyNumberFormat="1" applyFont="1" applyBorder="1" applyAlignment="1" applyProtection="1">
      <alignment horizontal="center" vertical="center"/>
      <protection hidden="1"/>
    </xf>
    <xf numFmtId="165" fontId="14" fillId="4" borderId="9" xfId="3" applyNumberFormat="1" applyFont="1" applyFill="1" applyBorder="1" applyAlignment="1" applyProtection="1">
      <alignment horizontal="center" vertical="center"/>
      <protection hidden="1"/>
    </xf>
    <xf numFmtId="165" fontId="14" fillId="0" borderId="9" xfId="3" applyNumberFormat="1" applyFont="1" applyBorder="1" applyAlignment="1" applyProtection="1">
      <alignment horizontal="center" vertical="center"/>
      <protection hidden="1"/>
    </xf>
    <xf numFmtId="165" fontId="14" fillId="4" borderId="11" xfId="3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3" applyNumberFormat="1" applyFont="1" applyBorder="1" applyAlignment="1" applyProtection="1">
      <alignment horizontal="center" vertical="center" wrapText="1"/>
      <protection hidden="1"/>
    </xf>
    <xf numFmtId="165" fontId="14" fillId="0" borderId="11" xfId="3" applyNumberFormat="1" applyFont="1" applyBorder="1" applyAlignment="1" applyProtection="1">
      <alignment horizontal="center" vertical="center" wrapText="1"/>
      <protection hidden="1"/>
    </xf>
    <xf numFmtId="165" fontId="14" fillId="4" borderId="9" xfId="3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3" applyFont="1" applyFill="1" applyBorder="1" applyAlignment="1" applyProtection="1">
      <alignment horizontal="center" vertical="center"/>
      <protection hidden="1"/>
    </xf>
    <xf numFmtId="0" fontId="2" fillId="0" borderId="9" xfId="3" applyFont="1" applyBorder="1" applyAlignment="1" applyProtection="1">
      <alignment horizontal="center" vertical="center"/>
      <protection hidden="1"/>
    </xf>
    <xf numFmtId="0" fontId="2" fillId="0" borderId="11" xfId="3" applyFont="1" applyBorder="1" applyAlignment="1" applyProtection="1">
      <alignment horizontal="center" vertical="center"/>
      <protection hidden="1"/>
    </xf>
    <xf numFmtId="0" fontId="2" fillId="4" borderId="9" xfId="3" applyFont="1" applyFill="1" applyBorder="1" applyAlignment="1" applyProtection="1">
      <alignment horizontal="center" vertical="center"/>
      <protection hidden="1"/>
    </xf>
    <xf numFmtId="164" fontId="1" fillId="3" borderId="12" xfId="3" applyNumberFormat="1" applyFont="1" applyFill="1" applyBorder="1" applyAlignment="1" applyProtection="1">
      <alignment horizontal="center" vertical="center"/>
      <protection hidden="1"/>
    </xf>
    <xf numFmtId="0" fontId="1" fillId="5" borderId="0" xfId="3" applyFont="1" applyFill="1" applyAlignment="1" applyProtection="1">
      <alignment vertical="center"/>
      <protection hidden="1"/>
    </xf>
    <xf numFmtId="0" fontId="1" fillId="5" borderId="0" xfId="3" applyFont="1" applyFill="1" applyProtection="1">
      <protection hidden="1"/>
    </xf>
    <xf numFmtId="165" fontId="1" fillId="5" borderId="0" xfId="3" applyNumberFormat="1" applyFont="1" applyFill="1" applyProtection="1">
      <protection hidden="1"/>
    </xf>
    <xf numFmtId="165" fontId="14" fillId="6" borderId="12" xfId="3" applyNumberFormat="1" applyFont="1" applyFill="1" applyBorder="1" applyAlignment="1" applyProtection="1">
      <alignment horizontal="center" vertical="center"/>
      <protection hidden="1"/>
    </xf>
    <xf numFmtId="0" fontId="17" fillId="5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8" fillId="0" borderId="0" xfId="3" applyFont="1" applyBorder="1" applyAlignment="1" applyProtection="1">
      <alignment vertical="center" wrapText="1"/>
      <protection hidden="1"/>
    </xf>
    <xf numFmtId="164" fontId="18" fillId="4" borderId="11" xfId="3" applyNumberFormat="1" applyFont="1" applyFill="1" applyBorder="1" applyAlignment="1" applyProtection="1">
      <alignment horizontal="center" vertical="center"/>
      <protection hidden="1"/>
    </xf>
    <xf numFmtId="164" fontId="18" fillId="0" borderId="9" xfId="3" applyNumberFormat="1" applyFont="1" applyBorder="1" applyAlignment="1" applyProtection="1">
      <alignment horizontal="center" vertical="center"/>
      <protection hidden="1"/>
    </xf>
    <xf numFmtId="164" fontId="18" fillId="0" borderId="11" xfId="3" applyNumberFormat="1" applyFont="1" applyFill="1" applyBorder="1" applyAlignment="1" applyProtection="1">
      <alignment horizontal="center" vertical="center"/>
      <protection hidden="1"/>
    </xf>
    <xf numFmtId="164" fontId="18" fillId="4" borderId="9" xfId="3" applyNumberFormat="1" applyFont="1" applyFill="1" applyBorder="1" applyAlignment="1" applyProtection="1">
      <alignment horizontal="center" vertical="center"/>
      <protection hidden="1"/>
    </xf>
    <xf numFmtId="164" fontId="18" fillId="0" borderId="9" xfId="3" applyNumberFormat="1" applyFont="1" applyFill="1" applyBorder="1" applyAlignment="1" applyProtection="1">
      <alignment horizontal="center" vertical="center"/>
      <protection hidden="1"/>
    </xf>
    <xf numFmtId="0" fontId="18" fillId="0" borderId="9" xfId="3" applyFont="1" applyBorder="1" applyProtection="1">
      <protection hidden="1"/>
    </xf>
    <xf numFmtId="0" fontId="17" fillId="0" borderId="0" xfId="3" applyFont="1" applyBorder="1" applyAlignment="1" applyProtection="1">
      <alignment vertical="top" wrapText="1"/>
      <protection hidden="1"/>
    </xf>
    <xf numFmtId="165" fontId="1" fillId="0" borderId="0" xfId="3" applyNumberFormat="1" applyFont="1" applyBorder="1" applyProtection="1">
      <protection hidden="1"/>
    </xf>
    <xf numFmtId="49" fontId="12" fillId="0" borderId="0" xfId="3" applyNumberFormat="1" applyFont="1" applyFill="1" applyBorder="1" applyAlignment="1" applyProtection="1">
      <alignment vertical="center"/>
      <protection hidden="1"/>
    </xf>
    <xf numFmtId="167" fontId="5" fillId="2" borderId="14" xfId="3" applyNumberFormat="1" applyFont="1" applyFill="1" applyBorder="1" applyAlignment="1" applyProtection="1">
      <alignment horizontal="center" vertical="center"/>
      <protection hidden="1"/>
    </xf>
    <xf numFmtId="0" fontId="8" fillId="2" borderId="14" xfId="3" applyNumberFormat="1" applyFont="1" applyFill="1" applyBorder="1" applyAlignment="1" applyProtection="1">
      <alignment vertical="center"/>
      <protection hidden="1"/>
    </xf>
    <xf numFmtId="49" fontId="9" fillId="0" borderId="3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Font="1" applyBorder="1" applyAlignment="1" applyProtection="1">
      <alignment vertical="center" textRotation="90"/>
      <protection hidden="1"/>
    </xf>
    <xf numFmtId="0" fontId="1" fillId="0" borderId="0" xfId="3" applyFont="1" applyBorder="1" applyAlignment="1" applyProtection="1">
      <alignment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49" fontId="11" fillId="0" borderId="0" xfId="3" applyNumberFormat="1" applyFont="1" applyFill="1" applyBorder="1" applyAlignment="1" applyProtection="1">
      <alignment horizontal="center" vertical="center"/>
      <protection hidden="1"/>
    </xf>
    <xf numFmtId="0" fontId="3" fillId="4" borderId="8" xfId="3" applyFont="1" applyFill="1" applyBorder="1" applyProtection="1">
      <protection hidden="1"/>
    </xf>
    <xf numFmtId="0" fontId="17" fillId="4" borderId="9" xfId="3" applyFont="1" applyFill="1" applyBorder="1" applyProtection="1">
      <protection hidden="1"/>
    </xf>
    <xf numFmtId="0" fontId="3" fillId="4" borderId="9" xfId="3" applyFont="1" applyFill="1" applyBorder="1" applyProtection="1"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0" fontId="21" fillId="7" borderId="22" xfId="0" applyFont="1" applyFill="1" applyBorder="1" applyAlignment="1">
      <alignment horizontal="right" wrapText="1"/>
    </xf>
    <xf numFmtId="0" fontId="21" fillId="7" borderId="23" xfId="0" applyFont="1" applyFill="1" applyBorder="1" applyAlignment="1">
      <alignment horizontal="right" wrapText="1"/>
    </xf>
    <xf numFmtId="0" fontId="21" fillId="7" borderId="24" xfId="0" applyFont="1" applyFill="1" applyBorder="1" applyAlignment="1">
      <alignment horizontal="right" wrapText="1"/>
    </xf>
    <xf numFmtId="0" fontId="21" fillId="7" borderId="25" xfId="0" applyFont="1" applyFill="1" applyBorder="1" applyAlignment="1">
      <alignment horizontal="right" wrapText="1"/>
    </xf>
    <xf numFmtId="0" fontId="21" fillId="7" borderId="26" xfId="0" applyFont="1" applyFill="1" applyBorder="1" applyAlignment="1">
      <alignment horizontal="right" wrapText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1" fillId="0" borderId="0" xfId="0" applyFont="1"/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textRotation="90"/>
      <protection hidden="1"/>
    </xf>
    <xf numFmtId="0" fontId="15" fillId="0" borderId="15" xfId="3" applyFont="1" applyBorder="1" applyAlignment="1" applyProtection="1">
      <alignment horizontal="center" vertical="center" textRotation="90"/>
      <protection hidden="1"/>
    </xf>
    <xf numFmtId="0" fontId="15" fillId="0" borderId="16" xfId="3" applyFont="1" applyBorder="1" applyAlignment="1" applyProtection="1">
      <alignment horizontal="center" vertical="center" textRotation="90"/>
      <protection hidden="1"/>
    </xf>
    <xf numFmtId="0" fontId="6" fillId="2" borderId="0" xfId="3" applyFont="1" applyFill="1" applyBorder="1" applyAlignment="1" applyProtection="1">
      <alignment horizontal="right" vertical="center"/>
      <protection hidden="1"/>
    </xf>
    <xf numFmtId="0" fontId="15" fillId="2" borderId="14" xfId="3" applyFont="1" applyFill="1" applyBorder="1" applyAlignment="1" applyProtection="1">
      <alignment horizontal="center" vertical="center"/>
      <protection hidden="1"/>
    </xf>
    <xf numFmtId="49" fontId="12" fillId="0" borderId="0" xfId="3" applyNumberFormat="1" applyFont="1" applyFill="1" applyBorder="1" applyAlignment="1" applyProtection="1">
      <alignment horizontal="left" vertical="center"/>
      <protection hidden="1"/>
    </xf>
    <xf numFmtId="49" fontId="8" fillId="2" borderId="14" xfId="3" applyNumberFormat="1" applyFont="1" applyFill="1" applyBorder="1" applyAlignment="1" applyProtection="1">
      <alignment horizontal="right" vertical="center"/>
      <protection hidden="1"/>
    </xf>
    <xf numFmtId="49" fontId="11" fillId="2" borderId="14" xfId="3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3" xfId="3" applyFont="1" applyBorder="1" applyAlignment="1" applyProtection="1">
      <alignment horizontal="center" vertical="center" wrapText="1"/>
      <protection hidden="1"/>
    </xf>
    <xf numFmtId="0" fontId="2" fillId="0" borderId="16" xfId="3" applyFont="1" applyBorder="1" applyAlignment="1" applyProtection="1">
      <alignment horizontal="center" vertical="center" wrapText="1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0" fontId="2" fillId="0" borderId="10" xfId="3" applyFont="1" applyBorder="1" applyAlignment="1" applyProtection="1">
      <alignment horizontal="center" vertical="center"/>
      <protection hidden="1"/>
    </xf>
    <xf numFmtId="0" fontId="6" fillId="0" borderId="17" xfId="3" applyFont="1" applyBorder="1" applyAlignment="1" applyProtection="1">
      <alignment horizontal="center" vertical="center"/>
      <protection hidden="1"/>
    </xf>
    <xf numFmtId="0" fontId="6" fillId="0" borderId="2" xfId="3" applyFont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horizontal="center" vertical="center" wrapText="1"/>
      <protection hidden="1"/>
    </xf>
    <xf numFmtId="0" fontId="16" fillId="3" borderId="8" xfId="1" applyFill="1" applyBorder="1" applyAlignment="1" applyProtection="1">
      <alignment horizontal="center" vertical="center" wrapText="1"/>
      <protection hidden="1"/>
    </xf>
    <xf numFmtId="0" fontId="16" fillId="3" borderId="10" xfId="1" applyFill="1" applyBorder="1" applyAlignment="1" applyProtection="1">
      <alignment horizontal="center" vertical="center" wrapText="1"/>
      <protection hidden="1"/>
    </xf>
    <xf numFmtId="0" fontId="6" fillId="0" borderId="8" xfId="3" applyFont="1" applyBorder="1" applyAlignment="1" applyProtection="1">
      <alignment horizontal="center" vertical="center" wrapText="1"/>
      <protection hidden="1"/>
    </xf>
    <xf numFmtId="0" fontId="6" fillId="0" borderId="10" xfId="3" applyFont="1" applyBorder="1" applyAlignment="1" applyProtection="1">
      <alignment horizontal="center" vertical="center" wrapText="1"/>
      <protection hidden="1"/>
    </xf>
    <xf numFmtId="0" fontId="6" fillId="0" borderId="9" xfId="3" applyFont="1" applyBorder="1" applyAlignment="1" applyProtection="1">
      <alignment horizontal="center" vertical="center" wrapText="1"/>
      <protection hidden="1"/>
    </xf>
    <xf numFmtId="0" fontId="2" fillId="0" borderId="13" xfId="3" applyFont="1" applyBorder="1" applyAlignment="1" applyProtection="1">
      <alignment horizontal="center" vertical="center"/>
      <protection hidden="1"/>
    </xf>
    <xf numFmtId="0" fontId="2" fillId="0" borderId="16" xfId="3" applyFont="1" applyBorder="1" applyAlignment="1" applyProtection="1">
      <alignment horizontal="center" vertical="center"/>
      <protection hidden="1"/>
    </xf>
    <xf numFmtId="0" fontId="6" fillId="0" borderId="13" xfId="3" applyFont="1" applyBorder="1" applyAlignment="1" applyProtection="1">
      <alignment horizontal="center" vertical="center"/>
      <protection hidden="1"/>
    </xf>
    <xf numFmtId="0" fontId="6" fillId="0" borderId="16" xfId="3" applyFont="1" applyBorder="1" applyAlignment="1" applyProtection="1">
      <alignment horizontal="center" vertical="center"/>
      <protection hidden="1"/>
    </xf>
    <xf numFmtId="165" fontId="2" fillId="0" borderId="13" xfId="3" applyNumberFormat="1" applyFont="1" applyBorder="1" applyAlignment="1" applyProtection="1">
      <alignment horizontal="center" vertical="center" wrapText="1"/>
      <protection hidden="1"/>
    </xf>
    <xf numFmtId="165" fontId="2" fillId="0" borderId="16" xfId="3" applyNumberFormat="1" applyFont="1" applyBorder="1" applyAlignment="1" applyProtection="1">
      <alignment horizontal="center" vertical="center" wrapText="1"/>
      <protection hidden="1"/>
    </xf>
    <xf numFmtId="49" fontId="4" fillId="2" borderId="17" xfId="3" applyNumberFormat="1" applyFont="1" applyFill="1" applyBorder="1" applyAlignment="1" applyProtection="1">
      <alignment horizontal="center" vertical="center"/>
      <protection hidden="1"/>
    </xf>
    <xf numFmtId="49" fontId="4" fillId="2" borderId="1" xfId="3" applyNumberFormat="1" applyFont="1" applyFill="1" applyBorder="1" applyAlignment="1" applyProtection="1">
      <alignment horizontal="center" vertical="center"/>
      <protection hidden="1"/>
    </xf>
    <xf numFmtId="49" fontId="9" fillId="0" borderId="4" xfId="3" applyNumberFormat="1" applyFont="1" applyFill="1" applyBorder="1" applyAlignment="1" applyProtection="1">
      <alignment horizontal="center" vertical="center"/>
      <protection hidden="1"/>
    </xf>
    <xf numFmtId="49" fontId="9" fillId="0" borderId="18" xfId="3" applyNumberFormat="1" applyFont="1" applyFill="1" applyBorder="1" applyAlignment="1" applyProtection="1">
      <alignment horizontal="center" vertical="center"/>
      <protection hidden="1"/>
    </xf>
    <xf numFmtId="49" fontId="9" fillId="0" borderId="19" xfId="3" applyNumberFormat="1" applyFont="1" applyFill="1" applyBorder="1" applyAlignment="1" applyProtection="1">
      <alignment horizontal="center" vertical="center"/>
      <protection hidden="1"/>
    </xf>
    <xf numFmtId="49" fontId="9" fillId="0" borderId="20" xfId="3" applyNumberFormat="1" applyFont="1" applyFill="1" applyBorder="1" applyAlignment="1" applyProtection="1">
      <alignment horizontal="center" vertical="center"/>
      <protection hidden="1"/>
    </xf>
    <xf numFmtId="49" fontId="9" fillId="0" borderId="21" xfId="3" applyNumberFormat="1" applyFont="1" applyFill="1" applyBorder="1" applyAlignment="1" applyProtection="1">
      <alignment horizontal="center" vertical="center"/>
      <protection hidden="1"/>
    </xf>
    <xf numFmtId="49" fontId="9" fillId="0" borderId="19" xfId="3" applyNumberFormat="1" applyFont="1" applyFill="1" applyBorder="1" applyAlignment="1" applyProtection="1">
      <alignment horizontal="center" vertical="center" wrapText="1"/>
      <protection hidden="1"/>
    </xf>
    <xf numFmtId="49" fontId="9" fillId="0" borderId="20" xfId="3" applyNumberFormat="1" applyFont="1" applyFill="1" applyBorder="1" applyAlignment="1" applyProtection="1">
      <alignment horizontal="center" vertical="center" wrapText="1"/>
      <protection hidden="1"/>
    </xf>
    <xf numFmtId="49" fontId="9" fillId="0" borderId="21" xfId="3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3" applyNumberFormat="1" applyFont="1" applyFill="1" applyBorder="1" applyAlignment="1" applyProtection="1">
      <alignment horizontal="left" vertical="center" wrapText="1"/>
      <protection hidden="1"/>
    </xf>
    <xf numFmtId="49" fontId="9" fillId="0" borderId="20" xfId="3" applyNumberFormat="1" applyFont="1" applyFill="1" applyBorder="1" applyAlignment="1" applyProtection="1">
      <alignment horizontal="left" vertical="center" wrapText="1"/>
      <protection hidden="1"/>
    </xf>
    <xf numFmtId="49" fontId="9" fillId="0" borderId="21" xfId="3" applyNumberFormat="1" applyFont="1" applyFill="1" applyBorder="1" applyAlignment="1" applyProtection="1">
      <alignment horizontal="left" vertical="center" wrapText="1"/>
      <protection hidden="1"/>
    </xf>
  </cellXfs>
  <cellStyles count="5">
    <cellStyle name="Currency 2" xfId="4" xr:uid="{0BCF269B-6432-464F-8B16-1E3D890CF29B}"/>
    <cellStyle name="Hyperlink" xfId="1" builtinId="8"/>
    <cellStyle name="Hyperlink 2" xfId="2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petroleum/gasdies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ia.gov/petroleum/gasdiese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ia.gov/petroleum/gasdiese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ia.gov/petroleum/gasdiese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ia.gov/petroleum/gasdiese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ia.gov/petroleum/gasdiese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ia.gov/petroleum/gasdiese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ia.gov/petroleum/gasdiese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ia.gov/petroleum/gasdies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C5F90-7872-44A0-871A-7267387326DB}">
  <dimension ref="B1:W109"/>
  <sheetViews>
    <sheetView showGridLines="0" showRowColHeaders="0" tabSelected="1" zoomScale="70" zoomScaleNormal="70" workbookViewId="0">
      <selection activeCell="I1" sqref="I1:W1048576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hidden="1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3" width="9.109375" style="5" hidden="1" customWidth="1"/>
    <col min="24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May</v>
      </c>
      <c r="G1" s="1">
        <f>K5</f>
        <v>2024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103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2024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13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May, 2024</v>
      </c>
      <c r="G9" s="109"/>
      <c r="H9" s="7"/>
      <c r="I9" s="101"/>
      <c r="J9" s="12" t="s">
        <v>21</v>
      </c>
      <c r="K9" s="45">
        <v>0.23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101"/>
      <c r="J10" s="14"/>
      <c r="K10" s="14"/>
      <c r="M10" s="106"/>
      <c r="N10" s="102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May 2024 is</v>
      </c>
      <c r="E11" s="62">
        <f>K9</f>
        <v>0.23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101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28">
        <v>4.6070000000000002</v>
      </c>
      <c r="R13" s="28">
        <v>4.577</v>
      </c>
      <c r="S13" s="28">
        <v>4.5570000000000004</v>
      </c>
      <c r="T13" s="28">
        <v>4.5510000000000002</v>
      </c>
      <c r="U13" s="29">
        <v>4.5369999999999999</v>
      </c>
    </row>
    <row r="14" spans="2:21" x14ac:dyDescent="0.25">
      <c r="B14" s="104"/>
      <c r="C14" s="104"/>
      <c r="D14" s="104"/>
      <c r="E14" s="104"/>
      <c r="F14" s="104"/>
      <c r="G14" s="104"/>
      <c r="H14" s="104"/>
      <c r="I14" s="101"/>
      <c r="J14" s="14"/>
      <c r="K14" s="14"/>
      <c r="M14" s="106"/>
      <c r="N14" s="102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101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33">
        <v>4.5229999999999997</v>
      </c>
      <c r="R15" s="33">
        <v>4.4829999999999997</v>
      </c>
      <c r="S15" s="33">
        <v>4.4569999999999999</v>
      </c>
      <c r="T15" s="33">
        <v>4.4470000000000001</v>
      </c>
      <c r="U15" s="34"/>
    </row>
    <row r="16" spans="2:21" ht="24" customHeight="1" x14ac:dyDescent="0.25">
      <c r="B16" s="101" t="s">
        <v>30</v>
      </c>
      <c r="I16" s="101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101"/>
      <c r="J17" s="14"/>
      <c r="K17" s="14"/>
      <c r="M17" s="106"/>
      <c r="N17" s="41" t="s">
        <v>9</v>
      </c>
      <c r="O17" s="53">
        <f>P17-$K$8</f>
        <v>0.31</v>
      </c>
      <c r="P17" s="37">
        <f>AVERAGE(Q17:U17)</f>
        <v>4.3879999999999999</v>
      </c>
      <c r="Q17" s="28">
        <v>4.4320000000000004</v>
      </c>
      <c r="R17" s="28">
        <v>4.4180000000000001</v>
      </c>
      <c r="S17" s="28">
        <v>4.3620000000000001</v>
      </c>
      <c r="T17" s="28">
        <v>4.3390000000000004</v>
      </c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101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>
        <f>P19-$K$8</f>
        <v>0.23</v>
      </c>
      <c r="P19" s="39">
        <f>AVERAGE(Q19:U19)</f>
        <v>4.306</v>
      </c>
      <c r="Q19" s="33">
        <v>4.3339999999999996</v>
      </c>
      <c r="R19" s="33">
        <v>4.3220000000000001</v>
      </c>
      <c r="S19" s="33">
        <v>4.2960000000000003</v>
      </c>
      <c r="T19" s="33">
        <v>4.2880000000000003</v>
      </c>
      <c r="U19" s="33">
        <v>4.2889999999999997</v>
      </c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>
        <f>P21-$K$8</f>
        <v>0.25</v>
      </c>
      <c r="P21" s="37">
        <f>AVERAGE(Q21:U21)</f>
        <v>4.327</v>
      </c>
      <c r="Q21" s="28">
        <v>4.3239999999999998</v>
      </c>
      <c r="R21" s="28">
        <v>4.3499999999999996</v>
      </c>
      <c r="S21" s="28">
        <v>4.32</v>
      </c>
      <c r="T21" s="28">
        <v>4.3140000000000001</v>
      </c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>
        <f>P23-$K$8</f>
        <v>0.22</v>
      </c>
      <c r="P23" s="33">
        <f>AVERAGE(Q23:U23)</f>
        <v>4.3010000000000002</v>
      </c>
      <c r="Q23" s="33">
        <v>4.2960000000000003</v>
      </c>
      <c r="R23" s="33">
        <v>4.2869999999999999</v>
      </c>
      <c r="S23" s="33">
        <v>4.3</v>
      </c>
      <c r="T23" s="33">
        <v>4.3209999999999997</v>
      </c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>
        <f>P25-$K$8</f>
        <v>0.23</v>
      </c>
      <c r="P25" s="28">
        <f>AVERAGE(Q25:U25)</f>
        <v>4.3109999999999999</v>
      </c>
      <c r="Q25" s="28">
        <v>4.3049999999999997</v>
      </c>
      <c r="R25" s="28">
        <v>4.3049999999999997</v>
      </c>
      <c r="S25" s="28">
        <v>4.3109999999999999</v>
      </c>
      <c r="T25" s="28">
        <v>4.3259999999999996</v>
      </c>
      <c r="U25" s="29">
        <v>4.3090000000000002</v>
      </c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WfyfJUqb1a/rZJPPOe8MlJYZSkWzDJUTXDNONf7K12PvRh/wzhS3JJgi2a2kT5kbZsfSwL/1S3/WCCMLseHKAQ==" saltValue="4uZfe78xe2Pg4uqjVEP7Hw==" spinCount="100000" sheet="1" objects="1" scenarios="1"/>
  <mergeCells count="31">
    <mergeCell ref="B1:E1"/>
    <mergeCell ref="C3:E3"/>
    <mergeCell ref="G3:H3"/>
    <mergeCell ref="B4:B6"/>
    <mergeCell ref="C4:E6"/>
    <mergeCell ref="F4:F6"/>
    <mergeCell ref="G4:H6"/>
    <mergeCell ref="J4:K4"/>
    <mergeCell ref="Q4:U4"/>
    <mergeCell ref="M5:N5"/>
    <mergeCell ref="O5:P5"/>
    <mergeCell ref="Q5:U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B13:H14"/>
    <mergeCell ref="M16:M31"/>
    <mergeCell ref="B9:E9"/>
    <mergeCell ref="F9:G9"/>
    <mergeCell ref="B10:H10"/>
    <mergeCell ref="B11:C11"/>
    <mergeCell ref="F11:H11"/>
    <mergeCell ref="B12:H12"/>
    <mergeCell ref="M8:M15"/>
  </mergeCells>
  <dataValidations count="4">
    <dataValidation type="list" allowBlank="1" showInputMessage="1" showErrorMessage="1" sqref="K5" xr:uid="{534CF830-061F-4995-82C1-E4A0F242531B}">
      <formula1>"2019, 2020, 2021, 2022, 2023, 2024"</formula1>
    </dataValidation>
    <dataValidation type="list" allowBlank="1" showInputMessage="1" showErrorMessage="1" sqref="K65503 K65499" xr:uid="{A92E8DBF-9904-42ED-A33E-E6B69ABCC62D}">
      <formula1>#REF!</formula1>
    </dataValidation>
    <dataValidation type="list" allowBlank="1" showInputMessage="1" showErrorMessage="1" sqref="K6" xr:uid="{B35BC556-82E4-47D4-9DBE-68A5FE1726EA}">
      <formula1>"January, February, March,April,May,June,July,August,September,October,November,December"</formula1>
    </dataValidation>
    <dataValidation type="list" allowBlank="1" showInputMessage="1" showErrorMessage="1" sqref="K9" xr:uid="{AD2485A9-1065-4AF8-A487-45755635A8A6}">
      <formula1>$O$6:$O$31</formula1>
    </dataValidation>
  </dataValidations>
  <hyperlinks>
    <hyperlink ref="M5" r:id="rId1" xr:uid="{1E71B828-85E4-4A99-BDB8-C507D2A0E44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CF7C-D034-4E47-92A6-2DBC4B69A978}">
  <dimension ref="B1:U109"/>
  <sheetViews>
    <sheetView showGridLines="0" showRowColHeaders="0" zoomScale="70" zoomScaleNormal="70" workbookViewId="0">
      <selection activeCell="U1" sqref="J1:U1048576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April</v>
      </c>
      <c r="G1" s="1">
        <f>K5</f>
        <v>2024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100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2024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12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April, 2024</v>
      </c>
      <c r="G9" s="109"/>
      <c r="H9" s="7"/>
      <c r="I9" s="98"/>
      <c r="J9" s="12" t="s">
        <v>21</v>
      </c>
      <c r="K9" s="45">
        <v>0.22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98"/>
      <c r="J10" s="14"/>
      <c r="K10" s="14"/>
      <c r="M10" s="106"/>
      <c r="N10" s="99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April 2024 is</v>
      </c>
      <c r="E11" s="62">
        <f>K9</f>
        <v>0.22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98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28">
        <v>4.6070000000000002</v>
      </c>
      <c r="R13" s="28">
        <v>4.577</v>
      </c>
      <c r="S13" s="28">
        <v>4.5570000000000004</v>
      </c>
      <c r="T13" s="28">
        <v>4.5510000000000002</v>
      </c>
      <c r="U13" s="29">
        <v>4.5369999999999999</v>
      </c>
    </row>
    <row r="14" spans="2:21" x14ac:dyDescent="0.25">
      <c r="B14" s="104"/>
      <c r="C14" s="104"/>
      <c r="D14" s="104"/>
      <c r="E14" s="104"/>
      <c r="F14" s="104"/>
      <c r="G14" s="104"/>
      <c r="H14" s="104"/>
      <c r="I14" s="98"/>
      <c r="J14" s="14"/>
      <c r="K14" s="14"/>
      <c r="M14" s="106"/>
      <c r="N14" s="99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98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33">
        <v>4.5229999999999997</v>
      </c>
      <c r="R15" s="33">
        <v>4.4829999999999997</v>
      </c>
      <c r="S15" s="33">
        <v>4.4569999999999999</v>
      </c>
      <c r="T15" s="33">
        <v>4.4470000000000001</v>
      </c>
      <c r="U15" s="34"/>
    </row>
    <row r="16" spans="2:21" ht="24" customHeight="1" x14ac:dyDescent="0.25">
      <c r="B16" s="98" t="s">
        <v>30</v>
      </c>
      <c r="I16" s="98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98"/>
      <c r="J17" s="14"/>
      <c r="K17" s="14"/>
      <c r="M17" s="106"/>
      <c r="N17" s="41" t="s">
        <v>9</v>
      </c>
      <c r="O17" s="53">
        <f>P17-$K$8</f>
        <v>0.31</v>
      </c>
      <c r="P17" s="37">
        <f>AVERAGE(Q17:U17)</f>
        <v>4.3879999999999999</v>
      </c>
      <c r="Q17" s="28">
        <v>4.4320000000000004</v>
      </c>
      <c r="R17" s="28">
        <v>4.4180000000000001</v>
      </c>
      <c r="S17" s="28">
        <v>4.3620000000000001</v>
      </c>
      <c r="T17" s="28">
        <v>4.3390000000000004</v>
      </c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98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>
        <f>P19-$K$8</f>
        <v>0.23</v>
      </c>
      <c r="P19" s="39">
        <f>AVERAGE(Q19:U19)</f>
        <v>4.306</v>
      </c>
      <c r="Q19" s="33">
        <v>4.3339999999999996</v>
      </c>
      <c r="R19" s="33">
        <v>4.3220000000000001</v>
      </c>
      <c r="S19" s="33">
        <v>4.2960000000000003</v>
      </c>
      <c r="T19" s="33">
        <v>4.2880000000000003</v>
      </c>
      <c r="U19" s="33">
        <v>4.2889999999999997</v>
      </c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>
        <f>P21-$K$8</f>
        <v>0.25</v>
      </c>
      <c r="P21" s="37">
        <f>AVERAGE(Q21:U21)</f>
        <v>4.327</v>
      </c>
      <c r="Q21" s="28">
        <v>4.3239999999999998</v>
      </c>
      <c r="R21" s="28">
        <v>4.3499999999999996</v>
      </c>
      <c r="S21" s="28">
        <v>4.32</v>
      </c>
      <c r="T21" s="28">
        <v>4.3140000000000001</v>
      </c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>
        <f>P23-$K$8</f>
        <v>0.22</v>
      </c>
      <c r="P23" s="33">
        <f>AVERAGE(Q23:U23)</f>
        <v>4.3010000000000002</v>
      </c>
      <c r="Q23" s="33">
        <v>4.2960000000000003</v>
      </c>
      <c r="R23" s="33">
        <v>4.2869999999999999</v>
      </c>
      <c r="S23" s="33">
        <v>4.3</v>
      </c>
      <c r="T23" s="33">
        <v>4.3209999999999997</v>
      </c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fBVDixIU9eMT9r93i/Ou5urz1HLcsLQqRcSxNJTZ8wyU4CZRlKbyqzC3VEOQJPeZyFNrqOE048K2atxCTlsu7A==" saltValue="M3wFhxc1G0OzSEhmhTIQag==" spinCount="100000" sheet="1" objects="1" scenarios="1"/>
  <mergeCells count="31">
    <mergeCell ref="B1:E1"/>
    <mergeCell ref="C3:E3"/>
    <mergeCell ref="G3:H3"/>
    <mergeCell ref="B4:B6"/>
    <mergeCell ref="C4:E6"/>
    <mergeCell ref="F4:F6"/>
    <mergeCell ref="G4:H6"/>
    <mergeCell ref="J4:K4"/>
    <mergeCell ref="Q4:U4"/>
    <mergeCell ref="M5:N5"/>
    <mergeCell ref="O5:P5"/>
    <mergeCell ref="Q5:U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B13:H14"/>
    <mergeCell ref="M16:M31"/>
    <mergeCell ref="B9:E9"/>
    <mergeCell ref="F9:G9"/>
    <mergeCell ref="B10:H10"/>
    <mergeCell ref="B11:C11"/>
    <mergeCell ref="F11:H11"/>
    <mergeCell ref="B12:H12"/>
    <mergeCell ref="M8:M15"/>
  </mergeCells>
  <dataValidations count="4">
    <dataValidation type="list" allowBlank="1" showInputMessage="1" showErrorMessage="1" sqref="K9" xr:uid="{AABE2B28-0E92-4B96-BEF2-7A00B800D198}">
      <formula1>$O$6:$O$31</formula1>
    </dataValidation>
    <dataValidation type="list" allowBlank="1" showInputMessage="1" showErrorMessage="1" sqref="K6" xr:uid="{1BEC6EBE-D718-4838-9879-E718FFF6305D}">
      <formula1>"January, February, March,April,May,June,July,August,September,October,November,December"</formula1>
    </dataValidation>
    <dataValidation type="list" allowBlank="1" showInputMessage="1" showErrorMessage="1" sqref="K65503 K65499" xr:uid="{71BF0C7D-97AF-48D5-B493-9C928C2F42B2}">
      <formula1>#REF!</formula1>
    </dataValidation>
    <dataValidation type="list" allowBlank="1" showInputMessage="1" showErrorMessage="1" sqref="K5" xr:uid="{534C2572-1EBF-4572-B6DB-9E090001482E}">
      <formula1>"2019, 2020, 2021, 2022, 2023, 2024"</formula1>
    </dataValidation>
  </dataValidations>
  <hyperlinks>
    <hyperlink ref="M5" r:id="rId1" xr:uid="{AC618631-D97A-4620-B4E5-C3D10D20A3A9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C06E-ED39-42AD-84D7-F55F6FD19BC7}">
  <dimension ref="B1:U109"/>
  <sheetViews>
    <sheetView showGridLines="0" showRowColHeaders="0" zoomScale="70" zoomScaleNormal="70" workbookViewId="0">
      <selection activeCell="B33" sqref="B33:B35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March</v>
      </c>
      <c r="G1" s="1">
        <f>K5</f>
        <v>2024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97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2024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11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March, 2024</v>
      </c>
      <c r="G9" s="109"/>
      <c r="H9" s="7"/>
      <c r="I9" s="95"/>
      <c r="J9" s="12" t="s">
        <v>21</v>
      </c>
      <c r="K9" s="45">
        <v>0.25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95"/>
      <c r="J10" s="14"/>
      <c r="K10" s="14"/>
      <c r="M10" s="106"/>
      <c r="N10" s="96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March 2024 is</v>
      </c>
      <c r="E11" s="62">
        <f>K9</f>
        <v>0.25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95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28">
        <v>4.6070000000000002</v>
      </c>
      <c r="R13" s="28">
        <v>4.577</v>
      </c>
      <c r="S13" s="28">
        <v>4.5570000000000004</v>
      </c>
      <c r="T13" s="28">
        <v>4.5510000000000002</v>
      </c>
      <c r="U13" s="29">
        <v>4.5369999999999999</v>
      </c>
    </row>
    <row r="14" spans="2:21" x14ac:dyDescent="0.25">
      <c r="B14" s="104"/>
      <c r="C14" s="104"/>
      <c r="D14" s="104"/>
      <c r="E14" s="104"/>
      <c r="F14" s="104"/>
      <c r="G14" s="104"/>
      <c r="H14" s="104"/>
      <c r="I14" s="95"/>
      <c r="J14" s="14"/>
      <c r="K14" s="14"/>
      <c r="M14" s="106"/>
      <c r="N14" s="96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95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33">
        <v>4.5229999999999997</v>
      </c>
      <c r="R15" s="33">
        <v>4.4829999999999997</v>
      </c>
      <c r="S15" s="33">
        <v>4.4569999999999999</v>
      </c>
      <c r="T15" s="33">
        <v>4.4470000000000001</v>
      </c>
      <c r="U15" s="34"/>
    </row>
    <row r="16" spans="2:21" ht="24" customHeight="1" x14ac:dyDescent="0.25">
      <c r="B16" s="95" t="s">
        <v>30</v>
      </c>
      <c r="I16" s="95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95"/>
      <c r="J17" s="14"/>
      <c r="K17" s="14"/>
      <c r="M17" s="106"/>
      <c r="N17" s="41" t="s">
        <v>9</v>
      </c>
      <c r="O17" s="53">
        <f>P17-$K$8</f>
        <v>0.31</v>
      </c>
      <c r="P17" s="37">
        <f>AVERAGE(Q17:U17)</f>
        <v>4.3879999999999999</v>
      </c>
      <c r="Q17" s="28">
        <v>4.4320000000000004</v>
      </c>
      <c r="R17" s="28">
        <v>4.4180000000000001</v>
      </c>
      <c r="S17" s="28">
        <v>4.3620000000000001</v>
      </c>
      <c r="T17" s="28">
        <v>4.3390000000000004</v>
      </c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95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>
        <f>P19-$K$8</f>
        <v>0.23</v>
      </c>
      <c r="P19" s="39">
        <f>AVERAGE(Q19:U19)</f>
        <v>4.306</v>
      </c>
      <c r="Q19" s="33">
        <v>4.3339999999999996</v>
      </c>
      <c r="R19" s="33">
        <v>4.3220000000000001</v>
      </c>
      <c r="S19" s="33">
        <v>4.2960000000000003</v>
      </c>
      <c r="T19" s="33">
        <v>4.2880000000000003</v>
      </c>
      <c r="U19" s="33">
        <v>4.2889999999999997</v>
      </c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>
        <f>P21-$K$8</f>
        <v>0.25</v>
      </c>
      <c r="P21" s="37">
        <f>AVERAGE(Q21:U21)</f>
        <v>4.327</v>
      </c>
      <c r="Q21" s="28">
        <v>4.3239999999999998</v>
      </c>
      <c r="R21" s="28">
        <v>4.3499999999999996</v>
      </c>
      <c r="S21" s="28">
        <v>4.32</v>
      </c>
      <c r="T21" s="28">
        <v>4.3140000000000001</v>
      </c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bxTk1ac6kXWqVuRmcnvdmZrANSo0VVVEIKl78M3FW2s9kfdVT00RRelnH1xa2r4eh8LgsuPXxOf9cd39GfYWqQ==" saltValue="8kIIjC31rQT8vvyj4XoXWw==" spinCount="100000" sheet="1" objects="1" scenarios="1"/>
  <mergeCells count="31">
    <mergeCell ref="B1:E1"/>
    <mergeCell ref="C3:E3"/>
    <mergeCell ref="G3:H3"/>
    <mergeCell ref="B4:B6"/>
    <mergeCell ref="C4:E6"/>
    <mergeCell ref="F4:F6"/>
    <mergeCell ref="G4:H6"/>
    <mergeCell ref="J4:K4"/>
    <mergeCell ref="Q4:U4"/>
    <mergeCell ref="M5:N5"/>
    <mergeCell ref="O5:P5"/>
    <mergeCell ref="Q5:U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B13:H14"/>
    <mergeCell ref="M16:M31"/>
    <mergeCell ref="B9:E9"/>
    <mergeCell ref="F9:G9"/>
    <mergeCell ref="B10:H10"/>
    <mergeCell ref="B11:C11"/>
    <mergeCell ref="F11:H11"/>
    <mergeCell ref="B12:H12"/>
    <mergeCell ref="M8:M15"/>
  </mergeCells>
  <dataValidations count="4">
    <dataValidation type="list" allowBlank="1" showInputMessage="1" showErrorMessage="1" sqref="K5" xr:uid="{AB3FEB15-73F9-4A42-B08D-9898D44E5291}">
      <formula1>"2019, 2020, 2021, 2022, 2023, 2024"</formula1>
    </dataValidation>
    <dataValidation type="list" allowBlank="1" showInputMessage="1" showErrorMessage="1" sqref="K65503 K65499" xr:uid="{BD0BDEC0-F54D-41D6-9E96-60C293DE8FA5}">
      <formula1>#REF!</formula1>
    </dataValidation>
    <dataValidation type="list" allowBlank="1" showInputMessage="1" showErrorMessage="1" sqref="K6" xr:uid="{E1842F1A-5E6C-4922-B069-FABA63D03B4D}">
      <formula1>"January, February, March,April,May,June,July,August,September,October,November,December"</formula1>
    </dataValidation>
    <dataValidation type="list" allowBlank="1" showInputMessage="1" showErrorMessage="1" sqref="K9" xr:uid="{B79E23F8-92ED-4EFC-B351-0622C087AF2E}">
      <formula1>$O$6:$O$31</formula1>
    </dataValidation>
  </dataValidations>
  <hyperlinks>
    <hyperlink ref="M5" r:id="rId1" xr:uid="{F8F0CFEE-4861-4224-9A8C-79EA70E794C2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5EEAE-1446-4357-8C9C-71CB61770B1C}">
  <dimension ref="B1:U109"/>
  <sheetViews>
    <sheetView showGridLines="0" showRowColHeaders="0" zoomScale="70" zoomScaleNormal="70" workbookViewId="0">
      <selection activeCell="D30" sqref="D30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February</v>
      </c>
      <c r="G1" s="1">
        <f>K5</f>
        <v>2024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94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2024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10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February, 2024</v>
      </c>
      <c r="G9" s="109"/>
      <c r="H9" s="7"/>
      <c r="I9" s="92"/>
      <c r="J9" s="12" t="s">
        <v>21</v>
      </c>
      <c r="K9" s="45">
        <v>0.23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92"/>
      <c r="J10" s="14"/>
      <c r="K10" s="14"/>
      <c r="M10" s="106"/>
      <c r="N10" s="93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February 2024 is</v>
      </c>
      <c r="E11" s="62">
        <f>K9</f>
        <v>0.23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92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28">
        <v>4.6070000000000002</v>
      </c>
      <c r="R13" s="28">
        <v>4.577</v>
      </c>
      <c r="S13" s="28">
        <v>4.5570000000000004</v>
      </c>
      <c r="T13" s="28">
        <v>4.5510000000000002</v>
      </c>
      <c r="U13" s="29">
        <v>4.5369999999999999</v>
      </c>
    </row>
    <row r="14" spans="2:21" x14ac:dyDescent="0.25">
      <c r="B14" s="104"/>
      <c r="C14" s="104"/>
      <c r="D14" s="104"/>
      <c r="E14" s="104"/>
      <c r="F14" s="104"/>
      <c r="G14" s="104"/>
      <c r="H14" s="104"/>
      <c r="I14" s="92"/>
      <c r="J14" s="14"/>
      <c r="K14" s="14"/>
      <c r="M14" s="106"/>
      <c r="N14" s="93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92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33">
        <v>4.5229999999999997</v>
      </c>
      <c r="R15" s="33">
        <v>4.4829999999999997</v>
      </c>
      <c r="S15" s="33">
        <v>4.4569999999999999</v>
      </c>
      <c r="T15" s="33">
        <v>4.4470000000000001</v>
      </c>
      <c r="U15" s="34"/>
    </row>
    <row r="16" spans="2:21" ht="24" customHeight="1" x14ac:dyDescent="0.25">
      <c r="B16" s="92" t="s">
        <v>30</v>
      </c>
      <c r="I16" s="92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92"/>
      <c r="J17" s="14"/>
      <c r="K17" s="14"/>
      <c r="M17" s="106"/>
      <c r="N17" s="41" t="s">
        <v>9</v>
      </c>
      <c r="O17" s="53">
        <f>P17-$K$8</f>
        <v>0.31</v>
      </c>
      <c r="P17" s="37">
        <f>AVERAGE(Q17:U17)</f>
        <v>4.3879999999999999</v>
      </c>
      <c r="Q17" s="28">
        <v>4.4320000000000004</v>
      </c>
      <c r="R17" s="28">
        <v>4.4180000000000001</v>
      </c>
      <c r="S17" s="28">
        <v>4.3620000000000001</v>
      </c>
      <c r="T17" s="28">
        <v>4.3390000000000004</v>
      </c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92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>
        <f>P19-$K$8</f>
        <v>0.23</v>
      </c>
      <c r="P19" s="39">
        <f>AVERAGE(Q19:U19)</f>
        <v>4.306</v>
      </c>
      <c r="Q19" s="33">
        <v>4.3339999999999996</v>
      </c>
      <c r="R19" s="33">
        <v>4.3220000000000001</v>
      </c>
      <c r="S19" s="33">
        <v>4.2960000000000003</v>
      </c>
      <c r="T19" s="33">
        <v>4.2880000000000003</v>
      </c>
      <c r="U19" s="33">
        <v>4.2889999999999997</v>
      </c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 t="e">
        <f>P21-$K$8</f>
        <v>#DIV/0!</v>
      </c>
      <c r="P21" s="37" t="e">
        <f>AVERAGE(Q21:U21)</f>
        <v>#DIV/0!</v>
      </c>
      <c r="Q21" s="28"/>
      <c r="R21" s="28"/>
      <c r="S21" s="28"/>
      <c r="T21" s="28"/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mergeCells count="31">
    <mergeCell ref="B1:E1"/>
    <mergeCell ref="C3:E3"/>
    <mergeCell ref="G3:H3"/>
    <mergeCell ref="B4:B6"/>
    <mergeCell ref="C4:E6"/>
    <mergeCell ref="F4:F6"/>
    <mergeCell ref="G4:H6"/>
    <mergeCell ref="J4:K4"/>
    <mergeCell ref="Q4:U4"/>
    <mergeCell ref="M5:N5"/>
    <mergeCell ref="O5:P5"/>
    <mergeCell ref="Q5:U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B13:H14"/>
    <mergeCell ref="M16:M31"/>
    <mergeCell ref="B9:E9"/>
    <mergeCell ref="F9:G9"/>
    <mergeCell ref="B10:H10"/>
    <mergeCell ref="B11:C11"/>
    <mergeCell ref="F11:H11"/>
    <mergeCell ref="B12:H12"/>
    <mergeCell ref="M8:M15"/>
  </mergeCells>
  <dataValidations count="4">
    <dataValidation type="list" allowBlank="1" showInputMessage="1" showErrorMessage="1" sqref="K9" xr:uid="{639BD7F2-5168-4081-9CCD-B5C124272853}">
      <formula1>$O$6:$O$31</formula1>
    </dataValidation>
    <dataValidation type="list" allowBlank="1" showInputMessage="1" showErrorMessage="1" sqref="K6" xr:uid="{F102B34E-87EB-47D0-BD91-14FAEE959BFE}">
      <formula1>"January, February, March,April,May,June,July,August,September,October,November,December"</formula1>
    </dataValidation>
    <dataValidation type="list" allowBlank="1" showInputMessage="1" showErrorMessage="1" sqref="K65503 K65499" xr:uid="{45CAE22F-F1FA-4038-A679-90E4E808B29F}">
      <formula1>#REF!</formula1>
    </dataValidation>
    <dataValidation type="list" allowBlank="1" showInputMessage="1" showErrorMessage="1" sqref="K5" xr:uid="{D7AB7A55-B993-4F96-8A6E-A1BBB924BB92}">
      <formula1>"2019, 2020, 2021, 2022, 2023, 2024"</formula1>
    </dataValidation>
  </dataValidations>
  <hyperlinks>
    <hyperlink ref="M5" r:id="rId1" xr:uid="{66233AE0-F25F-4A6F-B3B3-C330CAC10D4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04040-E006-4D41-8967-5A18562A4B82}">
  <dimension ref="B1:V109"/>
  <sheetViews>
    <sheetView showGridLines="0" showRowColHeaders="0" zoomScale="70" zoomScaleNormal="70" workbookViewId="0">
      <selection activeCell="J1" sqref="J1:V1048576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2" width="9.109375" style="5" hidden="1" customWidth="1"/>
    <col min="23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January</v>
      </c>
      <c r="G1" s="1">
        <f>K5</f>
        <v>2024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91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2024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9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January, 2024</v>
      </c>
      <c r="G9" s="109"/>
      <c r="H9" s="7"/>
      <c r="I9" s="89"/>
      <c r="J9" s="12" t="s">
        <v>21</v>
      </c>
      <c r="K9" s="45">
        <v>0.31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89"/>
      <c r="J10" s="14"/>
      <c r="K10" s="14"/>
      <c r="M10" s="106"/>
      <c r="N10" s="90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January 2024 is</v>
      </c>
      <c r="E11" s="62">
        <f>K9</f>
        <v>0.31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89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28">
        <v>4.6070000000000002</v>
      </c>
      <c r="R13" s="28">
        <v>4.577</v>
      </c>
      <c r="S13" s="28">
        <v>4.5570000000000004</v>
      </c>
      <c r="T13" s="28">
        <v>4.5510000000000002</v>
      </c>
      <c r="U13" s="29">
        <v>4.5369999999999999</v>
      </c>
    </row>
    <row r="14" spans="2:21" x14ac:dyDescent="0.25">
      <c r="B14" s="104"/>
      <c r="C14" s="104"/>
      <c r="D14" s="104"/>
      <c r="E14" s="104"/>
      <c r="F14" s="104"/>
      <c r="G14" s="104"/>
      <c r="H14" s="104"/>
      <c r="I14" s="89"/>
      <c r="J14" s="14"/>
      <c r="K14" s="14"/>
      <c r="M14" s="106"/>
      <c r="N14" s="90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89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33">
        <v>4.5229999999999997</v>
      </c>
      <c r="R15" s="33">
        <v>4.4829999999999997</v>
      </c>
      <c r="S15" s="33">
        <v>4.4569999999999999</v>
      </c>
      <c r="T15" s="33">
        <v>4.4470000000000001</v>
      </c>
      <c r="U15" s="34"/>
    </row>
    <row r="16" spans="2:21" ht="24" customHeight="1" x14ac:dyDescent="0.25">
      <c r="B16" s="89" t="s">
        <v>30</v>
      </c>
      <c r="I16" s="89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89"/>
      <c r="J17" s="14"/>
      <c r="K17" s="14"/>
      <c r="M17" s="106"/>
      <c r="N17" s="41" t="s">
        <v>9</v>
      </c>
      <c r="O17" s="53">
        <f>P17-$K$8</f>
        <v>0.31</v>
      </c>
      <c r="P17" s="37">
        <f>AVERAGE(Q17:U17)</f>
        <v>4.3879999999999999</v>
      </c>
      <c r="Q17" s="28">
        <v>4.4320000000000004</v>
      </c>
      <c r="R17" s="28">
        <v>4.4180000000000001</v>
      </c>
      <c r="S17" s="28">
        <v>4.3620000000000001</v>
      </c>
      <c r="T17" s="28">
        <v>4.3390000000000004</v>
      </c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89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 t="e">
        <f>P19-$K$8</f>
        <v>#DIV/0!</v>
      </c>
      <c r="P19" s="39" t="e">
        <f>AVERAGE(Q19:U19)</f>
        <v>#DIV/0!</v>
      </c>
      <c r="Q19" s="33"/>
      <c r="R19" s="33"/>
      <c r="S19" s="33"/>
      <c r="T19" s="33"/>
      <c r="U19" s="49"/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 t="e">
        <f>P21-$K$8</f>
        <v>#DIV/0!</v>
      </c>
      <c r="P21" s="37" t="e">
        <f>AVERAGE(Q21:U21)</f>
        <v>#DIV/0!</v>
      </c>
      <c r="Q21" s="28"/>
      <c r="R21" s="28"/>
      <c r="S21" s="28"/>
      <c r="T21" s="28"/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NA0iCFChut0txV83kq+xJP6UqJPsj+ggkxmS5palur1M/Zp+6DDBlMsG6nqJbvUxC6tJuhJ8MDA5pLsuhUztTg==" saltValue="H9JJejQ7b23aZxRv8u2VKw==" spinCount="100000" sheet="1" objects="1" scenarios="1"/>
  <mergeCells count="31">
    <mergeCell ref="B1:E1"/>
    <mergeCell ref="C3:E3"/>
    <mergeCell ref="G3:H3"/>
    <mergeCell ref="B4:B6"/>
    <mergeCell ref="C4:E6"/>
    <mergeCell ref="F4:F6"/>
    <mergeCell ref="G4:H6"/>
    <mergeCell ref="J4:K4"/>
    <mergeCell ref="Q4:U4"/>
    <mergeCell ref="M5:N5"/>
    <mergeCell ref="O5:P5"/>
    <mergeCell ref="Q5:U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B13:H14"/>
    <mergeCell ref="M16:M31"/>
    <mergeCell ref="B9:E9"/>
    <mergeCell ref="F9:G9"/>
    <mergeCell ref="B10:H10"/>
    <mergeCell ref="B11:C11"/>
    <mergeCell ref="F11:H11"/>
    <mergeCell ref="B12:H12"/>
    <mergeCell ref="M8:M15"/>
  </mergeCells>
  <dataValidations count="4">
    <dataValidation type="list" allowBlank="1" showInputMessage="1" showErrorMessage="1" sqref="K5" xr:uid="{E8C9F750-A676-41DC-A60D-9A5EB914086C}">
      <formula1>"2019, 2020, 2021, 2022, 2023, 2024"</formula1>
    </dataValidation>
    <dataValidation type="list" allowBlank="1" showInputMessage="1" showErrorMessage="1" sqref="K65503 K65499" xr:uid="{7859F33F-115B-4987-85A9-110C294DB7C1}">
      <formula1>#REF!</formula1>
    </dataValidation>
    <dataValidation type="list" allowBlank="1" showInputMessage="1" showErrorMessage="1" sqref="K6" xr:uid="{5EB3980F-3A80-47E5-8BED-ED8DEE70A44D}">
      <formula1>"January, February, March,April,May,June,July,August,September,October,November,December"</formula1>
    </dataValidation>
    <dataValidation type="list" allowBlank="1" showInputMessage="1" showErrorMessage="1" sqref="K9" xr:uid="{6C8D8740-2870-47E8-8A69-80F2D5F46C18}">
      <formula1>$O$6:$O$31</formula1>
    </dataValidation>
  </dataValidations>
  <hyperlinks>
    <hyperlink ref="M5" r:id="rId1" xr:uid="{FA7211BF-C20D-48C1-B7A9-210E32F0F0A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F484F-2B96-4DF4-97B9-20AEA8AE277C}">
  <dimension ref="B1:U109"/>
  <sheetViews>
    <sheetView showGridLines="0" showRowColHeaders="0" zoomScale="70" zoomScaleNormal="70" workbookViewId="0">
      <selection activeCell="B13" sqref="B13:H14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December</v>
      </c>
      <c r="G1" s="1">
        <f>K5</f>
        <v>2023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85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2023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19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December, 2023</v>
      </c>
      <c r="G9" s="109"/>
      <c r="H9" s="7"/>
      <c r="I9" s="87"/>
      <c r="J9" s="12" t="s">
        <v>21</v>
      </c>
      <c r="K9" s="45">
        <v>0.4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87"/>
      <c r="J10" s="14"/>
      <c r="K10" s="14"/>
      <c r="M10" s="106"/>
      <c r="N10" s="86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December 2023 is</v>
      </c>
      <c r="E11" s="62">
        <f>K9</f>
        <v>0.4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thickBot="1" x14ac:dyDescent="0.3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Top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87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80">
        <v>4.6070000000000002</v>
      </c>
      <c r="R13" s="81">
        <v>4.577</v>
      </c>
      <c r="S13" s="82">
        <v>4.5570000000000004</v>
      </c>
      <c r="T13" s="83">
        <v>4.5510000000000002</v>
      </c>
      <c r="U13" s="84">
        <v>4.5369999999999999</v>
      </c>
    </row>
    <row r="14" spans="2:21" ht="23.4" thickBot="1" x14ac:dyDescent="0.3">
      <c r="B14" s="104"/>
      <c r="C14" s="104"/>
      <c r="D14" s="104"/>
      <c r="E14" s="104"/>
      <c r="F14" s="104"/>
      <c r="G14" s="104"/>
      <c r="H14" s="104"/>
      <c r="I14" s="87"/>
      <c r="J14" s="14"/>
      <c r="K14" s="14"/>
      <c r="M14" s="106"/>
      <c r="N14" s="86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Top="1" thickBot="1" x14ac:dyDescent="0.3">
      <c r="E15" s="61"/>
      <c r="F15" s="61"/>
      <c r="G15" s="61"/>
      <c r="H15" s="61"/>
      <c r="I15" s="87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83">
        <v>4.5229999999999997</v>
      </c>
      <c r="R15" s="84">
        <v>4.4829999999999997</v>
      </c>
      <c r="S15" s="88">
        <v>4.4569999999999999</v>
      </c>
      <c r="T15" s="88">
        <v>4.4470000000000001</v>
      </c>
      <c r="U15" s="34"/>
    </row>
    <row r="16" spans="2:21" ht="24" customHeight="1" x14ac:dyDescent="0.25">
      <c r="B16" s="87" t="s">
        <v>30</v>
      </c>
      <c r="I16" s="87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87"/>
      <c r="J17" s="14"/>
      <c r="K17" s="14"/>
      <c r="M17" s="106"/>
      <c r="N17" s="41" t="s">
        <v>9</v>
      </c>
      <c r="O17" s="53" t="e">
        <f>P17-$K$8</f>
        <v>#DIV/0!</v>
      </c>
      <c r="P17" s="37" t="e">
        <f>AVERAGE(Q17:U17)</f>
        <v>#DIV/0!</v>
      </c>
      <c r="Q17" s="28"/>
      <c r="R17" s="28"/>
      <c r="S17" s="28"/>
      <c r="T17" s="28"/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87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 t="e">
        <f>P19-$K$8</f>
        <v>#DIV/0!</v>
      </c>
      <c r="P19" s="39" t="e">
        <f>AVERAGE(Q19:U19)</f>
        <v>#DIV/0!</v>
      </c>
      <c r="Q19" s="33"/>
      <c r="R19" s="33"/>
      <c r="S19" s="33"/>
      <c r="T19" s="33"/>
      <c r="U19" s="49"/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 t="e">
        <f>P21-$K$8</f>
        <v>#DIV/0!</v>
      </c>
      <c r="P21" s="37" t="e">
        <f>AVERAGE(Q21:U21)</f>
        <v>#DIV/0!</v>
      </c>
      <c r="Q21" s="28"/>
      <c r="R21" s="28"/>
      <c r="S21" s="28"/>
      <c r="T21" s="28"/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wfQu+t5rA7tw1TnKinjA8FLcJ2RQwQqgy6IYruCfGMzm9px7N7gQWyPv3ZnXlsv5xiOECbA4V5mUZPE/uD6RWQ==" saltValue="WNNiOXdqCE3pg4W3Thhrsw==" spinCount="100000" sheet="1" objects="1" scenarios="1"/>
  <mergeCells count="31">
    <mergeCell ref="B1:E1"/>
    <mergeCell ref="C3:E3"/>
    <mergeCell ref="G3:H3"/>
    <mergeCell ref="B4:B6"/>
    <mergeCell ref="C4:E6"/>
    <mergeCell ref="F4:F6"/>
    <mergeCell ref="G4:H6"/>
    <mergeCell ref="J4:K4"/>
    <mergeCell ref="Q4:U4"/>
    <mergeCell ref="M5:N5"/>
    <mergeCell ref="O5:P5"/>
    <mergeCell ref="Q5:U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B13:H14"/>
    <mergeCell ref="M16:M31"/>
    <mergeCell ref="B9:E9"/>
    <mergeCell ref="F9:G9"/>
    <mergeCell ref="B10:H10"/>
    <mergeCell ref="B11:C11"/>
    <mergeCell ref="F11:H11"/>
    <mergeCell ref="B12:H12"/>
    <mergeCell ref="M8:M15"/>
  </mergeCells>
  <dataValidations count="4">
    <dataValidation type="list" allowBlank="1" showInputMessage="1" showErrorMessage="1" sqref="K9" xr:uid="{79C9E25D-8213-4EAF-A2A8-BFB37641A158}">
      <formula1>$O$6:$O$31</formula1>
    </dataValidation>
    <dataValidation type="list" allowBlank="1" showInputMessage="1" showErrorMessage="1" sqref="K6" xr:uid="{DAEE70EB-B85C-4341-BE36-D3CFD4264FFB}">
      <formula1>"January, February, March,April,May,June,July,August,September,October,November,December"</formula1>
    </dataValidation>
    <dataValidation type="list" allowBlank="1" showInputMessage="1" showErrorMessage="1" sqref="K65503 K65499" xr:uid="{6A6E328C-9D15-4A50-801D-370411EE8919}">
      <formula1>#REF!</formula1>
    </dataValidation>
    <dataValidation type="list" allowBlank="1" showInputMessage="1" showErrorMessage="1" sqref="K5" xr:uid="{14184D79-A1CE-401A-A5CC-538EFCE6F16F}">
      <formula1>"2019, 2020, 2021, 2022, 2023, 2024"</formula1>
    </dataValidation>
  </dataValidations>
  <hyperlinks>
    <hyperlink ref="M5" r:id="rId1" xr:uid="{3EEDA43B-D00C-4663-9E3A-D1DF5C3CAF9B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61DE-1FD2-4C5E-A944-0EE6D8BF1920}">
  <dimension ref="B1:U109"/>
  <sheetViews>
    <sheetView showGridLines="0" showRowColHeaders="0" zoomScale="70" zoomScaleNormal="7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November</v>
      </c>
      <c r="G1" s="1">
        <f>K5</f>
        <v>2023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79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2023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18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November, 2023</v>
      </c>
      <c r="G9" s="109"/>
      <c r="H9" s="7"/>
      <c r="I9" s="77"/>
      <c r="J9" s="12" t="s">
        <v>21</v>
      </c>
      <c r="K9" s="45">
        <v>0.48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77"/>
      <c r="J10" s="14"/>
      <c r="K10" s="14"/>
      <c r="M10" s="106"/>
      <c r="N10" s="78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November 2023 is</v>
      </c>
      <c r="E11" s="62">
        <f>K9</f>
        <v>0.48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thickBot="1" x14ac:dyDescent="0.3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Top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77"/>
      <c r="J13" s="14"/>
      <c r="K13" s="14"/>
      <c r="M13" s="106"/>
      <c r="N13" s="27" t="s">
        <v>18</v>
      </c>
      <c r="O13" s="53">
        <f>P13-$K$8</f>
        <v>0.48</v>
      </c>
      <c r="P13" s="37">
        <f>AVERAGE(Q13:U13)</f>
        <v>4.5659999999999998</v>
      </c>
      <c r="Q13" s="80">
        <v>4.6070000000000002</v>
      </c>
      <c r="R13" s="81">
        <v>4.577</v>
      </c>
      <c r="S13" s="82">
        <v>4.5570000000000004</v>
      </c>
      <c r="T13" s="83">
        <v>4.5510000000000002</v>
      </c>
      <c r="U13" s="84">
        <v>4.5369999999999999</v>
      </c>
    </row>
    <row r="14" spans="2:21" ht="23.4" thickBot="1" x14ac:dyDescent="0.3">
      <c r="B14" s="104"/>
      <c r="C14" s="104"/>
      <c r="D14" s="104"/>
      <c r="E14" s="104"/>
      <c r="F14" s="104"/>
      <c r="G14" s="104"/>
      <c r="H14" s="104"/>
      <c r="I14" s="77"/>
      <c r="J14" s="14"/>
      <c r="K14" s="14"/>
      <c r="M14" s="106"/>
      <c r="N14" s="78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Top="1" thickBot="1" x14ac:dyDescent="0.3">
      <c r="E15" s="61"/>
      <c r="F15" s="61"/>
      <c r="G15" s="61"/>
      <c r="H15" s="61"/>
      <c r="I15" s="77"/>
      <c r="J15" s="14"/>
      <c r="K15" s="14"/>
      <c r="M15" s="107"/>
      <c r="N15" s="32" t="s">
        <v>19</v>
      </c>
      <c r="O15" s="55">
        <f>P15-$K$8</f>
        <v>0.4</v>
      </c>
      <c r="P15" s="39">
        <f>AVERAGE(Q15:U15)</f>
        <v>4.4779999999999998</v>
      </c>
      <c r="Q15" s="83">
        <v>4.5229999999999997</v>
      </c>
      <c r="R15" s="84">
        <v>4.4829999999999997</v>
      </c>
      <c r="S15" s="88">
        <v>4.4569999999999999</v>
      </c>
      <c r="T15" s="88">
        <v>4.4470000000000001</v>
      </c>
      <c r="U15" s="34"/>
    </row>
    <row r="16" spans="2:21" ht="24" customHeight="1" x14ac:dyDescent="0.25">
      <c r="B16" s="77" t="s">
        <v>30</v>
      </c>
      <c r="I16" s="77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77"/>
      <c r="J17" s="14"/>
      <c r="K17" s="14"/>
      <c r="M17" s="106"/>
      <c r="N17" s="41" t="s">
        <v>9</v>
      </c>
      <c r="O17" s="53" t="e">
        <f>P17-$K$8</f>
        <v>#DIV/0!</v>
      </c>
      <c r="P17" s="37" t="e">
        <f>AVERAGE(Q17:U17)</f>
        <v>#DIV/0!</v>
      </c>
      <c r="Q17" s="28"/>
      <c r="R17" s="28"/>
      <c r="S17" s="28"/>
      <c r="T17" s="28"/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77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 t="e">
        <f>P19-$K$8</f>
        <v>#DIV/0!</v>
      </c>
      <c r="P19" s="39" t="e">
        <f>AVERAGE(Q19:U19)</f>
        <v>#DIV/0!</v>
      </c>
      <c r="Q19" s="33"/>
      <c r="R19" s="33"/>
      <c r="S19" s="33"/>
      <c r="T19" s="33"/>
      <c r="U19" s="49"/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 t="e">
        <f>P21-$K$8</f>
        <v>#DIV/0!</v>
      </c>
      <c r="P21" s="37" t="e">
        <f>AVERAGE(Q21:U21)</f>
        <v>#DIV/0!</v>
      </c>
      <c r="Q21" s="28"/>
      <c r="R21" s="28"/>
      <c r="S21" s="28"/>
      <c r="T21" s="28"/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o/npya0+eeGhNx8sp/u5ivG/0ls2SaQV6MLxxFQJEKrGpc2PEHBB5XXp+eRo+Or/w4ItPitcTI+Ssh5waW7wVQ==" saltValue="aDSF11dNL5500VZ2H4MVIw==" spinCount="100000" sheet="1" objects="1" scenarios="1"/>
  <mergeCells count="31">
    <mergeCell ref="B13:H14"/>
    <mergeCell ref="M16:M31"/>
    <mergeCell ref="B9:E9"/>
    <mergeCell ref="F9:G9"/>
    <mergeCell ref="B10:H10"/>
    <mergeCell ref="B11:C11"/>
    <mergeCell ref="F11:H11"/>
    <mergeCell ref="B12:H12"/>
    <mergeCell ref="M8:M1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J4:K4"/>
    <mergeCell ref="Q4:U4"/>
    <mergeCell ref="M5:N5"/>
    <mergeCell ref="O5:P5"/>
    <mergeCell ref="Q5:U5"/>
    <mergeCell ref="B1:E1"/>
    <mergeCell ref="C3:E3"/>
    <mergeCell ref="G3:H3"/>
    <mergeCell ref="B4:B6"/>
    <mergeCell ref="C4:E6"/>
    <mergeCell ref="F4:F6"/>
    <mergeCell ref="G4:H6"/>
  </mergeCells>
  <dataValidations count="4">
    <dataValidation type="list" allowBlank="1" showInputMessage="1" showErrorMessage="1" sqref="K5" xr:uid="{6B1D20D1-6606-47DC-8805-887A864C5E13}">
      <formula1>"2019, 2020, 2021, 2022, 2023, 2024"</formula1>
    </dataValidation>
    <dataValidation type="list" allowBlank="1" showInputMessage="1" showErrorMessage="1" sqref="K65503 K65499" xr:uid="{33CA09CB-92EE-4CBD-BC26-1C5861A6BBB0}">
      <formula1>#REF!</formula1>
    </dataValidation>
    <dataValidation type="list" allowBlank="1" showInputMessage="1" showErrorMessage="1" sqref="K6" xr:uid="{9D5A4DDF-B0B7-4AFA-BB41-B126007CA161}">
      <formula1>"January, February, March,April,May,June,July,August,September,October,November,December"</formula1>
    </dataValidation>
    <dataValidation type="list" allowBlank="1" showInputMessage="1" showErrorMessage="1" sqref="K9" xr:uid="{274C225A-B28F-41E6-A0DA-A7BF291CE49D}">
      <formula1>$O$6:$O$31</formula1>
    </dataValidation>
  </dataValidations>
  <hyperlinks>
    <hyperlink ref="M5" r:id="rId1" xr:uid="{6FF7179F-5DA7-4CD2-ADE7-4953725B035E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34C2-883D-4850-BF38-564AC69B0A21}">
  <dimension ref="B1:U109"/>
  <sheetViews>
    <sheetView showGridLines="0" showRowColHeaders="0" zoomScale="70" zoomScaleNormal="70" workbookViewId="0">
      <selection activeCell="AB17" sqref="AB17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October</v>
      </c>
      <c r="G1" s="1">
        <f>K5</f>
        <v>2023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76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2023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17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October, 2023</v>
      </c>
      <c r="G9" s="109"/>
      <c r="H9" s="7"/>
      <c r="I9" s="74"/>
      <c r="J9" s="12" t="s">
        <v>21</v>
      </c>
      <c r="K9" s="45">
        <v>0.45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74"/>
      <c r="J10" s="14"/>
      <c r="K10" s="14"/>
      <c r="M10" s="106"/>
      <c r="N10" s="75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October 2023 is</v>
      </c>
      <c r="E11" s="62">
        <f>K9</f>
        <v>0.45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>
        <f>P11-$K$8</f>
        <v>0.45</v>
      </c>
      <c r="P11" s="33">
        <f>AVERAGE(Q11:U11)</f>
        <v>4.5350000000000001</v>
      </c>
      <c r="Q11" s="33">
        <v>4.4669999999999996</v>
      </c>
      <c r="R11" s="33">
        <v>4.4779999999999998</v>
      </c>
      <c r="S11" s="33">
        <v>4.5869999999999997</v>
      </c>
      <c r="T11" s="33">
        <v>4.6070000000000002</v>
      </c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74"/>
      <c r="J13" s="14"/>
      <c r="K13" s="14"/>
      <c r="M13" s="106"/>
      <c r="N13" s="27" t="s">
        <v>18</v>
      </c>
      <c r="O13" s="53" t="e">
        <f>P13-$K$8</f>
        <v>#DIV/0!</v>
      </c>
      <c r="P13" s="37" t="e">
        <f>AVERAGE(Q13:U13)</f>
        <v>#DIV/0!</v>
      </c>
      <c r="Q13" s="28"/>
      <c r="R13" s="28"/>
      <c r="S13" s="28"/>
      <c r="T13" s="28"/>
      <c r="U13" s="49"/>
    </row>
    <row r="14" spans="2:21" x14ac:dyDescent="0.25">
      <c r="B14" s="104"/>
      <c r="C14" s="104"/>
      <c r="D14" s="104"/>
      <c r="E14" s="104"/>
      <c r="F14" s="104"/>
      <c r="G14" s="104"/>
      <c r="H14" s="104"/>
      <c r="I14" s="74"/>
      <c r="J14" s="14"/>
      <c r="K14" s="14"/>
      <c r="M14" s="106"/>
      <c r="N14" s="75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74"/>
      <c r="J15" s="14"/>
      <c r="K15" s="14"/>
      <c r="M15" s="107"/>
      <c r="N15" s="32" t="s">
        <v>19</v>
      </c>
      <c r="O15" s="55" t="e">
        <f>P15-$K$8</f>
        <v>#DIV/0!</v>
      </c>
      <c r="P15" s="39" t="e">
        <f>AVERAGE(Q15:U15)</f>
        <v>#DIV/0!</v>
      </c>
      <c r="Q15" s="33"/>
      <c r="R15" s="33"/>
      <c r="S15" s="33"/>
      <c r="T15" s="33"/>
      <c r="U15" s="34"/>
    </row>
    <row r="16" spans="2:21" ht="24" customHeight="1" x14ac:dyDescent="0.25">
      <c r="B16" s="74" t="s">
        <v>30</v>
      </c>
      <c r="I16" s="74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74"/>
      <c r="J17" s="14"/>
      <c r="K17" s="14"/>
      <c r="M17" s="106"/>
      <c r="N17" s="41" t="s">
        <v>9</v>
      </c>
      <c r="O17" s="53" t="e">
        <f>P17-$K$8</f>
        <v>#DIV/0!</v>
      </c>
      <c r="P17" s="37" t="e">
        <f>AVERAGE(Q17:U17)</f>
        <v>#DIV/0!</v>
      </c>
      <c r="Q17" s="28"/>
      <c r="R17" s="28"/>
      <c r="S17" s="28"/>
      <c r="T17" s="28"/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74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 t="e">
        <f>P19-$K$8</f>
        <v>#DIV/0!</v>
      </c>
      <c r="P19" s="39" t="e">
        <f>AVERAGE(Q19:U19)</f>
        <v>#DIV/0!</v>
      </c>
      <c r="Q19" s="33"/>
      <c r="R19" s="33"/>
      <c r="S19" s="33"/>
      <c r="T19" s="33"/>
      <c r="U19" s="49"/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 t="e">
        <f>P21-$K$8</f>
        <v>#DIV/0!</v>
      </c>
      <c r="P21" s="37" t="e">
        <f>AVERAGE(Q21:U21)</f>
        <v>#DIV/0!</v>
      </c>
      <c r="Q21" s="28"/>
      <c r="R21" s="28"/>
      <c r="S21" s="28"/>
      <c r="T21" s="28"/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ZRU2Cg9lncznPXDsWOVzSRO3L0DhnUccrD661RnBAndyR1uGU7TZjVYjEF+iWOQfkLwYfTkAGdnix2MBGUwc5Q==" saltValue="+cKTx2p4vwKULwIvxOm8Qg==" spinCount="100000" sheet="1" objects="1" scenarios="1"/>
  <mergeCells count="31">
    <mergeCell ref="B13:H14"/>
    <mergeCell ref="M16:M31"/>
    <mergeCell ref="B9:E9"/>
    <mergeCell ref="F9:G9"/>
    <mergeCell ref="B10:H10"/>
    <mergeCell ref="B11:C11"/>
    <mergeCell ref="F11:H11"/>
    <mergeCell ref="B12:H12"/>
    <mergeCell ref="M8:M15"/>
    <mergeCell ref="R6:R7"/>
    <mergeCell ref="S6:S7"/>
    <mergeCell ref="T6:T7"/>
    <mergeCell ref="U6:U7"/>
    <mergeCell ref="J7:K7"/>
    <mergeCell ref="M6:M7"/>
    <mergeCell ref="N6:N7"/>
    <mergeCell ref="O6:O7"/>
    <mergeCell ref="P6:P7"/>
    <mergeCell ref="Q6:Q7"/>
    <mergeCell ref="J4:K4"/>
    <mergeCell ref="Q4:U4"/>
    <mergeCell ref="M5:N5"/>
    <mergeCell ref="O5:P5"/>
    <mergeCell ref="Q5:U5"/>
    <mergeCell ref="B1:E1"/>
    <mergeCell ref="C3:E3"/>
    <mergeCell ref="G3:H3"/>
    <mergeCell ref="B4:B6"/>
    <mergeCell ref="C4:E6"/>
    <mergeCell ref="F4:F6"/>
    <mergeCell ref="G4:H6"/>
  </mergeCells>
  <dataValidations count="4">
    <dataValidation type="list" allowBlank="1" showInputMessage="1" showErrorMessage="1" sqref="K9" xr:uid="{4AD6B1A6-8AF4-4AA7-9DCD-C06AA686D6E3}">
      <formula1>$O$6:$O$31</formula1>
    </dataValidation>
    <dataValidation type="list" allowBlank="1" showInputMessage="1" showErrorMessage="1" sqref="K6" xr:uid="{6801A17F-858D-478C-B214-0930B87B2700}">
      <formula1>"January, February, March,April,May,June,July,August,September,October,November,December"</formula1>
    </dataValidation>
    <dataValidation type="list" allowBlank="1" showInputMessage="1" showErrorMessage="1" sqref="K65503 K65499" xr:uid="{F2DC8F9F-90B4-4A69-AF3F-AD3719EBDC98}">
      <formula1>#REF!</formula1>
    </dataValidation>
    <dataValidation type="list" allowBlank="1" showInputMessage="1" showErrorMessage="1" sqref="K5" xr:uid="{1FB0AB3C-A5F9-4340-B1D5-19B900B1B9FE}">
      <formula1>"2019, 2020, 2021, 2022, 2023, 2024"</formula1>
    </dataValidation>
  </dataValidations>
  <hyperlinks>
    <hyperlink ref="M5" r:id="rId1" xr:uid="{D1634B05-48B1-4BBE-8E68-AE09512F1EC4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7CAB-4376-46C1-9C7F-5256568E3439}">
  <dimension ref="B1:X109"/>
  <sheetViews>
    <sheetView showGridLines="0" showRowColHeaders="0" zoomScale="70" zoomScaleNormal="70" workbookViewId="0">
      <selection activeCell="I1" sqref="I1:X1048576"/>
    </sheetView>
  </sheetViews>
  <sheetFormatPr defaultColWidth="23.88671875" defaultRowHeight="22.8" x14ac:dyDescent="0.4"/>
  <cols>
    <col min="1" max="1" width="9.109375" style="5" customWidth="1"/>
    <col min="2" max="2" width="32.88671875" style="5" customWidth="1"/>
    <col min="3" max="3" width="42.5546875" style="5" customWidth="1"/>
    <col min="4" max="4" width="24.44140625" style="5" customWidth="1"/>
    <col min="5" max="5" width="14" style="5" customWidth="1"/>
    <col min="6" max="6" width="28" style="5" customWidth="1"/>
    <col min="7" max="7" width="36" style="5" customWidth="1"/>
    <col min="8" max="8" width="27.44140625" style="5" customWidth="1"/>
    <col min="9" max="9" width="11.5546875" style="19" hidden="1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51" hidden="1" customWidth="1"/>
    <col min="16" max="16" width="36.88671875" style="23" hidden="1" customWidth="1"/>
    <col min="17" max="20" width="12.109375" style="5" hidden="1" customWidth="1"/>
    <col min="21" max="21" width="18.5546875" style="5" hidden="1" customWidth="1"/>
    <col min="22" max="24" width="9.109375" style="5" hidden="1" customWidth="1"/>
    <col min="25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132" t="s">
        <v>25</v>
      </c>
      <c r="C1" s="133"/>
      <c r="D1" s="133"/>
      <c r="E1" s="133"/>
      <c r="F1" s="1" t="str">
        <f>K6</f>
        <v>September</v>
      </c>
      <c r="G1" s="1">
        <f>K5</f>
        <v>2023</v>
      </c>
      <c r="H1" s="2"/>
      <c r="I1" s="3"/>
      <c r="J1" s="46"/>
      <c r="K1" s="46"/>
      <c r="L1" s="46"/>
      <c r="M1" s="46"/>
      <c r="N1" s="47"/>
      <c r="O1" s="50"/>
      <c r="P1" s="48"/>
      <c r="Q1" s="47"/>
      <c r="R1" s="47"/>
      <c r="S1" s="47"/>
      <c r="T1" s="47"/>
      <c r="U1" s="47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64" t="s">
        <v>0</v>
      </c>
      <c r="C3" s="134" t="s">
        <v>1</v>
      </c>
      <c r="D3" s="134"/>
      <c r="E3" s="134"/>
      <c r="F3" s="67" t="s">
        <v>2</v>
      </c>
      <c r="G3" s="134" t="s">
        <v>28</v>
      </c>
      <c r="H3" s="135"/>
      <c r="I3" s="7"/>
    </row>
    <row r="4" spans="2:21" ht="65.400000000000006" customHeight="1" thickBot="1" x14ac:dyDescent="0.3">
      <c r="B4" s="136" t="s">
        <v>26</v>
      </c>
      <c r="C4" s="139" t="s">
        <v>27</v>
      </c>
      <c r="D4" s="139"/>
      <c r="E4" s="139"/>
      <c r="F4" s="136" t="s">
        <v>39</v>
      </c>
      <c r="G4" s="142" t="s">
        <v>43</v>
      </c>
      <c r="H4" s="142"/>
      <c r="I4" s="70"/>
      <c r="J4" s="118" t="s">
        <v>3</v>
      </c>
      <c r="K4" s="119"/>
      <c r="M4" s="66"/>
      <c r="N4" s="22"/>
      <c r="O4" s="52"/>
      <c r="P4" s="60"/>
      <c r="Q4" s="120"/>
      <c r="R4" s="120"/>
      <c r="S4" s="120"/>
      <c r="T4" s="120"/>
      <c r="U4" s="120"/>
    </row>
    <row r="5" spans="2:21" ht="40.35" customHeight="1" thickBot="1" x14ac:dyDescent="0.3">
      <c r="B5" s="137"/>
      <c r="C5" s="140"/>
      <c r="D5" s="140"/>
      <c r="E5" s="140"/>
      <c r="F5" s="137"/>
      <c r="G5" s="143"/>
      <c r="H5" s="143"/>
      <c r="I5" s="70"/>
      <c r="J5" s="8" t="s">
        <v>4</v>
      </c>
      <c r="K5" s="9">
        <v>2023</v>
      </c>
      <c r="L5" s="10"/>
      <c r="M5" s="121" t="s">
        <v>22</v>
      </c>
      <c r="N5" s="122"/>
      <c r="O5" s="123" t="s">
        <v>38</v>
      </c>
      <c r="P5" s="124"/>
      <c r="Q5" s="123" t="s">
        <v>24</v>
      </c>
      <c r="R5" s="125"/>
      <c r="S5" s="125"/>
      <c r="T5" s="125"/>
      <c r="U5" s="124"/>
    </row>
    <row r="6" spans="2:21" ht="40.35" customHeight="1" thickBot="1" x14ac:dyDescent="0.3">
      <c r="B6" s="138"/>
      <c r="C6" s="141"/>
      <c r="D6" s="141"/>
      <c r="E6" s="141"/>
      <c r="F6" s="138"/>
      <c r="G6" s="144"/>
      <c r="H6" s="144"/>
      <c r="I6" s="7"/>
      <c r="J6" s="8" t="s">
        <v>5</v>
      </c>
      <c r="K6" s="9" t="s">
        <v>16</v>
      </c>
      <c r="M6" s="126" t="s">
        <v>23</v>
      </c>
      <c r="N6" s="126" t="s">
        <v>7</v>
      </c>
      <c r="O6" s="128" t="s">
        <v>8</v>
      </c>
      <c r="P6" s="130" t="s">
        <v>41</v>
      </c>
      <c r="Q6" s="114" t="s">
        <v>31</v>
      </c>
      <c r="R6" s="114" t="s">
        <v>32</v>
      </c>
      <c r="S6" s="114" t="s">
        <v>33</v>
      </c>
      <c r="T6" s="114" t="s">
        <v>34</v>
      </c>
      <c r="U6" s="114" t="s">
        <v>35</v>
      </c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16" t="s">
        <v>20</v>
      </c>
      <c r="K7" s="117"/>
      <c r="M7" s="127"/>
      <c r="N7" s="127"/>
      <c r="O7" s="129"/>
      <c r="P7" s="131"/>
      <c r="Q7" s="115"/>
      <c r="R7" s="115"/>
      <c r="S7" s="115"/>
      <c r="T7" s="115"/>
      <c r="U7" s="115"/>
    </row>
    <row r="8" spans="2:21" x14ac:dyDescent="0.4">
      <c r="B8" s="7"/>
      <c r="C8" s="7"/>
      <c r="D8" s="7"/>
      <c r="E8" s="7"/>
      <c r="F8" s="7"/>
      <c r="G8" s="7"/>
      <c r="H8" s="7"/>
      <c r="I8" s="7"/>
      <c r="J8" s="8" t="s">
        <v>42</v>
      </c>
      <c r="K8" s="11">
        <v>4.0810000000000004</v>
      </c>
      <c r="M8" s="105">
        <v>2023</v>
      </c>
      <c r="N8" s="71"/>
      <c r="O8" s="72"/>
      <c r="P8" s="73"/>
      <c r="Q8" s="25">
        <v>45145</v>
      </c>
      <c r="R8" s="25">
        <v>45152</v>
      </c>
      <c r="S8" s="25">
        <v>45159</v>
      </c>
      <c r="T8" s="25">
        <v>45166</v>
      </c>
      <c r="U8" s="26" t="s">
        <v>36</v>
      </c>
    </row>
    <row r="9" spans="2:21" ht="24" customHeight="1" thickBot="1" x14ac:dyDescent="0.3">
      <c r="B9" s="108" t="s">
        <v>29</v>
      </c>
      <c r="C9" s="108"/>
      <c r="D9" s="108"/>
      <c r="E9" s="108"/>
      <c r="F9" s="109" t="str">
        <f>CONCATENATE(F1,", ",G1)</f>
        <v>September, 2023</v>
      </c>
      <c r="G9" s="109"/>
      <c r="H9" s="7"/>
      <c r="I9" s="69"/>
      <c r="J9" s="12" t="s">
        <v>21</v>
      </c>
      <c r="K9" s="45">
        <v>0.28000000000000003</v>
      </c>
      <c r="M9" s="106"/>
      <c r="N9" s="27" t="s">
        <v>16</v>
      </c>
      <c r="O9" s="53">
        <f>P9-$K$8</f>
        <v>0.28000000000000003</v>
      </c>
      <c r="P9" s="28">
        <f>AVERAGE(Q9:U9)</f>
        <v>4.3630000000000004</v>
      </c>
      <c r="Q9" s="28">
        <v>4.2350000000000003</v>
      </c>
      <c r="R9" s="28">
        <v>4.37</v>
      </c>
      <c r="S9" s="28">
        <v>4.4139999999999997</v>
      </c>
      <c r="T9" s="28">
        <v>4.4329999999999998</v>
      </c>
      <c r="U9" s="29"/>
    </row>
    <row r="10" spans="2:21" ht="24" customHeight="1" x14ac:dyDescent="0.25">
      <c r="B10" s="110"/>
      <c r="C10" s="110"/>
      <c r="D10" s="110"/>
      <c r="E10" s="110"/>
      <c r="F10" s="110"/>
      <c r="G10" s="110"/>
      <c r="H10" s="110"/>
      <c r="I10" s="69"/>
      <c r="J10" s="14"/>
      <c r="K10" s="14"/>
      <c r="M10" s="106"/>
      <c r="N10" s="68"/>
      <c r="O10" s="54"/>
      <c r="P10" s="36"/>
      <c r="Q10" s="30">
        <v>45173</v>
      </c>
      <c r="R10" s="30">
        <v>45180</v>
      </c>
      <c r="S10" s="30">
        <v>45187</v>
      </c>
      <c r="T10" s="30">
        <v>45194</v>
      </c>
      <c r="U10" s="31" t="s">
        <v>36</v>
      </c>
    </row>
    <row r="11" spans="2:21" ht="24" customHeight="1" thickBot="1" x14ac:dyDescent="0.3">
      <c r="B11" s="111" t="s">
        <v>40</v>
      </c>
      <c r="C11" s="111"/>
      <c r="D11" s="63" t="str">
        <f>CONCATENATE(F1," ",G1," is")</f>
        <v>September 2023 is</v>
      </c>
      <c r="E11" s="62">
        <f>K9</f>
        <v>0.28000000000000003</v>
      </c>
      <c r="F11" s="112" t="s">
        <v>37</v>
      </c>
      <c r="G11" s="112"/>
      <c r="H11" s="112"/>
      <c r="I11" s="13"/>
      <c r="J11" s="13"/>
      <c r="K11" s="13"/>
      <c r="M11" s="106"/>
      <c r="N11" s="32" t="s">
        <v>17</v>
      </c>
      <c r="O11" s="55" t="e">
        <f>P11-$K$8</f>
        <v>#DIV/0!</v>
      </c>
      <c r="P11" s="33" t="e">
        <f>AVERAGE(Q11:U11)</f>
        <v>#DIV/0!</v>
      </c>
      <c r="Q11" s="33"/>
      <c r="R11" s="33"/>
      <c r="S11" s="33"/>
      <c r="T11" s="33"/>
      <c r="U11" s="34"/>
    </row>
    <row r="12" spans="2:21" ht="16.350000000000001" customHeight="1" x14ac:dyDescent="0.25">
      <c r="B12" s="113"/>
      <c r="C12" s="113"/>
      <c r="D12" s="113"/>
      <c r="E12" s="113"/>
      <c r="F12" s="113"/>
      <c r="G12" s="113"/>
      <c r="H12" s="113"/>
      <c r="I12" s="14"/>
      <c r="J12" s="14"/>
      <c r="K12" s="14"/>
      <c r="M12" s="106"/>
      <c r="N12" s="24"/>
      <c r="O12" s="56"/>
      <c r="P12" s="35"/>
      <c r="Q12" s="25">
        <v>45201</v>
      </c>
      <c r="R12" s="25">
        <v>45208</v>
      </c>
      <c r="S12" s="25">
        <v>45215</v>
      </c>
      <c r="T12" s="25">
        <v>45222</v>
      </c>
      <c r="U12" s="26">
        <v>45229</v>
      </c>
    </row>
    <row r="13" spans="2:21" ht="29.4" customHeight="1" thickBot="1" x14ac:dyDescent="0.3">
      <c r="B13" s="104" t="s">
        <v>44</v>
      </c>
      <c r="C13" s="104"/>
      <c r="D13" s="104"/>
      <c r="E13" s="104"/>
      <c r="F13" s="104"/>
      <c r="G13" s="104"/>
      <c r="H13" s="104"/>
      <c r="I13" s="69"/>
      <c r="J13" s="14"/>
      <c r="K13" s="14"/>
      <c r="M13" s="106"/>
      <c r="N13" s="27" t="s">
        <v>18</v>
      </c>
      <c r="O13" s="53" t="e">
        <f>P13-$K$8</f>
        <v>#DIV/0!</v>
      </c>
      <c r="P13" s="37" t="e">
        <f>AVERAGE(Q13:U13)</f>
        <v>#DIV/0!</v>
      </c>
      <c r="Q13" s="28"/>
      <c r="R13" s="28"/>
      <c r="S13" s="28"/>
      <c r="T13" s="28"/>
      <c r="U13" s="49"/>
    </row>
    <row r="14" spans="2:21" x14ac:dyDescent="0.25">
      <c r="B14" s="104"/>
      <c r="C14" s="104"/>
      <c r="D14" s="104"/>
      <c r="E14" s="104"/>
      <c r="F14" s="104"/>
      <c r="G14" s="104"/>
      <c r="H14" s="104"/>
      <c r="I14" s="69"/>
      <c r="J14" s="14"/>
      <c r="K14" s="14"/>
      <c r="M14" s="106"/>
      <c r="N14" s="68"/>
      <c r="O14" s="54"/>
      <c r="P14" s="38"/>
      <c r="Q14" s="30">
        <v>45236</v>
      </c>
      <c r="R14" s="30">
        <v>45243</v>
      </c>
      <c r="S14" s="30">
        <v>45250</v>
      </c>
      <c r="T14" s="30">
        <v>45257</v>
      </c>
      <c r="U14" s="31" t="s">
        <v>36</v>
      </c>
    </row>
    <row r="15" spans="2:21" ht="24" customHeight="1" thickBot="1" x14ac:dyDescent="0.3">
      <c r="E15" s="61"/>
      <c r="F15" s="61"/>
      <c r="G15" s="61"/>
      <c r="H15" s="61"/>
      <c r="I15" s="69"/>
      <c r="J15" s="14"/>
      <c r="K15" s="14"/>
      <c r="M15" s="107"/>
      <c r="N15" s="32" t="s">
        <v>19</v>
      </c>
      <c r="O15" s="55" t="e">
        <f>P15-$K$8</f>
        <v>#DIV/0!</v>
      </c>
      <c r="P15" s="39" t="e">
        <f>AVERAGE(Q15:U15)</f>
        <v>#DIV/0!</v>
      </c>
      <c r="Q15" s="33"/>
      <c r="R15" s="33"/>
      <c r="S15" s="33"/>
      <c r="T15" s="33"/>
      <c r="U15" s="34"/>
    </row>
    <row r="16" spans="2:21" ht="24" customHeight="1" x14ac:dyDescent="0.25">
      <c r="B16" s="69" t="s">
        <v>30</v>
      </c>
      <c r="I16" s="69"/>
      <c r="J16" s="14"/>
      <c r="K16" s="14"/>
      <c r="M16" s="105">
        <v>2024</v>
      </c>
      <c r="N16" s="24"/>
      <c r="O16" s="56"/>
      <c r="P16" s="40"/>
      <c r="Q16" s="25">
        <v>45264</v>
      </c>
      <c r="R16" s="25">
        <v>45271</v>
      </c>
      <c r="S16" s="25">
        <v>46009</v>
      </c>
      <c r="T16" s="25">
        <v>45285</v>
      </c>
      <c r="U16" s="26" t="s">
        <v>36</v>
      </c>
    </row>
    <row r="17" spans="2:21" ht="24" customHeight="1" thickBot="1" x14ac:dyDescent="0.3">
      <c r="B17" s="18"/>
      <c r="C17" s="17"/>
      <c r="D17" s="17"/>
      <c r="E17" s="17"/>
      <c r="F17" s="17"/>
      <c r="G17" s="17"/>
      <c r="H17" s="17"/>
      <c r="I17" s="69"/>
      <c r="J17" s="14"/>
      <c r="K17" s="14"/>
      <c r="M17" s="106"/>
      <c r="N17" s="41" t="s">
        <v>9</v>
      </c>
      <c r="O17" s="53" t="e">
        <f>P17-$K$8</f>
        <v>#DIV/0!</v>
      </c>
      <c r="P17" s="37" t="e">
        <f>AVERAGE(Q17:U17)</f>
        <v>#DIV/0!</v>
      </c>
      <c r="Q17" s="28"/>
      <c r="R17" s="28"/>
      <c r="S17" s="28"/>
      <c r="T17" s="28"/>
      <c r="U17" s="29"/>
    </row>
    <row r="18" spans="2:21" ht="24" customHeight="1" x14ac:dyDescent="0.25">
      <c r="B18" s="18"/>
      <c r="C18" s="17"/>
      <c r="D18" s="17"/>
      <c r="E18" s="17"/>
      <c r="F18" s="17"/>
      <c r="G18" s="17"/>
      <c r="H18" s="17"/>
      <c r="I18" s="69"/>
      <c r="J18" s="14"/>
      <c r="K18" s="14"/>
      <c r="M18" s="106"/>
      <c r="N18" s="42"/>
      <c r="O18" s="57"/>
      <c r="P18" s="38"/>
      <c r="Q18" s="30">
        <v>45292</v>
      </c>
      <c r="R18" s="30">
        <v>45299</v>
      </c>
      <c r="S18" s="30">
        <v>45306</v>
      </c>
      <c r="T18" s="30">
        <v>45313</v>
      </c>
      <c r="U18" s="31">
        <v>45320</v>
      </c>
    </row>
    <row r="19" spans="2:21" ht="24" customHeight="1" thickBot="1" x14ac:dyDescent="0.3">
      <c r="B19" s="18"/>
      <c r="C19" s="17"/>
      <c r="D19" s="17"/>
      <c r="E19" s="17"/>
      <c r="F19" s="17"/>
      <c r="G19" s="17"/>
      <c r="H19" s="17"/>
      <c r="I19" s="16"/>
      <c r="J19" s="14"/>
      <c r="K19" s="14"/>
      <c r="M19" s="106"/>
      <c r="N19" s="43" t="s">
        <v>10</v>
      </c>
      <c r="O19" s="55" t="e">
        <f>P19-$K$8</f>
        <v>#DIV/0!</v>
      </c>
      <c r="P19" s="39" t="e">
        <f>AVERAGE(Q19:U19)</f>
        <v>#DIV/0!</v>
      </c>
      <c r="Q19" s="33"/>
      <c r="R19" s="33"/>
      <c r="S19" s="33"/>
      <c r="T19" s="33"/>
      <c r="U19" s="49"/>
    </row>
    <row r="20" spans="2:21" ht="20.100000000000001" customHeight="1" x14ac:dyDescent="0.25">
      <c r="I20" s="17"/>
      <c r="J20" s="14"/>
      <c r="K20" s="14"/>
      <c r="M20" s="106"/>
      <c r="N20" s="44"/>
      <c r="O20" s="56"/>
      <c r="P20" s="40"/>
      <c r="Q20" s="25">
        <v>45327</v>
      </c>
      <c r="R20" s="25">
        <v>45334</v>
      </c>
      <c r="S20" s="25">
        <v>45341</v>
      </c>
      <c r="T20" s="25">
        <v>45348</v>
      </c>
      <c r="U20" s="26" t="s">
        <v>36</v>
      </c>
    </row>
    <row r="21" spans="2:21" ht="23.4" thickBot="1" x14ac:dyDescent="0.3">
      <c r="I21" s="17"/>
      <c r="K21" s="5"/>
      <c r="M21" s="106"/>
      <c r="N21" s="41" t="s">
        <v>11</v>
      </c>
      <c r="O21" s="53" t="e">
        <f>P21-$K$8</f>
        <v>#DIV/0!</v>
      </c>
      <c r="P21" s="37" t="e">
        <f>AVERAGE(Q21:U21)</f>
        <v>#DIV/0!</v>
      </c>
      <c r="Q21" s="28"/>
      <c r="R21" s="28"/>
      <c r="S21" s="28"/>
      <c r="T21" s="28"/>
      <c r="U21" s="29"/>
    </row>
    <row r="22" spans="2:21" x14ac:dyDescent="0.4">
      <c r="I22" s="16"/>
      <c r="J22" s="5"/>
      <c r="K22" s="5"/>
      <c r="M22" s="106"/>
      <c r="N22" s="42"/>
      <c r="O22" s="58"/>
      <c r="P22" s="38"/>
      <c r="Q22" s="30">
        <v>45355</v>
      </c>
      <c r="R22" s="30">
        <v>45362</v>
      </c>
      <c r="S22" s="30">
        <v>45369</v>
      </c>
      <c r="T22" s="30">
        <v>45376</v>
      </c>
      <c r="U22" s="31" t="s">
        <v>36</v>
      </c>
    </row>
    <row r="23" spans="2:21" ht="23.4" thickBot="1" x14ac:dyDescent="0.3">
      <c r="I23" s="17"/>
      <c r="J23" s="5"/>
      <c r="K23" s="5"/>
      <c r="M23" s="106"/>
      <c r="N23" s="43" t="s">
        <v>12</v>
      </c>
      <c r="O23" s="55" t="e">
        <f>P23-$K$8</f>
        <v>#DIV/0!</v>
      </c>
      <c r="P23" s="33" t="e">
        <f>AVERAGE(Q23:U23)</f>
        <v>#DIV/0!</v>
      </c>
      <c r="Q23" s="33"/>
      <c r="R23" s="33"/>
      <c r="S23" s="33"/>
      <c r="T23" s="33"/>
      <c r="U23" s="34"/>
    </row>
    <row r="24" spans="2:21" x14ac:dyDescent="0.25">
      <c r="I24" s="17"/>
      <c r="J24" s="5"/>
      <c r="K24" s="5"/>
      <c r="L24" s="5"/>
      <c r="M24" s="106"/>
      <c r="N24" s="44"/>
      <c r="O24" s="56"/>
      <c r="P24" s="35"/>
      <c r="Q24" s="25">
        <v>45383</v>
      </c>
      <c r="R24" s="25">
        <v>45390</v>
      </c>
      <c r="S24" s="25">
        <v>45397</v>
      </c>
      <c r="T24" s="25">
        <v>45404</v>
      </c>
      <c r="U24" s="26">
        <v>45411</v>
      </c>
    </row>
    <row r="25" spans="2:21" ht="20.100000000000001" customHeight="1" thickBot="1" x14ac:dyDescent="0.3">
      <c r="I25" s="17"/>
      <c r="J25" s="5"/>
      <c r="K25" s="5"/>
      <c r="L25" s="5"/>
      <c r="M25" s="106"/>
      <c r="N25" s="41" t="s">
        <v>13</v>
      </c>
      <c r="O25" s="53" t="e">
        <f>P25-$K$8</f>
        <v>#DIV/0!</v>
      </c>
      <c r="P25" s="28" t="e">
        <f>AVERAGE(Q25:U25)</f>
        <v>#DIV/0!</v>
      </c>
      <c r="Q25" s="28"/>
      <c r="R25" s="28"/>
      <c r="S25" s="28"/>
      <c r="T25" s="28"/>
      <c r="U25" s="29"/>
    </row>
    <row r="26" spans="2:21" ht="20.100000000000001" customHeight="1" x14ac:dyDescent="0.25">
      <c r="J26" s="5"/>
      <c r="K26" s="5"/>
      <c r="L26" s="5"/>
      <c r="M26" s="106"/>
      <c r="N26" s="42"/>
      <c r="O26" s="54"/>
      <c r="P26" s="36"/>
      <c r="Q26" s="30">
        <v>45418</v>
      </c>
      <c r="R26" s="30">
        <v>45425</v>
      </c>
      <c r="S26" s="30">
        <v>45432</v>
      </c>
      <c r="T26" s="30">
        <v>45439</v>
      </c>
      <c r="U26" s="31" t="s">
        <v>36</v>
      </c>
    </row>
    <row r="27" spans="2:21" ht="20.100000000000001" customHeight="1" thickBot="1" x14ac:dyDescent="0.3">
      <c r="J27" s="5"/>
      <c r="K27" s="5"/>
      <c r="L27" s="5"/>
      <c r="M27" s="106"/>
      <c r="N27" s="43" t="s">
        <v>14</v>
      </c>
      <c r="O27" s="55" t="e">
        <f>P27-$K$8</f>
        <v>#DIV/0!</v>
      </c>
      <c r="P27" s="33" t="e">
        <f>AVERAGE(Q27:U27)</f>
        <v>#DIV/0!</v>
      </c>
      <c r="Q27" s="33"/>
      <c r="R27" s="33"/>
      <c r="S27" s="33"/>
      <c r="T27" s="33"/>
      <c r="U27" s="34"/>
    </row>
    <row r="28" spans="2:21" ht="20.100000000000001" customHeight="1" x14ac:dyDescent="0.25">
      <c r="J28" s="5"/>
      <c r="K28" s="5"/>
      <c r="L28" s="5"/>
      <c r="M28" s="106"/>
      <c r="N28" s="44"/>
      <c r="O28" s="56"/>
      <c r="P28" s="35"/>
      <c r="Q28" s="25">
        <v>45446</v>
      </c>
      <c r="R28" s="25">
        <v>45453</v>
      </c>
      <c r="S28" s="25">
        <v>45460</v>
      </c>
      <c r="T28" s="25">
        <v>45467</v>
      </c>
      <c r="U28" s="26" t="s">
        <v>36</v>
      </c>
    </row>
    <row r="29" spans="2:21" ht="20.100000000000001" customHeight="1" thickBot="1" x14ac:dyDescent="0.3">
      <c r="J29" s="5"/>
      <c r="K29" s="5"/>
      <c r="L29" s="5"/>
      <c r="M29" s="106"/>
      <c r="N29" s="41" t="s">
        <v>6</v>
      </c>
      <c r="O29" s="53" t="e">
        <f>P29-$K$8</f>
        <v>#DIV/0!</v>
      </c>
      <c r="P29" s="28" t="e">
        <f>AVERAGE(Q29:U29)</f>
        <v>#DIV/0!</v>
      </c>
      <c r="Q29" s="28"/>
      <c r="R29" s="28"/>
      <c r="S29" s="28"/>
      <c r="T29" s="28"/>
      <c r="U29" s="29"/>
    </row>
    <row r="30" spans="2:21" ht="20.100000000000001" customHeight="1" x14ac:dyDescent="0.25">
      <c r="J30" s="5"/>
      <c r="K30" s="5"/>
      <c r="L30" s="5"/>
      <c r="M30" s="106"/>
      <c r="N30" s="42"/>
      <c r="O30" s="54"/>
      <c r="P30" s="36"/>
      <c r="Q30" s="30">
        <v>45474</v>
      </c>
      <c r="R30" s="30">
        <v>45481</v>
      </c>
      <c r="S30" s="30">
        <v>45488</v>
      </c>
      <c r="T30" s="30">
        <v>45495</v>
      </c>
      <c r="U30" s="31">
        <v>45502</v>
      </c>
    </row>
    <row r="31" spans="2:21" ht="20.100000000000001" customHeight="1" thickBot="1" x14ac:dyDescent="0.3">
      <c r="J31" s="5"/>
      <c r="K31" s="5"/>
      <c r="L31" s="5"/>
      <c r="M31" s="107"/>
      <c r="N31" s="43" t="s">
        <v>15</v>
      </c>
      <c r="O31" s="55" t="e">
        <f>P31-$K$8</f>
        <v>#DIV/0!</v>
      </c>
      <c r="P31" s="33" t="e">
        <f>AVERAGE(Q31:U31)</f>
        <v>#DIV/0!</v>
      </c>
      <c r="Q31" s="33"/>
      <c r="R31" s="33"/>
      <c r="S31" s="33"/>
      <c r="T31" s="33"/>
      <c r="U31" s="49"/>
    </row>
    <row r="32" spans="2:21" ht="20.100000000000001" customHeight="1" x14ac:dyDescent="0.25">
      <c r="J32" s="5"/>
      <c r="K32" s="5"/>
      <c r="L32" s="5"/>
      <c r="M32" s="65"/>
      <c r="N32" s="15"/>
      <c r="O32" s="59"/>
    </row>
    <row r="33" spans="2:21" ht="20.100000000000001" customHeight="1" x14ac:dyDescent="0.25">
      <c r="J33" s="5"/>
      <c r="K33" s="5"/>
      <c r="L33" s="5"/>
      <c r="M33" s="65"/>
      <c r="N33" s="15"/>
      <c r="O33" s="59"/>
    </row>
    <row r="34" spans="2:21" ht="20.100000000000001" customHeight="1" x14ac:dyDescent="0.4">
      <c r="J34" s="20"/>
      <c r="K34" s="20"/>
      <c r="L34" s="5"/>
      <c r="M34" s="65"/>
      <c r="N34" s="15"/>
    </row>
    <row r="35" spans="2:21" ht="20.100000000000001" customHeight="1" x14ac:dyDescent="0.4">
      <c r="J35" s="20"/>
      <c r="K35" s="20"/>
      <c r="L35" s="5"/>
      <c r="M35" s="65"/>
    </row>
    <row r="36" spans="2:21" ht="20.100000000000001" customHeight="1" x14ac:dyDescent="0.4">
      <c r="J36" s="20"/>
      <c r="K36" s="20"/>
      <c r="L36" s="5"/>
      <c r="M36" s="65"/>
    </row>
    <row r="37" spans="2:21" ht="20.100000000000001" customHeight="1" x14ac:dyDescent="0.4">
      <c r="J37" s="20"/>
      <c r="K37" s="20"/>
      <c r="L37" s="20"/>
      <c r="M37" s="65"/>
    </row>
    <row r="38" spans="2:21" s="20" customFormat="1" ht="18" customHeight="1" x14ac:dyDescent="0.4">
      <c r="B38" s="5"/>
      <c r="C38" s="5"/>
      <c r="D38" s="5"/>
      <c r="E38" s="5"/>
      <c r="F38" s="5"/>
      <c r="G38" s="5"/>
      <c r="H38" s="5"/>
      <c r="I38" s="21"/>
      <c r="M38" s="65"/>
      <c r="N38" s="5"/>
      <c r="O38" s="51"/>
      <c r="P38" s="23"/>
      <c r="Q38" s="5"/>
      <c r="R38" s="5"/>
      <c r="S38" s="5"/>
      <c r="T38" s="5"/>
      <c r="U38" s="5"/>
    </row>
    <row r="39" spans="2:21" s="20" customFormat="1" ht="18" customHeight="1" x14ac:dyDescent="0.4">
      <c r="B39" s="5"/>
      <c r="C39" s="5"/>
      <c r="D39" s="5"/>
      <c r="E39" s="5"/>
      <c r="F39" s="5"/>
      <c r="G39" s="5"/>
      <c r="H39" s="5"/>
      <c r="I39" s="21"/>
      <c r="M39" s="65"/>
      <c r="N39" s="5"/>
      <c r="O39" s="51"/>
      <c r="P39" s="23"/>
      <c r="Q39" s="5"/>
      <c r="R39" s="5"/>
      <c r="S39" s="5"/>
      <c r="T39" s="5"/>
      <c r="U39" s="5"/>
    </row>
    <row r="40" spans="2:21" s="20" customFormat="1" ht="18" customHeight="1" x14ac:dyDescent="0.4">
      <c r="B40" s="5"/>
      <c r="C40" s="5"/>
      <c r="D40" s="5"/>
      <c r="E40" s="5"/>
      <c r="F40" s="5"/>
      <c r="G40" s="5"/>
      <c r="H40" s="5"/>
      <c r="I40" s="21"/>
      <c r="M40" s="65"/>
      <c r="N40" s="5"/>
      <c r="O40" s="51"/>
      <c r="P40" s="23"/>
      <c r="Q40" s="5"/>
      <c r="R40" s="5"/>
      <c r="S40" s="5"/>
      <c r="T40" s="5"/>
      <c r="U40" s="5"/>
    </row>
    <row r="41" spans="2:21" s="20" customFormat="1" ht="18" customHeight="1" x14ac:dyDescent="0.4">
      <c r="B41" s="5"/>
      <c r="C41" s="5"/>
      <c r="D41" s="5"/>
      <c r="E41" s="5"/>
      <c r="F41" s="5"/>
      <c r="G41" s="5"/>
      <c r="H41" s="5"/>
      <c r="I41" s="21"/>
      <c r="J41" s="5"/>
      <c r="K41" s="5"/>
      <c r="M41" s="65"/>
      <c r="N41" s="5"/>
      <c r="O41" s="51"/>
      <c r="P41" s="23"/>
      <c r="Q41" s="5"/>
      <c r="R41" s="5"/>
      <c r="S41" s="5"/>
      <c r="T41" s="5"/>
      <c r="U41" s="5"/>
    </row>
    <row r="42" spans="2:21" s="20" customFormat="1" ht="18" customHeight="1" x14ac:dyDescent="0.4">
      <c r="B42" s="5"/>
      <c r="C42" s="5"/>
      <c r="D42" s="5"/>
      <c r="E42" s="5"/>
      <c r="F42" s="5"/>
      <c r="G42" s="5"/>
      <c r="H42" s="5"/>
      <c r="I42" s="21"/>
      <c r="J42" s="5"/>
      <c r="K42" s="5"/>
      <c r="M42" s="65"/>
      <c r="N42" s="5"/>
      <c r="O42" s="51"/>
      <c r="P42" s="23"/>
      <c r="Q42" s="5"/>
      <c r="R42" s="5"/>
      <c r="S42" s="5"/>
      <c r="T42" s="5"/>
      <c r="U42" s="5"/>
    </row>
    <row r="43" spans="2:21" s="20" customFormat="1" ht="18" customHeight="1" x14ac:dyDescent="0.4">
      <c r="B43" s="5"/>
      <c r="C43" s="5"/>
      <c r="D43" s="5"/>
      <c r="E43" s="5"/>
      <c r="F43" s="5"/>
      <c r="G43" s="5"/>
      <c r="H43" s="5"/>
      <c r="I43" s="21"/>
      <c r="J43" s="5"/>
      <c r="K43" s="5"/>
      <c r="M43" s="65"/>
      <c r="N43" s="5"/>
      <c r="O43" s="51"/>
      <c r="P43" s="23"/>
      <c r="Q43" s="5"/>
      <c r="R43" s="5"/>
      <c r="S43" s="5"/>
      <c r="T43" s="5"/>
      <c r="U43" s="5"/>
    </row>
    <row r="44" spans="2:21" s="20" customFormat="1" ht="18" customHeight="1" x14ac:dyDescent="0.4">
      <c r="B44" s="5"/>
      <c r="C44" s="5"/>
      <c r="D44" s="5"/>
      <c r="E44" s="5"/>
      <c r="F44" s="5"/>
      <c r="G44" s="5"/>
      <c r="H44" s="5"/>
      <c r="I44" s="21"/>
      <c r="J44" s="5"/>
      <c r="K44" s="5"/>
      <c r="L44" s="5"/>
      <c r="M44" s="65"/>
      <c r="N44" s="5"/>
      <c r="O44" s="51"/>
      <c r="P44" s="23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65"/>
    </row>
    <row r="46" spans="2:21" ht="18" customHeight="1" x14ac:dyDescent="0.4">
      <c r="J46" s="5"/>
      <c r="K46" s="5"/>
      <c r="L46" s="5"/>
      <c r="M46" s="65"/>
    </row>
    <row r="47" spans="2:21" ht="18" customHeight="1" x14ac:dyDescent="0.4">
      <c r="J47" s="5"/>
      <c r="K47" s="5"/>
      <c r="L47" s="5"/>
      <c r="M47" s="65"/>
    </row>
    <row r="48" spans="2:21" ht="18" customHeight="1" x14ac:dyDescent="0.4">
      <c r="J48" s="5"/>
      <c r="K48" s="5"/>
      <c r="L48" s="5"/>
      <c r="M48" s="65"/>
    </row>
    <row r="49" spans="2:21" ht="18" customHeight="1" x14ac:dyDescent="0.4">
      <c r="J49" s="5"/>
      <c r="K49" s="5"/>
      <c r="L49" s="5"/>
      <c r="M49" s="65"/>
    </row>
    <row r="50" spans="2:21" ht="18" customHeight="1" x14ac:dyDescent="0.4">
      <c r="J50" s="20"/>
      <c r="K50" s="20"/>
      <c r="L50" s="5"/>
      <c r="M50" s="65"/>
    </row>
    <row r="51" spans="2:21" ht="18" customHeight="1" x14ac:dyDescent="0.4">
      <c r="J51" s="20"/>
      <c r="K51" s="20"/>
      <c r="L51" s="5"/>
      <c r="M51" s="20"/>
    </row>
    <row r="52" spans="2:21" ht="18" customHeight="1" x14ac:dyDescent="0.4">
      <c r="J52" s="20"/>
      <c r="K52" s="20"/>
      <c r="L52" s="5"/>
      <c r="M52" s="20"/>
    </row>
    <row r="53" spans="2:21" ht="18" customHeight="1" x14ac:dyDescent="0.4">
      <c r="J53" s="20"/>
      <c r="K53" s="20"/>
      <c r="L53" s="20"/>
      <c r="M53" s="20"/>
    </row>
    <row r="54" spans="2:21" s="20" customFormat="1" ht="18" customHeight="1" x14ac:dyDescent="0.4">
      <c r="B54" s="5"/>
      <c r="C54" s="5"/>
      <c r="D54" s="5"/>
      <c r="E54" s="5"/>
      <c r="F54" s="5"/>
      <c r="G54" s="5"/>
      <c r="H54" s="5"/>
      <c r="I54" s="21"/>
      <c r="J54" s="5"/>
      <c r="K54" s="5"/>
      <c r="N54" s="5"/>
      <c r="O54" s="51"/>
      <c r="P54" s="23"/>
      <c r="Q54" s="5"/>
      <c r="R54" s="5"/>
      <c r="S54" s="5"/>
      <c r="T54" s="5"/>
      <c r="U54" s="5"/>
    </row>
    <row r="55" spans="2:21" s="20" customFormat="1" ht="18" customHeight="1" x14ac:dyDescent="0.4">
      <c r="B55" s="5"/>
      <c r="C55" s="5"/>
      <c r="D55" s="5"/>
      <c r="E55" s="5"/>
      <c r="F55" s="5"/>
      <c r="G55" s="5"/>
      <c r="H55" s="5"/>
      <c r="I55" s="21"/>
      <c r="J55" s="5"/>
      <c r="K55" s="5"/>
      <c r="N55" s="5"/>
      <c r="O55" s="51"/>
      <c r="P55" s="23"/>
      <c r="Q55" s="5"/>
      <c r="R55" s="5"/>
      <c r="S55" s="5"/>
      <c r="T55" s="5"/>
      <c r="U55" s="5"/>
    </row>
    <row r="56" spans="2:21" s="20" customFormat="1" ht="18" customHeight="1" x14ac:dyDescent="0.4">
      <c r="B56" s="5"/>
      <c r="C56" s="5"/>
      <c r="D56" s="5"/>
      <c r="E56" s="5"/>
      <c r="F56" s="5"/>
      <c r="G56" s="5"/>
      <c r="H56" s="5"/>
      <c r="I56" s="21"/>
      <c r="J56" s="5"/>
      <c r="K56" s="5"/>
      <c r="N56" s="5"/>
      <c r="O56" s="51"/>
      <c r="P56" s="23"/>
      <c r="Q56" s="5"/>
      <c r="R56" s="5"/>
      <c r="S56" s="5"/>
      <c r="T56" s="5"/>
      <c r="U56" s="5"/>
    </row>
    <row r="57" spans="2:21" s="20" customFormat="1" ht="18" customHeight="1" x14ac:dyDescent="0.4">
      <c r="B57" s="5"/>
      <c r="C57" s="5"/>
      <c r="D57" s="5"/>
      <c r="E57" s="5"/>
      <c r="F57" s="5"/>
      <c r="G57" s="5"/>
      <c r="H57" s="5"/>
      <c r="I57" s="21"/>
      <c r="J57" s="5"/>
      <c r="K57" s="5"/>
      <c r="L57" s="5"/>
      <c r="N57" s="5"/>
      <c r="O57" s="51"/>
      <c r="P57" s="23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15"/>
      <c r="K60" s="15"/>
      <c r="L60" s="5"/>
      <c r="M60" s="5"/>
    </row>
    <row r="61" spans="2:21" ht="18" customHeight="1" x14ac:dyDescent="0.4">
      <c r="J61" s="15"/>
      <c r="K61" s="15"/>
      <c r="L61" s="5"/>
      <c r="M61" s="5"/>
    </row>
    <row r="62" spans="2:21" ht="18" customHeight="1" x14ac:dyDescent="0.4">
      <c r="J62" s="15"/>
      <c r="K62" s="15"/>
      <c r="L62" s="5"/>
      <c r="M62" s="5"/>
    </row>
    <row r="63" spans="2:21" ht="18" customHeight="1" x14ac:dyDescent="0.4">
      <c r="J63" s="15"/>
      <c r="K63" s="15"/>
      <c r="L63" s="15"/>
      <c r="M63" s="5"/>
    </row>
    <row r="64" spans="2:21" ht="18" customHeight="1" x14ac:dyDescent="0.4">
      <c r="L64" s="15"/>
      <c r="M64" s="5"/>
    </row>
    <row r="65" spans="12:13" ht="18" customHeight="1" x14ac:dyDescent="0.4">
      <c r="L65" s="15"/>
      <c r="M65" s="5"/>
    </row>
    <row r="66" spans="12:13" ht="18" customHeight="1" x14ac:dyDescent="0.4">
      <c r="L66" s="15"/>
      <c r="M66" s="5"/>
    </row>
    <row r="67" spans="12:13" ht="18" customHeight="1" x14ac:dyDescent="0.4">
      <c r="M67" s="20"/>
    </row>
    <row r="68" spans="12:13" ht="18" customHeight="1" x14ac:dyDescent="0.4">
      <c r="M68" s="20"/>
    </row>
    <row r="69" spans="12:13" ht="18" customHeight="1" x14ac:dyDescent="0.4">
      <c r="M69" s="20"/>
    </row>
    <row r="70" spans="12:13" ht="18" customHeight="1" x14ac:dyDescent="0.4">
      <c r="M70" s="20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15"/>
    </row>
    <row r="78" spans="12:13" ht="18" customHeight="1" x14ac:dyDescent="0.4">
      <c r="M78" s="15"/>
    </row>
    <row r="79" spans="12:13" ht="18" customHeight="1" x14ac:dyDescent="0.4">
      <c r="M79" s="15"/>
    </row>
    <row r="80" spans="12:13" ht="18" customHeight="1" x14ac:dyDescent="0.4">
      <c r="M80" s="15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J9e6cenQyF2XRFTJnhNn4iRC/zTf4bo0KCg0F7GLf7c/lrIK/XogqMLZQ5YO7H9LbxkYXg4JlE2/bM/0MCrZCg==" saltValue="4ernVMdME4G8SMPpUHrcYw==" spinCount="100000" sheet="1" objects="1" scenarios="1"/>
  <mergeCells count="31">
    <mergeCell ref="R6:R7"/>
    <mergeCell ref="S6:S7"/>
    <mergeCell ref="T6:T7"/>
    <mergeCell ref="U6:U7"/>
    <mergeCell ref="B13:H14"/>
    <mergeCell ref="M6:M7"/>
    <mergeCell ref="N6:N7"/>
    <mergeCell ref="O6:O7"/>
    <mergeCell ref="P6:P7"/>
    <mergeCell ref="Q6:Q7"/>
    <mergeCell ref="B4:B6"/>
    <mergeCell ref="C4:E6"/>
    <mergeCell ref="F4:F6"/>
    <mergeCell ref="G4:H6"/>
    <mergeCell ref="M5:N5"/>
    <mergeCell ref="O5:P5"/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Q5:U5"/>
    <mergeCell ref="B1:E1"/>
    <mergeCell ref="C3:E3"/>
    <mergeCell ref="G3:H3"/>
    <mergeCell ref="J4:K4"/>
    <mergeCell ref="Q4:U4"/>
  </mergeCells>
  <dataValidations count="4">
    <dataValidation type="list" allowBlank="1" showInputMessage="1" showErrorMessage="1" sqref="K5" xr:uid="{1F5E2897-E5C9-4A1A-BE12-A231D06647BA}">
      <formula1>"2019, 2020, 2021, 2022, 2023, 2024"</formula1>
    </dataValidation>
    <dataValidation type="list" allowBlank="1" showInputMessage="1" showErrorMessage="1" sqref="K65503 K65499" xr:uid="{7FDCAD65-50D1-4AD9-9417-4BF5C048E2E5}">
      <formula1>#REF!</formula1>
    </dataValidation>
    <dataValidation type="list" allowBlank="1" showInputMessage="1" showErrorMessage="1" sqref="K6" xr:uid="{411EB461-10C6-47EF-9C59-60257E8944B3}">
      <formula1>"January, February, March,April,May,June,July,August,September,October,November,December"</formula1>
    </dataValidation>
    <dataValidation type="list" allowBlank="1" showInputMessage="1" showErrorMessage="1" sqref="K9" xr:uid="{C578C4A8-85DB-466B-A294-F3AABE4EBE3E}">
      <formula1>$O$6:$O$31</formula1>
    </dataValidation>
  </dataValidations>
  <hyperlinks>
    <hyperlink ref="M5" r:id="rId1" xr:uid="{51D629CC-216E-4857-AD8C-3551FEEB4EA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May 2024</vt:lpstr>
      <vt:lpstr>Apr 2024</vt:lpstr>
      <vt:lpstr>Mar 2024</vt:lpstr>
      <vt:lpstr>Feb 2024</vt:lpstr>
      <vt:lpstr>Jan 2024</vt:lpstr>
      <vt:lpstr>Dec 2023 </vt:lpstr>
      <vt:lpstr>Nov 2023</vt:lpstr>
      <vt:lpstr>Oct 2023</vt:lpstr>
      <vt:lpstr>Sept 2023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Alden, Brandy (OGS)</cp:lastModifiedBy>
  <cp:lastPrinted>2016-07-06T13:27:43Z</cp:lastPrinted>
  <dcterms:created xsi:type="dcterms:W3CDTF">2001-10-05T15:53:45Z</dcterms:created>
  <dcterms:modified xsi:type="dcterms:W3CDTF">2024-04-30T13:14:47Z</dcterms:modified>
</cp:coreProperties>
</file>