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V:\ProcurementServices\PSTm01(Gardner)\Solar\05302-23137 Photovoltaic Systems (ReAd)\PriceLists\"/>
    </mc:Choice>
  </mc:AlternateContent>
  <xr:revisionPtr revIDLastSave="0" documentId="13_ncr:1_{5E14ED05-E12D-435E-8EB6-32B294E13AC1}" xr6:coauthVersionLast="47" xr6:coauthVersionMax="47" xr10:uidLastSave="{00000000-0000-0000-0000-000000000000}"/>
  <bookViews>
    <workbookView xWindow="57480" yWindow="-120" windowWidth="29040" windowHeight="15840" xr2:uid="{89D0D98E-7FE4-4547-B648-CAAA2B50582A}"/>
  </bookViews>
  <sheets>
    <sheet name="Lot 1 - Product Price List" sheetId="1" r:id="rId1"/>
    <sheet name="Lot 2 - Installation Services" sheetId="3" r:id="rId2"/>
  </sheets>
  <externalReferences>
    <externalReference r:id="rId3"/>
  </externalReferences>
  <definedNames>
    <definedName name="_xlnm._FilterDatabase" localSheetId="0" hidden="1">'Lot 1 - Product Price List'!$A$3:$J$3</definedName>
    <definedName name="_xlnm.Print_Area" localSheetId="0">'Lot 1 - Product Price List'!$A$1:$J$108</definedName>
    <definedName name="_xlnm.Print_Titles" localSheetId="1">'Lot 2 - Installation Services'!$6:$7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2" i="3" l="1"/>
  <c r="N22" i="3"/>
  <c r="M22" i="3"/>
  <c r="L22" i="3"/>
  <c r="O21" i="3"/>
  <c r="M21" i="3"/>
  <c r="L21" i="3"/>
  <c r="N21" i="3" s="1"/>
  <c r="O20" i="3"/>
  <c r="N20" i="3"/>
  <c r="M20" i="3"/>
  <c r="L20" i="3"/>
  <c r="O19" i="3"/>
  <c r="M19" i="3"/>
  <c r="L19" i="3"/>
  <c r="N19" i="3" s="1"/>
  <c r="O18" i="3"/>
  <c r="N18" i="3"/>
  <c r="M18" i="3"/>
  <c r="L18" i="3"/>
  <c r="O17" i="3"/>
  <c r="M17" i="3"/>
  <c r="L17" i="3"/>
  <c r="N17" i="3" s="1"/>
  <c r="O16" i="3"/>
  <c r="N16" i="3"/>
  <c r="M16" i="3"/>
  <c r="L16" i="3"/>
  <c r="O15" i="3"/>
  <c r="M15" i="3"/>
  <c r="L15" i="3"/>
  <c r="N15" i="3" s="1"/>
  <c r="O14" i="3"/>
  <c r="N14" i="3"/>
  <c r="M14" i="3"/>
  <c r="L14" i="3"/>
  <c r="O13" i="3"/>
  <c r="M13" i="3"/>
  <c r="L13" i="3"/>
  <c r="N13" i="3" s="1"/>
  <c r="O12" i="3"/>
  <c r="N12" i="3"/>
  <c r="M12" i="3"/>
  <c r="L12" i="3"/>
  <c r="O11" i="3"/>
  <c r="M11" i="3"/>
  <c r="L11" i="3"/>
  <c r="N11" i="3" s="1"/>
  <c r="O10" i="3"/>
  <c r="N10" i="3"/>
  <c r="M10" i="3"/>
  <c r="L10" i="3"/>
  <c r="O9" i="3"/>
  <c r="M9" i="3"/>
  <c r="L9" i="3"/>
  <c r="N9" i="3" s="1"/>
  <c r="O8" i="3"/>
  <c r="N8" i="3"/>
  <c r="M8" i="3"/>
  <c r="L8" i="3"/>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B2" i="1"/>
</calcChain>
</file>

<file path=xl/sharedStrings.xml><?xml version="1.0" encoding="utf-8"?>
<sst xmlns="http://schemas.openxmlformats.org/spreadsheetml/2006/main" count="681" uniqueCount="236">
  <si>
    <t>Yes</t>
  </si>
  <si>
    <t>Each</t>
  </si>
  <si>
    <t>Bidder's Name:</t>
  </si>
  <si>
    <t>No</t>
  </si>
  <si>
    <t>Package</t>
  </si>
  <si>
    <t>Bidder's Part/Stock Number</t>
  </si>
  <si>
    <t>Item Description</t>
  </si>
  <si>
    <t>Manufacturer Name</t>
  </si>
  <si>
    <t>Manufacturer's Part Number</t>
  </si>
  <si>
    <t>Product Category</t>
  </si>
  <si>
    <t>List Price</t>
  </si>
  <si>
    <t>Unit of Measure (UOM)</t>
  </si>
  <si>
    <t>Qty per UOM</t>
  </si>
  <si>
    <t>Total Discount</t>
  </si>
  <si>
    <t>NYS Contract Price</t>
  </si>
  <si>
    <t>$ per Watt</t>
  </si>
  <si>
    <t>BHA-1</t>
  </si>
  <si>
    <t>Bullhorn style floodlight arm</t>
  </si>
  <si>
    <t>National Solar Technologies</t>
  </si>
  <si>
    <t>Ancillary Products</t>
  </si>
  <si>
    <t>FMA-4</t>
  </si>
  <si>
    <t>Light fixture mast arm, 4 Ft. maximum length</t>
  </si>
  <si>
    <t>FMA-6</t>
  </si>
  <si>
    <t>Light fixture mast arm, 6 Ft. maximum length</t>
  </si>
  <si>
    <t>FMA-8</t>
  </si>
  <si>
    <t>Light fixture mast arm, 8 Ft. maximum length</t>
  </si>
  <si>
    <t>POLE-15</t>
  </si>
  <si>
    <t>Pole, 15 Ft. length</t>
  </si>
  <si>
    <t>POLE-20</t>
  </si>
  <si>
    <t>Pole, 20 Ft. length</t>
  </si>
  <si>
    <t>POLE-24</t>
  </si>
  <si>
    <t>Pole, 24 Ft. length</t>
  </si>
  <si>
    <t>POLE-30</t>
  </si>
  <si>
    <t>Pole, 30 Ft. length</t>
  </si>
  <si>
    <t>SM-1</t>
  </si>
  <si>
    <t>Skid mount option for SEPS solar electric power sources, 55 Watt to 220 Watt solar panel array</t>
  </si>
  <si>
    <t>SM-2</t>
  </si>
  <si>
    <t>Skid mount option for SEPS solar electric power sources,  300 Watt to 600 Watt solar panel array</t>
  </si>
  <si>
    <t>TR-12</t>
  </si>
  <si>
    <t>Trailer mounted solar electric power system option, Heavy duty flat deck trailer.  8 Ft. Length, DOT specifications.  National Solar Technologies will assist with proper trailer size based on solar power system required.</t>
  </si>
  <si>
    <t>TR-16</t>
  </si>
  <si>
    <t>Trailer mounted solar electric power system option, Heavy duty flat deck trailer.  16 Ft. Length, DOT specifications.  National Solar Technologies will assist with proper trailer size based on solar power system required.</t>
  </si>
  <si>
    <t>TR-20</t>
  </si>
  <si>
    <t>Trailer mounted solar electric power system option, Heavy duty flat deck trailer.  20 Ft. Length, DOT specifications.  National Solar Technologies will assist with proper trailer size based on solar power system required.</t>
  </si>
  <si>
    <t>TR-25</t>
  </si>
  <si>
    <t>Trailer mounted solar electric power system option, Heavy duty flat deck trailer.  25 Ft. Length, DOT specifications.  National Solar Technologies will assist with proper trailer size based on solar power system required.</t>
  </si>
  <si>
    <t>TR-30</t>
  </si>
  <si>
    <t>Trailer mounted solar electric power system option, Heavy duty flat deck trailer.  30 Ft. Length, DOT specifications.  National Solar Technologies will assist with proper trailer size based on solar power system required.</t>
  </si>
  <si>
    <t>TR-8</t>
  </si>
  <si>
    <t>8A22NF-DEKA</t>
  </si>
  <si>
    <t>Solar energy storage battery, VRLA non-spillable, heavy duty internal plate design, deep cycle AGM(absorbed glass mat) battery, 55 Amp Hours capacity at 20 Hr rate, 12VDC nominal, maintenance free.</t>
  </si>
  <si>
    <t>East Penn Manufacturing Co.</t>
  </si>
  <si>
    <t>8A22NF</t>
  </si>
  <si>
    <t>Battery Packs</t>
  </si>
  <si>
    <t>8A24-DEKA</t>
  </si>
  <si>
    <t>Solar energy storage battery, VRLA non-spillable, heavy duty internal plate design, deep cycle AGM(absorbed glass mat) battery, 79 Amp Hours capacity at 20 Hr rate, 12VDC nominal, maintenance free.</t>
  </si>
  <si>
    <t>8A24</t>
  </si>
  <si>
    <t>8A27M-DEKA</t>
  </si>
  <si>
    <t>Solar energy storage battery, VRLA non-spillable, heavy duty internal plate design, deep cycle AGM(absorbed glass mat) battery, 92 Amp Hours capacity at 20 Hr rate, 12VDC nominal, maintenance free.</t>
  </si>
  <si>
    <t>8A27M</t>
  </si>
  <si>
    <t>8A31DT-DEKA</t>
  </si>
  <si>
    <t>Solar energy storage battery, VRLA non-spillable, heavy duty internal plate design, deep cycle AGM(absorbed glass mat) battery, 105 Amp Hours capacity at 20 Hr rate, 12VDC nominal, maintenance free.</t>
  </si>
  <si>
    <t>8A31DT</t>
  </si>
  <si>
    <t>8A4DLTP-DEKA</t>
  </si>
  <si>
    <t>Solar energy storage battery, VRLA non-spillable, heavy duty internal plate design, deep cycle AGM(absorbed glass mat) battery, 198 Amp Hours capacity at 20 Hr rate, 12VDC nominal, maintenance free.</t>
  </si>
  <si>
    <t>8A4DLTP</t>
  </si>
  <si>
    <t>8A8DLTP-DEKA</t>
  </si>
  <si>
    <t>Solar energy storage battery, VRLA non-spillable, heavy duty internal plate design, deep cycle AGM(absorbed glass mat) battery, 245 Amp Hours capacity at 20 Hr rate, 12VDC nominal, maintenance free.</t>
  </si>
  <si>
    <t>8A8DLTP</t>
  </si>
  <si>
    <t>SEPS-LBK-1.4KWH-24V</t>
  </si>
  <si>
    <t>NST solar electric power source, lithium battery kit. Complete energy storage kit, uses lithium battery for energy storage. Kit includes 1.4kWh/57 Amp hour, lithium battery, 24VDC, battery cables with connecting terminal lugs, battery mounting bracket/rack with hardware.  Multiple lithium battery kits can be connected together for higher kWh storage capacity. Battery strorage capacity pre-engineered based on customer electrical loads and operation time requirements.</t>
  </si>
  <si>
    <t>SEPS-LBK-3.8KWH-48V</t>
  </si>
  <si>
    <t>NST solar electric power source, lithium battery kit. Complete energy storage kit, uses lithium battery for energy storage. Lithium battery kit  includes 3.8kWh/75 Amp hour, lithium battery, 48VDC, battery cables with connecting terminal lugs, battery mounting bracket/rack with hardware.  Multiple lithium battery kits can be connected together for higher kWh storage capacity. Battery strorage capacity pre-engineered based on customer electrical loads and operation time requirements.</t>
  </si>
  <si>
    <t>SEPS-OGIK-2.5KW-24V-120VAC</t>
  </si>
  <si>
    <t>NST solar electric power source, off-grid inverter kit. Complete off-grid inverter kit, uses a pure sine wave DC to AC inverter. 2.5kW inverter, 24VDC input, 120VAC output. Kit includes inverter cables with connecting terminal lugs, inverter DC input breaker, inverter output AC breaker, and inverter mounting hardware. Multiple inverters can be connected together for additional AC output.  Inverter capacity pre-engineered based on customer electrical loads and operation time requirements.</t>
  </si>
  <si>
    <t>Inverters</t>
  </si>
  <si>
    <t>SEPS-OGIK-2.8KW-12V-120VAC</t>
  </si>
  <si>
    <t>NST solar electric power source, off-grid inverter kit. Complete off-grid inverter kit, uses a pure sine wave DC to AC inverter. 2.8kW inverter, 12VDC input, 120VAC output. Kit includes inverter cables with connecting terminal lugs, inverter DC input breaker, inverter output AC breaker, and inverter mounting hardware. Multiple inverters can be connected together for additional AC output.  Inverter capacity pre-engineered based on customer electrical loads and operation time requirements.</t>
  </si>
  <si>
    <t>SEPS-OGIK-2KW-12V-120VAC</t>
  </si>
  <si>
    <t>NST solar electric power source, off-grid inverter kit. Complete off-grid inverter kit, uses a pure sine wave DC to AC inverter. 2kW inverter, 12VDC input, 120VAC output. Kit includes inverter cables with connecting terminal lugs, inverter DC input breaker, inverter output AC breaker, and inverter mounting hardware. Multiple inverters can be connected together for additional AC output.  Inverter capacity pre-engineered based on customer electrical loads and operation time requirements.</t>
  </si>
  <si>
    <t>SEPS-OGIK-3.5KW-24V-120VAC</t>
  </si>
  <si>
    <t>NST solar electric power source, off-grid inverter kit. Complete off-grid inverter kit, uses a pure sine wave DC to AC inverter. 3.5kW inverter, 24VDC input, 120VAC output. Kit includes inverter cables with connecting terminal lugs, inverter DC input breaker, inverter output AC breaker, and inverter mounting hardware. Multiple inverters can be connected together for additional AC output.  Inverter capacity pre-engineered based on customer electrical loads and operation time requirements.</t>
  </si>
  <si>
    <t>SEPS-OGIK-3.6KW-48V-120VAC</t>
  </si>
  <si>
    <t>NST solar electric power source, off-grid inverter kit. Complete off-grid inverter kit, uses a pure sine wave DC to AC inverter. 3.6kW inverter, 48VDC input, 120VAC output. Kit includes inverter cables with connecting terminal lugs, inverter DC input breaker, inverter output AC breaker, and inverter mounting hardware. Multiple inverters can be connected together for additional AC output.  Inverter capacity pre-engineered based on customer electrical loads and operation time requirements.</t>
  </si>
  <si>
    <t>SEPS-OGIK-3KW-48V-120VAC</t>
  </si>
  <si>
    <t>NST solar electric power source, off-grid inverter kit. Complete off-grid inverter kit, uses a pure sine wave DC to AC inverter. 3kW inverter, 48VDC input, 120VAC output. Kit includes inverter cables with connecting terminal lugs, inverter DC input breaker, inverter output AC breaker, and inverter mounting hardware. Multiple inverters can be connected together for additional AC output.  Inverter capacity pre-engineered based on customer electrical loads and operation time requirements.</t>
  </si>
  <si>
    <t>SEPS-OGIK-4.4KW-48V-120/240VAC</t>
  </si>
  <si>
    <t>NST solar electric power source, off-grid inverter kit. Complete off-grid inverter kit, uses a pure sine wave DC to AC inverter. 4.4kW inverter, 48VDC input, 120/240VAC output. Kit includes inverter cables with connecting terminal lugs, inverter DC input breaker, inverter output AC breaker, and inverter mounting hardware. Multiple inverters can be connected together for additional AC output.  Inverter capacity pre-engineered based on customer electrical loads and operation time requirements.</t>
  </si>
  <si>
    <t>SEPS-OGIK-4KW-24V-120/240VAC</t>
  </si>
  <si>
    <t>NST solar electric power source, off-grid inverter kit. Complete off-grid inverter kit, uses a pure sine wave DC to AC inverter. 4kW inverter, 24VDC input, 120/240VAC output. Kit includes inverter cables with connecting terminal lugs, inverter DC input breaker, inverter output AC breaker, and inverter mounting hardware. Multiple inverters can be connected together for additional AC output.  Inverter capacity pre-engineered based on customer electrical loads and operation time requirements.</t>
  </si>
  <si>
    <t>SEPS-OGIK-8KW-48V-120/240VAC-GI</t>
  </si>
  <si>
    <t>NST solar electric power source, off-grid inverter kit. Complete off-grid inverter kit, uses a pure sine wave DC to AC inverter with grid-interactive function. 8kW inverter, 48VDC input, 120/240VAC output. Kit includes integrated load center, inverter cables with connecting terminal lugs, inverter DC input breaker, inverter output AC breaker, and inverter mounting hardware. Multiple inverters can be connected together for additional AC output.  Inverter capacity pre-engineered based on customer electrical loads and operation time requirements.</t>
  </si>
  <si>
    <t>SEPS-OGIK-8KW-48V-120/240VAC-GI-EW</t>
  </si>
  <si>
    <t>NST solar electric power source, off-grid/grid-tied inverter kit. Complete off-grid/grid-tied  inverter kit, uses a pure sine wave DC to AC inverter with grid-interactive function. 8kW inverter, 48VDC input, 120/240VAC output. Kit includes integrated load center, inverter cables with connecting terminal lugs, inverter DC input breaker, inverter output AC breaker, and inverter mounting hardware. Multiple inverters can be connected together for additional AC output.  Inverter capacity pre-engineered based on customer electrical loads and operation time requirements. This version has a 15 year extended warranty required for inverters that are grid-tied.</t>
  </si>
  <si>
    <t>APS-LED-32W-10-3A</t>
  </si>
  <si>
    <t>Solar Powered Area/Parking Lot Light, Utilizes Green, Clean Alternative Energy to Operate.  No utility power required.  No overhead or buried power cables required.  Light pole options are available and listed under their own product item numbers.</t>
  </si>
  <si>
    <t>Miscellaneous Solar Products</t>
  </si>
  <si>
    <t>APS-LED-32W-10-5A</t>
  </si>
  <si>
    <t>APS-LED-32W-12-5A</t>
  </si>
  <si>
    <t>APS-LED-45W-10-3A</t>
  </si>
  <si>
    <t>APS-LED-45W-10-5A</t>
  </si>
  <si>
    <t>APS-LED-45W-11-5A</t>
  </si>
  <si>
    <t>APS-LED-45W-12-5A</t>
  </si>
  <si>
    <t>BPS-LED-32W-10-5A</t>
  </si>
  <si>
    <t>Solar Powered Building/Structure Mounted Perimeter Area Light, Utilizes Green, Clean Alternative Energy to Operate.  All-inclusive light fixture, solar module array and complete power center.  No utility power required.  No overhead or buried power cables required.</t>
  </si>
  <si>
    <t>BPS-LED-32W-11-5A</t>
  </si>
  <si>
    <t>BPS-LED-32W-12-5A</t>
  </si>
  <si>
    <t>BPS-LED-45W-10-5A</t>
  </si>
  <si>
    <t>BPS-LED-45W-11-5A</t>
  </si>
  <si>
    <t>BPS-LED-45W-12-5A</t>
  </si>
  <si>
    <t>BSPL-3-P</t>
  </si>
  <si>
    <t>Solar powered bus stop pole mounted lighting system.   High efficiency, long life lamps for illumination. Includes all system components. On-demand push button  activated overhead light or timed ON/OFF operations.</t>
  </si>
  <si>
    <t>BSPL-3-S</t>
  </si>
  <si>
    <t>Solar powered bus stop shelter mounted lighting system.   High efficiency, long life lamps for illumination. Includes all system components. On-demand push button  activated overhead light or timed ON/OFF operations.</t>
  </si>
  <si>
    <t>FLS-LED-25W-10-5A</t>
  </si>
  <si>
    <t>Solar Powered Floodlight, Utilizes Green, Clean Alternative Energy to Operate.  All-inclusive light fixture, solar module array and complete power center.  No utility power required.  No overhead or buried power cables required.  Light pole options are available and listed under their own product item numbers.</t>
  </si>
  <si>
    <t>FLS-LED-25W-12-5A</t>
  </si>
  <si>
    <t>FLS-LED-45W-10-3A</t>
  </si>
  <si>
    <t>Solar Powered Floodlight, Utilizes Green, Clean Alternative Energy to Operate.  All-inclusive light fixture, solar module array and complete power center.  No utility power required.  No overhead or buried power cables required. Light pole options are available and listed under their own product item numbers.</t>
  </si>
  <si>
    <t>FLS-LED-45W-10-5A</t>
  </si>
  <si>
    <t>FLS-LED-45W-11-3A</t>
  </si>
  <si>
    <t>FLS-LED-45W-11-5A</t>
  </si>
  <si>
    <t>FLS-LED-45W-12-5A</t>
  </si>
  <si>
    <t>FLS-LED-45W-13-5A</t>
  </si>
  <si>
    <t>GH240</t>
  </si>
  <si>
    <t>Dual light fixture, solar powered LED area lighting system.</t>
  </si>
  <si>
    <t>PFS-LED-25W-10-3A</t>
  </si>
  <si>
    <t xml:space="preserve">Solar Powered Portable Floodlight, Utilizes Green, Clean Alternative Energy to Operate.  No utility power or gas generator power required. Wheeled unit for easy mobility.  All-in-one turn-key solution to temporary lighting requirements.  </t>
  </si>
  <si>
    <t>SLS-LED-32W-10-3A</t>
  </si>
  <si>
    <t>Solar Powered Streetlight, Utilizes Green, Clean Alternative Energy to Operate.  All-inclusive light fixture, solar module array and complete power center. No utility power required.  No overhead or buried power cables required.  Light pole options are available and listed under their own product item numbers.</t>
  </si>
  <si>
    <t>SLS-LED-32W-10-5A</t>
  </si>
  <si>
    <t>SLS-LED-32W-12-5A</t>
  </si>
  <si>
    <t>SLS-LED-45W-10-3A</t>
  </si>
  <si>
    <t>SLS-LED-45W-10-5A</t>
  </si>
  <si>
    <t>SLS-LED-45W-11-5A</t>
  </si>
  <si>
    <t>SLS-LED-45W-12-5A</t>
  </si>
  <si>
    <t>SLS-LED-45W-13-5A</t>
  </si>
  <si>
    <t>Solar Powered Streetlight, Utilizes Green, Clean Alternative Energy to Operate.  All-inclusive light fixture, solar module array and complete power center. No utility power required.  No overhead or buried power cables required. Light pole options are available and listed under their own product item numbers.</t>
  </si>
  <si>
    <t>TMT-400-2B</t>
  </si>
  <si>
    <t>Two Man Transportable Solar Power Source- Complete Unit Less Power Center Enclosure. Unit includes: solar panel set with case, mounting platform bracket kit with case, complete battery enclosure set, system interconnection cable kit, spare hardware kit.</t>
  </si>
  <si>
    <t>TMT-400-2B-24VDC</t>
  </si>
  <si>
    <t>Two Man Transportable Solar Power Source 24VDC Power Output. Complete unit includes: solar panel set with case, mounting platform bracket kit with case, complete battery enclosure set, complete power center enclosure, system interconnection cable kit with bag.</t>
  </si>
  <si>
    <t>TMT-400-2B-24VDC-120VAC</t>
  </si>
  <si>
    <t>Two Man Transportable Solar Power Source 24VDC and 120VAC Power Output. Complete unit includes: solar panel set with case, mounting platform bracket kit with case, complete battery enclosure set, complete power center enclosure, system interconnection cable kit with bag.</t>
  </si>
  <si>
    <t>TMT-400-2B-24VDC-230VAC</t>
  </si>
  <si>
    <t>Two Man Transportable Solar Power Source 24VDC and 230VAC Power Output. Complete unit includes: solar panel set with case, mounting platform bracket kit with case, complete battery enclosure set, complete power center enclosure, system interconnection cable kit with bag.</t>
  </si>
  <si>
    <t>TMT-400-2B-28VDC</t>
  </si>
  <si>
    <t>Two Man Transportable Solar Power Source 28VDC Power Output. Complete unit includes: solar panel set with case, mounting platform bracket kit with case, complete battery enclosure set, complete power center enclosure, system interconnection cable kit with bag.</t>
  </si>
  <si>
    <t>TMT-400-2B-28VDC-120VAC</t>
  </si>
  <si>
    <t>Two Man Transportable Solar Power Source 28VDC and 120VAC Power Output. Complete unit includes: solar panel set with case, mounting platform bracket kit with case, complete battery enclosure set, complete power center enclosure, system interconnectio</t>
  </si>
  <si>
    <t>TMT-400-2B-28VDC-230VAC</t>
  </si>
  <si>
    <t>Two Man Transportable Solar Power Source 28VDC and 230VAC Power Output. Complete unit includes: solar panel set with case, mounting platform bracket kit with case, complete battery enclosure set, complete power center enclosure, system interconnection cable kit with bag.</t>
  </si>
  <si>
    <t>TMT-400-BATT</t>
  </si>
  <si>
    <t>Two Man Transportable Solar Power Source - Single Battery Unit Only Unit includes: Single battery enclosure.</t>
  </si>
  <si>
    <t>TMT-400-CK</t>
  </si>
  <si>
    <t>Two Man Transportable Solar Power Source - Cable Kit. Unit includes: Complete cable kit with case for (1) Two Man Transportable Solar Power Source.</t>
  </si>
  <si>
    <t>TMT-400-HUB</t>
  </si>
  <si>
    <t>Two Man Transportable Solar Power Source - Expansion Hub . Unit includes: Expansion hub. Allows the expansion of 3+ Two Man Transportable Solar Power Sources, up to 6 power sources together, for increased solar charging capacity.</t>
  </si>
  <si>
    <t>TMT-400-MPBK</t>
  </si>
  <si>
    <t>Two Man Transportable Solar Power Source - Mounting Platform Brackets With Case.                       Unit includes: Mounting platform bracket kit with case.</t>
  </si>
  <si>
    <t>TMT-400-SP</t>
  </si>
  <si>
    <t>Two Man Transportable Solar Power Source - Mounting Platform Brackets With Case. Unit includes: Mounting platform bracket kit with case.</t>
  </si>
  <si>
    <t>SELT-1200-48VDC</t>
  </si>
  <si>
    <t>Solar Electric Light Tower, trailer mounted 100% solar powered LED light tower. Sealed AGM batteries for energy storage. Four(4) high output LED adjustable floodlights. 30' telescoping mast that can rotate 360 degrees. Automatic dusk to dawn light operation or programmable timer for ON/OFF light operation are included. High efficiency solar modules, total of 1200 Watts minimum.  Auxilary 120VAC/20A battery charger included. System is ready to use upon arrival. 100% factory tested in Buffalo, NY.</t>
  </si>
  <si>
    <t>GCPV-CI-GMR-AXA</t>
  </si>
  <si>
    <t>Grid connected photovoltaic power system, for system sizes up to 150kW, system is a centralized/string inverter system with ground mount racking. Includes solar modules, ground mount racking, centralized/string inverter(s), fusible AC disconnect(s) and DC disconnect(s), solar combiner panel(s) with circuit breakers, system monitoring module, pv production meter, cable/conduit, and pv system safety labels. System site visit,  stamped electrical drawings, utility interconnection submittals, and any State incentive submittals included.  Does not include concrete foundations. Does not include installation. System is priced per Watt (WT).</t>
  </si>
  <si>
    <t>Packaged Solar Systems</t>
  </si>
  <si>
    <t>GCPV-CI-GMR-BXB</t>
  </si>
  <si>
    <t>Grid connected photovoltaic power system, for system sizes between 151kW to 500kW, system is a centralized/string inverter system with ground mount racking. Includes solar modules, ground mount racking, centralized/string inverter(s), fusible AC disconnect(s) and DC disconnect(s), solar combiner panel(s) with circuit breakers, system monitoring module, pv production meter, cable/conduit, and pv system safety labels. System site visit,  stamped electrical drawings, utility interconnection submittals, and any State incentive submittals included.  Does not include concrete foundations. Does not include installation. System is priced per Watt (WT).</t>
  </si>
  <si>
    <t>GCPV-CI-GMR-CXC</t>
  </si>
  <si>
    <t>Grid connected photovoltaic power system, for system sizes over 501kW, system is a centralized/string inverter system with ground mount racking. Includes solar modules, ground mount racking, centralized/string inverter(s), fusible AC disconnect(s) and DC disconnect(s), solar combiner panel(s) with circuit breakers, system monitoring module, pv production meter, cable/conduit, and pv system safety labels. System site visit,  stamped electrical drawings, utility interconnection submittals, and any State incentive submittals included.  Does not include concrete foundations. Does not include installation. System is priced per Watt (WT).</t>
  </si>
  <si>
    <t>GCPV-CI-RMR-AXA</t>
  </si>
  <si>
    <t>Grid connected photovoltaic power system, for system sizes up to 150kW, system is a centralized/string inverter system with roof mount racking. Pitched roof or flat roof type racking option. Includes solar modules, roof mount racking, centralized inverter(s), fusible AC disconnect(s) and DC disconnect(s), solar combiner panel(s) with circuit breakers, system monitoring module, pv production meter, cable/conduit, and pv system safety labels. System site visit,  stamped electrical drawings, utility interconnection submittals, and any State incentive submittals included.  Does not include installation. System is priced per Watt (WT).</t>
  </si>
  <si>
    <t>GCPV-CI-RMR-BXB</t>
  </si>
  <si>
    <t>Grid connected photovoltaic power system, for system sizes between 151kW to 500kW system is a centralized/string inverter system with roof mount racking. Pitched roof or flat roof type racking option. Includes solar modules, roof mount racking, centralized/string inverter(s), fusible AC disconnect(s) and DC disconnect(s), solar combiner panel(s) with circuit breakers, system monitoring module, pv production meter, cable/conduit, and pv system safety labels. System site visit,  stamped electrical drawings, utility interconnection submittals, and any State incentive submittals included.  Does not include installation. System is priced per Watt (WT).</t>
  </si>
  <si>
    <t>GCPV-CI-RMR-CXC</t>
  </si>
  <si>
    <t>Grid connected photovoltaic power system, for system sizes over 501kW, system is a centralized/string inverter system with roof mount racking. Pitched roof or flat roof type racking option. Includes solar modules, roof mount racking, centralized/string inverter(s), fusible AC disconnect(s) and DC disconnect(s), solar combiner panel(s) with circuit breakers, system monitoring module, pv production meter, cable/conduit, and pv system safety labels.System site visit,  stamped electrical drawings, utility interconnection submittals, and any State incentive submittals included.  Does not include installation. System is priced per Watt (WT).</t>
  </si>
  <si>
    <t>GCPV-MI-GMR-AXA</t>
  </si>
  <si>
    <t>Grid connected photovoltaic power system, for system sizes up to 150kW, system is a micro inverter system with ground mount racking. Includes solar modules, ground mount racking, micro inverters, micro inverter cables, fusible AC disconnect(s), solar combiner panel(s)with circuit breakers, string junction boxes, system monitoring module, pv production meter, cable/conduit, and pv system safety labels. System site visit,  stamped electrical drawings, utility interconnection submittals, and any State incentive submittals included. Does not include concrete foundations. Does not include installation. System is priced per Watt (WT).</t>
  </si>
  <si>
    <t>GCPV-MI-GMR-BXB</t>
  </si>
  <si>
    <t>Grid connected photovoltaic power system, for system sizes between 151kW to 500kW, system is a micro inverter system with ground mount racking. Includes solar modules, ground mount racking, micro inverters, micro inverter cables, fusible AC disconnect(s), solar combiner panel(s)with circuit breakers, string junction boxes, system monitoring module, pv production meter, cable/conduit, and pv system safety labels.System site visit,  stamped electrical drawings, utility interconnection submittals, and any State incentive submittals included. Does not include concrete foundations. Does not include installation. System is priced per Watt (WT).</t>
  </si>
  <si>
    <t>GCPV-MI-GMR-CXC</t>
  </si>
  <si>
    <t>Grid connected photovoltaic power system, for system sizes over 501kW, system is a micro inverter system with ground mount racking. Includes solar modules, ground mount racking, micro inverters, micro inverter cables, fusible AC disconnect(s), solar combiner panel(s)with circuit breakers, string junction boxes, system monitoring module, pv production meter, cable/conduit, and pv system safety labels. System site visit,  stamped electrical drawings, utility interconnection submittals, and any State incentive submittals included. Does not include concrete foundations. Does not include installation. System is priced per Watt (WT).</t>
  </si>
  <si>
    <t>GCPV-MI-RMR-AXA</t>
  </si>
  <si>
    <t>Grid connected photovoltaic power system, for system sizes up to 150kW, system is a micro inverter system with roof mount racking. Pitched roof or flat roof type racking option. Includes solar modules, roof mount racking, micro inverters, micro inverter cables, fusible AC disconnect(s), solar combiner panel(s)with circuit breakers, string junction boxes, system monitoring module, pv production meter, cable/conduit, and pv system safety labels. System site visit,  stamped electrical drawings, utility interconnection submittals, and any State incentive submittals included. Does not include installation. System is priced per Watt (WT).</t>
  </si>
  <si>
    <t>GCPV-MI-RMR-BXB</t>
  </si>
  <si>
    <t>Grid connected photovoltaic power system, for system sizes between 151kW to 500kW, system is a micro inverter system with roof mount racking. Pitched roof or flat roof type racking option. Includes solar modules, roof mount racking, micro inverters, micro inverter cables, fusible AC disconnect(s), solar combiner panel(s)with circuit breakers, string junction boxes, system monitoring module, pv production meter, cable/conduit, and pv system safety labels. System site visit,  stamped electrical drawings, utility interconnection submittals, and any State incentive submittals included. Does not include installation. System is priced per Watt (WT).</t>
  </si>
  <si>
    <t>GCPV-MI-RMR-CXC</t>
  </si>
  <si>
    <t>Grid connected photovoltaic power system, for system sizes over 501kW, system is a micro inverter system with roof mount racking. Pitched roof or flat roof type racking option. Includes solar modules, roof mount racking, micro inverters, micro inverter cables, fusible AC disconnect(s), solar combiner panel(s)with circuit breakers, string junction boxes, system monitoring module, pv production meter, cable/conduit, and pv system safety labels. System site visit,  stamped electrical drawings, utility interconnection submittals, and any State incentive submittals included. Does not include installation. System is priced per Watt (WT).</t>
  </si>
  <si>
    <t>SEPS-DC-110</t>
  </si>
  <si>
    <t>Stand-alone solar power unit with 110 Watt minimum solar panel array , Outdoor rated.  Various voltage and current outputs available. Various battery storage amp hour capacities available.  Battery, inverter, and system mounting platform options available (Purchased Separately)</t>
  </si>
  <si>
    <t>SEPS-DC-1200</t>
  </si>
  <si>
    <t>Stand-alone solar power unit with 1200 Watt solar panel array , Outdoor rated.  Various voltage and current outputs available. Various battery storage amp hour capacities available.  Battery, inverter, and system mounting platform options available (Purchased Separately)</t>
  </si>
  <si>
    <t>SEPS-DC-150</t>
  </si>
  <si>
    <t>Stand-alone solar power unit with 150 Watt minimum solar panel array , Outdoor rated.  Various voltage and current outputs available. Various battery storage amp hour capacities available. Battery, inverter, and system mounting platform options available (Purchased Separately)</t>
  </si>
  <si>
    <t>SEPS-DC-1760</t>
  </si>
  <si>
    <t>Stand-alone solar power unit with 1760 Watt solar panel array , Outdoor rated.  Various voltage and current outputs available. Various battery storage amp hour capacities available. Battery, inverter, and system mounting platform options available (Purchased Separately)</t>
  </si>
  <si>
    <t>SEPS-DC-220</t>
  </si>
  <si>
    <t>Stand-alone solar power unit with 220 Watt minimum solar panel array , Outdoor rated.  Various voltage and current outputs available. Various battery storage amp hour capacities available. Battery, inverter, and system mounting platform options available (Purchased Separately)</t>
  </si>
  <si>
    <t>SEPS-DC-2400</t>
  </si>
  <si>
    <t>Stand-alone solar power unit with 2400 Watt solar panel array , Outdoor rated.  Various voltage and current outputs available. Various battery storage amp hour capacities available. Battery, inverter, and system mounting platform options available (Purchased Separately)</t>
  </si>
  <si>
    <t>SEPS-DC-300</t>
  </si>
  <si>
    <t>Stand-alone solar power unit with 300 Watt minimum solar panel array , Outdoor rated.  Various voltage and current outputs available. Various battery storage amp hour capacities available.  Battery, inverter, and system mounting platform options available (Purchased Separately)</t>
  </si>
  <si>
    <t>SEPS-DC-3520</t>
  </si>
  <si>
    <t>Stand-alone solar power unit with 3520 Watt minimum solar panel array , Outdoor rated.  Various voltage and current outputs available. Various battery storage amp hour capacities available.  Battery, inverter, and system mounting platform options available (Purchased Separately)</t>
  </si>
  <si>
    <t>SEPS-DC-440</t>
  </si>
  <si>
    <t>Stand-alone solar power unit with 440 Watt solar panel array , Outdoor rated.  Various voltage and current outputs available. Various battery storage amp hour capacities available. Battery, inverter, and system mounting platform options available (Purchased Separately)</t>
  </si>
  <si>
    <t>SEPS-DC-4800</t>
  </si>
  <si>
    <t>Stand-alone solar power unit with 4800 Watt minimum solar panel array , Outdoor rated.  Various voltage and current outputs available. Various battery storage amp hour capacities available.  Battery, inverter, and system mounting platform options available (Purchased Separately)</t>
  </si>
  <si>
    <t>SEPS-DC-55</t>
  </si>
  <si>
    <t>Stand-alone solar power unit with 55 Watt minimum solar panel array , Outdoor rated.  Various voltage and current outputs available. Various battery storage amp hour capacities available. Battery, inverter, and system mounting platform options available (Purchased Separately)</t>
  </si>
  <si>
    <t>SEPS-DC-600</t>
  </si>
  <si>
    <t>Stand-alone solar power unit with 600 Watt minimum solar panel array , Outdoor rated.  Various voltage and current outputs available. Various battery storage amp hour capacities available.  Battery, inverter, and system mounting platform options available (Purchased Separately)</t>
  </si>
  <si>
    <t>SEPS-DC-880</t>
  </si>
  <si>
    <t>Stand-alone solar power unit with 880 Watt solar panel array , Outdoor rated.  Various voltage and current outputs available. Various battery storage amp hour capacities available.  Battery, inverter, and system mounting platform options available (Purchased Separately)</t>
  </si>
  <si>
    <t>Lot 2 - Installation Services</t>
  </si>
  <si>
    <t>Bidder Name:</t>
  </si>
  <si>
    <t xml:space="preserve">Notes:   </t>
  </si>
  <si>
    <t xml:space="preserve">1. Bidder must enter a 'Not to Exceed Labor Markup Rate (%)' for an Item in order for the bid to be considered responsive for that Item. Please note that text is not acceptable in the Not to Exceed Labor Markup rate fields.  </t>
  </si>
  <si>
    <t>2. Prevailing wage rate information is provided for the purposes of evaluation, and is included for reference only.</t>
  </si>
  <si>
    <t>Region</t>
  </si>
  <si>
    <t>Item</t>
  </si>
  <si>
    <t>Description</t>
  </si>
  <si>
    <t xml:space="preserve">Not to Exceed Labor Markup Rate (%) </t>
  </si>
  <si>
    <t>Prevailing Wage for Region (Electrician)</t>
  </si>
  <si>
    <t>Prevailing Wage for Region (Laborer)</t>
  </si>
  <si>
    <t>Supplemental Benefits for Region (Electrician)</t>
  </si>
  <si>
    <t>Supplemental Benefits for Region (Laborer)</t>
  </si>
  <si>
    <t>Prevailing Wage Rate for Crew
(2 Electricians &amp; 2 Laborer)</t>
  </si>
  <si>
    <t>Supplemental Benefits for Crew (2 Electricians &amp; 2 Laborers)</t>
  </si>
  <si>
    <t>Daily Crew Rate
(Including Markup)</t>
  </si>
  <si>
    <t>For Reference Only</t>
  </si>
  <si>
    <t>Bidder</t>
  </si>
  <si>
    <t>PV Systems, 0 to 100 kW</t>
  </si>
  <si>
    <t>PV Systems, 101 to 500 kW</t>
  </si>
  <si>
    <t>PV Systems, &gt;500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</si>
</sst>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x14ac:knownFonts="1">
    <font>
      <sz val="10"/>
      <name val="MS Sans Serif"/>
      <family val="2"/>
    </font>
    <font>
      <sz val="11"/>
      <color theme="1"/>
      <name val="Calibri"/>
      <family val="2"/>
      <scheme val="minor"/>
    </font>
    <font>
      <sz val="10"/>
      <name val="MS Sans Serif"/>
      <family val="2"/>
    </font>
    <font>
      <sz val="10"/>
      <name val="Arial"/>
      <family val="2"/>
    </font>
    <font>
      <sz val="12"/>
      <name val="Arial"/>
      <family val="2"/>
    </font>
    <font>
      <b/>
      <sz val="10"/>
      <color theme="0"/>
      <name val="Arial"/>
      <family val="2"/>
    </font>
    <font>
      <sz val="10"/>
      <color theme="1"/>
      <name val="Arial"/>
      <family val="2"/>
    </font>
    <font>
      <b/>
      <sz val="10"/>
      <name val="Arial"/>
      <family val="2"/>
    </font>
    <font>
      <b/>
      <sz val="16"/>
      <color theme="1"/>
      <name val="Calibri"/>
      <family val="2"/>
      <scheme val="minor"/>
    </font>
    <font>
      <sz val="11"/>
      <color theme="1"/>
      <name val="Times New Roman"/>
      <family val="1"/>
    </font>
    <font>
      <b/>
      <sz val="12"/>
      <color theme="1"/>
      <name val="Calibri"/>
      <family val="2"/>
      <scheme val="minor"/>
    </font>
    <font>
      <b/>
      <sz val="11"/>
      <color theme="1"/>
      <name val="Calibri"/>
      <family val="2"/>
    </font>
    <font>
      <sz val="11"/>
      <color theme="1"/>
      <name val="Calibri"/>
      <family val="2"/>
    </font>
    <font>
      <sz val="10"/>
      <color theme="1"/>
      <name val="Times New Roman"/>
      <family val="1"/>
    </font>
    <font>
      <b/>
      <sz val="10"/>
      <color theme="1"/>
      <name val="Times New Roman"/>
      <family val="1"/>
    </font>
    <font>
      <b/>
      <sz val="10"/>
      <color theme="1"/>
      <name val="Calibri"/>
      <family val="2"/>
      <scheme val="minor"/>
    </font>
    <font>
      <sz val="10"/>
      <color theme="1"/>
      <name val="Calibri"/>
      <family val="2"/>
      <scheme val="minor"/>
    </font>
    <font>
      <sz val="11"/>
      <color rgb="FF1F497D"/>
      <name val="Calibri"/>
      <family val="2"/>
      <scheme val="minor"/>
    </font>
    <font>
      <b/>
      <u/>
      <sz val="11"/>
      <color rgb="FFFF0000"/>
      <name val="Times New Roman"/>
      <family val="1"/>
    </font>
  </fonts>
  <fills count="5">
    <fill>
      <patternFill patternType="none"/>
    </fill>
    <fill>
      <patternFill patternType="gray125"/>
    </fill>
    <fill>
      <patternFill patternType="solid">
        <fgColor theme="0" tint="-0.24994659260841701"/>
        <bgColor indexed="64"/>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87">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164" fontId="3" fillId="0" borderId="0" xfId="0" applyNumberFormat="1" applyFont="1" applyAlignment="1">
      <alignment horizontal="center" vertical="center"/>
    </xf>
    <xf numFmtId="9" fontId="3" fillId="0" borderId="0" xfId="0" applyNumberFormat="1" applyFont="1" applyAlignment="1">
      <alignment horizontal="center" vertical="center"/>
    </xf>
    <xf numFmtId="0" fontId="4" fillId="2" borderId="1"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wrapText="1"/>
    </xf>
    <xf numFmtId="164" fontId="4" fillId="0" borderId="0" xfId="0" applyNumberFormat="1"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9" fontId="4" fillId="0" borderId="0" xfId="0" applyNumberFormat="1" applyFont="1" applyAlignment="1">
      <alignment horizontal="center"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4" fontId="7" fillId="2" borderId="1" xfId="1" applyFont="1" applyFill="1" applyBorder="1" applyAlignment="1" applyProtection="1">
      <alignment horizontal="center" vertical="center" wrapText="1"/>
      <protection locked="0"/>
    </xf>
    <xf numFmtId="164" fontId="3" fillId="0" borderId="1" xfId="1"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9" fontId="7" fillId="2" borderId="1" xfId="1" applyNumberFormat="1" applyFont="1" applyFill="1" applyBorder="1" applyAlignment="1" applyProtection="1">
      <alignment horizontal="center" vertical="center"/>
    </xf>
    <xf numFmtId="164" fontId="7" fillId="0" borderId="1" xfId="1" applyNumberFormat="1" applyFont="1" applyFill="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8" fillId="0" borderId="0" xfId="2" applyFont="1"/>
    <xf numFmtId="0" fontId="1" fillId="0" borderId="0" xfId="2"/>
    <xf numFmtId="0" fontId="9" fillId="0" borderId="0" xfId="2" applyFont="1"/>
    <xf numFmtId="0" fontId="9" fillId="0" borderId="0" xfId="2" applyFont="1" applyAlignment="1">
      <alignment vertical="top" wrapText="1"/>
    </xf>
    <xf numFmtId="2" fontId="9" fillId="0" borderId="0" xfId="2" applyNumberFormat="1" applyFont="1" applyAlignment="1">
      <alignment horizontal="right"/>
    </xf>
    <xf numFmtId="0" fontId="10" fillId="0" borderId="0" xfId="2" applyFont="1" applyAlignment="1">
      <alignment horizontal="left"/>
    </xf>
    <xf numFmtId="0" fontId="11" fillId="0" borderId="0" xfId="2" applyFont="1" applyAlignment="1">
      <alignment horizontal="left"/>
    </xf>
    <xf numFmtId="0" fontId="12" fillId="0" borderId="0" xfId="2" applyFont="1"/>
    <xf numFmtId="0" fontId="13" fillId="0" borderId="0" xfId="2" applyFont="1" applyAlignment="1">
      <alignment horizontal="left"/>
    </xf>
    <xf numFmtId="0" fontId="13" fillId="0" borderId="0" xfId="2" applyFont="1"/>
    <xf numFmtId="0" fontId="14" fillId="0" borderId="0" xfId="2" applyFont="1" applyAlignment="1">
      <alignment horizontal="right"/>
    </xf>
    <xf numFmtId="2" fontId="13" fillId="0" borderId="0" xfId="2" applyNumberFormat="1" applyFont="1" applyAlignment="1">
      <alignment horizontal="right"/>
    </xf>
    <xf numFmtId="0" fontId="15" fillId="0" borderId="1" xfId="2" applyFont="1" applyBorder="1" applyAlignment="1">
      <alignment horizontal="center" vertical="center" wrapText="1"/>
    </xf>
    <xf numFmtId="0" fontId="15" fillId="0" borderId="1" xfId="2" applyFont="1" applyBorder="1" applyAlignment="1">
      <alignment horizontal="center" vertical="center"/>
    </xf>
    <xf numFmtId="0" fontId="15" fillId="0" borderId="0" xfId="2" applyFont="1"/>
    <xf numFmtId="0" fontId="15" fillId="0" borderId="2"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5" xfId="2" applyFont="1" applyBorder="1" applyAlignment="1">
      <alignment horizontal="center" vertical="center" wrapText="1"/>
    </xf>
    <xf numFmtId="0" fontId="14" fillId="0" borderId="0" xfId="2" applyFont="1"/>
    <xf numFmtId="0" fontId="15" fillId="3" borderId="6" xfId="2" applyFont="1" applyFill="1" applyBorder="1" applyAlignment="1">
      <alignment horizontal="center" vertical="center" wrapText="1"/>
    </xf>
    <xf numFmtId="0" fontId="15" fillId="3" borderId="6" xfId="2" applyFont="1" applyFill="1" applyBorder="1" applyAlignment="1">
      <alignment horizontal="center" vertical="center"/>
    </xf>
    <xf numFmtId="0" fontId="15" fillId="0" borderId="10" xfId="2" applyFont="1" applyBorder="1" applyAlignment="1">
      <alignment horizontal="center" vertical="center"/>
    </xf>
    <xf numFmtId="0" fontId="16" fillId="0" borderId="11" xfId="2" applyFont="1" applyBorder="1" applyAlignment="1">
      <alignment horizontal="center" vertical="center" wrapText="1"/>
    </xf>
    <xf numFmtId="0" fontId="16" fillId="0" borderId="11" xfId="2" applyFont="1" applyBorder="1"/>
    <xf numFmtId="9" fontId="16" fillId="4" borderId="12" xfId="2" applyNumberFormat="1" applyFont="1" applyFill="1" applyBorder="1" applyAlignment="1" applyProtection="1">
      <alignment horizontal="center"/>
      <protection locked="0"/>
    </xf>
    <xf numFmtId="0" fontId="16" fillId="0" borderId="0" xfId="2" applyFont="1"/>
    <xf numFmtId="164" fontId="16" fillId="0" borderId="10" xfId="2" applyNumberFormat="1" applyFont="1" applyBorder="1" applyAlignment="1">
      <alignment horizontal="center"/>
    </xf>
    <xf numFmtId="164" fontId="16" fillId="0" borderId="13" xfId="2" applyNumberFormat="1" applyFont="1" applyBorder="1" applyAlignment="1">
      <alignment horizontal="center"/>
    </xf>
    <xf numFmtId="0" fontId="16" fillId="0" borderId="0" xfId="2" applyFont="1" applyAlignment="1">
      <alignment horizontal="center"/>
    </xf>
    <xf numFmtId="164" fontId="16" fillId="0" borderId="10" xfId="3" applyNumberFormat="1" applyFont="1" applyFill="1" applyBorder="1" applyAlignment="1" applyProtection="1">
      <alignment horizontal="center"/>
    </xf>
    <xf numFmtId="164" fontId="16" fillId="0" borderId="13" xfId="3" applyNumberFormat="1" applyFont="1" applyFill="1" applyBorder="1" applyAlignment="1" applyProtection="1">
      <alignment horizontal="center"/>
    </xf>
    <xf numFmtId="164" fontId="16" fillId="0" borderId="0" xfId="3" applyNumberFormat="1" applyFont="1" applyFill="1" applyAlignment="1" applyProtection="1">
      <alignment horizontal="center"/>
    </xf>
    <xf numFmtId="164" fontId="16" fillId="0" borderId="11" xfId="3" applyNumberFormat="1" applyFont="1" applyFill="1" applyBorder="1" applyAlignment="1" applyProtection="1">
      <alignment horizontal="center"/>
    </xf>
    <xf numFmtId="0" fontId="17" fillId="0" borderId="0" xfId="2" applyFont="1" applyAlignment="1">
      <alignment vertical="center"/>
    </xf>
    <xf numFmtId="0" fontId="15" fillId="0" borderId="14" xfId="2" applyFont="1" applyBorder="1" applyAlignment="1">
      <alignment horizontal="center" vertical="center"/>
    </xf>
    <xf numFmtId="0" fontId="16" fillId="0" borderId="0" xfId="2" applyFont="1" applyAlignment="1">
      <alignment horizontal="center" vertical="center" wrapText="1"/>
    </xf>
    <xf numFmtId="9" fontId="16" fillId="4" borderId="15" xfId="2" applyNumberFormat="1" applyFont="1" applyFill="1" applyBorder="1" applyAlignment="1" applyProtection="1">
      <alignment horizontal="center"/>
      <protection locked="0"/>
    </xf>
    <xf numFmtId="164" fontId="16" fillId="0" borderId="14" xfId="2" applyNumberFormat="1" applyFont="1" applyBorder="1" applyAlignment="1">
      <alignment horizontal="center"/>
    </xf>
    <xf numFmtId="164" fontId="16" fillId="0" borderId="16" xfId="2" applyNumberFormat="1" applyFont="1" applyBorder="1" applyAlignment="1">
      <alignment horizontal="center"/>
    </xf>
    <xf numFmtId="164" fontId="16" fillId="0" borderId="14" xfId="3" applyNumberFormat="1" applyFont="1" applyFill="1" applyBorder="1" applyAlignment="1" applyProtection="1">
      <alignment horizontal="center"/>
    </xf>
    <xf numFmtId="164" fontId="16" fillId="0" borderId="16" xfId="3" applyNumberFormat="1" applyFont="1" applyFill="1" applyBorder="1" applyAlignment="1" applyProtection="1">
      <alignment horizontal="center"/>
    </xf>
    <xf numFmtId="164" fontId="16" fillId="0" borderId="0" xfId="3" applyNumberFormat="1" applyFont="1" applyFill="1" applyBorder="1" applyAlignment="1" applyProtection="1">
      <alignment horizontal="center"/>
    </xf>
    <xf numFmtId="0" fontId="15" fillId="0" borderId="17" xfId="2" applyFont="1" applyBorder="1" applyAlignment="1">
      <alignment horizontal="center" vertical="center"/>
    </xf>
    <xf numFmtId="0" fontId="16" fillId="0" borderId="18" xfId="2" applyFont="1" applyBorder="1" applyAlignment="1">
      <alignment horizontal="center" vertical="center" wrapText="1"/>
    </xf>
    <xf numFmtId="0" fontId="16" fillId="0" borderId="18" xfId="2" applyFont="1" applyBorder="1"/>
    <xf numFmtId="9" fontId="16" fillId="4" borderId="19" xfId="2" applyNumberFormat="1" applyFont="1" applyFill="1" applyBorder="1" applyAlignment="1" applyProtection="1">
      <alignment horizontal="center"/>
      <protection locked="0"/>
    </xf>
    <xf numFmtId="164" fontId="16" fillId="0" borderId="17" xfId="2" applyNumberFormat="1" applyFont="1" applyBorder="1" applyAlignment="1">
      <alignment horizontal="center"/>
    </xf>
    <xf numFmtId="164" fontId="16" fillId="0" borderId="20" xfId="2" applyNumberFormat="1" applyFont="1" applyBorder="1" applyAlignment="1">
      <alignment horizontal="center"/>
    </xf>
    <xf numFmtId="164" fontId="16" fillId="0" borderId="17" xfId="3" applyNumberFormat="1" applyFont="1" applyFill="1" applyBorder="1" applyAlignment="1" applyProtection="1">
      <alignment horizontal="center"/>
    </xf>
    <xf numFmtId="164" fontId="16" fillId="0" borderId="20" xfId="3" applyNumberFormat="1" applyFont="1" applyFill="1" applyBorder="1" applyAlignment="1" applyProtection="1">
      <alignment horizontal="center"/>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7" xfId="2" applyFont="1" applyBorder="1" applyAlignment="1">
      <alignment horizontal="center" vertical="center" wrapText="1"/>
    </xf>
    <xf numFmtId="164" fontId="16" fillId="0" borderId="18" xfId="3" applyNumberFormat="1" applyFont="1" applyFill="1" applyBorder="1" applyAlignment="1" applyProtection="1">
      <alignment horizontal="center"/>
    </xf>
    <xf numFmtId="0" fontId="18" fillId="0" borderId="0" xfId="2" applyFont="1"/>
    <xf numFmtId="0" fontId="3" fillId="0" borderId="1" xfId="0" applyFont="1" applyFill="1" applyBorder="1" applyAlignment="1" applyProtection="1">
      <alignment horizontal="center" vertical="center" wrapText="1"/>
      <protection locked="0"/>
    </xf>
    <xf numFmtId="0" fontId="15" fillId="0" borderId="7" xfId="2" applyFont="1" applyBorder="1" applyAlignment="1">
      <alignment horizontal="center"/>
    </xf>
    <xf numFmtId="0" fontId="1" fillId="0" borderId="8" xfId="2" applyBorder="1" applyAlignment="1">
      <alignment horizontal="center"/>
    </xf>
    <xf numFmtId="0" fontId="15" fillId="0" borderId="9" xfId="2" applyFont="1" applyBorder="1" applyAlignment="1">
      <alignment horizontal="center"/>
    </xf>
    <xf numFmtId="0" fontId="1" fillId="0" borderId="8" xfId="2" applyBorder="1"/>
  </cellXfs>
  <cellStyles count="4">
    <cellStyle name="Currency" xfId="1" builtinId="4"/>
    <cellStyle name="Currency 3" xfId="3" xr:uid="{9BEA3022-08B4-4EB7-8DC4-84C03771CA4F}"/>
    <cellStyle name="Normal" xfId="0" builtinId="0"/>
    <cellStyle name="Normal 6" xfId="2" xr:uid="{A2D69E60-CE62-406C-ABDC-178E5D147E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curementServices/PSTm01(Gardner)/Solar/05302-23137%20Photovoltaic%20Systems%20(ReAd)/PriceAdjustments/0530223137PL_National%20Solar%2001-03-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ot 1 - Region &amp; Prdt Cat Disc"/>
      <sheetName val="Lot 1 - Product Price List"/>
      <sheetName val="Lot 2 - Installation Services"/>
      <sheetName val="Data Validation"/>
    </sheetNames>
    <sheetDataSet>
      <sheetData sheetId="0">
        <row r="2">
          <cell r="B2" t="str">
            <v>National Manufacturing &amp; Distribution, Inc. dba National Solar Technologies</v>
          </cell>
        </row>
      </sheetData>
      <sheetData sheetId="1">
        <row r="13">
          <cell r="A13" t="str">
            <v>Packaged Solar Systems</v>
          </cell>
          <cell r="C13">
            <v>0.31</v>
          </cell>
        </row>
        <row r="14">
          <cell r="A14" t="str">
            <v>Solar Modules (Solar Panels)</v>
          </cell>
        </row>
        <row r="15">
          <cell r="A15" t="str">
            <v xml:space="preserve">Racking Systems </v>
          </cell>
        </row>
        <row r="16">
          <cell r="A16" t="str">
            <v>Inverters</v>
          </cell>
          <cell r="C16">
            <v>0.25</v>
          </cell>
        </row>
        <row r="17">
          <cell r="A17" t="str">
            <v>Charger Controllers</v>
          </cell>
        </row>
        <row r="18">
          <cell r="A18" t="str">
            <v>Battery Packs</v>
          </cell>
          <cell r="C18">
            <v>0.37</v>
          </cell>
        </row>
        <row r="19">
          <cell r="A19" t="str">
            <v>Ancillary Products</v>
          </cell>
          <cell r="C19">
            <v>0.31</v>
          </cell>
        </row>
        <row r="20">
          <cell r="A20" t="str">
            <v>Miscellaneous Solar Products</v>
          </cell>
          <cell r="C20">
            <v>0.31</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219CF-3C44-4102-B19B-B766643C39B2}">
  <sheetPr>
    <pageSetUpPr fitToPage="1"/>
  </sheetPr>
  <dimension ref="A1:U108"/>
  <sheetViews>
    <sheetView showGridLines="0" tabSelected="1" zoomScale="71" zoomScaleNormal="71" workbookViewId="0">
      <selection activeCell="K25" sqref="K25"/>
    </sheetView>
  </sheetViews>
  <sheetFormatPr defaultColWidth="24.26953125" defaultRowHeight="12.5" x14ac:dyDescent="0.3"/>
  <cols>
    <col min="1" max="1" width="23.7265625" style="1" customWidth="1"/>
    <col min="2" max="2" width="49" style="1" customWidth="1"/>
    <col min="3" max="3" width="23.81640625" style="2" customWidth="1"/>
    <col min="4" max="4" width="24.26953125" style="1"/>
    <col min="5" max="5" width="24.7265625" style="2" customWidth="1"/>
    <col min="6" max="6" width="13.453125" style="4" customWidth="1"/>
    <col min="7" max="7" width="16.453125" style="1" customWidth="1"/>
    <col min="8" max="8" width="13.7265625" style="1" customWidth="1"/>
    <col min="9" max="9" width="13.26953125" style="5" customWidth="1"/>
    <col min="10" max="10" width="14.81640625" style="4" customWidth="1"/>
    <col min="11" max="16384" width="24.26953125" style="1"/>
  </cols>
  <sheetData>
    <row r="1" spans="1:21" x14ac:dyDescent="0.3">
      <c r="E1" s="3"/>
      <c r="T1" s="1" t="s">
        <v>0</v>
      </c>
      <c r="U1" s="1" t="s">
        <v>1</v>
      </c>
    </row>
    <row r="2" spans="1:21" s="13" customFormat="1" ht="21" customHeight="1" x14ac:dyDescent="0.3">
      <c r="A2" s="6" t="s">
        <v>2</v>
      </c>
      <c r="B2" s="7" t="str">
        <f>[1]Instructions!B2</f>
        <v>National Manufacturing &amp; Distribution, Inc. dba National Solar Technologies</v>
      </c>
      <c r="C2" s="8"/>
      <c r="D2" s="9"/>
      <c r="E2" s="10"/>
      <c r="F2" s="11"/>
      <c r="G2" s="12"/>
      <c r="I2" s="14"/>
      <c r="J2" s="11"/>
      <c r="T2" s="13" t="s">
        <v>3</v>
      </c>
      <c r="U2" s="13" t="s">
        <v>4</v>
      </c>
    </row>
    <row r="3" spans="1:21" s="2" customFormat="1" ht="39" customHeight="1" x14ac:dyDescent="0.3">
      <c r="A3" s="15" t="s">
        <v>5</v>
      </c>
      <c r="B3" s="15" t="s">
        <v>6</v>
      </c>
      <c r="C3" s="15" t="s">
        <v>7</v>
      </c>
      <c r="D3" s="15" t="s">
        <v>8</v>
      </c>
      <c r="E3" s="15" t="s">
        <v>9</v>
      </c>
      <c r="F3" s="16" t="s">
        <v>10</v>
      </c>
      <c r="G3" s="15" t="s">
        <v>11</v>
      </c>
      <c r="H3" s="15" t="s">
        <v>12</v>
      </c>
      <c r="I3" s="17" t="s">
        <v>13</v>
      </c>
      <c r="J3" s="16" t="s">
        <v>14</v>
      </c>
      <c r="U3" s="2" t="s">
        <v>15</v>
      </c>
    </row>
    <row r="4" spans="1:21" ht="13" x14ac:dyDescent="0.3">
      <c r="A4" s="18" t="s">
        <v>16</v>
      </c>
      <c r="B4" s="19" t="s">
        <v>17</v>
      </c>
      <c r="C4" s="18" t="s">
        <v>18</v>
      </c>
      <c r="D4" s="18" t="s">
        <v>16</v>
      </c>
      <c r="E4" s="20" t="s">
        <v>19</v>
      </c>
      <c r="F4" s="21">
        <v>131</v>
      </c>
      <c r="G4" s="22" t="s">
        <v>1</v>
      </c>
      <c r="H4" s="22">
        <v>1</v>
      </c>
      <c r="I4" s="23">
        <f>VLOOKUP(E4,'[1]Lot 1 - Region &amp; Prdt Cat Disc'!$A$13:$D$20,3,FALSE)</f>
        <v>0.31</v>
      </c>
      <c r="J4" s="24">
        <v>91.48</v>
      </c>
    </row>
    <row r="5" spans="1:21" ht="13" x14ac:dyDescent="0.3">
      <c r="A5" s="18" t="s">
        <v>20</v>
      </c>
      <c r="B5" s="19" t="s">
        <v>21</v>
      </c>
      <c r="C5" s="18" t="s">
        <v>18</v>
      </c>
      <c r="D5" s="18" t="s">
        <v>20</v>
      </c>
      <c r="E5" s="20" t="s">
        <v>19</v>
      </c>
      <c r="F5" s="21">
        <v>252</v>
      </c>
      <c r="G5" s="22" t="s">
        <v>1</v>
      </c>
      <c r="H5" s="22">
        <v>1</v>
      </c>
      <c r="I5" s="23">
        <f>VLOOKUP(E5,'[1]Lot 1 - Region &amp; Prdt Cat Disc'!$A$13:$D$20,3,FALSE)</f>
        <v>0.31</v>
      </c>
      <c r="J5" s="24">
        <v>175.63</v>
      </c>
    </row>
    <row r="6" spans="1:21" ht="13" x14ac:dyDescent="0.3">
      <c r="A6" s="18" t="s">
        <v>22</v>
      </c>
      <c r="B6" s="19" t="s">
        <v>23</v>
      </c>
      <c r="C6" s="18" t="s">
        <v>18</v>
      </c>
      <c r="D6" s="18" t="s">
        <v>22</v>
      </c>
      <c r="E6" s="20" t="s">
        <v>19</v>
      </c>
      <c r="F6" s="21">
        <v>300</v>
      </c>
      <c r="G6" s="22" t="s">
        <v>1</v>
      </c>
      <c r="H6" s="22">
        <v>1</v>
      </c>
      <c r="I6" s="23">
        <f>VLOOKUP(E6,'[1]Lot 1 - Region &amp; Prdt Cat Disc'!$A$13:$D$20,3,FALSE)</f>
        <v>0.31</v>
      </c>
      <c r="J6" s="24">
        <v>208.56</v>
      </c>
    </row>
    <row r="7" spans="1:21" ht="13" x14ac:dyDescent="0.3">
      <c r="A7" s="18" t="s">
        <v>24</v>
      </c>
      <c r="B7" s="19" t="s">
        <v>25</v>
      </c>
      <c r="C7" s="18" t="s">
        <v>18</v>
      </c>
      <c r="D7" s="18" t="s">
        <v>24</v>
      </c>
      <c r="E7" s="20" t="s">
        <v>19</v>
      </c>
      <c r="F7" s="21">
        <v>342</v>
      </c>
      <c r="G7" s="22" t="s">
        <v>1</v>
      </c>
      <c r="H7" s="22">
        <v>1</v>
      </c>
      <c r="I7" s="23">
        <f>VLOOKUP(E7,'[1]Lot 1 - Region &amp; Prdt Cat Disc'!$A$13:$D$20,3,FALSE)</f>
        <v>0.31</v>
      </c>
      <c r="J7" s="24">
        <v>237.84</v>
      </c>
    </row>
    <row r="8" spans="1:21" ht="13" x14ac:dyDescent="0.3">
      <c r="A8" s="18" t="s">
        <v>26</v>
      </c>
      <c r="B8" s="19" t="s">
        <v>27</v>
      </c>
      <c r="C8" s="18" t="s">
        <v>18</v>
      </c>
      <c r="D8" s="82" t="s">
        <v>26</v>
      </c>
      <c r="E8" s="20" t="s">
        <v>19</v>
      </c>
      <c r="F8" s="21">
        <v>1401.12</v>
      </c>
      <c r="G8" s="22" t="s">
        <v>1</v>
      </c>
      <c r="H8" s="22">
        <v>1</v>
      </c>
      <c r="I8" s="23">
        <f>VLOOKUP(E8,'[1]Lot 1 - Region &amp; Prdt Cat Disc'!$A$13:$D$20,3,FALSE)</f>
        <v>0.31</v>
      </c>
      <c r="J8" s="24">
        <v>966.77</v>
      </c>
    </row>
    <row r="9" spans="1:21" ht="13" x14ac:dyDescent="0.3">
      <c r="A9" s="18" t="s">
        <v>28</v>
      </c>
      <c r="B9" s="19" t="s">
        <v>29</v>
      </c>
      <c r="C9" s="18" t="s">
        <v>18</v>
      </c>
      <c r="D9" s="82" t="s">
        <v>28</v>
      </c>
      <c r="E9" s="20" t="s">
        <v>19</v>
      </c>
      <c r="F9" s="21">
        <v>1742.4</v>
      </c>
      <c r="G9" s="22" t="s">
        <v>1</v>
      </c>
      <c r="H9" s="22">
        <v>1</v>
      </c>
      <c r="I9" s="23">
        <f>VLOOKUP(E9,'[1]Lot 1 - Region &amp; Prdt Cat Disc'!$A$13:$D$20,3,FALSE)</f>
        <v>0.31</v>
      </c>
      <c r="J9" s="24">
        <v>1202.25</v>
      </c>
    </row>
    <row r="10" spans="1:21" ht="13" x14ac:dyDescent="0.3">
      <c r="A10" s="18" t="s">
        <v>30</v>
      </c>
      <c r="B10" s="19" t="s">
        <v>31</v>
      </c>
      <c r="C10" s="18" t="s">
        <v>18</v>
      </c>
      <c r="D10" s="82" t="s">
        <v>30</v>
      </c>
      <c r="E10" s="20" t="s">
        <v>19</v>
      </c>
      <c r="F10" s="21">
        <v>2083.6799999999998</v>
      </c>
      <c r="G10" s="22" t="s">
        <v>1</v>
      </c>
      <c r="H10" s="22">
        <v>1</v>
      </c>
      <c r="I10" s="23">
        <f>VLOOKUP(E10,'[1]Lot 1 - Region &amp; Prdt Cat Disc'!$A$13:$D$20,3,FALSE)</f>
        <v>0.31</v>
      </c>
      <c r="J10" s="24">
        <v>1437.73</v>
      </c>
    </row>
    <row r="11" spans="1:21" ht="13" x14ac:dyDescent="0.3">
      <c r="A11" s="18" t="s">
        <v>32</v>
      </c>
      <c r="B11" s="19" t="s">
        <v>33</v>
      </c>
      <c r="C11" s="18" t="s">
        <v>18</v>
      </c>
      <c r="D11" s="82" t="s">
        <v>32</v>
      </c>
      <c r="E11" s="20" t="s">
        <v>19</v>
      </c>
      <c r="F11" s="21">
        <v>2613.6</v>
      </c>
      <c r="G11" s="22" t="s">
        <v>1</v>
      </c>
      <c r="H11" s="22">
        <v>1</v>
      </c>
      <c r="I11" s="23">
        <f>VLOOKUP(E11,'[1]Lot 1 - Region &amp; Prdt Cat Disc'!$A$13:$D$20,3,FALSE)</f>
        <v>0.31</v>
      </c>
      <c r="J11" s="24">
        <v>1803.38</v>
      </c>
    </row>
    <row r="12" spans="1:21" ht="25" x14ac:dyDescent="0.3">
      <c r="A12" s="18" t="s">
        <v>34</v>
      </c>
      <c r="B12" s="19" t="s">
        <v>35</v>
      </c>
      <c r="C12" s="18" t="s">
        <v>18</v>
      </c>
      <c r="D12" s="18" t="s">
        <v>34</v>
      </c>
      <c r="E12" s="20" t="s">
        <v>19</v>
      </c>
      <c r="F12" s="25">
        <v>900</v>
      </c>
      <c r="G12" s="22" t="s">
        <v>1</v>
      </c>
      <c r="H12" s="22">
        <v>1</v>
      </c>
      <c r="I12" s="23">
        <f>VLOOKUP(E12,'[1]Lot 1 - Region &amp; Prdt Cat Disc'!$A$13:$D$20,3,FALSE)</f>
        <v>0.31</v>
      </c>
      <c r="J12" s="24">
        <v>625.69000000000005</v>
      </c>
    </row>
    <row r="13" spans="1:21" ht="25" x14ac:dyDescent="0.3">
      <c r="A13" s="18" t="s">
        <v>36</v>
      </c>
      <c r="B13" s="19" t="s">
        <v>37</v>
      </c>
      <c r="C13" s="18" t="s">
        <v>18</v>
      </c>
      <c r="D13" s="18" t="s">
        <v>36</v>
      </c>
      <c r="E13" s="20" t="s">
        <v>19</v>
      </c>
      <c r="F13" s="21">
        <v>1700</v>
      </c>
      <c r="G13" s="22" t="s">
        <v>1</v>
      </c>
      <c r="H13" s="22">
        <v>1</v>
      </c>
      <c r="I13" s="23">
        <f>VLOOKUP(E13,'[1]Lot 1 - Region &amp; Prdt Cat Disc'!$A$13:$D$20,3,FALSE)</f>
        <v>0.31</v>
      </c>
      <c r="J13" s="24">
        <v>1181.8599999999999</v>
      </c>
    </row>
    <row r="14" spans="1:21" ht="62.5" x14ac:dyDescent="0.3">
      <c r="A14" s="18" t="s">
        <v>38</v>
      </c>
      <c r="B14" s="19" t="s">
        <v>39</v>
      </c>
      <c r="C14" s="18" t="s">
        <v>18</v>
      </c>
      <c r="D14" s="18" t="s">
        <v>38</v>
      </c>
      <c r="E14" s="20" t="s">
        <v>19</v>
      </c>
      <c r="F14" s="21">
        <v>8604</v>
      </c>
      <c r="G14" s="22" t="s">
        <v>1</v>
      </c>
      <c r="H14" s="22">
        <v>1</v>
      </c>
      <c r="I14" s="23">
        <f>VLOOKUP(E14,'[1]Lot 1 - Region &amp; Prdt Cat Disc'!$A$13:$D$20,3,FALSE)</f>
        <v>0.31</v>
      </c>
      <c r="J14" s="24">
        <v>5981.62</v>
      </c>
    </row>
    <row r="15" spans="1:21" ht="62.5" x14ac:dyDescent="0.25">
      <c r="A15" s="18" t="s">
        <v>40</v>
      </c>
      <c r="B15" s="19" t="s">
        <v>41</v>
      </c>
      <c r="C15" s="18" t="s">
        <v>18</v>
      </c>
      <c r="D15" s="18" t="s">
        <v>40</v>
      </c>
      <c r="E15" s="20" t="s">
        <v>19</v>
      </c>
      <c r="F15" s="21">
        <v>12030</v>
      </c>
      <c r="G15" s="22" t="s">
        <v>1</v>
      </c>
      <c r="H15" s="26">
        <v>1</v>
      </c>
      <c r="I15" s="23">
        <f>VLOOKUP(E15,'[1]Lot 1 - Region &amp; Prdt Cat Disc'!$A$13:$D$20,3,FALSE)</f>
        <v>0.31</v>
      </c>
      <c r="J15" s="24">
        <v>8363.43</v>
      </c>
    </row>
    <row r="16" spans="1:21" ht="62.5" x14ac:dyDescent="0.3">
      <c r="A16" s="18" t="s">
        <v>42</v>
      </c>
      <c r="B16" s="19" t="s">
        <v>43</v>
      </c>
      <c r="C16" s="18" t="s">
        <v>18</v>
      </c>
      <c r="D16" s="18" t="s">
        <v>42</v>
      </c>
      <c r="E16" s="20" t="s">
        <v>19</v>
      </c>
      <c r="F16" s="21">
        <v>14107</v>
      </c>
      <c r="G16" s="22" t="s">
        <v>1</v>
      </c>
      <c r="H16" s="22">
        <v>1</v>
      </c>
      <c r="I16" s="23">
        <f>VLOOKUP(E16,'[1]Lot 1 - Region &amp; Prdt Cat Disc'!$A$13:$D$20,3,FALSE)</f>
        <v>0.31</v>
      </c>
      <c r="J16" s="24">
        <v>9807.39</v>
      </c>
    </row>
    <row r="17" spans="1:10" ht="62.5" x14ac:dyDescent="0.3">
      <c r="A17" s="18" t="s">
        <v>44</v>
      </c>
      <c r="B17" s="19" t="s">
        <v>45</v>
      </c>
      <c r="C17" s="18" t="s">
        <v>18</v>
      </c>
      <c r="D17" s="18" t="s">
        <v>44</v>
      </c>
      <c r="E17" s="20" t="s">
        <v>19</v>
      </c>
      <c r="F17" s="21">
        <v>16181</v>
      </c>
      <c r="G17" s="22" t="s">
        <v>1</v>
      </c>
      <c r="H17" s="22">
        <v>1</v>
      </c>
      <c r="I17" s="23">
        <f>VLOOKUP(E17,'[1]Lot 1 - Region &amp; Prdt Cat Disc'!$A$13:$D$20,3,FALSE)</f>
        <v>0.31</v>
      </c>
      <c r="J17" s="24">
        <v>11249.26</v>
      </c>
    </row>
    <row r="18" spans="1:10" ht="62.5" x14ac:dyDescent="0.3">
      <c r="A18" s="18" t="s">
        <v>46</v>
      </c>
      <c r="B18" s="19" t="s">
        <v>47</v>
      </c>
      <c r="C18" s="18" t="s">
        <v>18</v>
      </c>
      <c r="D18" s="18" t="s">
        <v>46</v>
      </c>
      <c r="E18" s="20" t="s">
        <v>19</v>
      </c>
      <c r="F18" s="21">
        <v>19698</v>
      </c>
      <c r="G18" s="22" t="s">
        <v>1</v>
      </c>
      <c r="H18" s="22">
        <v>1</v>
      </c>
      <c r="I18" s="23">
        <f>VLOOKUP(E18,'[1]Lot 1 - Region &amp; Prdt Cat Disc'!$A$13:$D$20,3,FALSE)</f>
        <v>0.31</v>
      </c>
      <c r="J18" s="24">
        <v>13694.33</v>
      </c>
    </row>
    <row r="19" spans="1:10" ht="62.5" x14ac:dyDescent="0.3">
      <c r="A19" s="18" t="s">
        <v>48</v>
      </c>
      <c r="B19" s="19" t="s">
        <v>39</v>
      </c>
      <c r="C19" s="18" t="s">
        <v>18</v>
      </c>
      <c r="D19" s="18" t="s">
        <v>48</v>
      </c>
      <c r="E19" s="20" t="s">
        <v>19</v>
      </c>
      <c r="F19" s="21">
        <v>6116</v>
      </c>
      <c r="G19" s="22" t="s">
        <v>1</v>
      </c>
      <c r="H19" s="22">
        <v>1</v>
      </c>
      <c r="I19" s="23">
        <f>VLOOKUP(E19,'[1]Lot 1 - Region &amp; Prdt Cat Disc'!$A$13:$D$20,3,FALSE)</f>
        <v>0.31</v>
      </c>
      <c r="J19" s="24">
        <v>4251.93</v>
      </c>
    </row>
    <row r="20" spans="1:10" ht="50" x14ac:dyDescent="0.3">
      <c r="A20" s="18" t="s">
        <v>49</v>
      </c>
      <c r="B20" s="19" t="s">
        <v>50</v>
      </c>
      <c r="C20" s="18" t="s">
        <v>51</v>
      </c>
      <c r="D20" s="82" t="s">
        <v>52</v>
      </c>
      <c r="E20" s="20" t="s">
        <v>53</v>
      </c>
      <c r="F20" s="21">
        <v>292.62</v>
      </c>
      <c r="G20" s="22" t="s">
        <v>1</v>
      </c>
      <c r="H20" s="22">
        <v>1</v>
      </c>
      <c r="I20" s="23">
        <f>VLOOKUP(E20,'[1]Lot 1 - Region &amp; Prdt Cat Disc'!$A$13:$D$20,3,FALSE)</f>
        <v>0.37</v>
      </c>
      <c r="J20" s="24">
        <v>184.35</v>
      </c>
    </row>
    <row r="21" spans="1:10" ht="50" x14ac:dyDescent="0.3">
      <c r="A21" s="18" t="s">
        <v>54</v>
      </c>
      <c r="B21" s="19" t="s">
        <v>55</v>
      </c>
      <c r="C21" s="18" t="s">
        <v>51</v>
      </c>
      <c r="D21" s="82" t="s">
        <v>56</v>
      </c>
      <c r="E21" s="20" t="s">
        <v>53</v>
      </c>
      <c r="F21" s="21">
        <v>368.74</v>
      </c>
      <c r="G21" s="22" t="s">
        <v>1</v>
      </c>
      <c r="H21" s="22">
        <v>1</v>
      </c>
      <c r="I21" s="23">
        <f>VLOOKUP(E21,'[1]Lot 1 - Region &amp; Prdt Cat Disc'!$A$13:$D$20,3,FALSE)</f>
        <v>0.37</v>
      </c>
      <c r="J21" s="24">
        <v>232.3</v>
      </c>
    </row>
    <row r="22" spans="1:10" ht="50" x14ac:dyDescent="0.3">
      <c r="A22" s="18" t="s">
        <v>57</v>
      </c>
      <c r="B22" s="19" t="s">
        <v>58</v>
      </c>
      <c r="C22" s="18" t="s">
        <v>51</v>
      </c>
      <c r="D22" s="18" t="s">
        <v>59</v>
      </c>
      <c r="E22" s="20" t="s">
        <v>53</v>
      </c>
      <c r="F22" s="21">
        <v>474.52</v>
      </c>
      <c r="G22" s="22" t="s">
        <v>1</v>
      </c>
      <c r="H22" s="22">
        <v>1</v>
      </c>
      <c r="I22" s="23">
        <f>VLOOKUP(E22,'[1]Lot 1 - Region &amp; Prdt Cat Disc'!$A$13:$D$20,3,FALSE)</f>
        <v>0.37</v>
      </c>
      <c r="J22" s="24">
        <v>298.94</v>
      </c>
    </row>
    <row r="23" spans="1:10" ht="50" x14ac:dyDescent="0.3">
      <c r="A23" s="18" t="s">
        <v>60</v>
      </c>
      <c r="B23" s="19" t="s">
        <v>61</v>
      </c>
      <c r="C23" s="18" t="s">
        <v>51</v>
      </c>
      <c r="D23" s="18" t="s">
        <v>62</v>
      </c>
      <c r="E23" s="20" t="s">
        <v>53</v>
      </c>
      <c r="F23" s="21">
        <v>524.54</v>
      </c>
      <c r="G23" s="22" t="s">
        <v>1</v>
      </c>
      <c r="H23" s="22">
        <v>1</v>
      </c>
      <c r="I23" s="23">
        <f>VLOOKUP(E23,'[1]Lot 1 - Region &amp; Prdt Cat Disc'!$A$13:$D$20,3,FALSE)</f>
        <v>0.37</v>
      </c>
      <c r="J23" s="24">
        <v>330.45</v>
      </c>
    </row>
    <row r="24" spans="1:10" ht="50" x14ac:dyDescent="0.3">
      <c r="A24" s="18" t="s">
        <v>63</v>
      </c>
      <c r="B24" s="19" t="s">
        <v>64</v>
      </c>
      <c r="C24" s="18" t="s">
        <v>51</v>
      </c>
      <c r="D24" s="82" t="s">
        <v>65</v>
      </c>
      <c r="E24" s="20" t="s">
        <v>53</v>
      </c>
      <c r="F24" s="21">
        <v>985.29</v>
      </c>
      <c r="G24" s="22" t="s">
        <v>1</v>
      </c>
      <c r="H24" s="22">
        <v>1</v>
      </c>
      <c r="I24" s="23">
        <f>VLOOKUP(E24,'[1]Lot 1 - Region &amp; Prdt Cat Disc'!$A$13:$D$20,3,FALSE)</f>
        <v>0.37</v>
      </c>
      <c r="J24" s="24">
        <v>620.73</v>
      </c>
    </row>
    <row r="25" spans="1:10" ht="50" x14ac:dyDescent="0.3">
      <c r="A25" s="18" t="s">
        <v>66</v>
      </c>
      <c r="B25" s="19" t="s">
        <v>67</v>
      </c>
      <c r="C25" s="18" t="s">
        <v>51</v>
      </c>
      <c r="D25" s="82" t="s">
        <v>68</v>
      </c>
      <c r="E25" s="20" t="s">
        <v>53</v>
      </c>
      <c r="F25" s="21">
        <v>1159.77</v>
      </c>
      <c r="G25" s="22" t="s">
        <v>1</v>
      </c>
      <c r="H25" s="22">
        <v>1</v>
      </c>
      <c r="I25" s="23">
        <f>VLOOKUP(E25,'[1]Lot 1 - Region &amp; Prdt Cat Disc'!$A$13:$D$20,3,FALSE)</f>
        <v>0.37</v>
      </c>
      <c r="J25" s="24">
        <v>730.65</v>
      </c>
    </row>
    <row r="26" spans="1:10" ht="112.5" x14ac:dyDescent="0.3">
      <c r="A26" s="22" t="s">
        <v>69</v>
      </c>
      <c r="B26" s="18" t="s">
        <v>70</v>
      </c>
      <c r="C26" s="18" t="s">
        <v>18</v>
      </c>
      <c r="D26" s="22" t="s">
        <v>69</v>
      </c>
      <c r="E26" s="20" t="s">
        <v>53</v>
      </c>
      <c r="F26" s="21">
        <v>2943</v>
      </c>
      <c r="G26" s="22" t="s">
        <v>1</v>
      </c>
      <c r="H26" s="22">
        <v>1</v>
      </c>
      <c r="I26" s="23">
        <f>VLOOKUP(E26,'[1]Lot 1 - Region &amp; Prdt Cat Disc'!$A$13:$D$20,3,FALSE)</f>
        <v>0.37</v>
      </c>
      <c r="J26" s="24">
        <v>1450.87</v>
      </c>
    </row>
    <row r="27" spans="1:10" ht="125" x14ac:dyDescent="0.3">
      <c r="A27" s="22" t="s">
        <v>71</v>
      </c>
      <c r="B27" s="18" t="s">
        <v>72</v>
      </c>
      <c r="C27" s="18" t="s">
        <v>18</v>
      </c>
      <c r="D27" s="22" t="s">
        <v>71</v>
      </c>
      <c r="E27" s="20" t="s">
        <v>53</v>
      </c>
      <c r="F27" s="21">
        <v>5176</v>
      </c>
      <c r="G27" s="22" t="s">
        <v>1</v>
      </c>
      <c r="H27" s="22">
        <v>1</v>
      </c>
      <c r="I27" s="23">
        <f>VLOOKUP(E27,'[1]Lot 1 - Region &amp; Prdt Cat Disc'!$A$13:$D$20,3,FALSE)</f>
        <v>0.37</v>
      </c>
      <c r="J27" s="24">
        <v>2901.76</v>
      </c>
    </row>
    <row r="28" spans="1:10" ht="125" x14ac:dyDescent="0.3">
      <c r="A28" s="22" t="s">
        <v>73</v>
      </c>
      <c r="B28" s="18" t="s">
        <v>74</v>
      </c>
      <c r="C28" s="18" t="s">
        <v>18</v>
      </c>
      <c r="D28" s="22" t="s">
        <v>73</v>
      </c>
      <c r="E28" s="20" t="s">
        <v>75</v>
      </c>
      <c r="F28" s="21">
        <v>3356</v>
      </c>
      <c r="G28" s="22" t="s">
        <v>1</v>
      </c>
      <c r="H28" s="22">
        <v>1</v>
      </c>
      <c r="I28" s="23">
        <f>VLOOKUP(E28,'[1]Lot 1 - Region &amp; Prdt Cat Disc'!$A$13:$D$20,3,FALSE)</f>
        <v>0.25</v>
      </c>
      <c r="J28" s="24">
        <v>2362.9</v>
      </c>
    </row>
    <row r="29" spans="1:10" ht="125" x14ac:dyDescent="0.3">
      <c r="A29" s="22" t="s">
        <v>76</v>
      </c>
      <c r="B29" s="18" t="s">
        <v>77</v>
      </c>
      <c r="C29" s="18" t="s">
        <v>18</v>
      </c>
      <c r="D29" s="22" t="s">
        <v>76</v>
      </c>
      <c r="E29" s="20" t="s">
        <v>75</v>
      </c>
      <c r="F29" s="21">
        <v>3580</v>
      </c>
      <c r="G29" s="22" t="s">
        <v>1</v>
      </c>
      <c r="H29" s="22">
        <v>1</v>
      </c>
      <c r="I29" s="23">
        <f>VLOOKUP(E29,'[1]Lot 1 - Region &amp; Prdt Cat Disc'!$A$13:$D$20,3,FALSE)</f>
        <v>0.25</v>
      </c>
      <c r="J29" s="24">
        <v>2562.38</v>
      </c>
    </row>
    <row r="30" spans="1:10" ht="125" x14ac:dyDescent="0.3">
      <c r="A30" s="22" t="s">
        <v>78</v>
      </c>
      <c r="B30" s="18" t="s">
        <v>79</v>
      </c>
      <c r="C30" s="18" t="s">
        <v>18</v>
      </c>
      <c r="D30" s="22" t="s">
        <v>78</v>
      </c>
      <c r="E30" s="20" t="s">
        <v>75</v>
      </c>
      <c r="F30" s="21">
        <v>3356</v>
      </c>
      <c r="G30" s="22" t="s">
        <v>1</v>
      </c>
      <c r="H30" s="22">
        <v>1</v>
      </c>
      <c r="I30" s="23">
        <f>VLOOKUP(E30,'[1]Lot 1 - Region &amp; Prdt Cat Disc'!$A$13:$D$20,3,FALSE)</f>
        <v>0.25</v>
      </c>
      <c r="J30" s="24">
        <v>2362.9</v>
      </c>
    </row>
    <row r="31" spans="1:10" ht="125" x14ac:dyDescent="0.3">
      <c r="A31" s="22" t="s">
        <v>80</v>
      </c>
      <c r="B31" s="18" t="s">
        <v>81</v>
      </c>
      <c r="C31" s="18" t="s">
        <v>18</v>
      </c>
      <c r="D31" s="22" t="s">
        <v>80</v>
      </c>
      <c r="E31" s="20" t="s">
        <v>75</v>
      </c>
      <c r="F31" s="21">
        <v>3580</v>
      </c>
      <c r="G31" s="22" t="s">
        <v>1</v>
      </c>
      <c r="H31" s="22">
        <v>1</v>
      </c>
      <c r="I31" s="23">
        <f>VLOOKUP(E31,'[1]Lot 1 - Region &amp; Prdt Cat Disc'!$A$13:$D$20,3,FALSE)</f>
        <v>0.25</v>
      </c>
      <c r="J31" s="24">
        <v>2562.38</v>
      </c>
    </row>
    <row r="32" spans="1:10" ht="125" x14ac:dyDescent="0.3">
      <c r="A32" s="22" t="s">
        <v>82</v>
      </c>
      <c r="B32" s="18" t="s">
        <v>83</v>
      </c>
      <c r="C32" s="18" t="s">
        <v>18</v>
      </c>
      <c r="D32" s="22" t="s">
        <v>82</v>
      </c>
      <c r="E32" s="20" t="s">
        <v>75</v>
      </c>
      <c r="F32" s="25">
        <v>3580</v>
      </c>
      <c r="G32" s="22" t="s">
        <v>1</v>
      </c>
      <c r="H32" s="22">
        <v>1</v>
      </c>
      <c r="I32" s="23">
        <f>VLOOKUP(E32,'[1]Lot 1 - Region &amp; Prdt Cat Disc'!$A$13:$D$20,3,FALSE)</f>
        <v>0.25</v>
      </c>
      <c r="J32" s="24">
        <v>2562.38</v>
      </c>
    </row>
    <row r="33" spans="1:10" ht="125" x14ac:dyDescent="0.3">
      <c r="A33" s="22" t="s">
        <v>84</v>
      </c>
      <c r="B33" s="18" t="s">
        <v>85</v>
      </c>
      <c r="C33" s="18" t="s">
        <v>18</v>
      </c>
      <c r="D33" s="22" t="s">
        <v>84</v>
      </c>
      <c r="E33" s="20" t="s">
        <v>75</v>
      </c>
      <c r="F33" s="21">
        <v>3356</v>
      </c>
      <c r="G33" s="22" t="s">
        <v>1</v>
      </c>
      <c r="H33" s="22">
        <v>1</v>
      </c>
      <c r="I33" s="23">
        <f>VLOOKUP(E33,'[1]Lot 1 - Region &amp; Prdt Cat Disc'!$A$13:$D$20,3,FALSE)</f>
        <v>0.25</v>
      </c>
      <c r="J33" s="24">
        <v>2362.9</v>
      </c>
    </row>
    <row r="34" spans="1:10" ht="125" x14ac:dyDescent="0.3">
      <c r="A34" s="22" t="s">
        <v>86</v>
      </c>
      <c r="B34" s="18" t="s">
        <v>87</v>
      </c>
      <c r="C34" s="18" t="s">
        <v>18</v>
      </c>
      <c r="D34" s="22" t="s">
        <v>86</v>
      </c>
      <c r="E34" s="20" t="s">
        <v>75</v>
      </c>
      <c r="F34" s="21">
        <v>3036</v>
      </c>
      <c r="G34" s="22" t="s">
        <v>1</v>
      </c>
      <c r="H34" s="22">
        <v>1</v>
      </c>
      <c r="I34" s="23">
        <f>VLOOKUP(E34,'[1]Lot 1 - Region &amp; Prdt Cat Disc'!$A$13:$D$20,3,FALSE)</f>
        <v>0.25</v>
      </c>
      <c r="J34" s="24">
        <v>2243.41</v>
      </c>
    </row>
    <row r="35" spans="1:10" ht="125" x14ac:dyDescent="0.3">
      <c r="A35" s="22" t="s">
        <v>88</v>
      </c>
      <c r="B35" s="18" t="s">
        <v>89</v>
      </c>
      <c r="C35" s="18" t="s">
        <v>18</v>
      </c>
      <c r="D35" s="22" t="s">
        <v>88</v>
      </c>
      <c r="E35" s="20" t="s">
        <v>75</v>
      </c>
      <c r="F35" s="21">
        <v>3000</v>
      </c>
      <c r="G35" s="22" t="s">
        <v>1</v>
      </c>
      <c r="H35" s="22">
        <v>1</v>
      </c>
      <c r="I35" s="23">
        <f>VLOOKUP(E35,'[1]Lot 1 - Region &amp; Prdt Cat Disc'!$A$13:$D$20,3,FALSE)</f>
        <v>0.25</v>
      </c>
      <c r="J35" s="24">
        <v>2204.14</v>
      </c>
    </row>
    <row r="36" spans="1:10" ht="125" x14ac:dyDescent="0.3">
      <c r="A36" s="22" t="s">
        <v>90</v>
      </c>
      <c r="B36" s="18" t="s">
        <v>91</v>
      </c>
      <c r="C36" s="18" t="s">
        <v>18</v>
      </c>
      <c r="D36" s="22" t="s">
        <v>90</v>
      </c>
      <c r="E36" s="20" t="s">
        <v>75</v>
      </c>
      <c r="F36" s="25">
        <v>9948</v>
      </c>
      <c r="G36" s="22" t="s">
        <v>1</v>
      </c>
      <c r="H36" s="22">
        <v>1</v>
      </c>
      <c r="I36" s="23">
        <f>VLOOKUP(E36,'[1]Lot 1 - Region &amp; Prdt Cat Disc'!$A$13:$D$20,3,FALSE)</f>
        <v>0.25</v>
      </c>
      <c r="J36" s="24">
        <v>7071.94</v>
      </c>
    </row>
    <row r="37" spans="1:10" ht="162.5" x14ac:dyDescent="0.3">
      <c r="A37" s="22" t="s">
        <v>92</v>
      </c>
      <c r="B37" s="18" t="s">
        <v>93</v>
      </c>
      <c r="C37" s="18" t="s">
        <v>18</v>
      </c>
      <c r="D37" s="22" t="s">
        <v>92</v>
      </c>
      <c r="E37" s="20" t="s">
        <v>75</v>
      </c>
      <c r="F37" s="25">
        <v>11946.57</v>
      </c>
      <c r="G37" s="22" t="s">
        <v>1</v>
      </c>
      <c r="H37" s="22">
        <v>1</v>
      </c>
      <c r="I37" s="23">
        <v>0.25</v>
      </c>
      <c r="J37" s="24">
        <v>7071.94</v>
      </c>
    </row>
    <row r="38" spans="1:10" ht="62.5" x14ac:dyDescent="0.3">
      <c r="A38" s="18" t="s">
        <v>94</v>
      </c>
      <c r="B38" s="19" t="s">
        <v>95</v>
      </c>
      <c r="C38" s="18" t="s">
        <v>18</v>
      </c>
      <c r="D38" s="18" t="s">
        <v>94</v>
      </c>
      <c r="E38" s="20" t="s">
        <v>96</v>
      </c>
      <c r="F38" s="21">
        <v>5650.53</v>
      </c>
      <c r="G38" s="22" t="s">
        <v>1</v>
      </c>
      <c r="H38" s="22">
        <v>1</v>
      </c>
      <c r="I38" s="23">
        <f>VLOOKUP(E38,'[1]Lot 1 - Region &amp; Prdt Cat Disc'!$A$13:$D$20,3,FALSE)</f>
        <v>0.31</v>
      </c>
      <c r="J38" s="24">
        <v>3928.33</v>
      </c>
    </row>
    <row r="39" spans="1:10" ht="62.5" x14ac:dyDescent="0.3">
      <c r="A39" s="18" t="s">
        <v>97</v>
      </c>
      <c r="B39" s="19" t="s">
        <v>95</v>
      </c>
      <c r="C39" s="18" t="s">
        <v>18</v>
      </c>
      <c r="D39" s="18" t="s">
        <v>97</v>
      </c>
      <c r="E39" s="20" t="s">
        <v>96</v>
      </c>
      <c r="F39" s="21">
        <v>5785.26</v>
      </c>
      <c r="G39" s="22" t="s">
        <v>1</v>
      </c>
      <c r="H39" s="22">
        <v>1</v>
      </c>
      <c r="I39" s="23">
        <f>VLOOKUP(E39,'[1]Lot 1 - Region &amp; Prdt Cat Disc'!$A$13:$D$20,3,FALSE)</f>
        <v>0.31</v>
      </c>
      <c r="J39" s="24">
        <v>4022</v>
      </c>
    </row>
    <row r="40" spans="1:10" ht="62.5" x14ac:dyDescent="0.3">
      <c r="A40" s="18" t="s">
        <v>98</v>
      </c>
      <c r="B40" s="19" t="s">
        <v>95</v>
      </c>
      <c r="C40" s="18" t="s">
        <v>18</v>
      </c>
      <c r="D40" s="18" t="s">
        <v>98</v>
      </c>
      <c r="E40" s="20" t="s">
        <v>96</v>
      </c>
      <c r="F40" s="21">
        <v>4758.95</v>
      </c>
      <c r="G40" s="22" t="s">
        <v>1</v>
      </c>
      <c r="H40" s="22">
        <v>1</v>
      </c>
      <c r="I40" s="23">
        <f>VLOOKUP(E40,'[1]Lot 1 - Region &amp; Prdt Cat Disc'!$A$13:$D$20,3,FALSE)</f>
        <v>0.31</v>
      </c>
      <c r="J40" s="24">
        <v>3308.49</v>
      </c>
    </row>
    <row r="41" spans="1:10" ht="62.5" x14ac:dyDescent="0.3">
      <c r="A41" s="18" t="s">
        <v>99</v>
      </c>
      <c r="B41" s="19" t="s">
        <v>95</v>
      </c>
      <c r="C41" s="18" t="s">
        <v>18</v>
      </c>
      <c r="D41" s="18" t="s">
        <v>99</v>
      </c>
      <c r="E41" s="20" t="s">
        <v>96</v>
      </c>
      <c r="F41" s="21">
        <v>6598</v>
      </c>
      <c r="G41" s="22" t="s">
        <v>1</v>
      </c>
      <c r="H41" s="22">
        <v>1</v>
      </c>
      <c r="I41" s="23">
        <f>VLOOKUP(E41,'[1]Lot 1 - Region &amp; Prdt Cat Disc'!$A$13:$D$20,3,FALSE)</f>
        <v>0.31</v>
      </c>
      <c r="J41" s="24">
        <v>4587.68</v>
      </c>
    </row>
    <row r="42" spans="1:10" ht="62.5" x14ac:dyDescent="0.3">
      <c r="A42" s="18" t="s">
        <v>100</v>
      </c>
      <c r="B42" s="19" t="s">
        <v>95</v>
      </c>
      <c r="C42" s="18" t="s">
        <v>18</v>
      </c>
      <c r="D42" s="18" t="s">
        <v>100</v>
      </c>
      <c r="E42" s="20" t="s">
        <v>96</v>
      </c>
      <c r="F42" s="21">
        <v>7664</v>
      </c>
      <c r="G42" s="22" t="s">
        <v>1</v>
      </c>
      <c r="H42" s="22">
        <v>1</v>
      </c>
      <c r="I42" s="23">
        <f>VLOOKUP(E42,'[1]Lot 1 - Region &amp; Prdt Cat Disc'!$A$13:$D$20,3,FALSE)</f>
        <v>0.31</v>
      </c>
      <c r="J42" s="24">
        <v>5328.27</v>
      </c>
    </row>
    <row r="43" spans="1:10" ht="62.5" x14ac:dyDescent="0.3">
      <c r="A43" s="18" t="s">
        <v>101</v>
      </c>
      <c r="B43" s="19" t="s">
        <v>95</v>
      </c>
      <c r="C43" s="18" t="s">
        <v>18</v>
      </c>
      <c r="D43" s="18" t="s">
        <v>101</v>
      </c>
      <c r="E43" s="20" t="s">
        <v>96</v>
      </c>
      <c r="F43" s="21">
        <v>5414</v>
      </c>
      <c r="G43" s="22" t="s">
        <v>1</v>
      </c>
      <c r="H43" s="22">
        <v>1</v>
      </c>
      <c r="I43" s="23">
        <f>VLOOKUP(E43,'[1]Lot 1 - Region &amp; Prdt Cat Disc'!$A$13:$D$20,3,FALSE)</f>
        <v>0.31</v>
      </c>
      <c r="J43" s="24">
        <v>3764.4</v>
      </c>
    </row>
    <row r="44" spans="1:10" ht="62.5" x14ac:dyDescent="0.3">
      <c r="A44" s="18" t="s">
        <v>102</v>
      </c>
      <c r="B44" s="19" t="s">
        <v>95</v>
      </c>
      <c r="C44" s="18" t="s">
        <v>18</v>
      </c>
      <c r="D44" s="18" t="s">
        <v>102</v>
      </c>
      <c r="E44" s="20" t="s">
        <v>96</v>
      </c>
      <c r="F44" s="21">
        <v>6480</v>
      </c>
      <c r="G44" s="22" t="s">
        <v>1</v>
      </c>
      <c r="H44" s="22">
        <v>1</v>
      </c>
      <c r="I44" s="23">
        <f>VLOOKUP(E44,'[1]Lot 1 - Region &amp; Prdt Cat Disc'!$A$13:$D$20,3,FALSE)</f>
        <v>0.31</v>
      </c>
      <c r="J44" s="24">
        <v>4504.99</v>
      </c>
    </row>
    <row r="45" spans="1:10" ht="62.5" x14ac:dyDescent="0.3">
      <c r="A45" s="18" t="s">
        <v>103</v>
      </c>
      <c r="B45" s="19" t="s">
        <v>104</v>
      </c>
      <c r="C45" s="18" t="s">
        <v>18</v>
      </c>
      <c r="D45" s="18" t="s">
        <v>103</v>
      </c>
      <c r="E45" s="20" t="s">
        <v>96</v>
      </c>
      <c r="F45" s="21">
        <v>5764</v>
      </c>
      <c r="G45" s="22" t="s">
        <v>1</v>
      </c>
      <c r="H45" s="22">
        <v>1</v>
      </c>
      <c r="I45" s="23">
        <f>VLOOKUP(E45,'[1]Lot 1 - Region &amp; Prdt Cat Disc'!$A$13:$D$20,3,FALSE)</f>
        <v>0.31</v>
      </c>
      <c r="J45" s="24">
        <v>4007.36</v>
      </c>
    </row>
    <row r="46" spans="1:10" ht="62.5" x14ac:dyDescent="0.3">
      <c r="A46" s="18" t="s">
        <v>105</v>
      </c>
      <c r="B46" s="19" t="s">
        <v>104</v>
      </c>
      <c r="C46" s="18" t="s">
        <v>18</v>
      </c>
      <c r="D46" s="18" t="s">
        <v>105</v>
      </c>
      <c r="E46" s="20" t="s">
        <v>96</v>
      </c>
      <c r="F46" s="21">
        <v>4761</v>
      </c>
      <c r="G46" s="22" t="s">
        <v>1</v>
      </c>
      <c r="H46" s="22">
        <v>1</v>
      </c>
      <c r="I46" s="23">
        <f>VLOOKUP(E46,'[1]Lot 1 - Region &amp; Prdt Cat Disc'!$A$13:$D$20,3,FALSE)</f>
        <v>0.31</v>
      </c>
      <c r="J46" s="24">
        <v>3309.95</v>
      </c>
    </row>
    <row r="47" spans="1:10" ht="62.5" x14ac:dyDescent="0.3">
      <c r="A47" s="18" t="s">
        <v>106</v>
      </c>
      <c r="B47" s="19" t="s">
        <v>104</v>
      </c>
      <c r="C47" s="18" t="s">
        <v>18</v>
      </c>
      <c r="D47" s="18" t="s">
        <v>106</v>
      </c>
      <c r="E47" s="20" t="s">
        <v>96</v>
      </c>
      <c r="F47" s="21">
        <v>4737</v>
      </c>
      <c r="G47" s="22" t="s">
        <v>1</v>
      </c>
      <c r="H47" s="22">
        <v>1</v>
      </c>
      <c r="I47" s="23">
        <f>VLOOKUP(E47,'[1]Lot 1 - Region &amp; Prdt Cat Disc'!$A$13:$D$20,3,FALSE)</f>
        <v>0.31</v>
      </c>
      <c r="J47" s="24">
        <v>3293.85</v>
      </c>
    </row>
    <row r="48" spans="1:10" ht="62.5" x14ac:dyDescent="0.3">
      <c r="A48" s="18" t="s">
        <v>107</v>
      </c>
      <c r="B48" s="19" t="s">
        <v>104</v>
      </c>
      <c r="C48" s="18" t="s">
        <v>18</v>
      </c>
      <c r="D48" s="18" t="s">
        <v>107</v>
      </c>
      <c r="E48" s="20" t="s">
        <v>96</v>
      </c>
      <c r="F48" s="21">
        <v>7664</v>
      </c>
      <c r="G48" s="22" t="s">
        <v>1</v>
      </c>
      <c r="H48" s="22">
        <v>1</v>
      </c>
      <c r="I48" s="23">
        <f>VLOOKUP(E48,'[1]Lot 1 - Region &amp; Prdt Cat Disc'!$A$13:$D$20,3,FALSE)</f>
        <v>0.31</v>
      </c>
      <c r="J48" s="24">
        <v>5328.27</v>
      </c>
    </row>
    <row r="49" spans="1:10" ht="62.5" x14ac:dyDescent="0.3">
      <c r="A49" s="18" t="s">
        <v>108</v>
      </c>
      <c r="B49" s="19" t="s">
        <v>104</v>
      </c>
      <c r="C49" s="18" t="s">
        <v>18</v>
      </c>
      <c r="D49" s="18" t="s">
        <v>108</v>
      </c>
      <c r="E49" s="20" t="s">
        <v>96</v>
      </c>
      <c r="F49" s="21">
        <v>5414</v>
      </c>
      <c r="G49" s="22" t="s">
        <v>1</v>
      </c>
      <c r="H49" s="22">
        <v>1</v>
      </c>
      <c r="I49" s="23">
        <f>VLOOKUP(E49,'[1]Lot 1 - Region &amp; Prdt Cat Disc'!$A$13:$D$20,3,FALSE)</f>
        <v>0.31</v>
      </c>
      <c r="J49" s="24">
        <v>3764.4</v>
      </c>
    </row>
    <row r="50" spans="1:10" ht="62.5" x14ac:dyDescent="0.3">
      <c r="A50" s="18" t="s">
        <v>109</v>
      </c>
      <c r="B50" s="19" t="s">
        <v>104</v>
      </c>
      <c r="C50" s="18" t="s">
        <v>18</v>
      </c>
      <c r="D50" s="18" t="s">
        <v>109</v>
      </c>
      <c r="E50" s="20" t="s">
        <v>96</v>
      </c>
      <c r="F50" s="21">
        <v>6480</v>
      </c>
      <c r="G50" s="22" t="s">
        <v>1</v>
      </c>
      <c r="H50" s="22">
        <v>1</v>
      </c>
      <c r="I50" s="23">
        <f>VLOOKUP(E50,'[1]Lot 1 - Region &amp; Prdt Cat Disc'!$A$13:$D$20,3,FALSE)</f>
        <v>0.31</v>
      </c>
      <c r="J50" s="24">
        <v>4504.99</v>
      </c>
    </row>
    <row r="51" spans="1:10" ht="50" x14ac:dyDescent="0.3">
      <c r="A51" s="18" t="s">
        <v>110</v>
      </c>
      <c r="B51" s="19" t="s">
        <v>111</v>
      </c>
      <c r="C51" s="18" t="s">
        <v>18</v>
      </c>
      <c r="D51" s="18" t="s">
        <v>110</v>
      </c>
      <c r="E51" s="20" t="s">
        <v>96</v>
      </c>
      <c r="F51" s="21">
        <v>2897</v>
      </c>
      <c r="G51" s="22" t="s">
        <v>1</v>
      </c>
      <c r="H51" s="22">
        <v>1</v>
      </c>
      <c r="I51" s="23">
        <f>VLOOKUP(E51,'[1]Lot 1 - Region &amp; Prdt Cat Disc'!$A$13:$D$20,3,FALSE)</f>
        <v>0.31</v>
      </c>
      <c r="J51" s="24">
        <v>2014.04</v>
      </c>
    </row>
    <row r="52" spans="1:10" ht="50" x14ac:dyDescent="0.3">
      <c r="A52" s="18" t="s">
        <v>112</v>
      </c>
      <c r="B52" s="19" t="s">
        <v>113</v>
      </c>
      <c r="C52" s="18" t="s">
        <v>18</v>
      </c>
      <c r="D52" s="18" t="s">
        <v>112</v>
      </c>
      <c r="E52" s="20" t="s">
        <v>96</v>
      </c>
      <c r="F52" s="21">
        <v>3337</v>
      </c>
      <c r="G52" s="22" t="s">
        <v>1</v>
      </c>
      <c r="H52" s="22">
        <v>1</v>
      </c>
      <c r="I52" s="23">
        <f>VLOOKUP(E52,'[1]Lot 1 - Region &amp; Prdt Cat Disc'!$A$13:$D$20,3,FALSE)</f>
        <v>0.31</v>
      </c>
      <c r="J52" s="24">
        <v>2319.9299999999998</v>
      </c>
    </row>
    <row r="53" spans="1:10" ht="75" x14ac:dyDescent="0.3">
      <c r="A53" s="18" t="s">
        <v>114</v>
      </c>
      <c r="B53" s="19" t="s">
        <v>115</v>
      </c>
      <c r="C53" s="18" t="s">
        <v>18</v>
      </c>
      <c r="D53" s="18" t="s">
        <v>114</v>
      </c>
      <c r="E53" s="20" t="s">
        <v>96</v>
      </c>
      <c r="F53" s="21">
        <v>4835</v>
      </c>
      <c r="G53" s="22" t="s">
        <v>1</v>
      </c>
      <c r="H53" s="22">
        <v>1</v>
      </c>
      <c r="I53" s="23">
        <f>VLOOKUP(E53,'[1]Lot 1 - Region &amp; Prdt Cat Disc'!$A$13:$D$20,3,FALSE)</f>
        <v>0.31</v>
      </c>
      <c r="J53" s="24">
        <v>3361.91</v>
      </c>
    </row>
    <row r="54" spans="1:10" ht="75" x14ac:dyDescent="0.3">
      <c r="A54" s="18" t="s">
        <v>116</v>
      </c>
      <c r="B54" s="19" t="s">
        <v>115</v>
      </c>
      <c r="C54" s="18" t="s">
        <v>18</v>
      </c>
      <c r="D54" s="18" t="s">
        <v>116</v>
      </c>
      <c r="E54" s="20" t="s">
        <v>96</v>
      </c>
      <c r="F54" s="21">
        <v>4204</v>
      </c>
      <c r="G54" s="22" t="s">
        <v>1</v>
      </c>
      <c r="H54" s="22">
        <v>1</v>
      </c>
      <c r="I54" s="23">
        <f>VLOOKUP(E54,'[1]Lot 1 - Region &amp; Prdt Cat Disc'!$A$13:$D$20,3,FALSE)</f>
        <v>0.31</v>
      </c>
      <c r="J54" s="24">
        <v>2922.83</v>
      </c>
    </row>
    <row r="55" spans="1:10" ht="75" x14ac:dyDescent="0.3">
      <c r="A55" s="18" t="s">
        <v>117</v>
      </c>
      <c r="B55" s="19" t="s">
        <v>118</v>
      </c>
      <c r="C55" s="18" t="s">
        <v>18</v>
      </c>
      <c r="D55" s="18" t="s">
        <v>117</v>
      </c>
      <c r="E55" s="20" t="s">
        <v>96</v>
      </c>
      <c r="F55" s="21">
        <v>6262</v>
      </c>
      <c r="G55" s="22" t="s">
        <v>1</v>
      </c>
      <c r="H55" s="22">
        <v>1</v>
      </c>
      <c r="I55" s="23">
        <f>VLOOKUP(E55,'[1]Lot 1 - Region &amp; Prdt Cat Disc'!$A$13:$D$20,3,FALSE)</f>
        <v>0.31</v>
      </c>
      <c r="J55" s="24">
        <v>4353.5</v>
      </c>
    </row>
    <row r="56" spans="1:10" ht="75" x14ac:dyDescent="0.3">
      <c r="A56" s="18" t="s">
        <v>119</v>
      </c>
      <c r="B56" s="19" t="s">
        <v>115</v>
      </c>
      <c r="C56" s="18" t="s">
        <v>18</v>
      </c>
      <c r="D56" s="18" t="s">
        <v>119</v>
      </c>
      <c r="E56" s="20" t="s">
        <v>96</v>
      </c>
      <c r="F56" s="21">
        <v>7327</v>
      </c>
      <c r="G56" s="22" t="s">
        <v>1</v>
      </c>
      <c r="H56" s="22">
        <v>1</v>
      </c>
      <c r="I56" s="23">
        <f>VLOOKUP(E56,'[1]Lot 1 - Region &amp; Prdt Cat Disc'!$A$13:$D$20,3,FALSE)</f>
        <v>0.31</v>
      </c>
      <c r="J56" s="24">
        <v>5094.09</v>
      </c>
    </row>
    <row r="57" spans="1:10" ht="75" x14ac:dyDescent="0.3">
      <c r="A57" s="18" t="s">
        <v>120</v>
      </c>
      <c r="B57" s="19" t="s">
        <v>118</v>
      </c>
      <c r="C57" s="18" t="s">
        <v>18</v>
      </c>
      <c r="D57" s="18" t="s">
        <v>120</v>
      </c>
      <c r="E57" s="20" t="s">
        <v>96</v>
      </c>
      <c r="F57" s="21">
        <v>4261</v>
      </c>
      <c r="G57" s="22" t="s">
        <v>1</v>
      </c>
      <c r="H57" s="22">
        <v>1</v>
      </c>
      <c r="I57" s="23">
        <f>VLOOKUP(E57,'[1]Lot 1 - Region &amp; Prdt Cat Disc'!$A$13:$D$20,3,FALSE)</f>
        <v>0.31</v>
      </c>
      <c r="J57" s="24">
        <v>2962.34</v>
      </c>
    </row>
    <row r="58" spans="1:10" ht="75" x14ac:dyDescent="0.3">
      <c r="A58" s="18" t="s">
        <v>121</v>
      </c>
      <c r="B58" s="19" t="s">
        <v>115</v>
      </c>
      <c r="C58" s="18" t="s">
        <v>18</v>
      </c>
      <c r="D58" s="18" t="s">
        <v>121</v>
      </c>
      <c r="E58" s="20" t="s">
        <v>96</v>
      </c>
      <c r="F58" s="21">
        <v>5077</v>
      </c>
      <c r="G58" s="22" t="s">
        <v>1</v>
      </c>
      <c r="H58" s="22">
        <v>1</v>
      </c>
      <c r="I58" s="23">
        <f>VLOOKUP(E58,'[1]Lot 1 - Region &amp; Prdt Cat Disc'!$A$13:$D$20,3,FALSE)</f>
        <v>0.31</v>
      </c>
      <c r="J58" s="24">
        <v>3530.22</v>
      </c>
    </row>
    <row r="59" spans="1:10" ht="75" x14ac:dyDescent="0.3">
      <c r="A59" s="18" t="s">
        <v>122</v>
      </c>
      <c r="B59" s="19" t="s">
        <v>115</v>
      </c>
      <c r="C59" s="18" t="s">
        <v>18</v>
      </c>
      <c r="D59" s="18" t="s">
        <v>122</v>
      </c>
      <c r="E59" s="20" t="s">
        <v>96</v>
      </c>
      <c r="F59" s="21">
        <v>6143</v>
      </c>
      <c r="G59" s="22" t="s">
        <v>1</v>
      </c>
      <c r="H59" s="22">
        <v>1</v>
      </c>
      <c r="I59" s="23">
        <f>VLOOKUP(E59,'[1]Lot 1 - Region &amp; Prdt Cat Disc'!$A$13:$D$20,3,FALSE)</f>
        <v>0.31</v>
      </c>
      <c r="J59" s="24">
        <v>4270.8100000000004</v>
      </c>
    </row>
    <row r="60" spans="1:10" ht="75" x14ac:dyDescent="0.3">
      <c r="A60" s="18" t="s">
        <v>123</v>
      </c>
      <c r="B60" s="19" t="s">
        <v>115</v>
      </c>
      <c r="C60" s="18" t="s">
        <v>18</v>
      </c>
      <c r="D60" s="18" t="s">
        <v>123</v>
      </c>
      <c r="E60" s="20" t="s">
        <v>96</v>
      </c>
      <c r="F60" s="21">
        <v>4604</v>
      </c>
      <c r="G60" s="22" t="s">
        <v>1</v>
      </c>
      <c r="H60" s="22">
        <v>1</v>
      </c>
      <c r="I60" s="23">
        <f>VLOOKUP(E60,'[1]Lot 1 - Region &amp; Prdt Cat Disc'!$A$13:$D$20,3,FALSE)</f>
        <v>0.31</v>
      </c>
      <c r="J60" s="24">
        <v>3200.91</v>
      </c>
    </row>
    <row r="61" spans="1:10" ht="26" x14ac:dyDescent="0.3">
      <c r="A61" s="18" t="s">
        <v>124</v>
      </c>
      <c r="B61" s="19" t="s">
        <v>125</v>
      </c>
      <c r="C61" s="18" t="s">
        <v>18</v>
      </c>
      <c r="D61" s="18" t="s">
        <v>124</v>
      </c>
      <c r="E61" s="20" t="s">
        <v>96</v>
      </c>
      <c r="F61" s="21">
        <v>8152</v>
      </c>
      <c r="G61" s="22" t="s">
        <v>1</v>
      </c>
      <c r="H61" s="22">
        <v>1</v>
      </c>
      <c r="I61" s="23">
        <f>VLOOKUP(E61,'[1]Lot 1 - Region &amp; Prdt Cat Disc'!$A$13:$D$20,3,FALSE)</f>
        <v>0.31</v>
      </c>
      <c r="J61" s="24">
        <v>5667.53</v>
      </c>
    </row>
    <row r="62" spans="1:10" ht="62.5" x14ac:dyDescent="0.3">
      <c r="A62" s="18" t="s">
        <v>126</v>
      </c>
      <c r="B62" s="19" t="s">
        <v>127</v>
      </c>
      <c r="C62" s="18" t="s">
        <v>18</v>
      </c>
      <c r="D62" s="18" t="s">
        <v>126</v>
      </c>
      <c r="E62" s="20" t="s">
        <v>96</v>
      </c>
      <c r="F62" s="21">
        <v>4861</v>
      </c>
      <c r="G62" s="22" t="s">
        <v>1</v>
      </c>
      <c r="H62" s="22">
        <v>1</v>
      </c>
      <c r="I62" s="23">
        <f>VLOOKUP(E62,'[1]Lot 1 - Region &amp; Prdt Cat Disc'!$A$13:$D$20,3,FALSE)</f>
        <v>0.31</v>
      </c>
      <c r="J62" s="24">
        <v>3379.47</v>
      </c>
    </row>
    <row r="63" spans="1:10" ht="75" x14ac:dyDescent="0.3">
      <c r="A63" s="18" t="s">
        <v>128</v>
      </c>
      <c r="B63" s="19" t="s">
        <v>129</v>
      </c>
      <c r="C63" s="18" t="s">
        <v>18</v>
      </c>
      <c r="D63" s="18" t="s">
        <v>128</v>
      </c>
      <c r="E63" s="20" t="s">
        <v>96</v>
      </c>
      <c r="F63" s="21">
        <v>5650</v>
      </c>
      <c r="G63" s="22" t="s">
        <v>1</v>
      </c>
      <c r="H63" s="22">
        <v>1</v>
      </c>
      <c r="I63" s="23">
        <f>VLOOKUP(E63,'[1]Lot 1 - Region &amp; Prdt Cat Disc'!$A$13:$D$20,3,FALSE)</f>
        <v>0.31</v>
      </c>
      <c r="J63" s="24">
        <v>3928.33</v>
      </c>
    </row>
    <row r="64" spans="1:10" ht="75" x14ac:dyDescent="0.3">
      <c r="A64" s="18" t="s">
        <v>130</v>
      </c>
      <c r="B64" s="19" t="s">
        <v>129</v>
      </c>
      <c r="C64" s="18" t="s">
        <v>18</v>
      </c>
      <c r="D64" s="18" t="s">
        <v>130</v>
      </c>
      <c r="E64" s="20" t="s">
        <v>96</v>
      </c>
      <c r="F64" s="21">
        <v>5785</v>
      </c>
      <c r="G64" s="22" t="s">
        <v>1</v>
      </c>
      <c r="H64" s="22">
        <v>1</v>
      </c>
      <c r="I64" s="23">
        <f>VLOOKUP(E64,'[1]Lot 1 - Region &amp; Prdt Cat Disc'!$A$13:$D$20,3,FALSE)</f>
        <v>0.31</v>
      </c>
      <c r="J64" s="24">
        <v>4022</v>
      </c>
    </row>
    <row r="65" spans="1:10" ht="75" x14ac:dyDescent="0.3">
      <c r="A65" s="18" t="s">
        <v>131</v>
      </c>
      <c r="B65" s="19" t="s">
        <v>129</v>
      </c>
      <c r="C65" s="18" t="s">
        <v>18</v>
      </c>
      <c r="D65" s="18" t="s">
        <v>131</v>
      </c>
      <c r="E65" s="20" t="s">
        <v>96</v>
      </c>
      <c r="F65" s="21">
        <v>4758</v>
      </c>
      <c r="G65" s="22" t="s">
        <v>1</v>
      </c>
      <c r="H65" s="22">
        <v>1</v>
      </c>
      <c r="I65" s="23">
        <f>VLOOKUP(E65,'[1]Lot 1 - Region &amp; Prdt Cat Disc'!$A$13:$D$20,3,FALSE)</f>
        <v>0.31</v>
      </c>
      <c r="J65" s="24">
        <v>3308.49</v>
      </c>
    </row>
    <row r="66" spans="1:10" ht="75" x14ac:dyDescent="0.3">
      <c r="A66" s="18" t="s">
        <v>132</v>
      </c>
      <c r="B66" s="19" t="s">
        <v>129</v>
      </c>
      <c r="C66" s="18" t="s">
        <v>18</v>
      </c>
      <c r="D66" s="18" t="s">
        <v>132</v>
      </c>
      <c r="E66" s="20" t="s">
        <v>96</v>
      </c>
      <c r="F66" s="21">
        <v>6598</v>
      </c>
      <c r="G66" s="22" t="s">
        <v>1</v>
      </c>
      <c r="H66" s="22">
        <v>1</v>
      </c>
      <c r="I66" s="23">
        <f>VLOOKUP(E66,'[1]Lot 1 - Region &amp; Prdt Cat Disc'!$A$13:$D$20,3,FALSE)</f>
        <v>0.31</v>
      </c>
      <c r="J66" s="24">
        <v>4587.68</v>
      </c>
    </row>
    <row r="67" spans="1:10" ht="75" x14ac:dyDescent="0.3">
      <c r="A67" s="18" t="s">
        <v>133</v>
      </c>
      <c r="B67" s="19" t="s">
        <v>129</v>
      </c>
      <c r="C67" s="18" t="s">
        <v>18</v>
      </c>
      <c r="D67" s="18" t="s">
        <v>133</v>
      </c>
      <c r="E67" s="20" t="s">
        <v>96</v>
      </c>
      <c r="F67" s="21">
        <v>7664</v>
      </c>
      <c r="G67" s="22" t="s">
        <v>1</v>
      </c>
      <c r="H67" s="22">
        <v>1</v>
      </c>
      <c r="I67" s="23">
        <f>VLOOKUP(E67,'[1]Lot 1 - Region &amp; Prdt Cat Disc'!$A$13:$D$20,3,FALSE)</f>
        <v>0.31</v>
      </c>
      <c r="J67" s="24">
        <v>5328.27</v>
      </c>
    </row>
    <row r="68" spans="1:10" ht="75" x14ac:dyDescent="0.3">
      <c r="A68" s="18" t="s">
        <v>134</v>
      </c>
      <c r="B68" s="19" t="s">
        <v>129</v>
      </c>
      <c r="C68" s="18" t="s">
        <v>18</v>
      </c>
      <c r="D68" s="18" t="s">
        <v>134</v>
      </c>
      <c r="E68" s="20" t="s">
        <v>96</v>
      </c>
      <c r="F68" s="21">
        <v>5572</v>
      </c>
      <c r="G68" s="22" t="s">
        <v>1</v>
      </c>
      <c r="H68" s="22">
        <v>1</v>
      </c>
      <c r="I68" s="23">
        <f>VLOOKUP(E68,'[1]Lot 1 - Region &amp; Prdt Cat Disc'!$A$13:$D$20,3,FALSE)</f>
        <v>0.31</v>
      </c>
      <c r="J68" s="24">
        <v>3874.17</v>
      </c>
    </row>
    <row r="69" spans="1:10" ht="75" x14ac:dyDescent="0.3">
      <c r="A69" s="18" t="s">
        <v>135</v>
      </c>
      <c r="B69" s="19" t="s">
        <v>129</v>
      </c>
      <c r="C69" s="18" t="s">
        <v>18</v>
      </c>
      <c r="D69" s="18" t="s">
        <v>135</v>
      </c>
      <c r="E69" s="20" t="s">
        <v>96</v>
      </c>
      <c r="F69" s="25">
        <v>6637</v>
      </c>
      <c r="G69" s="22" t="s">
        <v>1</v>
      </c>
      <c r="H69" s="22">
        <v>1</v>
      </c>
      <c r="I69" s="23">
        <f>VLOOKUP(E69,'[1]Lot 1 - Region &amp; Prdt Cat Disc'!$A$13:$D$20,3,FALSE)</f>
        <v>0.31</v>
      </c>
      <c r="J69" s="24">
        <v>4614.76</v>
      </c>
    </row>
    <row r="70" spans="1:10" ht="75" x14ac:dyDescent="0.3">
      <c r="A70" s="18" t="s">
        <v>136</v>
      </c>
      <c r="B70" s="19" t="s">
        <v>137</v>
      </c>
      <c r="C70" s="18" t="s">
        <v>18</v>
      </c>
      <c r="D70" s="18" t="s">
        <v>136</v>
      </c>
      <c r="E70" s="20" t="s">
        <v>96</v>
      </c>
      <c r="F70" s="25">
        <v>5020</v>
      </c>
      <c r="G70" s="22" t="s">
        <v>1</v>
      </c>
      <c r="H70" s="22">
        <v>1</v>
      </c>
      <c r="I70" s="23">
        <f>VLOOKUP(E70,'[1]Lot 1 - Region &amp; Prdt Cat Disc'!$A$13:$D$20,3,FALSE)</f>
        <v>0.31</v>
      </c>
      <c r="J70" s="24">
        <v>3489.97</v>
      </c>
    </row>
    <row r="71" spans="1:10" ht="62.5" x14ac:dyDescent="0.3">
      <c r="A71" s="18" t="s">
        <v>138</v>
      </c>
      <c r="B71" s="19" t="s">
        <v>139</v>
      </c>
      <c r="C71" s="18" t="s">
        <v>18</v>
      </c>
      <c r="D71" s="18" t="s">
        <v>138</v>
      </c>
      <c r="E71" s="20" t="s">
        <v>96</v>
      </c>
      <c r="F71" s="21">
        <v>9620</v>
      </c>
      <c r="G71" s="22" t="s">
        <v>1</v>
      </c>
      <c r="H71" s="22">
        <v>1</v>
      </c>
      <c r="I71" s="23">
        <f>VLOOKUP(E71,'[1]Lot 1 - Region &amp; Prdt Cat Disc'!$A$13:$D$20,3,FALSE)</f>
        <v>0.31</v>
      </c>
      <c r="J71" s="24">
        <v>6687.96</v>
      </c>
    </row>
    <row r="72" spans="1:10" ht="62.5" x14ac:dyDescent="0.3">
      <c r="A72" s="18" t="s">
        <v>140</v>
      </c>
      <c r="B72" s="19" t="s">
        <v>141</v>
      </c>
      <c r="C72" s="18" t="s">
        <v>18</v>
      </c>
      <c r="D72" s="18" t="s">
        <v>140</v>
      </c>
      <c r="E72" s="20" t="s">
        <v>96</v>
      </c>
      <c r="F72" s="21">
        <v>11060</v>
      </c>
      <c r="G72" s="22" t="s">
        <v>1</v>
      </c>
      <c r="H72" s="22">
        <v>1</v>
      </c>
      <c r="I72" s="23">
        <f>VLOOKUP(E72,'[1]Lot 1 - Region &amp; Prdt Cat Disc'!$A$13:$D$20,3,FALSE)</f>
        <v>0.31</v>
      </c>
      <c r="J72" s="24">
        <v>7689.07</v>
      </c>
    </row>
    <row r="73" spans="1:10" ht="75" x14ac:dyDescent="0.3">
      <c r="A73" s="18" t="s">
        <v>142</v>
      </c>
      <c r="B73" s="19" t="s">
        <v>143</v>
      </c>
      <c r="C73" s="18" t="s">
        <v>18</v>
      </c>
      <c r="D73" s="18" t="s">
        <v>142</v>
      </c>
      <c r="E73" s="20" t="s">
        <v>96</v>
      </c>
      <c r="F73" s="21">
        <v>13807</v>
      </c>
      <c r="G73" s="22" t="s">
        <v>1</v>
      </c>
      <c r="H73" s="22">
        <v>1</v>
      </c>
      <c r="I73" s="23">
        <f>VLOOKUP(E73,'[1]Lot 1 - Region &amp; Prdt Cat Disc'!$A$13:$D$20,3,FALSE)</f>
        <v>0.31</v>
      </c>
      <c r="J73" s="24">
        <v>9599.08</v>
      </c>
    </row>
    <row r="74" spans="1:10" ht="75" x14ac:dyDescent="0.3">
      <c r="A74" s="18" t="s">
        <v>144</v>
      </c>
      <c r="B74" s="19" t="s">
        <v>145</v>
      </c>
      <c r="C74" s="18" t="s">
        <v>18</v>
      </c>
      <c r="D74" s="18" t="s">
        <v>144</v>
      </c>
      <c r="E74" s="20" t="s">
        <v>96</v>
      </c>
      <c r="F74" s="21">
        <v>13994.21</v>
      </c>
      <c r="G74" s="22" t="s">
        <v>1</v>
      </c>
      <c r="H74" s="22">
        <v>1</v>
      </c>
      <c r="I74" s="23">
        <f>VLOOKUP(E74,'[1]Lot 1 - Region &amp; Prdt Cat Disc'!$A$13:$D$20,3,FALSE)</f>
        <v>0.31</v>
      </c>
      <c r="J74" s="24">
        <v>9694.2099999999991</v>
      </c>
    </row>
    <row r="75" spans="1:10" ht="62.5" x14ac:dyDescent="0.3">
      <c r="A75" s="18" t="s">
        <v>146</v>
      </c>
      <c r="B75" s="19" t="s">
        <v>147</v>
      </c>
      <c r="C75" s="18" t="s">
        <v>18</v>
      </c>
      <c r="D75" s="18" t="s">
        <v>146</v>
      </c>
      <c r="E75" s="20" t="s">
        <v>96</v>
      </c>
      <c r="F75" s="21">
        <v>11691</v>
      </c>
      <c r="G75" s="22" t="s">
        <v>1</v>
      </c>
      <c r="H75" s="22">
        <v>1</v>
      </c>
      <c r="I75" s="23">
        <f>VLOOKUP(E75,'[1]Lot 1 - Region &amp; Prdt Cat Disc'!$A$13:$D$20,3,FALSE)</f>
        <v>0.31</v>
      </c>
      <c r="J75" s="24">
        <v>8128.15</v>
      </c>
    </row>
    <row r="76" spans="1:10" ht="62.5" x14ac:dyDescent="0.3">
      <c r="A76" s="18" t="s">
        <v>148</v>
      </c>
      <c r="B76" s="19" t="s">
        <v>149</v>
      </c>
      <c r="C76" s="18" t="s">
        <v>18</v>
      </c>
      <c r="D76" s="18" t="s">
        <v>148</v>
      </c>
      <c r="E76" s="20" t="s">
        <v>96</v>
      </c>
      <c r="F76" s="21">
        <v>14438</v>
      </c>
      <c r="G76" s="22" t="s">
        <v>1</v>
      </c>
      <c r="H76" s="22">
        <v>1</v>
      </c>
      <c r="I76" s="23">
        <f>VLOOKUP(E76,'[1]Lot 1 - Region &amp; Prdt Cat Disc'!$A$13:$D$20,3,FALSE)</f>
        <v>0.31</v>
      </c>
      <c r="J76" s="24">
        <v>10038.16</v>
      </c>
    </row>
    <row r="77" spans="1:10" ht="75" x14ac:dyDescent="0.3">
      <c r="A77" s="18" t="s">
        <v>150</v>
      </c>
      <c r="B77" s="19" t="s">
        <v>151</v>
      </c>
      <c r="C77" s="18" t="s">
        <v>18</v>
      </c>
      <c r="D77" s="18" t="s">
        <v>150</v>
      </c>
      <c r="E77" s="20" t="s">
        <v>96</v>
      </c>
      <c r="F77" s="21">
        <v>14575</v>
      </c>
      <c r="G77" s="22" t="s">
        <v>1</v>
      </c>
      <c r="H77" s="22">
        <v>1</v>
      </c>
      <c r="I77" s="23">
        <f>VLOOKUP(E77,'[1]Lot 1 - Region &amp; Prdt Cat Disc'!$A$13:$D$20,3,FALSE)</f>
        <v>0.31</v>
      </c>
      <c r="J77" s="24">
        <v>10133.290000000001</v>
      </c>
    </row>
    <row r="78" spans="1:10" ht="26" x14ac:dyDescent="0.3">
      <c r="A78" s="18" t="s">
        <v>152</v>
      </c>
      <c r="B78" s="19" t="s">
        <v>153</v>
      </c>
      <c r="C78" s="18" t="s">
        <v>18</v>
      </c>
      <c r="D78" s="18" t="s">
        <v>152</v>
      </c>
      <c r="E78" s="20" t="s">
        <v>96</v>
      </c>
      <c r="F78" s="21">
        <v>3008</v>
      </c>
      <c r="G78" s="22" t="s">
        <v>1</v>
      </c>
      <c r="H78" s="22">
        <v>1</v>
      </c>
      <c r="I78" s="23">
        <f>VLOOKUP(E78,'[1]Lot 1 - Region &amp; Prdt Cat Disc'!$A$13:$D$20,3,FALSE)</f>
        <v>0.31</v>
      </c>
      <c r="J78" s="24">
        <v>2091.5</v>
      </c>
    </row>
    <row r="79" spans="1:10" ht="37.5" x14ac:dyDescent="0.3">
      <c r="A79" s="18" t="s">
        <v>154</v>
      </c>
      <c r="B79" s="19" t="s">
        <v>155</v>
      </c>
      <c r="C79" s="18" t="s">
        <v>18</v>
      </c>
      <c r="D79" s="18" t="s">
        <v>154</v>
      </c>
      <c r="E79" s="20" t="s">
        <v>96</v>
      </c>
      <c r="F79" s="21">
        <v>1050</v>
      </c>
      <c r="G79" s="22" t="s">
        <v>1</v>
      </c>
      <c r="H79" s="22">
        <v>1</v>
      </c>
      <c r="I79" s="23">
        <f>VLOOKUP(E79,'[1]Lot 1 - Region &amp; Prdt Cat Disc'!$A$13:$D$20,3,FALSE)</f>
        <v>0.31</v>
      </c>
      <c r="J79" s="24">
        <v>730.34</v>
      </c>
    </row>
    <row r="80" spans="1:10" ht="62.5" x14ac:dyDescent="0.3">
      <c r="A80" s="18" t="s">
        <v>156</v>
      </c>
      <c r="B80" s="19" t="s">
        <v>157</v>
      </c>
      <c r="C80" s="18" t="s">
        <v>18</v>
      </c>
      <c r="D80" s="18" t="s">
        <v>156</v>
      </c>
      <c r="E80" s="20" t="s">
        <v>96</v>
      </c>
      <c r="F80" s="21">
        <v>3328</v>
      </c>
      <c r="G80" s="22" t="s">
        <v>1</v>
      </c>
      <c r="H80" s="22">
        <v>1</v>
      </c>
      <c r="I80" s="23">
        <f>VLOOKUP(E80,'[1]Lot 1 - Region &amp; Prdt Cat Disc'!$A$13:$D$20,3,FALSE)</f>
        <v>0.31</v>
      </c>
      <c r="J80" s="24">
        <v>2313.9699999999998</v>
      </c>
    </row>
    <row r="81" spans="1:10" ht="37.5" x14ac:dyDescent="0.3">
      <c r="A81" s="18" t="s">
        <v>158</v>
      </c>
      <c r="B81" s="19" t="s">
        <v>159</v>
      </c>
      <c r="C81" s="18" t="s">
        <v>18</v>
      </c>
      <c r="D81" s="18" t="s">
        <v>158</v>
      </c>
      <c r="E81" s="20" t="s">
        <v>96</v>
      </c>
      <c r="F81" s="21">
        <v>2800</v>
      </c>
      <c r="G81" s="22" t="s">
        <v>1</v>
      </c>
      <c r="H81" s="22">
        <v>1</v>
      </c>
      <c r="I81" s="23">
        <f>VLOOKUP(E81,'[1]Lot 1 - Region &amp; Prdt Cat Disc'!$A$13:$D$20,3,FALSE)</f>
        <v>0.31</v>
      </c>
      <c r="J81" s="24">
        <v>1946.6</v>
      </c>
    </row>
    <row r="82" spans="1:10" ht="37.5" x14ac:dyDescent="0.3">
      <c r="A82" s="18" t="s">
        <v>160</v>
      </c>
      <c r="B82" s="19" t="s">
        <v>161</v>
      </c>
      <c r="C82" s="18" t="s">
        <v>18</v>
      </c>
      <c r="D82" s="18" t="s">
        <v>160</v>
      </c>
      <c r="E82" s="20" t="s">
        <v>96</v>
      </c>
      <c r="F82" s="21">
        <v>3389</v>
      </c>
      <c r="G82" s="22" t="s">
        <v>1</v>
      </c>
      <c r="H82" s="22">
        <v>1</v>
      </c>
      <c r="I82" s="23">
        <f>VLOOKUP(E82,'[1]Lot 1 - Region &amp; Prdt Cat Disc'!$A$13:$D$20,3,FALSE)</f>
        <v>0.31</v>
      </c>
      <c r="J82" s="24">
        <v>2356.41</v>
      </c>
    </row>
    <row r="83" spans="1:10" ht="125" x14ac:dyDescent="0.3">
      <c r="A83" s="22" t="s">
        <v>162</v>
      </c>
      <c r="B83" s="18" t="s">
        <v>163</v>
      </c>
      <c r="C83" s="18" t="s">
        <v>18</v>
      </c>
      <c r="D83" s="22" t="s">
        <v>162</v>
      </c>
      <c r="E83" s="20" t="s">
        <v>96</v>
      </c>
      <c r="F83" s="21">
        <v>59000</v>
      </c>
      <c r="G83" s="22" t="s">
        <v>1</v>
      </c>
      <c r="H83" s="22">
        <v>1</v>
      </c>
      <c r="I83" s="23">
        <f>VLOOKUP(E83,'[1]Lot 1 - Region &amp; Prdt Cat Disc'!$A$13:$D$20,3,FALSE)</f>
        <v>0.31</v>
      </c>
      <c r="J83" s="24">
        <v>41100</v>
      </c>
    </row>
    <row r="84" spans="1:10" ht="162.5" x14ac:dyDescent="0.3">
      <c r="A84" s="18" t="s">
        <v>164</v>
      </c>
      <c r="B84" s="19" t="s">
        <v>165</v>
      </c>
      <c r="C84" s="18" t="s">
        <v>18</v>
      </c>
      <c r="D84" s="18" t="s">
        <v>164</v>
      </c>
      <c r="E84" s="20" t="s">
        <v>166</v>
      </c>
      <c r="F84" s="21">
        <v>3.98</v>
      </c>
      <c r="G84" s="22" t="s">
        <v>15</v>
      </c>
      <c r="H84" s="22">
        <v>1</v>
      </c>
      <c r="I84" s="23">
        <f>VLOOKUP(E84,'[1]Lot 1 - Region &amp; Prdt Cat Disc'!$A$13:$D$20,3,FALSE)</f>
        <v>0.31</v>
      </c>
      <c r="J84" s="24">
        <v>2.77</v>
      </c>
    </row>
    <row r="85" spans="1:10" ht="162.5" x14ac:dyDescent="0.3">
      <c r="A85" s="18" t="s">
        <v>167</v>
      </c>
      <c r="B85" s="19" t="s">
        <v>168</v>
      </c>
      <c r="C85" s="18" t="s">
        <v>18</v>
      </c>
      <c r="D85" s="18" t="s">
        <v>167</v>
      </c>
      <c r="E85" s="20" t="s">
        <v>166</v>
      </c>
      <c r="F85" s="21">
        <v>3.74</v>
      </c>
      <c r="G85" s="22" t="s">
        <v>15</v>
      </c>
      <c r="H85" s="22">
        <v>1</v>
      </c>
      <c r="I85" s="23">
        <f>VLOOKUP(E85,'[1]Lot 1 - Region &amp; Prdt Cat Disc'!$A$13:$D$20,3,FALSE)</f>
        <v>0.31</v>
      </c>
      <c r="J85" s="24">
        <v>2.6</v>
      </c>
    </row>
    <row r="86" spans="1:10" ht="162.5" x14ac:dyDescent="0.3">
      <c r="A86" s="18" t="s">
        <v>169</v>
      </c>
      <c r="B86" s="19" t="s">
        <v>170</v>
      </c>
      <c r="C86" s="18" t="s">
        <v>18</v>
      </c>
      <c r="D86" s="18" t="s">
        <v>169</v>
      </c>
      <c r="E86" s="20" t="s">
        <v>166</v>
      </c>
      <c r="F86" s="21">
        <v>3.64</v>
      </c>
      <c r="G86" s="22" t="s">
        <v>15</v>
      </c>
      <c r="H86" s="22">
        <v>1</v>
      </c>
      <c r="I86" s="23">
        <f>VLOOKUP(E86,'[1]Lot 1 - Region &amp; Prdt Cat Disc'!$A$13:$D$20,3,FALSE)</f>
        <v>0.31</v>
      </c>
      <c r="J86" s="24">
        <v>2.5299999999999998</v>
      </c>
    </row>
    <row r="87" spans="1:10" ht="150" x14ac:dyDescent="0.3">
      <c r="A87" s="18" t="s">
        <v>171</v>
      </c>
      <c r="B87" s="19" t="s">
        <v>172</v>
      </c>
      <c r="C87" s="18" t="s">
        <v>18</v>
      </c>
      <c r="D87" s="18" t="s">
        <v>171</v>
      </c>
      <c r="E87" s="20" t="s">
        <v>166</v>
      </c>
      <c r="F87" s="21">
        <v>3.73</v>
      </c>
      <c r="G87" s="22" t="s">
        <v>15</v>
      </c>
      <c r="H87" s="22">
        <v>1</v>
      </c>
      <c r="I87" s="23">
        <f>VLOOKUP(E87,'[1]Lot 1 - Region &amp; Prdt Cat Disc'!$A$13:$D$20,3,FALSE)</f>
        <v>0.31</v>
      </c>
      <c r="J87" s="24">
        <v>2.6</v>
      </c>
    </row>
    <row r="88" spans="1:10" ht="162.5" x14ac:dyDescent="0.3">
      <c r="A88" s="18" t="s">
        <v>173</v>
      </c>
      <c r="B88" s="19" t="s">
        <v>174</v>
      </c>
      <c r="C88" s="18" t="s">
        <v>18</v>
      </c>
      <c r="D88" s="18" t="s">
        <v>173</v>
      </c>
      <c r="E88" s="20" t="s">
        <v>166</v>
      </c>
      <c r="F88" s="21">
        <v>3.5</v>
      </c>
      <c r="G88" s="22" t="s">
        <v>15</v>
      </c>
      <c r="H88" s="22">
        <v>1</v>
      </c>
      <c r="I88" s="23">
        <f>VLOOKUP(E88,'[1]Lot 1 - Region &amp; Prdt Cat Disc'!$A$13:$D$20,3,FALSE)</f>
        <v>0.31</v>
      </c>
      <c r="J88" s="24">
        <v>2.44</v>
      </c>
    </row>
    <row r="89" spans="1:10" ht="150" x14ac:dyDescent="0.3">
      <c r="A89" s="18" t="s">
        <v>175</v>
      </c>
      <c r="B89" s="19" t="s">
        <v>176</v>
      </c>
      <c r="C89" s="18" t="s">
        <v>18</v>
      </c>
      <c r="D89" s="18" t="s">
        <v>175</v>
      </c>
      <c r="E89" s="20" t="s">
        <v>166</v>
      </c>
      <c r="F89" s="21">
        <v>3.22</v>
      </c>
      <c r="G89" s="22" t="s">
        <v>15</v>
      </c>
      <c r="H89" s="22">
        <v>1</v>
      </c>
      <c r="I89" s="23">
        <f>VLOOKUP(E89,'[1]Lot 1 - Region &amp; Prdt Cat Disc'!$A$13:$D$20,3,FALSE)</f>
        <v>0.31</v>
      </c>
      <c r="J89" s="24">
        <v>2.2400000000000002</v>
      </c>
    </row>
    <row r="90" spans="1:10" ht="150" x14ac:dyDescent="0.3">
      <c r="A90" s="18" t="s">
        <v>177</v>
      </c>
      <c r="B90" s="19" t="s">
        <v>178</v>
      </c>
      <c r="C90" s="18" t="s">
        <v>18</v>
      </c>
      <c r="D90" s="18" t="s">
        <v>177</v>
      </c>
      <c r="E90" s="20" t="s">
        <v>166</v>
      </c>
      <c r="F90" s="21">
        <v>4.13</v>
      </c>
      <c r="G90" s="22" t="s">
        <v>15</v>
      </c>
      <c r="H90" s="22">
        <v>1</v>
      </c>
      <c r="I90" s="23">
        <f>VLOOKUP(E90,'[1]Lot 1 - Region &amp; Prdt Cat Disc'!$A$13:$D$20,3,FALSE)</f>
        <v>0.31</v>
      </c>
      <c r="J90" s="24">
        <v>2.87</v>
      </c>
    </row>
    <row r="91" spans="1:10" ht="150" x14ac:dyDescent="0.3">
      <c r="A91" s="18" t="s">
        <v>179</v>
      </c>
      <c r="B91" s="19" t="s">
        <v>180</v>
      </c>
      <c r="C91" s="18" t="s">
        <v>18</v>
      </c>
      <c r="D91" s="18" t="s">
        <v>179</v>
      </c>
      <c r="E91" s="20" t="s">
        <v>166</v>
      </c>
      <c r="F91" s="21">
        <v>3.94</v>
      </c>
      <c r="G91" s="22" t="s">
        <v>15</v>
      </c>
      <c r="H91" s="22">
        <v>1</v>
      </c>
      <c r="I91" s="23">
        <f>VLOOKUP(E91,'[1]Lot 1 - Region &amp; Prdt Cat Disc'!$A$13:$D$20,3,FALSE)</f>
        <v>0.31</v>
      </c>
      <c r="J91" s="24">
        <v>2.74</v>
      </c>
    </row>
    <row r="92" spans="1:10" ht="150" x14ac:dyDescent="0.3">
      <c r="A92" s="18" t="s">
        <v>181</v>
      </c>
      <c r="B92" s="19" t="s">
        <v>182</v>
      </c>
      <c r="C92" s="18" t="s">
        <v>18</v>
      </c>
      <c r="D92" s="18" t="s">
        <v>181</v>
      </c>
      <c r="E92" s="20" t="s">
        <v>166</v>
      </c>
      <c r="F92" s="21">
        <v>3.72</v>
      </c>
      <c r="G92" s="22" t="s">
        <v>15</v>
      </c>
      <c r="H92" s="22">
        <v>1</v>
      </c>
      <c r="I92" s="23">
        <f>VLOOKUP(E92,'[1]Lot 1 - Region &amp; Prdt Cat Disc'!$A$13:$D$20,3,FALSE)</f>
        <v>0.31</v>
      </c>
      <c r="J92" s="24">
        <v>2.59</v>
      </c>
    </row>
    <row r="93" spans="1:10" ht="150" x14ac:dyDescent="0.3">
      <c r="A93" s="18" t="s">
        <v>183</v>
      </c>
      <c r="B93" s="19" t="s">
        <v>184</v>
      </c>
      <c r="C93" s="18" t="s">
        <v>18</v>
      </c>
      <c r="D93" s="18" t="s">
        <v>183</v>
      </c>
      <c r="E93" s="20" t="s">
        <v>166</v>
      </c>
      <c r="F93" s="21">
        <v>4.03</v>
      </c>
      <c r="G93" s="22" t="s">
        <v>15</v>
      </c>
      <c r="H93" s="22">
        <v>1</v>
      </c>
      <c r="I93" s="23">
        <f>VLOOKUP(E93,'[1]Lot 1 - Region &amp; Prdt Cat Disc'!$A$13:$D$20,3,FALSE)</f>
        <v>0.31</v>
      </c>
      <c r="J93" s="24">
        <v>2.8</v>
      </c>
    </row>
    <row r="94" spans="1:10" ht="150" x14ac:dyDescent="0.3">
      <c r="A94" s="18" t="s">
        <v>185</v>
      </c>
      <c r="B94" s="19" t="s">
        <v>186</v>
      </c>
      <c r="C94" s="18" t="s">
        <v>18</v>
      </c>
      <c r="D94" s="18" t="s">
        <v>185</v>
      </c>
      <c r="E94" s="20" t="s">
        <v>166</v>
      </c>
      <c r="F94" s="21">
        <v>3.79</v>
      </c>
      <c r="G94" s="22" t="s">
        <v>15</v>
      </c>
      <c r="H94" s="22">
        <v>1</v>
      </c>
      <c r="I94" s="23">
        <f>VLOOKUP(E94,'[1]Lot 1 - Region &amp; Prdt Cat Disc'!$A$13:$D$20,3,FALSE)</f>
        <v>0.31</v>
      </c>
      <c r="J94" s="24">
        <v>2.64</v>
      </c>
    </row>
    <row r="95" spans="1:10" ht="150" x14ac:dyDescent="0.3">
      <c r="A95" s="18" t="s">
        <v>187</v>
      </c>
      <c r="B95" s="19" t="s">
        <v>188</v>
      </c>
      <c r="C95" s="18" t="s">
        <v>18</v>
      </c>
      <c r="D95" s="18" t="s">
        <v>187</v>
      </c>
      <c r="E95" s="20" t="s">
        <v>166</v>
      </c>
      <c r="F95" s="21">
        <v>3.7</v>
      </c>
      <c r="G95" s="22" t="s">
        <v>15</v>
      </c>
      <c r="H95" s="22">
        <v>1</v>
      </c>
      <c r="I95" s="23">
        <f>VLOOKUP(E95,'[1]Lot 1 - Region &amp; Prdt Cat Disc'!$A$13:$D$20,3,FALSE)</f>
        <v>0.31</v>
      </c>
      <c r="J95" s="24">
        <v>2.57</v>
      </c>
    </row>
    <row r="96" spans="1:10" ht="75" x14ac:dyDescent="0.3">
      <c r="A96" s="18" t="s">
        <v>189</v>
      </c>
      <c r="B96" s="19" t="s">
        <v>190</v>
      </c>
      <c r="C96" s="18" t="s">
        <v>18</v>
      </c>
      <c r="D96" s="18" t="s">
        <v>189</v>
      </c>
      <c r="E96" s="20" t="s">
        <v>166</v>
      </c>
      <c r="F96" s="21">
        <v>2973.68</v>
      </c>
      <c r="G96" s="22" t="s">
        <v>1</v>
      </c>
      <c r="H96" s="22">
        <v>1</v>
      </c>
      <c r="I96" s="23">
        <f>VLOOKUP(E96,'[1]Lot 1 - Region &amp; Prdt Cat Disc'!$A$13:$D$20,3,FALSE)</f>
        <v>0.31</v>
      </c>
      <c r="J96" s="24">
        <v>2067.35</v>
      </c>
    </row>
    <row r="97" spans="1:10" ht="75" x14ac:dyDescent="0.3">
      <c r="A97" s="18" t="s">
        <v>191</v>
      </c>
      <c r="B97" s="19" t="s">
        <v>192</v>
      </c>
      <c r="C97" s="18" t="s">
        <v>18</v>
      </c>
      <c r="D97" s="18" t="s">
        <v>191</v>
      </c>
      <c r="E97" s="20" t="s">
        <v>166</v>
      </c>
      <c r="F97" s="21">
        <v>15368.42</v>
      </c>
      <c r="G97" s="22" t="s">
        <v>1</v>
      </c>
      <c r="H97" s="22">
        <v>1</v>
      </c>
      <c r="I97" s="23">
        <f>VLOOKUP(E97,'[1]Lot 1 - Region &amp; Prdt Cat Disc'!$A$13:$D$20,3,FALSE)</f>
        <v>0.31</v>
      </c>
      <c r="J97" s="24">
        <v>10684.34</v>
      </c>
    </row>
    <row r="98" spans="1:10" ht="75" x14ac:dyDescent="0.3">
      <c r="A98" s="18" t="s">
        <v>193</v>
      </c>
      <c r="B98" s="19" t="s">
        <v>194</v>
      </c>
      <c r="C98" s="18" t="s">
        <v>18</v>
      </c>
      <c r="D98" s="18" t="s">
        <v>193</v>
      </c>
      <c r="E98" s="20" t="s">
        <v>166</v>
      </c>
      <c r="F98" s="21">
        <v>3710.53</v>
      </c>
      <c r="G98" s="22" t="s">
        <v>1</v>
      </c>
      <c r="H98" s="22">
        <v>1</v>
      </c>
      <c r="I98" s="23">
        <f>VLOOKUP(E98,'[1]Lot 1 - Region &amp; Prdt Cat Disc'!$A$13:$D$20,3,FALSE)</f>
        <v>0.31</v>
      </c>
      <c r="J98" s="24">
        <v>2579.61</v>
      </c>
    </row>
    <row r="99" spans="1:10" ht="75" x14ac:dyDescent="0.3">
      <c r="A99" s="18" t="s">
        <v>195</v>
      </c>
      <c r="B99" s="19" t="s">
        <v>196</v>
      </c>
      <c r="C99" s="18" t="s">
        <v>18</v>
      </c>
      <c r="D99" s="18" t="s">
        <v>195</v>
      </c>
      <c r="E99" s="20" t="s">
        <v>166</v>
      </c>
      <c r="F99" s="21">
        <v>21052.63</v>
      </c>
      <c r="G99" s="22" t="s">
        <v>1</v>
      </c>
      <c r="H99" s="22">
        <v>1</v>
      </c>
      <c r="I99" s="23">
        <f>VLOOKUP(E99,'[1]Lot 1 - Region &amp; Prdt Cat Disc'!$A$13:$D$20,3,FALSE)</f>
        <v>0.31</v>
      </c>
      <c r="J99" s="24">
        <v>14636.09</v>
      </c>
    </row>
    <row r="100" spans="1:10" ht="75" x14ac:dyDescent="0.3">
      <c r="A100" s="18" t="s">
        <v>197</v>
      </c>
      <c r="B100" s="19" t="s">
        <v>198</v>
      </c>
      <c r="C100" s="18" t="s">
        <v>18</v>
      </c>
      <c r="D100" s="18" t="s">
        <v>197</v>
      </c>
      <c r="E100" s="20" t="s">
        <v>166</v>
      </c>
      <c r="F100" s="21">
        <v>4526.32</v>
      </c>
      <c r="G100" s="22" t="s">
        <v>1</v>
      </c>
      <c r="H100" s="22">
        <v>1</v>
      </c>
      <c r="I100" s="23">
        <f>VLOOKUP(E100,'[1]Lot 1 - Region &amp; Prdt Cat Disc'!$A$13:$D$20,3,FALSE)</f>
        <v>0.31</v>
      </c>
      <c r="J100" s="24">
        <v>3146.76</v>
      </c>
    </row>
    <row r="101" spans="1:10" ht="75" x14ac:dyDescent="0.3">
      <c r="A101" s="18" t="s">
        <v>199</v>
      </c>
      <c r="B101" s="19" t="s">
        <v>200</v>
      </c>
      <c r="C101" s="18" t="s">
        <v>18</v>
      </c>
      <c r="D101" s="18" t="s">
        <v>199</v>
      </c>
      <c r="E101" s="20" t="s">
        <v>166</v>
      </c>
      <c r="F101" s="21">
        <v>26947.37</v>
      </c>
      <c r="G101" s="22" t="s">
        <v>1</v>
      </c>
      <c r="H101" s="22">
        <v>1</v>
      </c>
      <c r="I101" s="23">
        <f>VLOOKUP(E101,'[1]Lot 1 - Region &amp; Prdt Cat Disc'!$A$13:$D$20,3,FALSE)</f>
        <v>0.31</v>
      </c>
      <c r="J101" s="24">
        <v>18734.189999999999</v>
      </c>
    </row>
    <row r="102" spans="1:10" ht="75" x14ac:dyDescent="0.3">
      <c r="A102" s="18" t="s">
        <v>201</v>
      </c>
      <c r="B102" s="19" t="s">
        <v>202</v>
      </c>
      <c r="C102" s="18" t="s">
        <v>18</v>
      </c>
      <c r="D102" s="18" t="s">
        <v>201</v>
      </c>
      <c r="E102" s="20" t="s">
        <v>166</v>
      </c>
      <c r="F102" s="21">
        <v>5631.58</v>
      </c>
      <c r="G102" s="22" t="s">
        <v>1</v>
      </c>
      <c r="H102" s="22">
        <v>1</v>
      </c>
      <c r="I102" s="23">
        <f>VLOOKUP(E102,'[1]Lot 1 - Region &amp; Prdt Cat Disc'!$A$13:$D$20,3,FALSE)</f>
        <v>0.31</v>
      </c>
      <c r="J102" s="24">
        <v>3915.15</v>
      </c>
    </row>
    <row r="103" spans="1:10" ht="75" x14ac:dyDescent="0.3">
      <c r="A103" s="18" t="s">
        <v>203</v>
      </c>
      <c r="B103" s="19" t="s">
        <v>204</v>
      </c>
      <c r="C103" s="18" t="s">
        <v>18</v>
      </c>
      <c r="D103" s="18" t="s">
        <v>203</v>
      </c>
      <c r="E103" s="20" t="s">
        <v>166</v>
      </c>
      <c r="F103" s="21">
        <v>37052.629999999997</v>
      </c>
      <c r="G103" s="22" t="s">
        <v>1</v>
      </c>
      <c r="H103" s="22">
        <v>1</v>
      </c>
      <c r="I103" s="23">
        <f>VLOOKUP(E103,'[1]Lot 1 - Region &amp; Prdt Cat Disc'!$A$13:$D$20,3,FALSE)</f>
        <v>0.31</v>
      </c>
      <c r="J103" s="24">
        <v>25759.51</v>
      </c>
    </row>
    <row r="104" spans="1:10" ht="75" x14ac:dyDescent="0.3">
      <c r="A104" s="18" t="s">
        <v>205</v>
      </c>
      <c r="B104" s="19" t="s">
        <v>206</v>
      </c>
      <c r="C104" s="18" t="s">
        <v>18</v>
      </c>
      <c r="D104" s="18" t="s">
        <v>205</v>
      </c>
      <c r="E104" s="20" t="s">
        <v>166</v>
      </c>
      <c r="F104" s="21">
        <v>6947.37</v>
      </c>
      <c r="G104" s="22" t="s">
        <v>1</v>
      </c>
      <c r="H104" s="22">
        <v>1</v>
      </c>
      <c r="I104" s="23">
        <f>VLOOKUP(E104,'[1]Lot 1 - Region &amp; Prdt Cat Disc'!$A$13:$D$20,3,FALSE)</f>
        <v>0.31</v>
      </c>
      <c r="J104" s="24">
        <v>4829.91</v>
      </c>
    </row>
    <row r="105" spans="1:10" ht="75" x14ac:dyDescent="0.3">
      <c r="A105" s="18" t="s">
        <v>207</v>
      </c>
      <c r="B105" s="19" t="s">
        <v>208</v>
      </c>
      <c r="C105" s="18" t="s">
        <v>18</v>
      </c>
      <c r="D105" s="18" t="s">
        <v>207</v>
      </c>
      <c r="E105" s="20" t="s">
        <v>166</v>
      </c>
      <c r="F105" s="21">
        <v>49157.89</v>
      </c>
      <c r="G105" s="22" t="s">
        <v>1</v>
      </c>
      <c r="H105" s="22">
        <v>1</v>
      </c>
      <c r="I105" s="23">
        <f>VLOOKUP(E105,'[1]Lot 1 - Region &amp; Prdt Cat Disc'!$A$13:$D$20,3,FALSE)</f>
        <v>0.31</v>
      </c>
      <c r="J105" s="24">
        <v>34175.26</v>
      </c>
    </row>
    <row r="106" spans="1:10" ht="75" x14ac:dyDescent="0.3">
      <c r="A106" s="18" t="s">
        <v>209</v>
      </c>
      <c r="B106" s="19" t="s">
        <v>210</v>
      </c>
      <c r="C106" s="18" t="s">
        <v>18</v>
      </c>
      <c r="D106" s="18" t="s">
        <v>209</v>
      </c>
      <c r="E106" s="20" t="s">
        <v>166</v>
      </c>
      <c r="F106" s="21">
        <v>1907.89</v>
      </c>
      <c r="G106" s="22" t="s">
        <v>1</v>
      </c>
      <c r="H106" s="22">
        <v>1</v>
      </c>
      <c r="I106" s="23">
        <f>VLOOKUP(E106,'[1]Lot 1 - Region &amp; Prdt Cat Disc'!$A$13:$D$20,3,FALSE)</f>
        <v>0.31</v>
      </c>
      <c r="J106" s="24">
        <v>1326.4</v>
      </c>
    </row>
    <row r="107" spans="1:10" ht="75" x14ac:dyDescent="0.3">
      <c r="A107" s="18" t="s">
        <v>211</v>
      </c>
      <c r="B107" s="19" t="s">
        <v>212</v>
      </c>
      <c r="C107" s="18" t="s">
        <v>18</v>
      </c>
      <c r="D107" s="18" t="s">
        <v>211</v>
      </c>
      <c r="E107" s="20" t="s">
        <v>166</v>
      </c>
      <c r="F107" s="21">
        <v>8736.84</v>
      </c>
      <c r="G107" s="22" t="s">
        <v>1</v>
      </c>
      <c r="H107" s="22">
        <v>1</v>
      </c>
      <c r="I107" s="23">
        <f>VLOOKUP(E107,'[1]Lot 1 - Region &amp; Prdt Cat Disc'!$A$13:$D$20,3,FALSE)</f>
        <v>0.31</v>
      </c>
      <c r="J107" s="24">
        <v>6073.98</v>
      </c>
    </row>
    <row r="108" spans="1:10" ht="75" x14ac:dyDescent="0.3">
      <c r="A108" s="18" t="s">
        <v>213</v>
      </c>
      <c r="B108" s="19" t="s">
        <v>214</v>
      </c>
      <c r="C108" s="18" t="s">
        <v>18</v>
      </c>
      <c r="D108" s="18" t="s">
        <v>213</v>
      </c>
      <c r="E108" s="20" t="s">
        <v>166</v>
      </c>
      <c r="F108" s="21">
        <v>11578.95</v>
      </c>
      <c r="G108" s="22" t="s">
        <v>1</v>
      </c>
      <c r="H108" s="22">
        <v>1</v>
      </c>
      <c r="I108" s="23">
        <f>VLOOKUP(E108,'[1]Lot 1 - Region &amp; Prdt Cat Disc'!$A$13:$D$20,3,FALSE)</f>
        <v>0.31</v>
      </c>
      <c r="J108" s="24">
        <v>8049.85</v>
      </c>
    </row>
  </sheetData>
  <sheetProtection selectLockedCells="1"/>
  <autoFilter ref="A3:J3" xr:uid="{090219CF-3C44-4102-B19B-B766643C39B2}"/>
  <dataValidations count="1">
    <dataValidation type="list" allowBlank="1" showInputMessage="1" showErrorMessage="1" sqref="G4:G108" xr:uid="{1130D6E5-DC5A-48EA-81D6-953D8E1E5924}">
      <formula1>$U$1:$U$3</formula1>
    </dataValidation>
  </dataValidations>
  <pageMargins left="0.45" right="0.45" top="0.75" bottom="0.75" header="0.3" footer="0.3"/>
  <pageSetup paperSize="5" scale="78" fitToHeight="0" orientation="landscape" r:id="rId1"/>
  <headerFooter>
    <oddHeader xml:space="preserve">&amp;RPrice Pages - &amp;A
Group 05302 - Photovoltaic Systems and Installation Services (Statewide) </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F62A2-F939-41A7-B8DD-DAFECA7A2047}">
  <sheetPr>
    <pageSetUpPr fitToPage="1"/>
  </sheetPr>
  <dimension ref="A1:O24"/>
  <sheetViews>
    <sheetView zoomScale="85" zoomScaleNormal="85" workbookViewId="0">
      <selection activeCell="D20" sqref="D20:D22"/>
    </sheetView>
  </sheetViews>
  <sheetFormatPr defaultColWidth="9.1796875" defaultRowHeight="14" x14ac:dyDescent="0.3"/>
  <cols>
    <col min="1" max="1" width="7.7265625" style="29" customWidth="1"/>
    <col min="2" max="2" width="6.26953125" style="29" customWidth="1"/>
    <col min="3" max="3" width="25.54296875" style="29" customWidth="1"/>
    <col min="4" max="4" width="13.54296875" style="29" customWidth="1"/>
    <col min="5" max="5" width="1.26953125" style="29" customWidth="1"/>
    <col min="6" max="6" width="15.1796875" style="29" customWidth="1"/>
    <col min="7" max="7" width="13.7265625" style="29" customWidth="1"/>
    <col min="8" max="8" width="1.453125" style="29" customWidth="1"/>
    <col min="9" max="9" width="16.26953125" style="29" customWidth="1"/>
    <col min="10" max="10" width="16.1796875" style="29" customWidth="1"/>
    <col min="11" max="11" width="1.453125" style="29" customWidth="1"/>
    <col min="12" max="13" width="15.26953125" style="29" customWidth="1"/>
    <col min="14" max="14" width="17.1796875" style="29" customWidth="1"/>
    <col min="15" max="15" width="11.54296875" style="29" hidden="1" customWidth="1"/>
    <col min="16" max="16384" width="9.1796875" style="29"/>
  </cols>
  <sheetData>
    <row r="1" spans="1:15" s="28" customFormat="1" ht="21.65" customHeight="1" x14ac:dyDescent="0.5">
      <c r="A1" s="27" t="s">
        <v>215</v>
      </c>
      <c r="F1" s="29"/>
      <c r="G1" s="29"/>
      <c r="H1" s="29"/>
      <c r="I1" s="30"/>
      <c r="J1" s="30"/>
      <c r="K1" s="30"/>
      <c r="L1" s="30"/>
      <c r="M1" s="31"/>
    </row>
    <row r="2" spans="1:15" s="28" customFormat="1" ht="15.65" customHeight="1" x14ac:dyDescent="0.35">
      <c r="A2" s="32" t="s">
        <v>216</v>
      </c>
      <c r="F2" s="29"/>
      <c r="G2" s="29"/>
      <c r="H2" s="29"/>
      <c r="I2" s="30"/>
      <c r="J2" s="30"/>
      <c r="K2" s="30"/>
      <c r="L2" s="30"/>
      <c r="M2" s="31"/>
    </row>
    <row r="3" spans="1:15" ht="14.5" customHeight="1" x14ac:dyDescent="0.35">
      <c r="A3" s="33" t="s">
        <v>217</v>
      </c>
      <c r="B3" s="34" t="s">
        <v>218</v>
      </c>
      <c r="I3" s="30"/>
      <c r="J3" s="30"/>
      <c r="K3" s="30"/>
      <c r="L3" s="30"/>
      <c r="M3" s="31"/>
    </row>
    <row r="4" spans="1:15" ht="14.5" customHeight="1" x14ac:dyDescent="0.35">
      <c r="A4" s="34"/>
      <c r="B4" s="34" t="s">
        <v>219</v>
      </c>
      <c r="I4" s="30"/>
      <c r="J4" s="30"/>
      <c r="K4" s="30"/>
      <c r="L4" s="30"/>
      <c r="M4" s="31"/>
    </row>
    <row r="5" spans="1:15" s="36" customFormat="1" ht="2.25" customHeight="1" x14ac:dyDescent="0.3">
      <c r="A5" s="35"/>
      <c r="B5" s="35"/>
      <c r="E5" s="37"/>
      <c r="I5" s="29"/>
      <c r="J5" s="29"/>
      <c r="K5" s="29"/>
      <c r="L5" s="29"/>
      <c r="M5" s="38"/>
    </row>
    <row r="6" spans="1:15" s="45" customFormat="1" ht="65.25" customHeight="1" x14ac:dyDescent="0.3">
      <c r="A6" s="39" t="s">
        <v>220</v>
      </c>
      <c r="B6" s="39" t="s">
        <v>221</v>
      </c>
      <c r="C6" s="40" t="s">
        <v>222</v>
      </c>
      <c r="D6" s="39" t="s">
        <v>223</v>
      </c>
      <c r="E6" s="41"/>
      <c r="F6" s="39" t="s">
        <v>224</v>
      </c>
      <c r="G6" s="39" t="s">
        <v>225</v>
      </c>
      <c r="H6" s="41"/>
      <c r="I6" s="42" t="s">
        <v>226</v>
      </c>
      <c r="J6" s="43" t="s">
        <v>227</v>
      </c>
      <c r="K6" s="44"/>
      <c r="L6" s="39" t="s">
        <v>228</v>
      </c>
      <c r="M6" s="39" t="s">
        <v>229</v>
      </c>
      <c r="N6" s="39" t="s">
        <v>230</v>
      </c>
    </row>
    <row r="7" spans="1:15" s="45" customFormat="1" ht="15" thickBot="1" x14ac:dyDescent="0.4">
      <c r="A7" s="46"/>
      <c r="B7" s="46"/>
      <c r="C7" s="47"/>
      <c r="D7" s="47"/>
      <c r="E7" s="41"/>
      <c r="F7" s="83" t="s">
        <v>231</v>
      </c>
      <c r="G7" s="84"/>
      <c r="H7" s="41"/>
      <c r="I7" s="83" t="s">
        <v>231</v>
      </c>
      <c r="J7" s="84"/>
      <c r="K7" s="41"/>
      <c r="L7" s="83" t="s">
        <v>231</v>
      </c>
      <c r="M7" s="85"/>
      <c r="N7" s="86"/>
      <c r="O7" s="37" t="s">
        <v>232</v>
      </c>
    </row>
    <row r="8" spans="1:15" s="36" customFormat="1" ht="13.9" customHeight="1" x14ac:dyDescent="0.3">
      <c r="A8" s="48">
        <v>1</v>
      </c>
      <c r="B8" s="49">
        <v>1</v>
      </c>
      <c r="C8" s="50" t="s">
        <v>233</v>
      </c>
      <c r="D8" s="51">
        <v>0.42</v>
      </c>
      <c r="E8" s="52"/>
      <c r="F8" s="53">
        <v>34.64</v>
      </c>
      <c r="G8" s="54">
        <v>26.83</v>
      </c>
      <c r="H8" s="55"/>
      <c r="I8" s="56">
        <v>27.14</v>
      </c>
      <c r="J8" s="57">
        <v>24.45</v>
      </c>
      <c r="K8" s="58"/>
      <c r="L8" s="56">
        <f>(F8+G8)*2</f>
        <v>122.94</v>
      </c>
      <c r="M8" s="59">
        <f>(I8+J8)*2</f>
        <v>103.18</v>
      </c>
      <c r="N8" s="54">
        <f>IF(D8="","",(L8+M8)*(1+D8)*8)</f>
        <v>2568.7231999999999</v>
      </c>
      <c r="O8" s="60" t="str">
        <f>[1]Instructions!$B$2</f>
        <v>National Manufacturing &amp; Distribution, Inc. dba National Solar Technologies</v>
      </c>
    </row>
    <row r="9" spans="1:15" s="36" customFormat="1" ht="13.9" customHeight="1" x14ac:dyDescent="0.3">
      <c r="A9" s="61">
        <v>1</v>
      </c>
      <c r="B9" s="62">
        <v>2</v>
      </c>
      <c r="C9" s="52" t="s">
        <v>234</v>
      </c>
      <c r="D9" s="63">
        <v>0.41</v>
      </c>
      <c r="E9" s="52"/>
      <c r="F9" s="64">
        <v>34.64</v>
      </c>
      <c r="G9" s="65">
        <v>26.83</v>
      </c>
      <c r="H9" s="55"/>
      <c r="I9" s="66">
        <v>27.14</v>
      </c>
      <c r="J9" s="67">
        <v>24.45</v>
      </c>
      <c r="K9" s="58"/>
      <c r="L9" s="66">
        <f t="shared" ref="L9:L22" si="0">(F9+G9)*2</f>
        <v>122.94</v>
      </c>
      <c r="M9" s="68">
        <f t="shared" ref="M9:M22" si="1">(I9+J9)*2</f>
        <v>103.18</v>
      </c>
      <c r="N9" s="65">
        <f>IF(D9="","",(L9+M9)*(1+D9)*8)</f>
        <v>2550.6336000000001</v>
      </c>
      <c r="O9" s="60" t="str">
        <f>[1]Instructions!$B$2</f>
        <v>National Manufacturing &amp; Distribution, Inc. dba National Solar Technologies</v>
      </c>
    </row>
    <row r="10" spans="1:15" s="36" customFormat="1" ht="13.9" customHeight="1" thickBot="1" x14ac:dyDescent="0.35">
      <c r="A10" s="69">
        <v>1</v>
      </c>
      <c r="B10" s="70">
        <v>3</v>
      </c>
      <c r="C10" s="71" t="s">
        <v>235</v>
      </c>
      <c r="D10" s="72">
        <v>0.4</v>
      </c>
      <c r="E10" s="52"/>
      <c r="F10" s="73">
        <v>34.64</v>
      </c>
      <c r="G10" s="74">
        <v>26.83</v>
      </c>
      <c r="H10" s="55"/>
      <c r="I10" s="75">
        <v>27.14</v>
      </c>
      <c r="J10" s="76">
        <v>24.45</v>
      </c>
      <c r="K10" s="58"/>
      <c r="L10" s="66">
        <f t="shared" si="0"/>
        <v>122.94</v>
      </c>
      <c r="M10" s="68">
        <f t="shared" si="1"/>
        <v>103.18</v>
      </c>
      <c r="N10" s="65">
        <f>IF(D10="","",(L10+M10)*(1+D10)*8)</f>
        <v>2532.5439999999999</v>
      </c>
      <c r="O10" s="60" t="str">
        <f>[1]Instructions!$B$2</f>
        <v>National Manufacturing &amp; Distribution, Inc. dba National Solar Technologies</v>
      </c>
    </row>
    <row r="11" spans="1:15" s="36" customFormat="1" ht="14.5" x14ac:dyDescent="0.3">
      <c r="A11" s="77">
        <v>2</v>
      </c>
      <c r="B11" s="49">
        <v>1</v>
      </c>
      <c r="C11" s="50" t="s">
        <v>233</v>
      </c>
      <c r="D11" s="51">
        <v>0.42</v>
      </c>
      <c r="E11" s="52"/>
      <c r="F11" s="64">
        <v>36.75</v>
      </c>
      <c r="G11" s="65">
        <v>28.5</v>
      </c>
      <c r="H11" s="55"/>
      <c r="I11" s="66">
        <v>24.32</v>
      </c>
      <c r="J11" s="67">
        <v>25.3</v>
      </c>
      <c r="K11" s="58"/>
      <c r="L11" s="56">
        <f t="shared" si="0"/>
        <v>130.5</v>
      </c>
      <c r="M11" s="59">
        <f t="shared" si="1"/>
        <v>99.240000000000009</v>
      </c>
      <c r="N11" s="54">
        <f t="shared" ref="N11:N22" si="2">IF(D11="","",(L11+M11)*(1+D11)*8)</f>
        <v>2609.8463999999999</v>
      </c>
      <c r="O11" s="60" t="str">
        <f>[1]Instructions!$B$2</f>
        <v>National Manufacturing &amp; Distribution, Inc. dba National Solar Technologies</v>
      </c>
    </row>
    <row r="12" spans="1:15" s="36" customFormat="1" ht="14.5" x14ac:dyDescent="0.3">
      <c r="A12" s="78">
        <v>2</v>
      </c>
      <c r="B12" s="62">
        <v>2</v>
      </c>
      <c r="C12" s="52" t="s">
        <v>234</v>
      </c>
      <c r="D12" s="63">
        <v>0.41</v>
      </c>
      <c r="E12" s="52"/>
      <c r="F12" s="64">
        <v>36.75</v>
      </c>
      <c r="G12" s="65">
        <v>28.5</v>
      </c>
      <c r="H12" s="55"/>
      <c r="I12" s="66">
        <v>24.32</v>
      </c>
      <c r="J12" s="67">
        <v>25.3</v>
      </c>
      <c r="K12" s="58"/>
      <c r="L12" s="66">
        <f t="shared" si="0"/>
        <v>130.5</v>
      </c>
      <c r="M12" s="68">
        <f t="shared" si="1"/>
        <v>99.240000000000009</v>
      </c>
      <c r="N12" s="65">
        <f t="shared" si="2"/>
        <v>2591.4672</v>
      </c>
      <c r="O12" s="60" t="str">
        <f>[1]Instructions!$B$2</f>
        <v>National Manufacturing &amp; Distribution, Inc. dba National Solar Technologies</v>
      </c>
    </row>
    <row r="13" spans="1:15" s="36" customFormat="1" ht="15" thickBot="1" x14ac:dyDescent="0.35">
      <c r="A13" s="79">
        <v>2</v>
      </c>
      <c r="B13" s="70">
        <v>3</v>
      </c>
      <c r="C13" s="71" t="s">
        <v>235</v>
      </c>
      <c r="D13" s="72">
        <v>0.4</v>
      </c>
      <c r="E13" s="52"/>
      <c r="F13" s="64">
        <v>36.75</v>
      </c>
      <c r="G13" s="65">
        <v>28.5</v>
      </c>
      <c r="H13" s="55"/>
      <c r="I13" s="66">
        <v>24.32</v>
      </c>
      <c r="J13" s="67">
        <v>25.3</v>
      </c>
      <c r="K13" s="58"/>
      <c r="L13" s="66">
        <f t="shared" si="0"/>
        <v>130.5</v>
      </c>
      <c r="M13" s="68">
        <f t="shared" si="1"/>
        <v>99.240000000000009</v>
      </c>
      <c r="N13" s="65">
        <f t="shared" si="2"/>
        <v>2573.0879999999997</v>
      </c>
      <c r="O13" s="60" t="str">
        <f>[1]Instructions!$B$2</f>
        <v>National Manufacturing &amp; Distribution, Inc. dba National Solar Technologies</v>
      </c>
    </row>
    <row r="14" spans="1:15" s="36" customFormat="1" ht="14.5" x14ac:dyDescent="0.3">
      <c r="A14" s="77">
        <v>3</v>
      </c>
      <c r="B14" s="49">
        <v>1</v>
      </c>
      <c r="C14" s="50" t="s">
        <v>233</v>
      </c>
      <c r="D14" s="51">
        <v>0.42</v>
      </c>
      <c r="E14" s="52"/>
      <c r="F14" s="53">
        <v>42.5</v>
      </c>
      <c r="G14" s="54">
        <v>34.15</v>
      </c>
      <c r="H14" s="55"/>
      <c r="I14" s="56">
        <v>27.87</v>
      </c>
      <c r="J14" s="57">
        <v>27.4</v>
      </c>
      <c r="K14" s="58"/>
      <c r="L14" s="56">
        <f t="shared" si="0"/>
        <v>153.30000000000001</v>
      </c>
      <c r="M14" s="59">
        <f t="shared" si="1"/>
        <v>110.53999999999999</v>
      </c>
      <c r="N14" s="54">
        <f t="shared" si="2"/>
        <v>2997.2224000000001</v>
      </c>
      <c r="O14" s="60" t="str">
        <f>[1]Instructions!$B$2</f>
        <v>National Manufacturing &amp; Distribution, Inc. dba National Solar Technologies</v>
      </c>
    </row>
    <row r="15" spans="1:15" s="36" customFormat="1" ht="14.5" x14ac:dyDescent="0.3">
      <c r="A15" s="78">
        <v>3</v>
      </c>
      <c r="B15" s="62">
        <v>2</v>
      </c>
      <c r="C15" s="52" t="s">
        <v>234</v>
      </c>
      <c r="D15" s="63">
        <v>0.41</v>
      </c>
      <c r="E15" s="52"/>
      <c r="F15" s="64">
        <v>42.5</v>
      </c>
      <c r="G15" s="65">
        <v>34.15</v>
      </c>
      <c r="H15" s="55"/>
      <c r="I15" s="66">
        <v>27.87</v>
      </c>
      <c r="J15" s="67">
        <v>27.4</v>
      </c>
      <c r="K15" s="58"/>
      <c r="L15" s="66">
        <f t="shared" si="0"/>
        <v>153.30000000000001</v>
      </c>
      <c r="M15" s="68">
        <f t="shared" si="1"/>
        <v>110.53999999999999</v>
      </c>
      <c r="N15" s="65">
        <f t="shared" si="2"/>
        <v>2976.1152000000002</v>
      </c>
      <c r="O15" s="60" t="str">
        <f>[1]Instructions!$B$2</f>
        <v>National Manufacturing &amp; Distribution, Inc. dba National Solar Technologies</v>
      </c>
    </row>
    <row r="16" spans="1:15" s="36" customFormat="1" ht="15" thickBot="1" x14ac:dyDescent="0.35">
      <c r="A16" s="79">
        <v>3</v>
      </c>
      <c r="B16" s="70">
        <v>3</v>
      </c>
      <c r="C16" s="71" t="s">
        <v>235</v>
      </c>
      <c r="D16" s="72">
        <v>0.4</v>
      </c>
      <c r="E16" s="52"/>
      <c r="F16" s="64">
        <v>42.5</v>
      </c>
      <c r="G16" s="65">
        <v>34.15</v>
      </c>
      <c r="H16" s="55"/>
      <c r="I16" s="66">
        <v>27.87</v>
      </c>
      <c r="J16" s="67">
        <v>27.4</v>
      </c>
      <c r="K16" s="58"/>
      <c r="L16" s="66">
        <f t="shared" si="0"/>
        <v>153.30000000000001</v>
      </c>
      <c r="M16" s="68">
        <f t="shared" si="1"/>
        <v>110.53999999999999</v>
      </c>
      <c r="N16" s="65">
        <f t="shared" si="2"/>
        <v>2955.0080000000003</v>
      </c>
      <c r="O16" s="60" t="str">
        <f>[1]Instructions!$B$2</f>
        <v>National Manufacturing &amp; Distribution, Inc. dba National Solar Technologies</v>
      </c>
    </row>
    <row r="17" spans="1:15" s="36" customFormat="1" ht="14.5" x14ac:dyDescent="0.3">
      <c r="A17" s="77">
        <v>4</v>
      </c>
      <c r="B17" s="49">
        <v>1</v>
      </c>
      <c r="C17" s="50" t="s">
        <v>233</v>
      </c>
      <c r="D17" s="51">
        <v>0.42</v>
      </c>
      <c r="E17" s="52"/>
      <c r="F17" s="53">
        <v>56</v>
      </c>
      <c r="G17" s="54">
        <v>40.15</v>
      </c>
      <c r="H17" s="55"/>
      <c r="I17" s="56">
        <v>55.72</v>
      </c>
      <c r="J17" s="57">
        <v>28.34</v>
      </c>
      <c r="K17" s="58"/>
      <c r="L17" s="56">
        <f t="shared" si="0"/>
        <v>192.3</v>
      </c>
      <c r="M17" s="59">
        <f t="shared" si="1"/>
        <v>168.12</v>
      </c>
      <c r="N17" s="54">
        <f t="shared" si="2"/>
        <v>4094.3712</v>
      </c>
      <c r="O17" s="60" t="str">
        <f>[1]Instructions!$B$2</f>
        <v>National Manufacturing &amp; Distribution, Inc. dba National Solar Technologies</v>
      </c>
    </row>
    <row r="18" spans="1:15" s="36" customFormat="1" ht="14.5" x14ac:dyDescent="0.3">
      <c r="A18" s="78">
        <v>4</v>
      </c>
      <c r="B18" s="62">
        <v>2</v>
      </c>
      <c r="C18" s="52" t="s">
        <v>234</v>
      </c>
      <c r="D18" s="63">
        <v>0.41</v>
      </c>
      <c r="E18" s="52"/>
      <c r="F18" s="64">
        <v>56</v>
      </c>
      <c r="G18" s="65">
        <v>40.15</v>
      </c>
      <c r="H18" s="55"/>
      <c r="I18" s="66">
        <v>55.72</v>
      </c>
      <c r="J18" s="67">
        <v>28.34</v>
      </c>
      <c r="K18" s="58"/>
      <c r="L18" s="66">
        <f t="shared" si="0"/>
        <v>192.3</v>
      </c>
      <c r="M18" s="68">
        <f t="shared" si="1"/>
        <v>168.12</v>
      </c>
      <c r="N18" s="65">
        <f t="shared" si="2"/>
        <v>4065.5376000000001</v>
      </c>
      <c r="O18" s="60" t="str">
        <f>[1]Instructions!$B$2</f>
        <v>National Manufacturing &amp; Distribution, Inc. dba National Solar Technologies</v>
      </c>
    </row>
    <row r="19" spans="1:15" s="36" customFormat="1" ht="15" thickBot="1" x14ac:dyDescent="0.35">
      <c r="A19" s="79">
        <v>4</v>
      </c>
      <c r="B19" s="70">
        <v>3</v>
      </c>
      <c r="C19" s="71" t="s">
        <v>235</v>
      </c>
      <c r="D19" s="72">
        <v>0.4</v>
      </c>
      <c r="E19" s="52"/>
      <c r="F19" s="64">
        <v>56</v>
      </c>
      <c r="G19" s="65">
        <v>40.15</v>
      </c>
      <c r="H19" s="55"/>
      <c r="I19" s="66">
        <v>55.72</v>
      </c>
      <c r="J19" s="67">
        <v>28.34</v>
      </c>
      <c r="K19" s="58"/>
      <c r="L19" s="66">
        <f t="shared" si="0"/>
        <v>192.3</v>
      </c>
      <c r="M19" s="68">
        <f t="shared" si="1"/>
        <v>168.12</v>
      </c>
      <c r="N19" s="65">
        <f t="shared" si="2"/>
        <v>4036.7039999999997</v>
      </c>
      <c r="O19" s="60" t="str">
        <f>[1]Instructions!$B$2</f>
        <v>National Manufacturing &amp; Distribution, Inc. dba National Solar Technologies</v>
      </c>
    </row>
    <row r="20" spans="1:15" s="36" customFormat="1" ht="14.5" x14ac:dyDescent="0.3">
      <c r="A20" s="77">
        <v>5</v>
      </c>
      <c r="B20" s="49">
        <v>1</v>
      </c>
      <c r="C20" s="50" t="s">
        <v>233</v>
      </c>
      <c r="D20" s="51">
        <v>0.42</v>
      </c>
      <c r="E20" s="52"/>
      <c r="F20" s="53">
        <v>41.05</v>
      </c>
      <c r="G20" s="54">
        <v>39.4</v>
      </c>
      <c r="H20" s="55"/>
      <c r="I20" s="56">
        <v>26.78</v>
      </c>
      <c r="J20" s="57">
        <v>29.56</v>
      </c>
      <c r="K20" s="58"/>
      <c r="L20" s="56">
        <f t="shared" si="0"/>
        <v>160.89999999999998</v>
      </c>
      <c r="M20" s="59">
        <f t="shared" si="1"/>
        <v>112.68</v>
      </c>
      <c r="N20" s="54">
        <f t="shared" si="2"/>
        <v>3107.8687999999997</v>
      </c>
      <c r="O20" s="60" t="str">
        <f>[1]Instructions!$B$2</f>
        <v>National Manufacturing &amp; Distribution, Inc. dba National Solar Technologies</v>
      </c>
    </row>
    <row r="21" spans="1:15" s="36" customFormat="1" ht="14.5" x14ac:dyDescent="0.3">
      <c r="A21" s="78">
        <v>5</v>
      </c>
      <c r="B21" s="62">
        <v>2</v>
      </c>
      <c r="C21" s="52" t="s">
        <v>234</v>
      </c>
      <c r="D21" s="63">
        <v>0.41</v>
      </c>
      <c r="E21" s="52"/>
      <c r="F21" s="64">
        <v>41.05</v>
      </c>
      <c r="G21" s="65">
        <v>39.4</v>
      </c>
      <c r="H21" s="55"/>
      <c r="I21" s="66">
        <v>26.78</v>
      </c>
      <c r="J21" s="67">
        <v>29.56</v>
      </c>
      <c r="K21" s="58"/>
      <c r="L21" s="66">
        <f t="shared" si="0"/>
        <v>160.89999999999998</v>
      </c>
      <c r="M21" s="68">
        <f t="shared" si="1"/>
        <v>112.68</v>
      </c>
      <c r="N21" s="65">
        <f t="shared" si="2"/>
        <v>3085.9823999999999</v>
      </c>
      <c r="O21" s="60" t="str">
        <f>[1]Instructions!$B$2</f>
        <v>National Manufacturing &amp; Distribution, Inc. dba National Solar Technologies</v>
      </c>
    </row>
    <row r="22" spans="1:15" s="36" customFormat="1" ht="15" thickBot="1" x14ac:dyDescent="0.35">
      <c r="A22" s="79">
        <v>5</v>
      </c>
      <c r="B22" s="70">
        <v>3</v>
      </c>
      <c r="C22" s="71" t="s">
        <v>235</v>
      </c>
      <c r="D22" s="72">
        <v>0.4</v>
      </c>
      <c r="E22" s="52"/>
      <c r="F22" s="73">
        <v>41.05</v>
      </c>
      <c r="G22" s="74">
        <v>39.4</v>
      </c>
      <c r="H22" s="55"/>
      <c r="I22" s="75">
        <v>26.78</v>
      </c>
      <c r="J22" s="76">
        <v>29.56</v>
      </c>
      <c r="K22" s="58"/>
      <c r="L22" s="75">
        <f t="shared" si="0"/>
        <v>160.89999999999998</v>
      </c>
      <c r="M22" s="80">
        <f t="shared" si="1"/>
        <v>112.68</v>
      </c>
      <c r="N22" s="74">
        <f t="shared" si="2"/>
        <v>3064.0959999999995</v>
      </c>
      <c r="O22" s="60" t="str">
        <f>[1]Instructions!$B$2</f>
        <v>National Manufacturing &amp; Distribution, Inc. dba National Solar Technologies</v>
      </c>
    </row>
    <row r="24" spans="1:15" x14ac:dyDescent="0.3">
      <c r="F24" s="81"/>
    </row>
  </sheetData>
  <sheetProtection algorithmName="SHA-512" hashValue="MEwn8CJ3gyuM64GZi6DbEuXPaHYgH/I+e/ZjdtMyf9ikQVqUfF4bJ/I9zoE9vNahCmK4SKGbg8XU1+Hi8bi1IA==" saltValue="tjs8q7p0Cmur5X8/vCxcuA==" spinCount="100000" sheet="1" selectLockedCells="1"/>
  <protectedRanges>
    <protectedRange sqref="C4" name="Vendor Name"/>
    <protectedRange sqref="D8:D22" name="Vendor Enters"/>
  </protectedRanges>
  <mergeCells count="3">
    <mergeCell ref="F7:G7"/>
    <mergeCell ref="I7:J7"/>
    <mergeCell ref="L7:N7"/>
  </mergeCells>
  <printOptions horizontalCentered="1"/>
  <pageMargins left="0.25" right="0.25" top="0.75" bottom="0.75" header="0.3" footer="0.3"/>
  <pageSetup scale="70" fitToHeight="0" orientation="landscape" horizontalDpi="200" verticalDpi="200" r:id="rId1"/>
  <headerFooter>
    <oddHeader xml:space="preserve">&amp;RPrice Pages - Lot 2 - Installation Services
Group 05302 - Photovoltaic Systems and Installation Services (Statewide) </oddHeader>
    <oddFooter>&amp;F</odd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Lot 1 - Product Price List</vt:lpstr>
      <vt:lpstr>Lot 2 - Installation Services</vt:lpstr>
      <vt:lpstr>'Lot 1 - Product Price List'!Print_Area</vt:lpstr>
      <vt:lpstr>'Lot 2 - Installation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Kayser, Todd (OGS)</dc:creator>
  <cp:lastModifiedBy>McManus, Sean (OGS)</cp:lastModifiedBy>
  <cp:lastPrinted>2023-01-20T14:01:08Z</cp:lastPrinted>
  <dcterms:created xsi:type="dcterms:W3CDTF">2023-01-03T17:28:36Z</dcterms:created>
  <dcterms:modified xsi:type="dcterms:W3CDTF">2024-01-25T17:30:01Z</dcterms:modified>
</cp:coreProperties>
</file>