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V:\ProcurementServices\PSTm03(StJock)\RoadMaterials\31502-23291 Comp BC AMCP SW\PriceLists\Quick Quotes\"/>
    </mc:Choice>
  </mc:AlternateContent>
  <xr:revisionPtr revIDLastSave="0" documentId="13_ncr:1_{981BAEAF-F862-47FA-8E7C-044A75E53FFE}" xr6:coauthVersionLast="47" xr6:coauthVersionMax="47" xr10:uidLastSave="{00000000-0000-0000-0000-000000000000}"/>
  <workbookProtection workbookAlgorithmName="SHA-512" workbookHashValue="901dCnAdaIZIJwGPdK7+HQpQoiD0DWA691VeUIEhR1rTc796re1M2LMIXIGsVPJ0eBgseOJbY7pr2iANFQrFbg==" workbookSaltValue="SaqOGiEhZOBvJvpw/vnuuA==" workbookSpinCount="100000" lockStructure="1"/>
  <bookViews>
    <workbookView xWindow="-110" yWindow="-110" windowWidth="19420" windowHeight="10420" xr2:uid="{00000000-000D-0000-FFFF-FFFF00000000}"/>
  </bookViews>
  <sheets>
    <sheet name="Quick Quote Asphalt Mix" sheetId="1" r:id="rId1"/>
    <sheet name="Price Adjustment Instructions" sheetId="2" r:id="rId2"/>
  </sheets>
  <definedNames>
    <definedName name="OLE_LINK1" localSheetId="0">'Quick Quote Asphalt Mix'!#REF!</definedName>
    <definedName name="_xlnm.Print_Area" localSheetId="1">'Price Adjustment Instructions'!$A$1:$Z$118</definedName>
    <definedName name="_xlnm.Print_Area" localSheetId="0">'Quick Quote Asphalt Mix'!$B$1:$T$538</definedName>
    <definedName name="_xlnm.Print_Titles" localSheetId="0">'Quick Quote Asphalt Mix'!$1:$1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21" i="1" l="1"/>
  <c r="I489" i="1"/>
  <c r="N491" i="1" s="1"/>
  <c r="K411" i="1"/>
  <c r="S109" i="1"/>
  <c r="S106" i="1"/>
  <c r="S101" i="1"/>
  <c r="S98" i="1"/>
  <c r="H439" i="1"/>
  <c r="N441" i="1" s="1"/>
  <c r="J433" i="1"/>
  <c r="M435" i="1" s="1"/>
  <c r="J427" i="1"/>
  <c r="L429" i="1" s="1"/>
  <c r="I421" i="1"/>
  <c r="J423" i="1" s="1"/>
  <c r="I401" i="1"/>
  <c r="L403" i="1" s="1"/>
  <c r="I395" i="1"/>
  <c r="I385" i="1"/>
  <c r="O387" i="1" s="1"/>
  <c r="I379" i="1"/>
  <c r="L381" i="1" s="1"/>
  <c r="H363" i="1"/>
  <c r="N365" i="1" s="1"/>
  <c r="H357" i="1"/>
  <c r="K359" i="1" s="1"/>
  <c r="H351" i="1"/>
  <c r="N353" i="1" s="1"/>
  <c r="H345" i="1"/>
  <c r="R367" i="1" s="1"/>
  <c r="M369" i="1" s="1"/>
  <c r="H335" i="1"/>
  <c r="N337" i="1" s="1"/>
  <c r="H329" i="1"/>
  <c r="R405" i="1" l="1"/>
  <c r="N407" i="1" s="1"/>
  <c r="K347" i="1"/>
  <c r="I397" i="1"/>
  <c r="R389" i="1"/>
  <c r="N391" i="1" s="1"/>
  <c r="R339" i="1"/>
  <c r="L341" i="1" s="1"/>
  <c r="J331" i="1"/>
  <c r="N477" i="1"/>
  <c r="N466" i="1"/>
  <c r="F248" i="1"/>
  <c r="K451" i="1"/>
  <c r="K444" i="1"/>
  <c r="G240" i="1"/>
  <c r="G316" i="1"/>
  <c r="G278" i="1"/>
  <c r="F286" i="1"/>
  <c r="F210" i="1"/>
  <c r="H302" i="1"/>
  <c r="H300" i="1"/>
  <c r="H264" i="1"/>
  <c r="H262" i="1"/>
  <c r="H226" i="1"/>
  <c r="H224" i="1"/>
  <c r="H480" i="1"/>
  <c r="K482" i="1" s="1"/>
  <c r="H469" i="1"/>
  <c r="K471" i="1" s="1"/>
  <c r="M465" i="1"/>
  <c r="R459" i="1"/>
  <c r="G459" i="1"/>
  <c r="H453" i="1"/>
  <c r="I455" i="1" s="1"/>
  <c r="H446" i="1"/>
  <c r="M448" i="1" s="1"/>
  <c r="R174" i="1"/>
  <c r="G174" i="1"/>
  <c r="O493" i="1" l="1"/>
  <c r="N497" i="1"/>
  <c r="R136" i="1"/>
  <c r="G136" i="1"/>
  <c r="R45" i="1"/>
  <c r="G45" i="1"/>
  <c r="R5" i="1" l="1"/>
  <c r="G5" i="1"/>
  <c r="R501" i="1"/>
  <c r="G501" i="1"/>
  <c r="R415" i="1"/>
  <c r="G415" i="1"/>
  <c r="R373" i="1"/>
  <c r="G373" i="1"/>
  <c r="R322" i="1"/>
  <c r="G322" i="1"/>
  <c r="R284" i="1"/>
  <c r="G284" i="1"/>
  <c r="R246" i="1"/>
  <c r="G246" i="1"/>
  <c r="R196" i="1"/>
  <c r="G196" i="1"/>
  <c r="R90" i="1"/>
  <c r="G90" i="1"/>
  <c r="Q296" i="1" l="1"/>
  <c r="N294" i="1"/>
  <c r="N292" i="1"/>
  <c r="Q258" i="1"/>
  <c r="N256" i="1"/>
  <c r="N254" i="1"/>
  <c r="Q220" i="1"/>
  <c r="N218" i="1"/>
  <c r="N216" i="1"/>
  <c r="S79" i="1"/>
  <c r="O79" i="1"/>
  <c r="S58" i="1"/>
  <c r="O58" i="1"/>
  <c r="S30" i="1"/>
  <c r="O30" i="1"/>
  <c r="N214" i="1" l="1"/>
  <c r="G513" i="1" l="1"/>
  <c r="P314" i="1" l="1"/>
  <c r="M298" i="1"/>
  <c r="P304" i="1" s="1"/>
  <c r="P276" i="1"/>
  <c r="M260" i="1"/>
  <c r="P266" i="1" s="1"/>
  <c r="P238" i="1"/>
  <c r="R290" i="1"/>
  <c r="N290" i="1"/>
  <c r="M222" i="1"/>
  <c r="P228" i="1" s="1"/>
  <c r="R252" i="1"/>
  <c r="N252" i="1"/>
  <c r="N503" i="1"/>
  <c r="S503" i="1"/>
  <c r="R214" i="1"/>
  <c r="P242" i="1" l="1"/>
  <c r="P280" i="1"/>
  <c r="P318" i="1"/>
  <c r="P505" i="1" l="1"/>
</calcChain>
</file>

<file path=xl/sharedStrings.xml><?xml version="1.0" encoding="utf-8"?>
<sst xmlns="http://schemas.openxmlformats.org/spreadsheetml/2006/main" count="668" uniqueCount="381">
  <si>
    <t>Date</t>
  </si>
  <si>
    <t>10-Ton Vibratory Roller</t>
  </si>
  <si>
    <t>Paver Mobilization</t>
  </si>
  <si>
    <t>Roller Mobilization</t>
  </si>
  <si>
    <t>Project Name:</t>
  </si>
  <si>
    <t>Project Location:</t>
  </si>
  <si>
    <t>Estimated Number of Days to Complete Project:</t>
  </si>
  <si>
    <t>Plant Location:</t>
  </si>
  <si>
    <t>Estimated Haul Distance:</t>
  </si>
  <si>
    <t>Price (F.O.B. Price for Material) =</t>
  </si>
  <si>
    <t>Quarterly PPI Price Adjustment (A x C x D) =</t>
  </si>
  <si>
    <t>per Ton</t>
  </si>
  <si>
    <t>Difference of 100% Material Minus Total % Asphalt plus Fuel Allowance  =</t>
  </si>
  <si>
    <t>Miles</t>
  </si>
  <si>
    <t>Delivery Cost Calculation:</t>
  </si>
  <si>
    <t>Total Tons</t>
  </si>
  <si>
    <t>Plant #:</t>
  </si>
  <si>
    <t>Number of Days =</t>
  </si>
  <si>
    <t>Paver Mobilization per Project =</t>
  </si>
  <si>
    <t>OCP Insurance =</t>
  </si>
  <si>
    <t>Print Name</t>
  </si>
  <si>
    <t>OCP Coverage ($1 Million/occurrence, $2 Million aggregate)</t>
  </si>
  <si>
    <t>Project #</t>
  </si>
  <si>
    <t>Price Ton/Mile Hauling  (0 - 1 Mile)  =</t>
  </si>
  <si>
    <t>Price Ton/Mile Hauling  (1 + Miles)  =</t>
  </si>
  <si>
    <t>Tons</t>
  </si>
  <si>
    <t>Days</t>
  </si>
  <si>
    <t>Anticipated Project Start Date:</t>
  </si>
  <si>
    <t>Agency/User:</t>
  </si>
  <si>
    <t>Agency/User Contact:</t>
  </si>
  <si>
    <t>/</t>
  </si>
  <si>
    <t>Project's Total Cost including all the Price Adjustments for:</t>
  </si>
  <si>
    <t>Monthly Asphalt Price Adjustment per Ton  =</t>
  </si>
  <si>
    <t>City:</t>
  </si>
  <si>
    <t>Zip Code:</t>
  </si>
  <si>
    <t>County:</t>
  </si>
  <si>
    <t>September</t>
  </si>
  <si>
    <t>20</t>
  </si>
  <si>
    <t>January</t>
  </si>
  <si>
    <t>February</t>
  </si>
  <si>
    <t>March</t>
  </si>
  <si>
    <t>April</t>
  </si>
  <si>
    <t>May</t>
  </si>
  <si>
    <t>June</t>
  </si>
  <si>
    <t>July</t>
  </si>
  <si>
    <t>August</t>
  </si>
  <si>
    <t>October</t>
  </si>
  <si>
    <t>November</t>
  </si>
  <si>
    <t>December</t>
  </si>
  <si>
    <t>/  20</t>
  </si>
  <si>
    <t>Agency/User Phone:</t>
  </si>
  <si>
    <t>Phone:</t>
  </si>
  <si>
    <t>Quick Quote Must be Returned by:</t>
  </si>
  <si>
    <t>Roller Mobilization per Project (per Roller) =</t>
  </si>
  <si>
    <t>Agency/User Comments: (Note: Press Alt+Enter to create a new line)</t>
  </si>
  <si>
    <t>302.01 - Bituminous Stabilized Course</t>
  </si>
  <si>
    <t>Optional Flagger</t>
  </si>
  <si>
    <t>Optional General Laborer</t>
  </si>
  <si>
    <t>Paver with Operator</t>
  </si>
  <si>
    <t>10-Ton Vibratory Roller with Operator</t>
  </si>
  <si>
    <t>10-Ton Static Roller</t>
  </si>
  <si>
    <t>10-Ton Static Roller with Operator</t>
  </si>
  <si>
    <t>Skidsteer with Milling Head</t>
  </si>
  <si>
    <t>Water Tank</t>
  </si>
  <si>
    <t>Water Tank with Operator</t>
  </si>
  <si>
    <t>Optional Pilot Vehicle with Driver</t>
  </si>
  <si>
    <t>Water Tank Mobilization</t>
  </si>
  <si>
    <t>Work Zone Traffic Control (WZTC)</t>
  </si>
  <si>
    <t>Optional Additional Construction Sign</t>
  </si>
  <si>
    <t>Total Linear Feet</t>
  </si>
  <si>
    <t>Optional Items:</t>
  </si>
  <si>
    <t xml:space="preserve">Price Work Zone Traffic Control = </t>
  </si>
  <si>
    <t>Total Work Zone Traffic Control =</t>
  </si>
  <si>
    <t>Total Paver With Operator &amp; Screed Person =</t>
  </si>
  <si>
    <t>Total Paver Mobilization per Project  =</t>
  </si>
  <si>
    <t>Total Roller(s) Mobilization per Project =</t>
  </si>
  <si>
    <t># of Rollers =</t>
  </si>
  <si>
    <t># of Water Tanks =</t>
  </si>
  <si>
    <t>Water Tank Mobilization per Project =</t>
  </si>
  <si>
    <t>Total Water Tank(s) =</t>
  </si>
  <si>
    <t>Total Water Tank(s) with Operator =</t>
  </si>
  <si>
    <t>Total 10-Ton Static Roller(s) =</t>
  </si>
  <si>
    <t>Total 10-Ton Static Roller(s) with Operator =</t>
  </si>
  <si>
    <t>Total 10-Ton Vibratory Roller(s) =</t>
  </si>
  <si>
    <t>Total 10-Ton Vibratory Roller(s) with Operator =</t>
  </si>
  <si>
    <t>Total Skidsteer(s) with Milling Head =</t>
  </si>
  <si>
    <t>Total Skidsteer(s) with Milling Head with Operator =</t>
  </si>
  <si>
    <t>Total Water Tank(s) Mobilization per Project =</t>
  </si>
  <si>
    <t>Number of Rollers =</t>
  </si>
  <si>
    <t>Number of Skidsteers =</t>
  </si>
  <si>
    <t>Number of Water Tanks =</t>
  </si>
  <si>
    <t>Price Optional Flagger per Day =</t>
  </si>
  <si>
    <t>Number of Flaggers =</t>
  </si>
  <si>
    <t>Total Optional Flagger(s) =</t>
  </si>
  <si>
    <t>Price Optional General Laborer per Day =</t>
  </si>
  <si>
    <t>Number of General Laborers =</t>
  </si>
  <si>
    <t>Total Optional General Laborer(s) =</t>
  </si>
  <si>
    <t>Price Optional Pilot Vehicle with Driver per Day =</t>
  </si>
  <si>
    <t>Number of Pilot Vehicles =</t>
  </si>
  <si>
    <t>Total Optional Pilot Vehicle(s) with Driver =</t>
  </si>
  <si>
    <t>Price Each Optional Additional Construction Sign =</t>
  </si>
  <si>
    <t>Number of Signs =</t>
  </si>
  <si>
    <t>Total Optional Additional Construction Signs =</t>
  </si>
  <si>
    <t>Total Linear Feet =</t>
  </si>
  <si>
    <t>A</t>
  </si>
  <si>
    <t>B</t>
  </si>
  <si>
    <t>C</t>
  </si>
  <si>
    <t>D</t>
  </si>
  <si>
    <t>E</t>
  </si>
  <si>
    <t>G</t>
  </si>
  <si>
    <t>H</t>
  </si>
  <si>
    <t>I</t>
  </si>
  <si>
    <t>J</t>
  </si>
  <si>
    <t>K</t>
  </si>
  <si>
    <t>L</t>
  </si>
  <si>
    <t>M</t>
  </si>
  <si>
    <t>N</t>
  </si>
  <si>
    <t>O</t>
  </si>
  <si>
    <t>P</t>
  </si>
  <si>
    <t>Q</t>
  </si>
  <si>
    <t>S</t>
  </si>
  <si>
    <t>T</t>
  </si>
  <si>
    <t>U</t>
  </si>
  <si>
    <t>Z</t>
  </si>
  <si>
    <t>A1</t>
  </si>
  <si>
    <t>B1</t>
  </si>
  <si>
    <t>C1</t>
  </si>
  <si>
    <t>D1</t>
  </si>
  <si>
    <t>E1</t>
  </si>
  <si>
    <t>F1</t>
  </si>
  <si>
    <t>G1</t>
  </si>
  <si>
    <t>Price per Day per Paver with Operator  =</t>
  </si>
  <si>
    <t>Price per Day per Paver with Operator &amp; Screed Person =</t>
  </si>
  <si>
    <t>Price per Day per 10-Ton Static Roller =</t>
  </si>
  <si>
    <t>Price per Day per 10-Ton Static Roller with Operator =</t>
  </si>
  <si>
    <t>Price per Day per 10-Ton Vibratory Roller =</t>
  </si>
  <si>
    <t>Price per Day per 10-Ton Vibratory Roller with Operator =</t>
  </si>
  <si>
    <t>Price per Day per Skidsteer with Milling Head =</t>
  </si>
  <si>
    <t>Price per Day per Skidsteer with Milling Head with Operator =</t>
  </si>
  <si>
    <t>Skidsteer Mobilization per Project =</t>
  </si>
  <si>
    <t># of Skidsteer =</t>
  </si>
  <si>
    <t>Total Skidsteer(s) Mobilization per Project =</t>
  </si>
  <si>
    <t>Price per Day per Water Tank =</t>
  </si>
  <si>
    <t>Price per Day per Water Tank with Operator =</t>
  </si>
  <si>
    <t>V</t>
  </si>
  <si>
    <t>W</t>
  </si>
  <si>
    <t>X</t>
  </si>
  <si>
    <t>Y</t>
  </si>
  <si>
    <t>H1</t>
  </si>
  <si>
    <t>Estimated Total Quantity for Material #1:</t>
  </si>
  <si>
    <t>Estimated Total Quantity for Material #2:</t>
  </si>
  <si>
    <t>Estimated Total Quantity for Material #3:</t>
  </si>
  <si>
    <t>Months</t>
  </si>
  <si>
    <t>Year</t>
  </si>
  <si>
    <t>Material Items #1</t>
  </si>
  <si>
    <t>Material Items #2</t>
  </si>
  <si>
    <t>Material Items #3</t>
  </si>
  <si>
    <t>I1</t>
  </si>
  <si>
    <t>J1</t>
  </si>
  <si>
    <t>R1</t>
  </si>
  <si>
    <t>D2</t>
  </si>
  <si>
    <t>Contractor # 2 Signature</t>
  </si>
  <si>
    <t>Contractor # 1 Signature</t>
  </si>
  <si>
    <t>HMA Contractor #1</t>
  </si>
  <si>
    <t>HMA Contractor #2</t>
  </si>
  <si>
    <t>Select from the drop-down menu</t>
  </si>
  <si>
    <t>Select from the drop-down menu if Contractor #2 is needed for the Joint Quick Quote Option</t>
  </si>
  <si>
    <t>Optional Items (Cont'd):</t>
  </si>
  <si>
    <t>Total Delivery Cost:  H + [ I x (Estimated Haul Distance -1)]  =</t>
  </si>
  <si>
    <t>Total Delivery Cost:  T + [U x (Estimated Haul Distance -1)]  =</t>
  </si>
  <si>
    <t>Quarterly PPI Price Adjustment (M x O x P) =</t>
  </si>
  <si>
    <t>Quarterly PPI Price Adjustment (Y x A1 x B1) =</t>
  </si>
  <si>
    <t>F2</t>
  </si>
  <si>
    <t>Skidsteer Mobilization</t>
  </si>
  <si>
    <t>Material #1 - Price Adjustment Calculation for the Month of:</t>
  </si>
  <si>
    <t>Material #2 - Price Adjustment Calculation for the Month of:</t>
  </si>
  <si>
    <t>Material #3 - Price Adjustment Calculation for the Month of:</t>
  </si>
  <si>
    <t>INSTRUCTIONS - HOW TO FIND THE PRICE ADJUSTMENT INFORMATION</t>
  </si>
  <si>
    <t>STEPS</t>
  </si>
  <si>
    <t>The above link takes you to the contract's landing page (see right picture).</t>
  </si>
  <si>
    <t>There, you can access all the documents related to this contract.
Click on the "Price Adjustments" link.</t>
  </si>
  <si>
    <r>
      <rPr>
        <b/>
        <sz val="14"/>
        <color rgb="FFFF0000"/>
        <rFont val="Calibri"/>
        <family val="2"/>
        <scheme val="minor"/>
      </rPr>
      <t xml:space="preserve">Table 1 </t>
    </r>
    <r>
      <rPr>
        <b/>
        <sz val="14"/>
        <color theme="1"/>
        <rFont val="Calibri"/>
        <family val="2"/>
        <scheme val="minor"/>
      </rPr>
      <t>-  Hot Mix Asphalt Items -</t>
    </r>
  </si>
  <si>
    <t xml:space="preserve">(From Table #1 - see "Price Adjustment Instructions" tab) </t>
  </si>
  <si>
    <t>a) -  Monthly Asphalt Price Adjustment per Ton =</t>
  </si>
  <si>
    <t xml:space="preserve">(From Table #2 - see "Price Adjustment Instructions" tab) </t>
  </si>
  <si>
    <t>c) - Difference of 100% Material Minus Total % Asphalt plus Fuel Allowance  =</t>
  </si>
  <si>
    <t xml:space="preserve">(From Table #2  - see "Price Adjustment Instructions" tab) </t>
  </si>
  <si>
    <t>For example, if the item we are requesting in our Quick Quote is
Item number "402.058904 - Hot Mix Asphalt, Shim Course F9 HMA",</t>
  </si>
  <si>
    <t>First, we need the information for the Monthly Price Adjustment:</t>
  </si>
  <si>
    <t>Now we need the information for the PPI Price Adjustment.
For that, we need to find Table 2.</t>
  </si>
  <si>
    <r>
      <rPr>
        <b/>
        <sz val="14"/>
        <color rgb="FFFF0000"/>
        <rFont val="Calibri"/>
        <family val="2"/>
        <scheme val="minor"/>
      </rPr>
      <t xml:space="preserve">Table 2 </t>
    </r>
    <r>
      <rPr>
        <b/>
        <sz val="14"/>
        <color theme="1"/>
        <rFont val="Calibri"/>
        <family val="2"/>
        <scheme val="minor"/>
      </rPr>
      <t>-  Hot Mix Asphalt Items -</t>
    </r>
  </si>
  <si>
    <t>Periodic PPI Price Adjustments - Part 2 of 2</t>
  </si>
  <si>
    <t>Back to our example,
for Item number "402.058904 - Hot Mix Asphalt, Shim Course F9 HMA",</t>
  </si>
  <si>
    <t>Monthly Price Adjustments - Part 1 of 2</t>
  </si>
  <si>
    <t xml:space="preserve">we now need to find two values: </t>
  </si>
  <si>
    <t>Within our Quick Quote example, now we have the values for the last two sections:</t>
  </si>
  <si>
    <t>b) - Quarterly PPI Price Adjustment Percentage (%)</t>
  </si>
  <si>
    <t>c) - Difference of 100% Material Minus Total % Asphalt
plus Fuel Allowance</t>
  </si>
  <si>
    <t>If the project (or part of the project) is executed in a different month than the one used to calculate the Quick Quote, then the Project's Total Cost will change accordingly to reflect the Price Adjustments for the Month in which the project (or part of the project) was actually performed.</t>
  </si>
  <si>
    <r>
      <rPr>
        <b/>
        <u/>
        <sz val="14"/>
        <color theme="1"/>
        <rFont val="Calibri"/>
        <family val="2"/>
        <scheme val="minor"/>
      </rPr>
      <t>Important Note:</t>
    </r>
    <r>
      <rPr>
        <sz val="14"/>
        <color theme="1"/>
        <rFont val="Calibri"/>
        <family val="2"/>
        <scheme val="minor"/>
      </rPr>
      <t xml:space="preserve">
The User and the Contractor understand that the Project's Total Cost within the Quick Quote includes all the needed Price Adjustments for the month indicated by the User (the month when the Quick Quote form is sent to the Contractor).  </t>
    </r>
  </si>
  <si>
    <t>And we are done.</t>
  </si>
  <si>
    <t>This will direct you to the Price Adjustments Page.</t>
  </si>
  <si>
    <t>In order to access the Price Adjustment information that OGS publishes every month for the duration of the contract, please go to the link below and follow the instructions outlined through the steps.</t>
  </si>
  <si>
    <t>Within Table 1, we need to find the Item number that we are including in our Quick Quote.</t>
  </si>
  <si>
    <t>If we were requesting prices for a second and/or third material item, we would repeat the same steps to get the proper price adjustment information for those specific material items we are requesting.</t>
  </si>
  <si>
    <t>Note: The Contractor should develop the Quick Quote based on the options chosen by the User</t>
  </si>
  <si>
    <t xml:space="preserve"> </t>
  </si>
  <si>
    <t>then, we look for that same Item number and the price adjustment/ton
(see picture at right).</t>
  </si>
  <si>
    <t>(see picture at right).</t>
  </si>
  <si>
    <t>From the Price Adjustments Page, click on the link related to this award #, which takes you to the actual Price Adjustment excel sheet
(it will ask you to open it or save it in your computer).</t>
  </si>
  <si>
    <r>
      <t>To calculate the two Price Adjustments for Hot Mix Asphalt items
(the Monthly Price Adjustment and the PPI Price Adjustment),
we need information from two separate tables (Table 1 and Table 2).
Both can be found on the Price Adjustment sheet.</t>
    </r>
    <r>
      <rPr>
        <u/>
        <sz val="14"/>
        <color theme="1"/>
        <rFont val="Calibri"/>
        <family val="2"/>
        <scheme val="minor"/>
      </rPr>
      <t xml:space="preserve">
Make sure to select the right month at the bottom,
(the month when the Quick Quote will be sent)</t>
    </r>
  </si>
  <si>
    <t>This would be the value we need to enter in section
a) -  "Monthly Asphalt Price Adjustment per Ton" of our Quick Quote
(see picture at right)</t>
  </si>
  <si>
    <t>Within Table 2, we also need to find the Item number that we are including in our Quick Quote.</t>
  </si>
  <si>
    <r>
      <rPr>
        <u/>
        <sz val="14"/>
        <color theme="1"/>
        <rFont val="Calibri"/>
        <family val="2"/>
        <scheme val="minor"/>
      </rPr>
      <t xml:space="preserve">Difference (100% Material Minus Total % Asphalt Plus Fuel Allowance) &amp; Quarterly PPI Price Adjustment Percentage
</t>
    </r>
    <r>
      <rPr>
        <sz val="14"/>
        <color theme="1"/>
        <rFont val="Calibri"/>
        <family val="2"/>
        <scheme val="minor"/>
      </rPr>
      <t>(see picture at right).</t>
    </r>
  </si>
  <si>
    <t>404.03810218 - Miscellaneous Patching F1, Asphalt Mix</t>
  </si>
  <si>
    <t>404.03820218 - Miscellaneous Patching F2, Asphalt Mix</t>
  </si>
  <si>
    <t>404.03830218 - Miscellaneous Patching F3, Asphalt Mix</t>
  </si>
  <si>
    <t>404.03890218 - Miscellaneous Patching F9, Asphalt Mix</t>
  </si>
  <si>
    <t>404.058901 - Shim Course F9, Asphalt</t>
  </si>
  <si>
    <t>404.098101 - 9.5 F1 Top Course Asphalt, 80 Series Compaction</t>
  </si>
  <si>
    <t>404.098201 - 9.5 F2 Top Course Asphalt, 80 Series Compaction</t>
  </si>
  <si>
    <t>404.098301 - 9.5 F3 Top Course Asphalt, 80 Series Compaction</t>
  </si>
  <si>
    <t>404.128101 - 12.5 F1 Top Course Asphalt, 80 Series Compaction</t>
  </si>
  <si>
    <t>404.128201 - 12.5 F2 Top Course Asphalt, 80 Series Compaction</t>
  </si>
  <si>
    <t>404.128301 - 12.5 F3 Top Course Asphalt, 80 Series Compaction</t>
  </si>
  <si>
    <t>404.198901 - 19.0 F9 Binder Course Asphalt, 80 Series Compaction</t>
  </si>
  <si>
    <t>404.258901 - 25.0 F9 Binder Course Asphalt, 80 Series Compaction</t>
  </si>
  <si>
    <t>404.068101 - 6.3 F1, Top Course Asphalt, 80 Series Compaction</t>
  </si>
  <si>
    <t>404.068201 - 6.3 F2 Top Course Asphalt, 80 Series Compaction</t>
  </si>
  <si>
    <t>404.068301 - 6.3 F3 Top Course Asphalt, 80 Series Compaction</t>
  </si>
  <si>
    <t>PC69963 - Alliance Asphalt, LLC</t>
  </si>
  <si>
    <t>PC69964 - Asphalt Supply of Long Island, LLC</t>
  </si>
  <si>
    <t>PC69965 - Barre Stone Products, Inc.</t>
  </si>
  <si>
    <t>PC69966 - Barrett Paving Materials, Inc.</t>
  </si>
  <si>
    <t>PC69968 - Broome Bituminous Products, Inc.</t>
  </si>
  <si>
    <t>PC69969 - Broome-Tioga Bituminous Products, Inc.</t>
  </si>
  <si>
    <t>PC69971 - Callanan Industries, Inc. dba Iroquois Rock Products</t>
  </si>
  <si>
    <t>PC69970 - C and C Rock, LLC</t>
  </si>
  <si>
    <t>PC69972 - Cambria Asphalt Products, Inc.</t>
  </si>
  <si>
    <t>PC69973 - Chenango Concrete Corporation</t>
  </si>
  <si>
    <t>PC69975 - Cobleskill Stone Products, Inc.</t>
  </si>
  <si>
    <t>PC69974 - City Asphalt, LLC</t>
  </si>
  <si>
    <t>PC69976 - Colarusso Blacktop A Division of A. Colarusso &amp; Son, Inc.</t>
  </si>
  <si>
    <t>PC69978 - County Line Stone Co., Inc.</t>
  </si>
  <si>
    <t>PC69979 - Cushing Stone Co., Inc.</t>
  </si>
  <si>
    <t>PC69980 - Dalrymple Gravel &amp; Contracting Co., Inc.</t>
  </si>
  <si>
    <t>PC69981 - Dolomite Products Company, Inc. dba A.L. Blades, Rochester Asphalt Materials</t>
  </si>
  <si>
    <t>PC69982 - East Island Asphalt Corp.</t>
  </si>
  <si>
    <t>PC69983 - Eastern Materials, LLC</t>
  </si>
  <si>
    <t>PC69984 - Elmira Road Materials, LLC</t>
  </si>
  <si>
    <t>PC69985 - Empire Paving of Schenectady, Inc.</t>
  </si>
  <si>
    <t>PC69986 - Gernatt Asphalt Products, Inc.</t>
  </si>
  <si>
    <t>PC69988 - Heidelberg Materials Northeast-NY, LLC</t>
  </si>
  <si>
    <t>PC69989 - HH Rauh Paving, Inc.</t>
  </si>
  <si>
    <t>PC69990 - Holcim Quarries NY, Inc.</t>
  </si>
  <si>
    <t>PC69991 - Jamestown Macadam, Inc.</t>
  </si>
  <si>
    <t>PC69992 - J.E. Sheehan Contracting Corporation</t>
  </si>
  <si>
    <t>PC69993 - Jocar Asphalt, LLC dba Rason Materials</t>
  </si>
  <si>
    <t>PC69994 - Jointa Lime Co.</t>
  </si>
  <si>
    <t>PC69995 - Kings Park Materials, LLC</t>
  </si>
  <si>
    <t>PC69996 - Lydel Brookhaven Corp.</t>
  </si>
  <si>
    <t>PC69997 - Monticello Black Top Corp.</t>
  </si>
  <si>
    <t>PC69998 - Morlyn Asphalt Corp.</t>
  </si>
  <si>
    <t>PC69999 - New Castle Asphalt, LLC</t>
  </si>
  <si>
    <t>PC70000 - New Enterprise Stone &amp; Lime Co., Inc.</t>
  </si>
  <si>
    <t>PC70001 - Northern Asphalt, LLC</t>
  </si>
  <si>
    <t>PC70003 - Pallette Stone Corp.</t>
  </si>
  <si>
    <t>PC70004 - Peckham Materials Corp.</t>
  </si>
  <si>
    <t>PC70005 - Posillico Materials, LLC</t>
  </si>
  <si>
    <t>PC70006 - Posillico Materials East, LLC</t>
  </si>
  <si>
    <t>PC70007 - PRO Asphalt, LLC</t>
  </si>
  <si>
    <t>PC70008 - Rason Materials, Inc.</t>
  </si>
  <si>
    <t>PC70009 - RCA Asphalt, LLC</t>
  </si>
  <si>
    <t>PC70010 - Scatt Materials Corp.</t>
  </si>
  <si>
    <t>PC70011 - Seneca Stone Corporation</t>
  </si>
  <si>
    <t>PC70013 - Spallina Materials, Inc.</t>
  </si>
  <si>
    <t>PC70014 - Suit-Kote Corporation</t>
  </si>
  <si>
    <t>PC70015 - Tetz Asphalt, LLC</t>
  </si>
  <si>
    <t>PC70017 - Thalle Industries, Inc.</t>
  </si>
  <si>
    <t>PC70018 - Tilcon New York, Inc.</t>
  </si>
  <si>
    <t>PC70019 - Tri-City Highway Products, Inc.</t>
  </si>
  <si>
    <t>PC70020 - Troy Sand &amp; Gravel Co., Inc.</t>
  </si>
  <si>
    <t>PC70022 - Upstone Materials, Inc.</t>
  </si>
  <si>
    <t>PC70024 - William E. Dailey, Inc.</t>
  </si>
  <si>
    <t>MATERIAL #1:</t>
  </si>
  <si>
    <t>MATERIAL #2:</t>
  </si>
  <si>
    <t>Check below if applicable:</t>
  </si>
  <si>
    <t xml:space="preserve"> Asphalt Item with Polymer Modification required for Material #1</t>
  </si>
  <si>
    <t xml:space="preserve"> Asphalt Item with Polymer Fibers required for Material #1</t>
  </si>
  <si>
    <t>AGENCY/AUTHORIZED USER COMPLETES THIS SECTION FOR QUICK QUOTE CALCULATION</t>
  </si>
  <si>
    <t xml:space="preserve"> Asphalt Item with Polymer Modification required for Material #2</t>
  </si>
  <si>
    <t xml:space="preserve"> Asphalt Item with Polymer Fibers required for Material #2</t>
  </si>
  <si>
    <t>MATERIAL #3:</t>
  </si>
  <si>
    <t xml:space="preserve"> Asphalt Item with Polymer Modification required for Material #3</t>
  </si>
  <si>
    <t xml:space="preserve"> Asphalt Item with Polymer Fibers required for Material #3</t>
  </si>
  <si>
    <t>Abrading Existing Pavement Markings by the Contractor</t>
  </si>
  <si>
    <t>with Work Zone Traffic Control (WZTC) by the</t>
  </si>
  <si>
    <t>Select from the drop-down</t>
  </si>
  <si>
    <t>Optional Joint Adhesive by the Contractor</t>
  </si>
  <si>
    <t>PRODUCTION COLD MILLING</t>
  </si>
  <si>
    <r>
      <rPr>
        <b/>
        <i/>
        <u/>
        <sz val="12"/>
        <color rgb="FFFF0000"/>
        <rFont val="Arial"/>
        <family val="2"/>
      </rPr>
      <t>Note to Authorized User:</t>
    </r>
    <r>
      <rPr>
        <i/>
        <sz val="12"/>
        <color rgb="FFFF0000"/>
        <rFont val="Arial"/>
        <family val="2"/>
      </rPr>
      <t xml:space="preserve">
For instructions about how to enter the Price Adjustment Information below,
please, refer to the </t>
    </r>
    <r>
      <rPr>
        <b/>
        <i/>
        <u/>
        <sz val="12"/>
        <color rgb="FFFF0000"/>
        <rFont val="Arial"/>
        <family val="2"/>
      </rPr>
      <t>tab "Price Adjustment Instructions"</t>
    </r>
    <r>
      <rPr>
        <i/>
        <sz val="12"/>
        <color rgb="FFFF0000"/>
        <rFont val="Arial"/>
        <family val="2"/>
      </rPr>
      <t xml:space="preserve"> at the bottom of this spreadsheet.</t>
    </r>
  </si>
  <si>
    <r>
      <t xml:space="preserve">b) - Quarterly PPI Price Adjustment </t>
    </r>
    <r>
      <rPr>
        <b/>
        <u/>
        <sz val="12"/>
        <color indexed="8"/>
        <rFont val="Arial"/>
        <family val="2"/>
      </rPr>
      <t>Percentage (%)</t>
    </r>
    <r>
      <rPr>
        <sz val="12"/>
        <color indexed="8"/>
        <rFont val="Arial"/>
        <family val="2"/>
      </rPr>
      <t xml:space="preserve"> =</t>
    </r>
  </si>
  <si>
    <r>
      <t xml:space="preserve">Quarterly PPI Price Adjustment </t>
    </r>
    <r>
      <rPr>
        <b/>
        <u/>
        <sz val="12"/>
        <color indexed="8"/>
        <rFont val="Arial"/>
        <family val="2"/>
      </rPr>
      <t>Percentage (%)</t>
    </r>
    <r>
      <rPr>
        <sz val="12"/>
        <color indexed="8"/>
        <rFont val="Arial"/>
        <family val="2"/>
      </rPr>
      <t xml:space="preserve">  =</t>
    </r>
  </si>
  <si>
    <t>Price per Square Yard for Production Cold Milling</t>
  </si>
  <si>
    <t>of</t>
  </si>
  <si>
    <t>Bituminous Concrete with Hauling and Disposal by the</t>
  </si>
  <si>
    <t>Quick Quote form sent to the Contractor on (date):</t>
  </si>
  <si>
    <t>Select</t>
  </si>
  <si>
    <t>(Mobilization applies per roller/project)</t>
  </si>
  <si>
    <t>(Mobilization applies per paver/project)</t>
  </si>
  <si>
    <t>Note: Mobilization is a one-time charge (per machine) for the duration of the project</t>
  </si>
  <si>
    <t>Total Square Yards</t>
  </si>
  <si>
    <t>Milling Machine Mobilization</t>
  </si>
  <si>
    <t>PRODUCTION COLD MICROMILLING</t>
  </si>
  <si>
    <t>Price per Square Yard for Production Cold Micromilling (depth less than 2") of</t>
  </si>
  <si>
    <t>and sweeping the milled surfaces by the Contractor.</t>
  </si>
  <si>
    <t>CONTRACTOR COMPLETES THIS SECTION FOR QUICK QUOTE CALCULATION</t>
  </si>
  <si>
    <t>Material #1:</t>
  </si>
  <si>
    <t>Contractor #1:</t>
  </si>
  <si>
    <r>
      <t xml:space="preserve">Contractor #2:
</t>
    </r>
    <r>
      <rPr>
        <b/>
        <sz val="12"/>
        <color indexed="8"/>
        <rFont val="Arial"/>
        <family val="2"/>
      </rPr>
      <t>(Joint Quick Quote)</t>
    </r>
  </si>
  <si>
    <t>Price Material w/ Price Adjustments (A + B) + (E) + (F1) + (F2) =</t>
  </si>
  <si>
    <t>Material #2:</t>
  </si>
  <si>
    <t>Select from the drop-down menu if Material #2 is needed</t>
  </si>
  <si>
    <t>Select from the drop-down menu if Material #3 is needed</t>
  </si>
  <si>
    <t>R2</t>
  </si>
  <si>
    <t>Price Material w/ Price Adjustments (M + N) + (Q) + (R1) + (R2) =</t>
  </si>
  <si>
    <t>Total Material plus Delivery Cost  (G + J) x Total Tons  =</t>
  </si>
  <si>
    <t>Total Material plus Delivery Cost  (S + V) x Total Tons  =</t>
  </si>
  <si>
    <t>Material #3:</t>
  </si>
  <si>
    <t>Total Material plus Delivery Cost  (E1 + H1) x Total Tons  =</t>
  </si>
  <si>
    <t>Price Material w/ Price Adjustments (Y + Z) + (C1) + (D1) + (D2) =</t>
  </si>
  <si>
    <t>Price per Linear Foot for Abrading Existing Pavement Markings by the Contractor</t>
  </si>
  <si>
    <r>
      <t xml:space="preserve">with Work Zone Traffic Control </t>
    </r>
    <r>
      <rPr>
        <b/>
        <sz val="12"/>
        <color indexed="8"/>
        <rFont val="Arial"/>
        <family val="2"/>
      </rPr>
      <t>by the</t>
    </r>
  </si>
  <si>
    <t xml:space="preserve"> = </t>
  </si>
  <si>
    <r>
      <t xml:space="preserve">Bituminous Concrete with Hauling and Disposal </t>
    </r>
    <r>
      <rPr>
        <b/>
        <sz val="12"/>
        <color theme="1"/>
        <rFont val="Arial"/>
        <family val="2"/>
      </rPr>
      <t>by the</t>
    </r>
  </si>
  <si>
    <t>Production Cold Milling</t>
  </si>
  <si>
    <t>Total Paver with Operator =</t>
  </si>
  <si>
    <t>/ LF</t>
  </si>
  <si>
    <t>/ SY</t>
  </si>
  <si>
    <r>
      <t xml:space="preserve">and sweeping the milled surfaces </t>
    </r>
    <r>
      <rPr>
        <b/>
        <sz val="12"/>
        <color theme="1"/>
        <rFont val="Arial"/>
        <family val="2"/>
      </rPr>
      <t>by the Contractor</t>
    </r>
  </si>
  <si>
    <t>Price Milling Machine Mobilization per Project =</t>
  </si>
  <si>
    <t xml:space="preserve"># of Milling Machines = </t>
  </si>
  <si>
    <t>Total Square Yards  =</t>
  </si>
  <si>
    <t>Total Production Cold Milling =</t>
  </si>
  <si>
    <t>Production Cold Micromilling</t>
  </si>
  <si>
    <r>
      <t xml:space="preserve">Price per Square Yard for Production Cold Micromilling  </t>
    </r>
    <r>
      <rPr>
        <b/>
        <sz val="12"/>
        <color theme="1"/>
        <rFont val="Arial"/>
        <family val="2"/>
      </rPr>
      <t>(depth less than 2")</t>
    </r>
    <r>
      <rPr>
        <sz val="12"/>
        <color theme="1"/>
        <rFont val="Arial"/>
        <family val="2"/>
      </rPr>
      <t xml:space="preserve"> of</t>
    </r>
  </si>
  <si>
    <t>Mobilization Production Cold Milling and/or Micromilling</t>
  </si>
  <si>
    <t>Contractor #2:</t>
  </si>
  <si>
    <t>Project's Total Cost including Price Adjustments =</t>
  </si>
  <si>
    <t>Check below if Requested:</t>
  </si>
  <si>
    <t>Polymer Modification</t>
  </si>
  <si>
    <t>Polymer Fibers</t>
  </si>
  <si>
    <t>Total Delivery Cost: F1 + [G1 x (Estimated Haul Distance -1)] =</t>
  </si>
  <si>
    <t>Optional Items (select "YES" if the optional item is required for the project):</t>
  </si>
  <si>
    <t>Required</t>
  </si>
  <si>
    <t>(Indicate number of units if applicable):</t>
  </si>
  <si>
    <t>Paver with Operator &amp; Screed Person</t>
  </si>
  <si>
    <t>Skidsteer with Milling Head w/ Operator</t>
  </si>
  <si>
    <t>(Mobilization per skidsteer/project)</t>
  </si>
  <si>
    <t>(Mobilization per water tank/project)</t>
  </si>
  <si>
    <t>MOBILIZATION - COLD MILLING / MICROMILLING</t>
  </si>
  <si>
    <t>Mobilization is a one-time charge (per machine) for the duration of the project</t>
  </si>
  <si>
    <t>Mobilization applies per milling maching per project</t>
  </si>
  <si>
    <t>(# of Milling Machines)</t>
  </si>
  <si>
    <t>Total Amount for Optional Items  =</t>
  </si>
  <si>
    <t>Total Production Cold Micromilling =</t>
  </si>
  <si>
    <t>Total Amount for Cold Milling/Micromilling plus Mobilization =</t>
  </si>
  <si>
    <t>Price per Linear Foot for Joint Adhesive by the Contractor</t>
  </si>
  <si>
    <t>Total Abrading Existing Pavement Markings =</t>
  </si>
  <si>
    <t>Total Joint Adhesive =</t>
  </si>
  <si>
    <t>Total Milling / Micromilling Mobilization per Project =</t>
  </si>
  <si>
    <t>Contractor Agrees to Meet the Proposed Schedule by Authorized User</t>
  </si>
  <si>
    <t>Optional Items Not Requested by the User will be Grayed Out</t>
  </si>
  <si>
    <t>Contractor Agrees to Supply</t>
  </si>
  <si>
    <t>Number of Pavers =</t>
  </si>
  <si>
    <t>Total # of Pavers =</t>
  </si>
  <si>
    <r>
      <rPr>
        <b/>
        <u/>
        <sz val="10"/>
        <color indexed="8"/>
        <rFont val="Arial"/>
        <family val="2"/>
      </rPr>
      <t xml:space="preserve">NOTE:
</t>
    </r>
    <r>
      <rPr>
        <b/>
        <sz val="10"/>
        <color rgb="FF000000"/>
        <rFont val="Arial"/>
        <family val="2"/>
      </rPr>
      <t>1.  The Project's Total Cost shown above includes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was actually performed (unless this happens outside of the contract period, see clause "Monthly Asphalt Price Adjustments" within the General Specifications document) . 
2.  The Contractor understands that at no time may a quick quote unit price (without the Price Adjustment) exceed the contract price.   Materials cost, hauling expenses, etc., can be lowered by the Contractor any time during the quick quote process.</t>
    </r>
  </si>
  <si>
    <r>
      <t xml:space="preserve">GROUP - 31502 - COMPREHENSIVE BITUMINOUS CONCRETE (OGS Statewide)
</t>
    </r>
    <r>
      <rPr>
        <b/>
        <i/>
        <sz val="16"/>
        <color indexed="8"/>
        <rFont val="Times New Roman"/>
        <family val="1"/>
      </rPr>
      <t>ASPHALT MIX</t>
    </r>
    <r>
      <rPr>
        <b/>
        <i/>
        <sz val="11"/>
        <color indexed="8"/>
        <rFont val="Times New Roman"/>
        <family val="1"/>
      </rPr>
      <t xml:space="preserve"> - </t>
    </r>
    <r>
      <rPr>
        <b/>
        <i/>
        <sz val="16"/>
        <rFont val="Times New Roman"/>
        <family val="1"/>
      </rPr>
      <t>AWARD# 23291</t>
    </r>
  </si>
  <si>
    <t>https://online.ogs.ny.gov/purchase/spg/awards/3150223291CAN.HTM</t>
  </si>
  <si>
    <t>PC70428 - All States Construction, Inc. dba Gorman Construction</t>
  </si>
  <si>
    <r>
      <rPr>
        <b/>
        <i/>
        <sz val="16"/>
        <color theme="1"/>
        <rFont val="Arial"/>
        <family val="2"/>
      </rPr>
      <t>AWARD# 23291 - GROUP - 31502
COMPREHENSIVE BITUMINOUS CONCRETE (OGS Statewide)</t>
    </r>
    <r>
      <rPr>
        <b/>
        <i/>
        <sz val="11"/>
        <color theme="1"/>
        <rFont val="Arial"/>
        <family val="2"/>
      </rPr>
      <t xml:space="preserve">
</t>
    </r>
    <r>
      <rPr>
        <b/>
        <i/>
        <sz val="16"/>
        <color indexed="8"/>
        <rFont val="Arial"/>
        <family val="2"/>
      </rPr>
      <t>ASPHALT MIX</t>
    </r>
    <r>
      <rPr>
        <b/>
        <i/>
        <sz val="11"/>
        <color indexed="8"/>
        <rFont val="Arial"/>
        <family val="2"/>
      </rPr>
      <t xml:space="preserve"> - </t>
    </r>
    <r>
      <rPr>
        <b/>
        <i/>
        <sz val="16"/>
        <color indexed="8"/>
        <rFont val="Arial"/>
        <family val="2"/>
      </rPr>
      <t>QUICK QUOTE</t>
    </r>
    <r>
      <rPr>
        <b/>
        <i/>
        <sz val="16"/>
        <color theme="1"/>
        <rFont val="Arial"/>
        <family val="2"/>
      </rPr>
      <t xml:space="preserve"> </t>
    </r>
    <r>
      <rPr>
        <b/>
        <i/>
        <sz val="16"/>
        <color rgb="FFFF0000"/>
        <rFont val="Arial"/>
        <family val="2"/>
      </rPr>
      <t>(Version 06/28/2024)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</si>
</sst>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0"/>
    <numFmt numFmtId="165" formatCode="mm/dd/yy"/>
    <numFmt numFmtId="166" formatCode="#,##0.000"/>
    <numFmt numFmtId="167" formatCode="0.0"/>
    <numFmt numFmtId="168" formatCode="mm/dd/yy;@"/>
    <numFmt numFmtId="169" formatCode="0.000"/>
  </numFmts>
  <fonts count="45" x14ac:knownFonts="1">
    <font>
      <sz val="11"/>
      <color theme="1"/>
      <name val="Calibri"/>
      <family val="2"/>
      <scheme val="minor"/>
    </font>
    <font>
      <b/>
      <i/>
      <sz val="11"/>
      <color indexed="8"/>
      <name val="Times New Roman"/>
      <family val="1"/>
    </font>
    <font>
      <b/>
      <i/>
      <sz val="16"/>
      <color indexed="8"/>
      <name val="Times New Roman"/>
      <family val="1"/>
    </font>
    <font>
      <b/>
      <i/>
      <sz val="16"/>
      <name val="Times New Roman"/>
      <family val="1"/>
    </font>
    <font>
      <b/>
      <sz val="11"/>
      <color theme="1"/>
      <name val="Calibri"/>
      <family val="2"/>
      <scheme val="minor"/>
    </font>
    <font>
      <sz val="11"/>
      <color theme="1"/>
      <name val="Times New Roman"/>
      <family val="1"/>
    </font>
    <font>
      <i/>
      <sz val="11"/>
      <color theme="1"/>
      <name val="Times New Roman"/>
      <family val="1"/>
    </font>
    <font>
      <b/>
      <i/>
      <sz val="11"/>
      <color theme="1"/>
      <name val="Times New Roman"/>
      <family val="1"/>
    </font>
    <font>
      <b/>
      <sz val="11"/>
      <color theme="1"/>
      <name val="Times New Roman"/>
      <family val="1"/>
    </font>
    <font>
      <i/>
      <u/>
      <sz val="11"/>
      <color theme="1"/>
      <name val="Times New Roman"/>
      <family val="1"/>
    </font>
    <font>
      <sz val="11"/>
      <color rgb="FF000000"/>
      <name val="Times New Roman"/>
      <family val="1"/>
    </font>
    <font>
      <b/>
      <i/>
      <sz val="16"/>
      <color theme="1"/>
      <name val="Times New Roman"/>
      <family val="1"/>
    </font>
    <font>
      <sz val="14"/>
      <color theme="1"/>
      <name val="Calibri"/>
      <family val="2"/>
      <scheme val="minor"/>
    </font>
    <font>
      <u/>
      <sz val="11"/>
      <color theme="10"/>
      <name val="Calibri"/>
      <family val="2"/>
      <scheme val="minor"/>
    </font>
    <font>
      <u/>
      <sz val="14"/>
      <color theme="10"/>
      <name val="Calibri"/>
      <family val="2"/>
      <scheme val="minor"/>
    </font>
    <font>
      <b/>
      <sz val="14"/>
      <color theme="1"/>
      <name val="Calibri"/>
      <family val="2"/>
      <scheme val="minor"/>
    </font>
    <font>
      <sz val="8"/>
      <name val="Calibri"/>
      <family val="2"/>
      <scheme val="minor"/>
    </font>
    <font>
      <b/>
      <sz val="14"/>
      <color rgb="FFFF0000"/>
      <name val="Calibri"/>
      <family val="2"/>
      <scheme val="minor"/>
    </font>
    <font>
      <u/>
      <sz val="14"/>
      <color theme="1"/>
      <name val="Calibri"/>
      <family val="2"/>
      <scheme val="minor"/>
    </font>
    <font>
      <b/>
      <u/>
      <sz val="14"/>
      <color theme="1"/>
      <name val="Calibri"/>
      <family val="2"/>
      <scheme val="minor"/>
    </font>
    <font>
      <sz val="12"/>
      <color theme="1"/>
      <name val="Times New Roman"/>
      <family val="1"/>
    </font>
    <font>
      <sz val="12"/>
      <color theme="1"/>
      <name val="Arial"/>
      <family val="2"/>
    </font>
    <font>
      <b/>
      <i/>
      <sz val="11"/>
      <color theme="1"/>
      <name val="Arial"/>
      <family val="2"/>
    </font>
    <font>
      <b/>
      <i/>
      <sz val="16"/>
      <color theme="1"/>
      <name val="Arial"/>
      <family val="2"/>
    </font>
    <font>
      <b/>
      <i/>
      <sz val="16"/>
      <color indexed="8"/>
      <name val="Arial"/>
      <family val="2"/>
    </font>
    <font>
      <b/>
      <i/>
      <sz val="11"/>
      <color indexed="8"/>
      <name val="Arial"/>
      <family val="2"/>
    </font>
    <font>
      <b/>
      <i/>
      <sz val="16"/>
      <color rgb="FFFF0000"/>
      <name val="Arial"/>
      <family val="2"/>
    </font>
    <font>
      <b/>
      <i/>
      <sz val="12"/>
      <color theme="1"/>
      <name val="Arial"/>
      <family val="2"/>
    </font>
    <font>
      <sz val="11"/>
      <color theme="1"/>
      <name val="Arial"/>
      <family val="2"/>
    </font>
    <font>
      <b/>
      <u/>
      <sz val="12"/>
      <color theme="1"/>
      <name val="Arial"/>
      <family val="2"/>
    </font>
    <font>
      <b/>
      <sz val="12"/>
      <color theme="1"/>
      <name val="Arial"/>
      <family val="2"/>
    </font>
    <font>
      <i/>
      <sz val="11"/>
      <color theme="1"/>
      <name val="Arial"/>
      <family val="2"/>
    </font>
    <font>
      <i/>
      <sz val="12"/>
      <color rgb="FFFF0000"/>
      <name val="Arial"/>
      <family val="2"/>
    </font>
    <font>
      <b/>
      <i/>
      <u/>
      <sz val="12"/>
      <color rgb="FFFF0000"/>
      <name val="Arial"/>
      <family val="2"/>
    </font>
    <font>
      <i/>
      <sz val="12"/>
      <color theme="1"/>
      <name val="Arial"/>
      <family val="2"/>
    </font>
    <font>
      <b/>
      <u/>
      <sz val="12"/>
      <color indexed="8"/>
      <name val="Arial"/>
      <family val="2"/>
    </font>
    <font>
      <sz val="12"/>
      <color indexed="8"/>
      <name val="Arial"/>
      <family val="2"/>
    </font>
    <font>
      <b/>
      <i/>
      <u/>
      <sz val="12"/>
      <color theme="1"/>
      <name val="Arial"/>
      <family val="2"/>
    </font>
    <font>
      <b/>
      <sz val="12"/>
      <color indexed="8"/>
      <name val="Arial"/>
      <family val="2"/>
    </font>
    <font>
      <i/>
      <u/>
      <sz val="12"/>
      <color theme="1"/>
      <name val="Arial"/>
      <family val="2"/>
    </font>
    <font>
      <b/>
      <sz val="14"/>
      <color theme="1"/>
      <name val="Arial"/>
      <family val="2"/>
    </font>
    <font>
      <b/>
      <sz val="10"/>
      <color indexed="8"/>
      <name val="Arial"/>
      <family val="2"/>
    </font>
    <font>
      <b/>
      <u/>
      <sz val="10"/>
      <color indexed="8"/>
      <name val="Arial"/>
      <family val="2"/>
    </font>
    <font>
      <b/>
      <sz val="10"/>
      <color theme="1"/>
      <name val="Arial"/>
      <family val="2"/>
    </font>
    <font>
      <b/>
      <sz val="10"/>
      <color rgb="FF00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38">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0" fontId="13" fillId="0" borderId="0" applyNumberFormat="0" applyFill="0" applyBorder="0" applyAlignment="0" applyProtection="0"/>
  </cellStyleXfs>
  <cellXfs count="418">
    <xf numFmtId="0" fontId="0" fillId="0" borderId="0" xfId="0"/>
    <xf numFmtId="0" fontId="5" fillId="0" borderId="0" xfId="0" applyFont="1" applyAlignment="1" applyProtection="1">
      <alignment horizontal="left" vertical="center"/>
      <protection hidden="1"/>
    </xf>
    <xf numFmtId="0" fontId="5" fillId="0" borderId="1" xfId="0" applyFont="1" applyBorder="1" applyAlignment="1" applyProtection="1">
      <alignment horizontal="left" vertical="center"/>
      <protection hidden="1"/>
    </xf>
    <xf numFmtId="0" fontId="6" fillId="0" borderId="0" xfId="0" applyFont="1" applyBorder="1" applyAlignment="1" applyProtection="1">
      <alignment horizontal="left" vertical="center"/>
      <protection hidden="1"/>
    </xf>
    <xf numFmtId="0" fontId="5" fillId="0" borderId="0" xfId="0" applyFont="1" applyBorder="1" applyAlignment="1" applyProtection="1">
      <alignment vertical="center"/>
      <protection hidden="1"/>
    </xf>
    <xf numFmtId="0" fontId="5" fillId="0" borderId="2" xfId="0" applyFont="1" applyBorder="1" applyAlignment="1" applyProtection="1">
      <alignment horizontal="left" vertical="center"/>
      <protection hidden="1"/>
    </xf>
    <xf numFmtId="0" fontId="5" fillId="0" borderId="3" xfId="0" applyFont="1" applyBorder="1" applyAlignment="1" applyProtection="1">
      <alignment horizontal="left" vertical="center"/>
      <protection hidden="1"/>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5" fillId="0" borderId="8"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5" fillId="0" borderId="11" xfId="0" applyFont="1" applyBorder="1" applyAlignment="1" applyProtection="1">
      <alignment vertical="center"/>
      <protection hidden="1"/>
    </xf>
    <xf numFmtId="0" fontId="5" fillId="0" borderId="15" xfId="0" applyFont="1" applyBorder="1" applyAlignment="1" applyProtection="1">
      <alignment horizontal="left"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vertical="center"/>
      <protection hidden="1"/>
    </xf>
    <xf numFmtId="0" fontId="5" fillId="0" borderId="1" xfId="0" applyFont="1" applyBorder="1" applyAlignment="1" applyProtection="1">
      <alignment horizontal="center" vertical="center"/>
      <protection hidden="1"/>
    </xf>
    <xf numFmtId="0" fontId="5" fillId="0" borderId="1" xfId="0" applyFont="1" applyBorder="1" applyAlignment="1" applyProtection="1">
      <alignment vertical="center"/>
      <protection hidden="1"/>
    </xf>
    <xf numFmtId="0" fontId="9" fillId="0" borderId="6" xfId="0" applyFont="1" applyBorder="1" applyAlignment="1" applyProtection="1">
      <alignment vertical="center"/>
      <protection hidden="1"/>
    </xf>
    <xf numFmtId="0" fontId="5" fillId="0" borderId="11" xfId="0" applyFont="1" applyBorder="1" applyAlignment="1" applyProtection="1">
      <alignment horizontal="left" vertical="center"/>
      <protection hidden="1"/>
    </xf>
    <xf numFmtId="0" fontId="5" fillId="0" borderId="0" xfId="0" applyFont="1" applyBorder="1" applyAlignment="1" applyProtection="1">
      <alignment horizontal="center" vertical="center"/>
      <protection hidden="1"/>
    </xf>
    <xf numFmtId="0" fontId="5" fillId="0" borderId="0" xfId="0" applyFont="1" applyAlignment="1" applyProtection="1">
      <alignment horizontal="left"/>
      <protection hidden="1"/>
    </xf>
    <xf numFmtId="0" fontId="5" fillId="0" borderId="0" xfId="0" applyFont="1" applyProtection="1">
      <protection hidden="1"/>
    </xf>
    <xf numFmtId="0" fontId="5" fillId="0" borderId="0" xfId="0" applyFont="1" applyAlignment="1" applyProtection="1">
      <protection hidden="1"/>
    </xf>
    <xf numFmtId="0" fontId="8" fillId="0" borderId="0" xfId="0" applyFont="1" applyAlignment="1" applyProtection="1">
      <alignment horizontal="left" vertical="center"/>
      <protection hidden="1"/>
    </xf>
    <xf numFmtId="0" fontId="7" fillId="0" borderId="2" xfId="0" applyFont="1" applyBorder="1" applyAlignment="1" applyProtection="1">
      <alignment horizontal="left" vertical="center" shrinkToFit="1"/>
      <protection hidden="1"/>
    </xf>
    <xf numFmtId="0" fontId="8" fillId="0" borderId="2" xfId="0" applyFont="1" applyBorder="1" applyAlignment="1" applyProtection="1">
      <alignment horizontal="left" vertical="center" shrinkToFit="1"/>
      <protection hidden="1"/>
    </xf>
    <xf numFmtId="164" fontId="8" fillId="0" borderId="2" xfId="0" applyNumberFormat="1" applyFont="1" applyBorder="1" applyAlignment="1" applyProtection="1">
      <alignment horizontal="left" vertical="center" shrinkToFit="1"/>
      <protection hidden="1"/>
    </xf>
    <xf numFmtId="0" fontId="5" fillId="2" borderId="0" xfId="0" applyFont="1" applyFill="1" applyAlignment="1" applyProtection="1">
      <alignment horizontal="left" vertical="center"/>
      <protection hidden="1"/>
    </xf>
    <xf numFmtId="0" fontId="6" fillId="0" borderId="18" xfId="0" applyFont="1" applyBorder="1" applyAlignment="1" applyProtection="1">
      <alignment horizontal="left" vertical="center"/>
      <protection hidden="1"/>
    </xf>
    <xf numFmtId="0" fontId="5" fillId="0" borderId="7" xfId="0" applyFont="1" applyBorder="1" applyAlignment="1" applyProtection="1">
      <alignment horizontal="center" vertical="center"/>
      <protection hidden="1"/>
    </xf>
    <xf numFmtId="0" fontId="5" fillId="0" borderId="7" xfId="0" applyFont="1" applyBorder="1" applyAlignment="1" applyProtection="1">
      <alignment vertical="center"/>
      <protection hidden="1"/>
    </xf>
    <xf numFmtId="0" fontId="5" fillId="0" borderId="15" xfId="0" applyFont="1" applyBorder="1" applyAlignment="1" applyProtection="1">
      <alignment vertical="center"/>
      <protection hidden="1"/>
    </xf>
    <xf numFmtId="0" fontId="6" fillId="0" borderId="2" xfId="0" applyFont="1" applyBorder="1" applyAlignment="1" applyProtection="1">
      <alignment horizontal="left" vertical="center"/>
      <protection hidden="1"/>
    </xf>
    <xf numFmtId="0" fontId="5" fillId="0" borderId="1" xfId="0" applyFont="1" applyFill="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8" fillId="0" borderId="1" xfId="0" applyFont="1" applyBorder="1" applyAlignment="1" applyProtection="1">
      <alignment horizontal="center" vertical="center"/>
      <protection hidden="1"/>
    </xf>
    <xf numFmtId="0" fontId="12" fillId="0" borderId="0" xfId="0" applyFont="1" applyAlignment="1" applyProtection="1">
      <alignment vertical="center" wrapText="1"/>
      <protection hidden="1"/>
    </xf>
    <xf numFmtId="0" fontId="0" fillId="0" borderId="0" xfId="0" applyProtection="1">
      <protection hidden="1"/>
    </xf>
    <xf numFmtId="0" fontId="12" fillId="0" borderId="0" xfId="0" applyFont="1" applyAlignment="1" applyProtection="1">
      <alignment vertical="center"/>
      <protection hidden="1"/>
    </xf>
    <xf numFmtId="0" fontId="15" fillId="0" borderId="16" xfId="0" applyFont="1" applyBorder="1" applyAlignment="1" applyProtection="1">
      <alignment horizontal="center" vertical="center"/>
      <protection hidden="1"/>
    </xf>
    <xf numFmtId="0" fontId="14" fillId="0" borderId="16" xfId="1" applyFont="1" applyBorder="1" applyAlignment="1" applyProtection="1">
      <alignment horizontal="center" vertical="center"/>
      <protection hidden="1"/>
    </xf>
    <xf numFmtId="0" fontId="15" fillId="0" borderId="23" xfId="0" applyFont="1" applyBorder="1" applyAlignment="1" applyProtection="1">
      <alignment horizontal="center" vertical="center"/>
      <protection hidden="1"/>
    </xf>
    <xf numFmtId="49" fontId="21" fillId="0" borderId="0" xfId="0" applyNumberFormat="1" applyFont="1" applyFill="1" applyBorder="1" applyAlignment="1" applyProtection="1">
      <alignment horizontal="center" vertical="center" shrinkToFit="1"/>
      <protection hidden="1"/>
    </xf>
    <xf numFmtId="49" fontId="21" fillId="3" borderId="7" xfId="0" applyNumberFormat="1" applyFont="1" applyFill="1" applyBorder="1" applyAlignment="1" applyProtection="1">
      <alignment vertical="center" shrinkToFit="1"/>
      <protection locked="0"/>
    </xf>
    <xf numFmtId="0" fontId="28" fillId="0" borderId="0" xfId="0" applyFont="1" applyBorder="1" applyAlignment="1" applyProtection="1">
      <protection hidden="1"/>
    </xf>
    <xf numFmtId="49" fontId="28" fillId="0" borderId="0" xfId="0" applyNumberFormat="1" applyFont="1" applyFill="1" applyBorder="1" applyAlignment="1" applyProtection="1">
      <alignment vertical="center"/>
      <protection hidden="1"/>
    </xf>
    <xf numFmtId="49" fontId="28" fillId="0" borderId="0" xfId="0" applyNumberFormat="1" applyFont="1" applyFill="1" applyBorder="1" applyAlignment="1" applyProtection="1">
      <alignment horizontal="right" vertical="center"/>
      <protection hidden="1"/>
    </xf>
    <xf numFmtId="49" fontId="28" fillId="0" borderId="0" xfId="0" applyNumberFormat="1" applyFont="1" applyFill="1" applyBorder="1" applyAlignment="1" applyProtection="1">
      <alignment horizontal="center" vertical="center"/>
      <protection hidden="1"/>
    </xf>
    <xf numFmtId="0" fontId="28" fillId="0" borderId="2" xfId="0" applyFont="1" applyBorder="1" applyAlignment="1" applyProtection="1">
      <alignment horizontal="left" vertical="center"/>
      <protection hidden="1"/>
    </xf>
    <xf numFmtId="166" fontId="28" fillId="0" borderId="0" xfId="0" applyNumberFormat="1" applyFont="1" applyBorder="1" applyAlignment="1" applyProtection="1">
      <alignment vertical="center"/>
      <protection hidden="1"/>
    </xf>
    <xf numFmtId="0" fontId="28" fillId="0" borderId="0" xfId="0" applyFont="1" applyBorder="1" applyAlignment="1" applyProtection="1">
      <alignment horizontal="center" vertical="center"/>
      <protection hidden="1"/>
    </xf>
    <xf numFmtId="0" fontId="28" fillId="0" borderId="0" xfId="0" applyFont="1" applyBorder="1" applyAlignment="1" applyProtection="1">
      <alignment vertical="center"/>
      <protection hidden="1"/>
    </xf>
    <xf numFmtId="0" fontId="30" fillId="0" borderId="11" xfId="0" applyFont="1" applyBorder="1" applyAlignment="1" applyProtection="1">
      <alignment horizontal="center" vertical="center" shrinkToFit="1"/>
      <protection hidden="1"/>
    </xf>
    <xf numFmtId="0" fontId="30" fillId="0" borderId="16" xfId="0" applyNumberFormat="1" applyFont="1" applyFill="1" applyBorder="1" applyAlignment="1" applyProtection="1">
      <alignment horizontal="right" vertical="center" shrinkToFit="1"/>
      <protection hidden="1"/>
    </xf>
    <xf numFmtId="49" fontId="30" fillId="0" borderId="17" xfId="0" applyNumberFormat="1" applyFont="1" applyFill="1" applyBorder="1" applyAlignment="1" applyProtection="1">
      <alignment vertical="center" shrinkToFit="1"/>
      <protection hidden="1"/>
    </xf>
    <xf numFmtId="0" fontId="31" fillId="0" borderId="13" xfId="0" applyFont="1" applyBorder="1" applyAlignment="1" applyProtection="1">
      <alignment horizontal="left" vertical="center"/>
      <protection hidden="1"/>
    </xf>
    <xf numFmtId="0" fontId="28" fillId="0" borderId="14" xfId="0" applyFont="1" applyBorder="1" applyAlignment="1" applyProtection="1">
      <alignment vertical="center"/>
      <protection hidden="1"/>
    </xf>
    <xf numFmtId="0" fontId="34" fillId="0" borderId="13" xfId="0" applyFont="1" applyBorder="1" applyAlignment="1" applyProtection="1">
      <alignment horizontal="left" vertical="center"/>
      <protection hidden="1"/>
    </xf>
    <xf numFmtId="0" fontId="21" fillId="0" borderId="0" xfId="0" applyFont="1" applyBorder="1" applyAlignment="1" applyProtection="1">
      <alignment horizontal="center" vertical="center"/>
      <protection hidden="1"/>
    </xf>
    <xf numFmtId="0" fontId="31" fillId="0" borderId="27" xfId="0" applyFont="1" applyBorder="1" applyAlignment="1" applyProtection="1">
      <alignment horizontal="left" vertical="center"/>
      <protection hidden="1"/>
    </xf>
    <xf numFmtId="0" fontId="28" fillId="0" borderId="2" xfId="0" applyFont="1" applyBorder="1" applyAlignment="1" applyProtection="1">
      <alignment horizontal="center" vertical="center"/>
      <protection hidden="1"/>
    </xf>
    <xf numFmtId="0" fontId="28" fillId="0" borderId="2" xfId="0" applyFont="1" applyBorder="1" applyAlignment="1" applyProtection="1">
      <alignment vertical="center"/>
      <protection hidden="1"/>
    </xf>
    <xf numFmtId="0" fontId="28" fillId="0" borderId="28" xfId="0" applyFont="1" applyBorder="1" applyAlignment="1" applyProtection="1">
      <alignment vertical="center"/>
      <protection hidden="1"/>
    </xf>
    <xf numFmtId="0" fontId="28" fillId="0" borderId="5" xfId="0" applyFont="1" applyBorder="1" applyAlignment="1" applyProtection="1">
      <alignment horizontal="left" vertical="center"/>
      <protection hidden="1"/>
    </xf>
    <xf numFmtId="0" fontId="28" fillId="0" borderId="6" xfId="0" applyFont="1" applyBorder="1" applyAlignment="1" applyProtection="1">
      <alignment horizontal="left" vertical="center"/>
      <protection hidden="1"/>
    </xf>
    <xf numFmtId="0" fontId="28" fillId="0" borderId="0" xfId="0" applyFont="1" applyAlignment="1" applyProtection="1">
      <alignment horizontal="left" vertical="center"/>
      <protection hidden="1"/>
    </xf>
    <xf numFmtId="0" fontId="31" fillId="0" borderId="18" xfId="0" applyFont="1" applyBorder="1" applyAlignment="1" applyProtection="1">
      <alignment horizontal="left" vertical="center"/>
      <protection hidden="1"/>
    </xf>
    <xf numFmtId="0" fontId="28" fillId="0" borderId="7" xfId="0" applyFont="1" applyBorder="1" applyAlignment="1" applyProtection="1">
      <alignment horizontal="left" vertical="center"/>
      <protection hidden="1"/>
    </xf>
    <xf numFmtId="0" fontId="28" fillId="0" borderId="7" xfId="0" applyFont="1" applyBorder="1" applyAlignment="1" applyProtection="1">
      <alignment horizontal="center" vertical="center"/>
      <protection hidden="1"/>
    </xf>
    <xf numFmtId="0" fontId="28" fillId="0" borderId="7" xfId="0" applyFont="1" applyBorder="1" applyAlignment="1" applyProtection="1">
      <alignment vertical="center"/>
      <protection hidden="1"/>
    </xf>
    <xf numFmtId="0" fontId="28" fillId="0" borderId="15" xfId="0" applyFont="1" applyBorder="1" applyAlignment="1" applyProtection="1">
      <alignment vertical="center"/>
      <protection hidden="1"/>
    </xf>
    <xf numFmtId="0" fontId="28" fillId="0" borderId="8" xfId="0" applyFont="1" applyBorder="1" applyAlignment="1" applyProtection="1">
      <alignment horizontal="left" vertical="center"/>
      <protection hidden="1"/>
    </xf>
    <xf numFmtId="0" fontId="31" fillId="0" borderId="2" xfId="0" applyFont="1" applyBorder="1" applyAlignment="1" applyProtection="1">
      <alignment horizontal="left" vertical="center"/>
      <protection hidden="1"/>
    </xf>
    <xf numFmtId="0" fontId="28" fillId="0" borderId="9"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1" fontId="21" fillId="3" borderId="16" xfId="0" applyNumberFormat="1" applyFont="1" applyFill="1" applyBorder="1" applyAlignment="1" applyProtection="1">
      <alignment horizontal="center" vertical="center" shrinkToFit="1"/>
      <protection locked="0"/>
    </xf>
    <xf numFmtId="0" fontId="21" fillId="0" borderId="18" xfId="0" applyFont="1" applyBorder="1" applyAlignment="1" applyProtection="1">
      <alignment horizontal="left" vertical="center"/>
      <protection hidden="1"/>
    </xf>
    <xf numFmtId="1" fontId="21" fillId="3" borderId="7" xfId="0" applyNumberFormat="1" applyFont="1" applyFill="1" applyBorder="1" applyAlignment="1" applyProtection="1">
      <alignment horizontal="center" vertical="center" shrinkToFit="1"/>
      <protection locked="0"/>
    </xf>
    <xf numFmtId="0" fontId="21" fillId="0" borderId="13" xfId="0" applyFont="1" applyBorder="1" applyAlignment="1" applyProtection="1">
      <alignment horizontal="left" vertical="center"/>
      <protection hidden="1"/>
    </xf>
    <xf numFmtId="0" fontId="21" fillId="0" borderId="7"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14" xfId="0" applyFont="1" applyBorder="1" applyAlignment="1" applyProtection="1">
      <alignment horizontal="left" vertical="center"/>
      <protection hidden="1"/>
    </xf>
    <xf numFmtId="0" fontId="21" fillId="0" borderId="0" xfId="0" applyFont="1" applyBorder="1" applyAlignment="1" applyProtection="1">
      <alignment horizontal="left" wrapText="1" shrinkToFit="1"/>
      <protection hidden="1"/>
    </xf>
    <xf numFmtId="0" fontId="21" fillId="0" borderId="14" xfId="0" applyFont="1" applyBorder="1" applyAlignment="1" applyProtection="1">
      <alignment horizontal="left" wrapText="1" shrinkToFit="1"/>
      <protection hidden="1"/>
    </xf>
    <xf numFmtId="0" fontId="21" fillId="0" borderId="11" xfId="0" applyFont="1" applyBorder="1" applyAlignment="1" applyProtection="1">
      <alignment horizontal="left" wrapText="1" shrinkToFit="1"/>
      <protection hidden="1"/>
    </xf>
    <xf numFmtId="0" fontId="21" fillId="0" borderId="12" xfId="0" applyFont="1" applyBorder="1" applyAlignment="1" applyProtection="1">
      <alignment horizontal="left" wrapText="1" shrinkToFit="1"/>
      <protection hidden="1"/>
    </xf>
    <xf numFmtId="0" fontId="21" fillId="0" borderId="0" xfId="0" applyFont="1" applyFill="1" applyBorder="1" applyAlignment="1" applyProtection="1">
      <alignment horizontal="left" vertical="center"/>
      <protection hidden="1"/>
    </xf>
    <xf numFmtId="0" fontId="21" fillId="0" borderId="0" xfId="0" applyFont="1" applyAlignment="1" applyProtection="1">
      <alignment horizontal="left" vertical="center"/>
      <protection hidden="1"/>
    </xf>
    <xf numFmtId="165" fontId="21" fillId="0" borderId="0" xfId="0" applyNumberFormat="1" applyFont="1" applyBorder="1" applyAlignment="1" applyProtection="1">
      <alignment vertical="center"/>
      <protection hidden="1"/>
    </xf>
    <xf numFmtId="0" fontId="20" fillId="0" borderId="2" xfId="0" applyFont="1" applyBorder="1" applyAlignment="1" applyProtection="1">
      <alignment horizontal="left" vertical="center"/>
      <protection hidden="1"/>
    </xf>
    <xf numFmtId="0" fontId="21" fillId="0" borderId="0" xfId="0" applyFont="1" applyBorder="1" applyAlignment="1" applyProtection="1">
      <alignment vertical="center" shrinkToFit="1"/>
      <protection hidden="1"/>
    </xf>
    <xf numFmtId="0" fontId="5" fillId="0" borderId="0" xfId="0" applyFont="1" applyBorder="1" applyAlignment="1" applyProtection="1">
      <alignment horizontal="left" vertical="center"/>
      <protection hidden="1"/>
    </xf>
    <xf numFmtId="0" fontId="21" fillId="0" borderId="11" xfId="0" applyFont="1" applyBorder="1" applyAlignment="1" applyProtection="1">
      <alignment vertical="center" shrinkToFit="1"/>
      <protection hidden="1"/>
    </xf>
    <xf numFmtId="0" fontId="21" fillId="0" borderId="14" xfId="0" applyFont="1" applyBorder="1" applyAlignment="1" applyProtection="1">
      <alignment vertical="center" shrinkToFit="1"/>
      <protection hidden="1"/>
    </xf>
    <xf numFmtId="0" fontId="5" fillId="0" borderId="0" xfId="0" applyFont="1" applyBorder="1" applyAlignment="1" applyProtection="1">
      <alignment horizontal="center" vertical="center"/>
      <protection hidden="1"/>
    </xf>
    <xf numFmtId="0" fontId="28" fillId="0" borderId="13" xfId="0" applyFont="1" applyBorder="1" applyAlignment="1" applyProtection="1">
      <protection hidden="1"/>
    </xf>
    <xf numFmtId="49" fontId="28" fillId="0" borderId="14" xfId="0" applyNumberFormat="1" applyFont="1" applyFill="1" applyBorder="1" applyAlignment="1" applyProtection="1">
      <alignment vertical="center"/>
      <protection hidden="1"/>
    </xf>
    <xf numFmtId="0" fontId="21" fillId="0" borderId="2" xfId="0" applyFont="1" applyBorder="1" applyAlignment="1" applyProtection="1">
      <alignment horizontal="left" vertical="center"/>
      <protection hidden="1"/>
    </xf>
    <xf numFmtId="0" fontId="21" fillId="0" borderId="5" xfId="0" applyFont="1" applyBorder="1" applyAlignment="1" applyProtection="1">
      <alignment horizontal="left" vertical="center"/>
      <protection hidden="1"/>
    </xf>
    <xf numFmtId="0" fontId="21" fillId="0" borderId="6" xfId="0" applyFont="1" applyBorder="1" applyAlignment="1" applyProtection="1">
      <alignment horizontal="left" vertical="center"/>
      <protection hidden="1"/>
    </xf>
    <xf numFmtId="0" fontId="21" fillId="0" borderId="0" xfId="0" applyFont="1" applyBorder="1" applyAlignment="1" applyProtection="1">
      <alignment vertical="center"/>
      <protection hidden="1"/>
    </xf>
    <xf numFmtId="0" fontId="5" fillId="0" borderId="33" xfId="0" applyFont="1" applyBorder="1" applyAlignment="1" applyProtection="1">
      <alignment vertical="center"/>
      <protection hidden="1"/>
    </xf>
    <xf numFmtId="0" fontId="34" fillId="0" borderId="32" xfId="0" applyFont="1" applyBorder="1" applyAlignment="1" applyProtection="1">
      <alignment horizontal="left" vertical="center" shrinkToFit="1"/>
      <protection hidden="1"/>
    </xf>
    <xf numFmtId="0" fontId="21" fillId="0" borderId="11" xfId="0" applyFont="1" applyBorder="1" applyAlignment="1" applyProtection="1">
      <alignment horizontal="left" vertical="center"/>
      <protection hidden="1"/>
    </xf>
    <xf numFmtId="0" fontId="21" fillId="0" borderId="11" xfId="0" applyFont="1" applyBorder="1" applyAlignment="1" applyProtection="1">
      <alignment vertical="center"/>
      <protection hidden="1"/>
    </xf>
    <xf numFmtId="0" fontId="21" fillId="0" borderId="33" xfId="0" applyFont="1" applyBorder="1" applyAlignment="1" applyProtection="1">
      <alignment vertical="center"/>
      <protection hidden="1"/>
    </xf>
    <xf numFmtId="0" fontId="34" fillId="0" borderId="5" xfId="0" applyFont="1" applyBorder="1" applyAlignment="1" applyProtection="1">
      <alignment horizontal="left" vertical="center"/>
      <protection hidden="1"/>
    </xf>
    <xf numFmtId="0" fontId="21" fillId="0" borderId="6" xfId="0" applyFont="1" applyBorder="1" applyAlignment="1" applyProtection="1">
      <alignment vertical="center"/>
      <protection hidden="1"/>
    </xf>
    <xf numFmtId="0" fontId="30" fillId="0" borderId="7" xfId="0" applyNumberFormat="1" applyFont="1" applyFill="1" applyBorder="1" applyAlignment="1" applyProtection="1">
      <alignment horizontal="right" vertical="center" shrinkToFit="1"/>
      <protection hidden="1"/>
    </xf>
    <xf numFmtId="49" fontId="30" fillId="0" borderId="7" xfId="0" applyNumberFormat="1" applyFont="1" applyFill="1" applyBorder="1" applyAlignment="1" applyProtection="1">
      <alignment vertical="center" shrinkToFit="1"/>
      <protection hidden="1"/>
    </xf>
    <xf numFmtId="0" fontId="34" fillId="0" borderId="5" xfId="0" applyFont="1" applyBorder="1" applyAlignment="1" applyProtection="1">
      <alignment horizontal="left" vertical="center" shrinkToFit="1"/>
      <protection hidden="1"/>
    </xf>
    <xf numFmtId="0" fontId="34" fillId="0" borderId="32" xfId="0" applyFont="1" applyBorder="1" applyAlignment="1" applyProtection="1">
      <alignment horizontal="left" vertical="center"/>
      <protection hidden="1"/>
    </xf>
    <xf numFmtId="0" fontId="21" fillId="0" borderId="33" xfId="0" applyFont="1" applyBorder="1" applyAlignment="1" applyProtection="1">
      <alignment horizontal="left" vertical="center"/>
      <protection hidden="1"/>
    </xf>
    <xf numFmtId="0" fontId="27" fillId="0" borderId="8" xfId="0" applyFont="1" applyBorder="1" applyAlignment="1" applyProtection="1">
      <alignment horizontal="left" vertical="center" shrinkToFit="1"/>
      <protection hidden="1"/>
    </xf>
    <xf numFmtId="0" fontId="21" fillId="0" borderId="9" xfId="0" applyFont="1" applyBorder="1" applyAlignment="1" applyProtection="1">
      <alignment horizontal="left" vertical="center"/>
      <protection hidden="1"/>
    </xf>
    <xf numFmtId="0" fontId="5" fillId="0" borderId="32" xfId="0" applyFont="1" applyBorder="1" applyAlignment="1" applyProtection="1">
      <alignment horizontal="left" vertical="center"/>
      <protection hidden="1"/>
    </xf>
    <xf numFmtId="0" fontId="5" fillId="0" borderId="11" xfId="0" applyFont="1" applyBorder="1" applyAlignment="1" applyProtection="1">
      <alignment horizontal="center" vertical="center"/>
      <protection hidden="1"/>
    </xf>
    <xf numFmtId="0" fontId="27" fillId="0" borderId="5" xfId="0" applyFont="1" applyBorder="1" applyAlignment="1" applyProtection="1">
      <alignment horizontal="left" vertical="center" shrinkToFit="1"/>
      <protection hidden="1"/>
    </xf>
    <xf numFmtId="0" fontId="34" fillId="0" borderId="35" xfId="0" applyFont="1" applyBorder="1" applyAlignment="1" applyProtection="1">
      <alignment horizontal="left" vertical="center"/>
      <protection hidden="1"/>
    </xf>
    <xf numFmtId="0" fontId="21" fillId="0" borderId="7" xfId="0" applyFont="1" applyBorder="1" applyAlignment="1" applyProtection="1">
      <alignment horizontal="center" vertical="center"/>
      <protection hidden="1"/>
    </xf>
    <xf numFmtId="0" fontId="21" fillId="0" borderId="7" xfId="0" applyFont="1" applyBorder="1" applyAlignment="1" applyProtection="1">
      <alignment vertical="center"/>
      <protection hidden="1"/>
    </xf>
    <xf numFmtId="0" fontId="21" fillId="0" borderId="34" xfId="0" applyFont="1" applyBorder="1" applyAlignment="1" applyProtection="1">
      <alignment vertical="center"/>
      <protection hidden="1"/>
    </xf>
    <xf numFmtId="0" fontId="34" fillId="0" borderId="0"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30" fillId="0" borderId="2" xfId="0" applyFont="1" applyBorder="1" applyAlignment="1" applyProtection="1">
      <alignment vertical="center" shrinkToFit="1"/>
      <protection hidden="1"/>
    </xf>
    <xf numFmtId="0" fontId="21" fillId="0" borderId="11" xfId="0" applyFont="1" applyBorder="1" applyAlignment="1" applyProtection="1">
      <alignment horizontal="center" vertical="center"/>
      <protection hidden="1"/>
    </xf>
    <xf numFmtId="0" fontId="21" fillId="0" borderId="32" xfId="0" applyFont="1" applyBorder="1" applyAlignment="1" applyProtection="1">
      <alignment horizontal="left" vertical="center"/>
      <protection hidden="1"/>
    </xf>
    <xf numFmtId="0" fontId="5" fillId="0" borderId="5" xfId="0" applyFont="1" applyBorder="1" applyAlignment="1" applyProtection="1">
      <alignment horizontal="left"/>
      <protection hidden="1"/>
    </xf>
    <xf numFmtId="0" fontId="5" fillId="0" borderId="6" xfId="0" applyFont="1" applyBorder="1" applyAlignment="1" applyProtection="1">
      <alignment horizontal="left"/>
      <protection hidden="1"/>
    </xf>
    <xf numFmtId="0" fontId="21" fillId="0" borderId="35" xfId="0" applyFont="1" applyBorder="1" applyAlignment="1" applyProtection="1">
      <alignment horizontal="left" vertical="center"/>
      <protection hidden="1"/>
    </xf>
    <xf numFmtId="164" fontId="21" fillId="0" borderId="0" xfId="0" applyNumberFormat="1" applyFont="1" applyBorder="1" applyAlignment="1" applyProtection="1">
      <alignment vertical="center" shrinkToFit="1"/>
      <protection hidden="1"/>
    </xf>
    <xf numFmtId="0" fontId="21" fillId="0" borderId="0" xfId="0" applyFont="1" applyBorder="1" applyAlignment="1" applyProtection="1">
      <alignment horizontal="right" vertical="center"/>
      <protection hidden="1"/>
    </xf>
    <xf numFmtId="0" fontId="34" fillId="0" borderId="3" xfId="0" applyFont="1" applyBorder="1" applyAlignment="1" applyProtection="1">
      <alignment horizontal="left" vertical="center"/>
      <protection hidden="1"/>
    </xf>
    <xf numFmtId="0" fontId="21" fillId="0" borderId="1" xfId="0" applyFont="1" applyBorder="1" applyAlignment="1" applyProtection="1">
      <alignment horizontal="left" vertical="center"/>
      <protection hidden="1"/>
    </xf>
    <xf numFmtId="0" fontId="21" fillId="0" borderId="1" xfId="0" applyFont="1" applyBorder="1" applyAlignment="1" applyProtection="1">
      <alignment vertical="center" shrinkToFit="1"/>
      <protection hidden="1"/>
    </xf>
    <xf numFmtId="1" fontId="21" fillId="0" borderId="4" xfId="0" applyNumberFormat="1" applyFont="1" applyFill="1" applyBorder="1" applyAlignment="1" applyProtection="1">
      <alignment horizontal="center" vertical="center" shrinkToFit="1"/>
      <protection hidden="1"/>
    </xf>
    <xf numFmtId="0" fontId="21" fillId="0" borderId="6" xfId="0" applyFont="1" applyBorder="1" applyAlignment="1" applyProtection="1">
      <alignment horizontal="center" vertical="center"/>
      <protection hidden="1"/>
    </xf>
    <xf numFmtId="1" fontId="21" fillId="0" borderId="33" xfId="0" applyNumberFormat="1" applyFont="1" applyFill="1" applyBorder="1" applyAlignment="1" applyProtection="1">
      <alignment horizontal="center" vertical="center" shrinkToFit="1"/>
      <protection hidden="1"/>
    </xf>
    <xf numFmtId="0" fontId="21" fillId="0" borderId="33" xfId="0" applyFont="1" applyBorder="1" applyAlignment="1" applyProtection="1">
      <alignment horizontal="center" vertical="center"/>
      <protection hidden="1"/>
    </xf>
    <xf numFmtId="0" fontId="27" fillId="0" borderId="8" xfId="0" applyFont="1" applyFill="1" applyBorder="1" applyAlignment="1" applyProtection="1">
      <alignment horizontal="left" vertical="center" shrinkToFit="1"/>
      <protection hidden="1"/>
    </xf>
    <xf numFmtId="0" fontId="21" fillId="0" borderId="4" xfId="0" applyFont="1" applyBorder="1" applyAlignment="1" applyProtection="1">
      <alignment horizontal="left" vertical="center"/>
      <protection hidden="1"/>
    </xf>
    <xf numFmtId="0" fontId="30" fillId="0" borderId="0" xfId="0" applyFont="1" applyBorder="1" applyAlignment="1" applyProtection="1">
      <alignment horizontal="left" vertical="center"/>
      <protection hidden="1"/>
    </xf>
    <xf numFmtId="164" fontId="30" fillId="0" borderId="0" xfId="0" applyNumberFormat="1" applyFont="1" applyBorder="1" applyAlignment="1" applyProtection="1">
      <alignment horizontal="center" vertical="center"/>
      <protection hidden="1"/>
    </xf>
    <xf numFmtId="0" fontId="27" fillId="0" borderId="5" xfId="0" applyFont="1" applyFill="1" applyBorder="1" applyAlignment="1" applyProtection="1">
      <alignment horizontal="left" vertical="center" shrinkToFit="1"/>
      <protection hidden="1"/>
    </xf>
    <xf numFmtId="0" fontId="30" fillId="0" borderId="0" xfId="0" applyFont="1" applyBorder="1" applyAlignment="1" applyProtection="1">
      <alignment vertical="center" shrinkToFit="1"/>
      <protection hidden="1"/>
    </xf>
    <xf numFmtId="0" fontId="21" fillId="0" borderId="2" xfId="0" applyFont="1" applyBorder="1" applyAlignment="1" applyProtection="1">
      <alignment horizontal="center" vertical="center"/>
      <protection hidden="1"/>
    </xf>
    <xf numFmtId="0" fontId="21" fillId="0" borderId="2" xfId="0" applyFont="1" applyBorder="1" applyAlignment="1" applyProtection="1">
      <alignment vertical="center"/>
      <protection hidden="1"/>
    </xf>
    <xf numFmtId="1" fontId="21" fillId="0" borderId="6" xfId="0" applyNumberFormat="1" applyFont="1" applyFill="1" applyBorder="1" applyAlignment="1" applyProtection="1">
      <alignment horizontal="center" vertical="center" shrinkToFit="1"/>
      <protection hidden="1"/>
    </xf>
    <xf numFmtId="0" fontId="21" fillId="0" borderId="0" xfId="0" applyFont="1" applyFill="1" applyBorder="1" applyAlignment="1" applyProtection="1">
      <alignment vertical="center" shrinkToFit="1"/>
      <protection hidden="1"/>
    </xf>
    <xf numFmtId="0" fontId="21" fillId="0" borderId="6" xfId="0" applyFont="1" applyFill="1" applyBorder="1" applyAlignment="1" applyProtection="1">
      <alignment vertical="center" shrinkToFit="1"/>
      <protection hidden="1"/>
    </xf>
    <xf numFmtId="1" fontId="21" fillId="0" borderId="6" xfId="0" applyNumberFormat="1" applyFont="1" applyFill="1" applyBorder="1" applyAlignment="1" applyProtection="1">
      <alignment horizontal="left" vertical="center" shrinkToFit="1"/>
      <protection hidden="1"/>
    </xf>
    <xf numFmtId="0" fontId="21" fillId="0" borderId="8" xfId="0" applyFont="1" applyBorder="1" applyAlignment="1" applyProtection="1">
      <alignment horizontal="left" vertical="center"/>
      <protection hidden="1"/>
    </xf>
    <xf numFmtId="0" fontId="21" fillId="0" borderId="9" xfId="0" applyFont="1" applyBorder="1" applyAlignment="1" applyProtection="1">
      <alignment horizontal="center" vertical="center"/>
      <protection hidden="1"/>
    </xf>
    <xf numFmtId="0" fontId="27" fillId="0" borderId="7" xfId="0" applyFont="1" applyBorder="1" applyAlignment="1" applyProtection="1">
      <alignment horizontal="center" vertical="center" shrinkToFit="1"/>
      <protection hidden="1"/>
    </xf>
    <xf numFmtId="0" fontId="30" fillId="0" borderId="0" xfId="0" applyFont="1" applyBorder="1" applyAlignment="1" applyProtection="1">
      <alignment horizontal="center" vertical="center"/>
      <protection hidden="1"/>
    </xf>
    <xf numFmtId="0" fontId="21" fillId="0" borderId="0" xfId="0" applyFont="1" applyBorder="1" applyAlignment="1" applyProtection="1">
      <alignment vertical="top" wrapText="1"/>
      <protection hidden="1"/>
    </xf>
    <xf numFmtId="0" fontId="21" fillId="0" borderId="10" xfId="0" applyFont="1" applyBorder="1" applyAlignment="1" applyProtection="1">
      <alignment horizontal="left" vertical="center" shrinkToFit="1"/>
      <protection hidden="1"/>
    </xf>
    <xf numFmtId="0" fontId="30" fillId="0" borderId="11" xfId="0" applyFont="1" applyBorder="1" applyAlignment="1" applyProtection="1">
      <alignment horizontal="center" vertical="center"/>
      <protection hidden="1"/>
    </xf>
    <xf numFmtId="0" fontId="21" fillId="0" borderId="11" xfId="0" applyFont="1" applyBorder="1" applyAlignment="1" applyProtection="1">
      <alignment vertical="top" wrapText="1"/>
      <protection hidden="1"/>
    </xf>
    <xf numFmtId="0" fontId="21" fillId="0" borderId="12" xfId="0" applyFont="1" applyBorder="1" applyAlignment="1" applyProtection="1">
      <alignment vertical="top" wrapText="1"/>
      <protection hidden="1"/>
    </xf>
    <xf numFmtId="0" fontId="21" fillId="0" borderId="14" xfId="0" applyFont="1" applyBorder="1" applyAlignment="1" applyProtection="1">
      <alignment vertical="top" wrapText="1"/>
      <protection hidden="1"/>
    </xf>
    <xf numFmtId="0" fontId="21" fillId="0" borderId="18" xfId="0" applyFont="1" applyBorder="1" applyAlignment="1" applyProtection="1">
      <alignment horizontal="left" vertical="center" shrinkToFit="1"/>
      <protection hidden="1"/>
    </xf>
    <xf numFmtId="0" fontId="21" fillId="0" borderId="7" xfId="0" applyFont="1" applyBorder="1" applyAlignment="1" applyProtection="1">
      <alignment vertical="top" wrapText="1"/>
      <protection hidden="1"/>
    </xf>
    <xf numFmtId="0" fontId="21" fillId="0" borderId="15" xfId="0" applyFont="1" applyBorder="1" applyAlignment="1" applyProtection="1">
      <alignment vertical="top" wrapText="1"/>
      <protection hidden="1"/>
    </xf>
    <xf numFmtId="0" fontId="27" fillId="0" borderId="20" xfId="0" applyFont="1" applyBorder="1" applyAlignment="1" applyProtection="1">
      <alignment horizontal="left" vertical="center" shrinkToFit="1"/>
      <protection hidden="1"/>
    </xf>
    <xf numFmtId="0" fontId="30" fillId="0" borderId="21" xfId="0" applyFont="1" applyBorder="1" applyAlignment="1" applyProtection="1">
      <alignment vertical="center"/>
      <protection hidden="1"/>
    </xf>
    <xf numFmtId="0" fontId="21" fillId="0" borderId="21" xfId="0" applyFont="1" applyBorder="1" applyAlignment="1" applyProtection="1">
      <alignment horizontal="left" vertical="center"/>
      <protection hidden="1"/>
    </xf>
    <xf numFmtId="0" fontId="21" fillId="0" borderId="22" xfId="0" applyFont="1" applyBorder="1" applyAlignment="1" applyProtection="1">
      <alignment vertical="center"/>
      <protection hidden="1"/>
    </xf>
    <xf numFmtId="0" fontId="21" fillId="0" borderId="12" xfId="0" applyFont="1" applyBorder="1" applyAlignment="1" applyProtection="1">
      <alignment vertical="center" shrinkToFit="1"/>
      <protection hidden="1"/>
    </xf>
    <xf numFmtId="0" fontId="30" fillId="0" borderId="7" xfId="0" applyFont="1" applyBorder="1" applyAlignment="1" applyProtection="1">
      <alignment vertical="center"/>
      <protection hidden="1"/>
    </xf>
    <xf numFmtId="0" fontId="21" fillId="0" borderId="7" xfId="0" applyFont="1" applyBorder="1" applyAlignment="1" applyProtection="1">
      <alignment vertical="center" shrinkToFit="1"/>
      <protection hidden="1"/>
    </xf>
    <xf numFmtId="0" fontId="21" fillId="0" borderId="15" xfId="0" applyFont="1" applyBorder="1" applyAlignment="1" applyProtection="1">
      <alignment vertical="center" shrinkToFit="1"/>
      <protection hidden="1"/>
    </xf>
    <xf numFmtId="0" fontId="21" fillId="0" borderId="16" xfId="0" applyFont="1" applyBorder="1" applyAlignment="1" applyProtection="1">
      <alignment vertical="center" shrinkToFit="1"/>
      <protection hidden="1"/>
    </xf>
    <xf numFmtId="0" fontId="21" fillId="0" borderId="17" xfId="0" applyFont="1" applyBorder="1" applyAlignment="1" applyProtection="1">
      <alignment vertical="center" shrinkToFit="1"/>
      <protection hidden="1"/>
    </xf>
    <xf numFmtId="0" fontId="21" fillId="0" borderId="14" xfId="0" applyFont="1" applyBorder="1" applyAlignment="1" applyProtection="1">
      <alignment horizontal="center" vertical="center" wrapText="1" shrinkToFit="1"/>
      <protection hidden="1"/>
    </xf>
    <xf numFmtId="0" fontId="5" fillId="0" borderId="22" xfId="0" applyFont="1" applyBorder="1" applyAlignment="1" applyProtection="1">
      <alignment horizontal="left" vertical="center"/>
      <protection hidden="1"/>
    </xf>
    <xf numFmtId="0" fontId="21" fillId="0" borderId="0" xfId="0" applyFont="1" applyBorder="1" applyAlignment="1" applyProtection="1">
      <alignment horizontal="left" vertical="center" shrinkToFit="1"/>
      <protection hidden="1"/>
    </xf>
    <xf numFmtId="0" fontId="21" fillId="0" borderId="0" xfId="0" applyFont="1" applyBorder="1" applyAlignment="1" applyProtection="1">
      <alignment horizontal="center" vertical="center" shrinkToFit="1"/>
      <protection hidden="1"/>
    </xf>
    <xf numFmtId="49" fontId="21" fillId="3" borderId="7" xfId="0" applyNumberFormat="1" applyFont="1" applyFill="1" applyBorder="1" applyAlignment="1" applyProtection="1">
      <alignment horizontal="left" vertical="center" shrinkToFit="1"/>
      <protection locked="0"/>
    </xf>
    <xf numFmtId="0" fontId="27" fillId="0" borderId="0" xfId="0" applyFont="1" applyBorder="1" applyAlignment="1" applyProtection="1">
      <alignment horizontal="center" vertical="center"/>
      <protection hidden="1"/>
    </xf>
    <xf numFmtId="0" fontId="21" fillId="0" borderId="7" xfId="0" applyFont="1" applyBorder="1" applyAlignment="1" applyProtection="1">
      <alignment horizontal="left" vertical="center" shrinkToFit="1"/>
      <protection hidden="1"/>
    </xf>
    <xf numFmtId="0" fontId="21" fillId="0" borderId="11" xfId="0" applyFont="1" applyBorder="1" applyAlignment="1" applyProtection="1">
      <alignment horizontal="left" vertical="center" shrinkToFit="1"/>
      <protection hidden="1"/>
    </xf>
    <xf numFmtId="49" fontId="21" fillId="0" borderId="0" xfId="0" applyNumberFormat="1" applyFont="1" applyFill="1" applyBorder="1" applyAlignment="1" applyProtection="1">
      <alignment horizontal="right" vertical="center" shrinkToFit="1"/>
      <protection hidden="1"/>
    </xf>
    <xf numFmtId="0" fontId="30" fillId="0" borderId="0" xfId="0" applyFont="1" applyBorder="1" applyAlignment="1" applyProtection="1">
      <alignment horizontal="center" vertical="center" shrinkToFit="1"/>
      <protection hidden="1"/>
    </xf>
    <xf numFmtId="0" fontId="21" fillId="0" borderId="0" xfId="0" applyFont="1" applyBorder="1" applyAlignment="1" applyProtection="1">
      <alignment horizontal="left" vertical="center"/>
      <protection hidden="1"/>
    </xf>
    <xf numFmtId="0" fontId="21" fillId="0" borderId="0" xfId="0" applyFont="1" applyFill="1" applyBorder="1" applyAlignment="1" applyProtection="1">
      <alignment horizontal="center" vertical="center" shrinkToFit="1"/>
      <protection hidden="1"/>
    </xf>
    <xf numFmtId="0" fontId="21" fillId="0" borderId="14" xfId="0" applyFont="1" applyBorder="1" applyAlignment="1" applyProtection="1">
      <alignment horizontal="left" vertical="center" wrapText="1" shrinkToFit="1"/>
      <protection hidden="1"/>
    </xf>
    <xf numFmtId="0" fontId="28" fillId="0" borderId="0" xfId="0" applyFont="1" applyBorder="1" applyAlignment="1" applyProtection="1">
      <alignment horizontal="left" vertical="center"/>
      <protection hidden="1"/>
    </xf>
    <xf numFmtId="0" fontId="28" fillId="0" borderId="14" xfId="0" applyFont="1" applyBorder="1" applyAlignment="1" applyProtection="1">
      <alignment horizontal="left" vertical="center"/>
      <protection hidden="1"/>
    </xf>
    <xf numFmtId="1" fontId="21" fillId="0" borderId="7" xfId="0" applyNumberFormat="1" applyFont="1" applyFill="1" applyBorder="1" applyAlignment="1" applyProtection="1">
      <alignment horizontal="center" vertical="center" shrinkToFit="1"/>
      <protection hidden="1"/>
    </xf>
    <xf numFmtId="1" fontId="21" fillId="0" borderId="16" xfId="0" applyNumberFormat="1" applyFont="1" applyFill="1" applyBorder="1" applyAlignment="1" applyProtection="1">
      <alignment horizontal="center" vertical="center" shrinkToFit="1"/>
      <protection hidden="1"/>
    </xf>
    <xf numFmtId="0" fontId="5" fillId="0" borderId="33" xfId="0" applyFont="1" applyBorder="1" applyAlignment="1" applyProtection="1">
      <alignment horizontal="left" vertical="center"/>
      <protection hidden="1"/>
    </xf>
    <xf numFmtId="1" fontId="21" fillId="0" borderId="17" xfId="0" applyNumberFormat="1" applyFont="1" applyFill="1" applyBorder="1" applyAlignment="1" applyProtection="1">
      <alignment horizontal="center" vertical="center" shrinkToFit="1"/>
      <protection hidden="1"/>
    </xf>
    <xf numFmtId="0" fontId="4" fillId="0" borderId="0" xfId="0" applyFont="1" applyProtection="1">
      <protection hidden="1"/>
    </xf>
    <xf numFmtId="0" fontId="10" fillId="0" borderId="0" xfId="0" applyFont="1" applyAlignment="1" applyProtection="1">
      <alignment vertical="center"/>
      <protection hidden="1"/>
    </xf>
    <xf numFmtId="10" fontId="21" fillId="0" borderId="7" xfId="0" applyNumberFormat="1" applyFont="1" applyFill="1" applyBorder="1" applyAlignment="1" applyProtection="1">
      <alignment horizontal="center" vertical="center" shrinkToFit="1"/>
      <protection hidden="1"/>
    </xf>
    <xf numFmtId="164" fontId="30" fillId="0" borderId="0" xfId="0" applyNumberFormat="1" applyFont="1" applyBorder="1" applyAlignment="1" applyProtection="1">
      <alignment horizontal="center" vertical="center" shrinkToFit="1"/>
      <protection hidden="1"/>
    </xf>
    <xf numFmtId="0" fontId="21" fillId="0" borderId="0" xfId="0" applyFont="1" applyBorder="1" applyAlignment="1" applyProtection="1">
      <alignment horizontal="left" vertical="center" shrinkToFit="1"/>
      <protection hidden="1"/>
    </xf>
    <xf numFmtId="0" fontId="30" fillId="0" borderId="0" xfId="0" applyFont="1" applyBorder="1" applyAlignment="1" applyProtection="1">
      <alignment horizontal="left" vertical="center" shrinkToFit="1"/>
      <protection hidden="1"/>
    </xf>
    <xf numFmtId="164" fontId="21" fillId="0" borderId="7" xfId="0" applyNumberFormat="1" applyFont="1" applyBorder="1" applyAlignment="1" applyProtection="1">
      <alignment horizontal="center" vertical="center" shrinkToFit="1"/>
      <protection hidden="1"/>
    </xf>
    <xf numFmtId="164" fontId="21" fillId="2" borderId="7" xfId="0" applyNumberFormat="1" applyFont="1" applyFill="1" applyBorder="1" applyAlignment="1" applyProtection="1">
      <alignment horizontal="center" vertical="center" shrinkToFit="1"/>
      <protection locked="0"/>
    </xf>
    <xf numFmtId="0" fontId="21" fillId="0" borderId="0" xfId="0" applyFont="1" applyBorder="1" applyAlignment="1" applyProtection="1">
      <alignment horizontal="left" vertical="center"/>
      <protection hidden="1"/>
    </xf>
    <xf numFmtId="0" fontId="30" fillId="0" borderId="0" xfId="0" applyFont="1" applyFill="1" applyBorder="1" applyAlignment="1" applyProtection="1">
      <alignment horizontal="center" vertical="center" shrinkToFit="1"/>
      <protection hidden="1"/>
    </xf>
    <xf numFmtId="0" fontId="30" fillId="0" borderId="6" xfId="0" applyFont="1" applyBorder="1" applyAlignment="1" applyProtection="1">
      <alignment horizontal="left" vertical="center" shrinkToFit="1"/>
      <protection hidden="1"/>
    </xf>
    <xf numFmtId="0" fontId="39" fillId="0" borderId="11" xfId="0" applyFont="1" applyBorder="1" applyAlignment="1" applyProtection="1">
      <alignment horizontal="left" vertical="center" shrinkToFit="1"/>
      <protection hidden="1"/>
    </xf>
    <xf numFmtId="0" fontId="39" fillId="0" borderId="5" xfId="0" applyFont="1" applyBorder="1" applyAlignment="1" applyProtection="1">
      <alignment horizontal="center" vertical="center" shrinkToFit="1"/>
      <protection hidden="1"/>
    </xf>
    <xf numFmtId="0" fontId="39" fillId="0" borderId="0" xfId="0" applyFont="1" applyBorder="1" applyAlignment="1" applyProtection="1">
      <alignment horizontal="center" vertical="center" shrinkToFit="1"/>
      <protection hidden="1"/>
    </xf>
    <xf numFmtId="0" fontId="21" fillId="0" borderId="7" xfId="0" applyFont="1" applyBorder="1" applyAlignment="1" applyProtection="1">
      <alignment horizontal="left" vertical="top" shrinkToFit="1"/>
      <protection hidden="1"/>
    </xf>
    <xf numFmtId="49" fontId="29" fillId="0" borderId="0" xfId="0" applyNumberFormat="1" applyFont="1" applyFill="1" applyBorder="1" applyAlignment="1" applyProtection="1">
      <alignment horizontal="center" vertical="center" shrinkToFit="1"/>
      <protection hidden="1"/>
    </xf>
    <xf numFmtId="0" fontId="21" fillId="0" borderId="0" xfId="0" applyFont="1" applyBorder="1" applyAlignment="1" applyProtection="1">
      <alignment horizontal="right" vertical="center" shrinkToFit="1"/>
      <protection hidden="1"/>
    </xf>
    <xf numFmtId="4" fontId="21" fillId="2" borderId="7" xfId="0" applyNumberFormat="1" applyFont="1" applyFill="1" applyBorder="1" applyAlignment="1" applyProtection="1">
      <alignment horizontal="center" vertical="center" shrinkToFit="1"/>
      <protection locked="0"/>
    </xf>
    <xf numFmtId="164" fontId="30" fillId="0" borderId="7" xfId="0" applyNumberFormat="1" applyFont="1" applyBorder="1" applyAlignment="1" applyProtection="1">
      <alignment horizontal="center" vertical="center" shrinkToFit="1"/>
      <protection hidden="1"/>
    </xf>
    <xf numFmtId="10" fontId="21" fillId="3" borderId="7" xfId="0" applyNumberFormat="1" applyFont="1" applyFill="1" applyBorder="1" applyAlignment="1" applyProtection="1">
      <alignment horizontal="center" vertical="center" shrinkToFit="1"/>
      <protection locked="0"/>
    </xf>
    <xf numFmtId="0" fontId="21" fillId="0" borderId="13" xfId="0" applyFont="1" applyBorder="1" applyAlignment="1" applyProtection="1">
      <alignment horizontal="left" vertical="center" shrinkToFit="1"/>
      <protection hidden="1"/>
    </xf>
    <xf numFmtId="10" fontId="21" fillId="3" borderId="15" xfId="0" applyNumberFormat="1" applyFont="1" applyFill="1" applyBorder="1" applyAlignment="1" applyProtection="1">
      <alignment horizontal="center" vertical="center" shrinkToFit="1"/>
      <protection locked="0"/>
    </xf>
    <xf numFmtId="0" fontId="29" fillId="0" borderId="10" xfId="0" applyFont="1" applyBorder="1" applyAlignment="1" applyProtection="1">
      <alignment horizontal="center" vertical="center" shrinkToFit="1"/>
      <protection hidden="1"/>
    </xf>
    <xf numFmtId="0" fontId="29" fillId="0" borderId="11" xfId="0" applyFont="1" applyBorder="1" applyAlignment="1" applyProtection="1">
      <alignment horizontal="center" vertical="center" shrinkToFit="1"/>
      <protection hidden="1"/>
    </xf>
    <xf numFmtId="0" fontId="22" fillId="5" borderId="20" xfId="0" applyFont="1" applyFill="1" applyBorder="1" applyAlignment="1" applyProtection="1">
      <alignment horizontal="center" vertical="center" shrinkToFit="1"/>
      <protection hidden="1"/>
    </xf>
    <xf numFmtId="0" fontId="22" fillId="5" borderId="21" xfId="0" applyFont="1" applyFill="1" applyBorder="1" applyAlignment="1" applyProtection="1">
      <alignment horizontal="center" vertical="center" shrinkToFit="1"/>
      <protection hidden="1"/>
    </xf>
    <xf numFmtId="0" fontId="22" fillId="5" borderId="22" xfId="0" applyFont="1" applyFill="1" applyBorder="1" applyAlignment="1" applyProtection="1">
      <alignment horizontal="center" vertical="center" shrinkToFit="1"/>
      <protection hidden="1"/>
    </xf>
    <xf numFmtId="0" fontId="21" fillId="0" borderId="0" xfId="0" applyFont="1" applyBorder="1" applyAlignment="1" applyProtection="1">
      <alignment horizontal="left" shrinkToFit="1"/>
      <protection hidden="1"/>
    </xf>
    <xf numFmtId="49" fontId="21" fillId="0" borderId="7" xfId="0" applyNumberFormat="1" applyFont="1" applyFill="1" applyBorder="1" applyAlignment="1" applyProtection="1">
      <alignment horizontal="left" vertical="center" shrinkToFit="1"/>
      <protection hidden="1"/>
    </xf>
    <xf numFmtId="0" fontId="21" fillId="0" borderId="7" xfId="0" applyNumberFormat="1" applyFont="1" applyFill="1" applyBorder="1" applyAlignment="1" applyProtection="1">
      <alignment horizontal="left" vertical="center" shrinkToFit="1"/>
      <protection hidden="1"/>
    </xf>
    <xf numFmtId="0" fontId="21" fillId="0" borderId="0" xfId="0" applyFont="1" applyBorder="1" applyAlignment="1" applyProtection="1">
      <alignment horizontal="right" shrinkToFit="1"/>
      <protection hidden="1"/>
    </xf>
    <xf numFmtId="0" fontId="21" fillId="3" borderId="7" xfId="0" applyFont="1" applyFill="1" applyBorder="1" applyAlignment="1" applyProtection="1">
      <alignment horizontal="left" vertical="center" wrapText="1" shrinkToFit="1"/>
      <protection locked="0"/>
    </xf>
    <xf numFmtId="0" fontId="21" fillId="3" borderId="15" xfId="0" applyFont="1" applyFill="1" applyBorder="1" applyAlignment="1" applyProtection="1">
      <alignment horizontal="left" vertical="center" wrapText="1" shrinkToFit="1"/>
      <protection locked="0"/>
    </xf>
    <xf numFmtId="166" fontId="21" fillId="3" borderId="7" xfId="0" applyNumberFormat="1" applyFont="1" applyFill="1" applyBorder="1" applyAlignment="1" applyProtection="1">
      <alignment horizontal="left" vertical="center" shrinkToFit="1"/>
      <protection locked="0"/>
    </xf>
    <xf numFmtId="0" fontId="28" fillId="0" borderId="13" xfId="0" applyFont="1" applyBorder="1" applyAlignment="1" applyProtection="1">
      <alignment horizontal="center" vertical="center" shrinkToFit="1"/>
      <protection hidden="1"/>
    </xf>
    <xf numFmtId="0" fontId="28" fillId="0" borderId="0" xfId="0" applyFont="1" applyBorder="1" applyAlignment="1" applyProtection="1">
      <alignment horizontal="center" vertical="center" shrinkToFit="1"/>
      <protection hidden="1"/>
    </xf>
    <xf numFmtId="0" fontId="28" fillId="0" borderId="14" xfId="0" applyFont="1" applyBorder="1" applyAlignment="1" applyProtection="1">
      <alignment horizontal="center" vertical="center" shrinkToFit="1"/>
      <protection hidden="1"/>
    </xf>
    <xf numFmtId="0" fontId="21" fillId="0" borderId="11" xfId="0" applyFont="1" applyBorder="1" applyAlignment="1" applyProtection="1">
      <alignment horizontal="left" vertical="center" shrinkToFit="1"/>
      <protection hidden="1"/>
    </xf>
    <xf numFmtId="0" fontId="21" fillId="0" borderId="7" xfId="0" applyFont="1" applyBorder="1" applyAlignment="1" applyProtection="1">
      <alignment horizontal="left" vertical="center" shrinkToFit="1"/>
      <protection hidden="1"/>
    </xf>
    <xf numFmtId="0" fontId="28" fillId="0" borderId="7" xfId="0" applyFont="1" applyBorder="1" applyAlignment="1" applyProtection="1">
      <alignment horizontal="right" vertical="center"/>
      <protection hidden="1"/>
    </xf>
    <xf numFmtId="0" fontId="28" fillId="0" borderId="15" xfId="0" applyFont="1" applyBorder="1" applyAlignment="1" applyProtection="1">
      <alignment horizontal="right" vertical="center"/>
      <protection hidden="1"/>
    </xf>
    <xf numFmtId="0" fontId="21" fillId="0" borderId="11" xfId="0" applyFont="1" applyBorder="1" applyAlignment="1" applyProtection="1">
      <alignment horizontal="right" vertical="center" shrinkToFit="1"/>
      <protection hidden="1"/>
    </xf>
    <xf numFmtId="0" fontId="28" fillId="0" borderId="19" xfId="0" applyFont="1" applyBorder="1" applyAlignment="1" applyProtection="1">
      <alignment horizontal="center" vertical="center" shrinkToFit="1"/>
      <protection hidden="1"/>
    </xf>
    <xf numFmtId="0" fontId="28" fillId="0" borderId="16" xfId="0" applyFont="1" applyBorder="1" applyAlignment="1" applyProtection="1">
      <alignment horizontal="center" vertical="center" shrinkToFit="1"/>
      <protection hidden="1"/>
    </xf>
    <xf numFmtId="0" fontId="28" fillId="0" borderId="17" xfId="0" applyFont="1" applyBorder="1" applyAlignment="1" applyProtection="1">
      <alignment horizontal="center" vertical="center" shrinkToFit="1"/>
      <protection hidden="1"/>
    </xf>
    <xf numFmtId="0" fontId="28" fillId="3" borderId="19" xfId="0" applyFont="1" applyFill="1" applyBorder="1" applyAlignment="1" applyProtection="1">
      <alignment horizontal="center" vertical="center"/>
      <protection locked="0"/>
    </xf>
    <xf numFmtId="0" fontId="28" fillId="3" borderId="16" xfId="0" applyFont="1" applyFill="1" applyBorder="1" applyAlignment="1" applyProtection="1">
      <alignment horizontal="center" vertical="center"/>
      <protection locked="0"/>
    </xf>
    <xf numFmtId="49" fontId="21" fillId="2" borderId="7" xfId="0" applyNumberFormat="1" applyFont="1" applyFill="1" applyBorder="1" applyAlignment="1" applyProtection="1">
      <alignment horizontal="center" vertical="center" shrinkToFit="1"/>
      <protection locked="0"/>
    </xf>
    <xf numFmtId="49" fontId="21" fillId="2" borderId="7" xfId="0" applyNumberFormat="1" applyFont="1" applyFill="1" applyBorder="1" applyAlignment="1" applyProtection="1">
      <alignment horizontal="left" vertical="center" shrinkToFit="1"/>
      <protection locked="0"/>
    </xf>
    <xf numFmtId="49" fontId="21" fillId="3" borderId="7" xfId="0" applyNumberFormat="1" applyFont="1" applyFill="1" applyBorder="1" applyAlignment="1" applyProtection="1">
      <alignment horizontal="left" vertical="center" shrinkToFit="1"/>
      <protection locked="0"/>
    </xf>
    <xf numFmtId="166" fontId="21" fillId="0" borderId="0" xfId="0" applyNumberFormat="1" applyFont="1" applyBorder="1" applyAlignment="1" applyProtection="1">
      <alignment horizontal="left" vertical="center" shrinkToFit="1"/>
      <protection hidden="1"/>
    </xf>
    <xf numFmtId="0" fontId="30" fillId="0" borderId="16" xfId="0" applyNumberFormat="1" applyFont="1" applyFill="1" applyBorder="1" applyAlignment="1" applyProtection="1">
      <alignment horizontal="center" vertical="center" shrinkToFit="1"/>
      <protection hidden="1"/>
    </xf>
    <xf numFmtId="0" fontId="29" fillId="0" borderId="10" xfId="0" applyFont="1" applyBorder="1" applyAlignment="1" applyProtection="1">
      <alignment horizontal="left" vertical="center"/>
      <protection hidden="1"/>
    </xf>
    <xf numFmtId="0" fontId="29" fillId="0" borderId="11" xfId="0" applyFont="1" applyBorder="1" applyAlignment="1" applyProtection="1">
      <alignment horizontal="left" vertical="center"/>
      <protection hidden="1"/>
    </xf>
    <xf numFmtId="0" fontId="29" fillId="0" borderId="0" xfId="0" applyFont="1" applyBorder="1" applyAlignment="1" applyProtection="1">
      <alignment horizontal="left" vertical="top" shrinkToFit="1"/>
      <protection hidden="1"/>
    </xf>
    <xf numFmtId="0" fontId="21" fillId="0" borderId="13" xfId="0" applyFont="1" applyBorder="1" applyAlignment="1" applyProtection="1">
      <alignment horizontal="center" vertical="center" shrinkToFit="1"/>
      <protection hidden="1"/>
    </xf>
    <xf numFmtId="0" fontId="21" fillId="0" borderId="0" xfId="0" applyFont="1" applyBorder="1" applyAlignment="1" applyProtection="1">
      <alignment horizontal="center" vertical="center" shrinkToFit="1"/>
      <protection hidden="1"/>
    </xf>
    <xf numFmtId="0" fontId="27" fillId="0" borderId="13" xfId="0" applyFont="1" applyBorder="1" applyAlignment="1" applyProtection="1">
      <alignment horizontal="center" vertical="center"/>
      <protection hidden="1"/>
    </xf>
    <xf numFmtId="0" fontId="27" fillId="0" borderId="0" xfId="0" applyFont="1" applyBorder="1" applyAlignment="1" applyProtection="1">
      <alignment horizontal="center" vertical="center"/>
      <protection hidden="1"/>
    </xf>
    <xf numFmtId="164" fontId="21" fillId="3" borderId="7" xfId="0" applyNumberFormat="1" applyFont="1" applyFill="1" applyBorder="1" applyAlignment="1" applyProtection="1">
      <alignment horizontal="center" vertical="center" shrinkToFit="1"/>
      <protection locked="0"/>
    </xf>
    <xf numFmtId="164" fontId="21" fillId="3" borderId="15" xfId="0" applyNumberFormat="1" applyFont="1" applyFill="1" applyBorder="1" applyAlignment="1" applyProtection="1">
      <alignment horizontal="center" vertical="center" shrinkToFit="1"/>
      <protection locked="0"/>
    </xf>
    <xf numFmtId="0" fontId="28" fillId="3" borderId="18" xfId="0" applyFont="1" applyFill="1" applyBorder="1" applyAlignment="1" applyProtection="1">
      <alignment horizontal="center" vertical="center"/>
      <protection locked="0"/>
    </xf>
    <xf numFmtId="0" fontId="28" fillId="3" borderId="7" xfId="0" applyFont="1" applyFill="1" applyBorder="1" applyAlignment="1" applyProtection="1">
      <alignment horizontal="center" vertical="center"/>
      <protection locked="0"/>
    </xf>
    <xf numFmtId="49" fontId="21" fillId="3" borderId="10" xfId="0" applyNumberFormat="1" applyFont="1" applyFill="1" applyBorder="1" applyAlignment="1" applyProtection="1">
      <alignment horizontal="left" vertical="top" wrapText="1" shrinkToFit="1"/>
      <protection locked="0"/>
    </xf>
    <xf numFmtId="49" fontId="21" fillId="3" borderId="11" xfId="0" applyNumberFormat="1" applyFont="1" applyFill="1" applyBorder="1" applyAlignment="1" applyProtection="1">
      <alignment horizontal="left" vertical="top" shrinkToFit="1"/>
      <protection locked="0"/>
    </xf>
    <xf numFmtId="49" fontId="21" fillId="3" borderId="12" xfId="0" applyNumberFormat="1" applyFont="1" applyFill="1" applyBorder="1" applyAlignment="1" applyProtection="1">
      <alignment horizontal="left" vertical="top" shrinkToFit="1"/>
      <protection locked="0"/>
    </xf>
    <xf numFmtId="49" fontId="21" fillId="3" borderId="13" xfId="0" applyNumberFormat="1" applyFont="1" applyFill="1" applyBorder="1" applyAlignment="1" applyProtection="1">
      <alignment horizontal="left" vertical="top" wrapText="1" shrinkToFit="1"/>
      <protection locked="0"/>
    </xf>
    <xf numFmtId="49" fontId="21" fillId="3" borderId="0" xfId="0" applyNumberFormat="1" applyFont="1" applyFill="1" applyBorder="1" applyAlignment="1" applyProtection="1">
      <alignment horizontal="left" vertical="top" shrinkToFit="1"/>
      <protection locked="0"/>
    </xf>
    <xf numFmtId="49" fontId="21" fillId="3" borderId="14" xfId="0" applyNumberFormat="1" applyFont="1" applyFill="1" applyBorder="1" applyAlignment="1" applyProtection="1">
      <alignment horizontal="left" vertical="top" shrinkToFit="1"/>
      <protection locked="0"/>
    </xf>
    <xf numFmtId="49" fontId="21" fillId="3" borderId="13" xfId="0" applyNumberFormat="1" applyFont="1" applyFill="1" applyBorder="1" applyAlignment="1" applyProtection="1">
      <alignment horizontal="left" vertical="top" shrinkToFit="1"/>
      <protection locked="0"/>
    </xf>
    <xf numFmtId="49" fontId="21" fillId="3" borderId="18" xfId="0" applyNumberFormat="1" applyFont="1" applyFill="1" applyBorder="1" applyAlignment="1" applyProtection="1">
      <alignment horizontal="left" vertical="top" shrinkToFit="1"/>
      <protection locked="0"/>
    </xf>
    <xf numFmtId="49" fontId="21" fillId="3" borderId="7" xfId="0" applyNumberFormat="1" applyFont="1" applyFill="1" applyBorder="1" applyAlignment="1" applyProtection="1">
      <alignment horizontal="left" vertical="top" shrinkToFit="1"/>
      <protection locked="0"/>
    </xf>
    <xf numFmtId="49" fontId="21" fillId="3" borderId="15" xfId="0" applyNumberFormat="1" applyFont="1" applyFill="1" applyBorder="1" applyAlignment="1" applyProtection="1">
      <alignment horizontal="left" vertical="top" shrinkToFit="1"/>
      <protection locked="0"/>
    </xf>
    <xf numFmtId="0" fontId="30" fillId="0" borderId="7" xfId="0" applyFont="1" applyBorder="1" applyAlignment="1" applyProtection="1">
      <alignment horizontal="center" vertical="center" shrinkToFit="1"/>
      <protection hidden="1"/>
    </xf>
    <xf numFmtId="0" fontId="28" fillId="0" borderId="0" xfId="0" applyFont="1" applyBorder="1" applyAlignment="1" applyProtection="1">
      <alignment horizontal="right" vertical="center"/>
      <protection hidden="1"/>
    </xf>
    <xf numFmtId="0" fontId="28" fillId="0" borderId="14" xfId="0" applyFont="1" applyBorder="1" applyAlignment="1" applyProtection="1">
      <alignment horizontal="right" vertical="center"/>
      <protection hidden="1"/>
    </xf>
    <xf numFmtId="168" fontId="21" fillId="3" borderId="7" xfId="0" applyNumberFormat="1" applyFont="1" applyFill="1" applyBorder="1" applyAlignment="1" applyProtection="1">
      <alignment horizontal="left" vertical="center" shrinkToFit="1"/>
      <protection locked="0"/>
    </xf>
    <xf numFmtId="0" fontId="21" fillId="0" borderId="16" xfId="0" applyFont="1" applyBorder="1" applyAlignment="1" applyProtection="1">
      <alignment horizontal="left" vertical="center" shrinkToFit="1"/>
      <protection hidden="1"/>
    </xf>
    <xf numFmtId="0" fontId="40" fillId="4" borderId="29" xfId="0" applyFont="1" applyFill="1" applyBorder="1" applyAlignment="1" applyProtection="1">
      <alignment horizontal="center" vertical="center" shrinkToFit="1"/>
      <protection hidden="1"/>
    </xf>
    <xf numFmtId="0" fontId="40" fillId="4" borderId="30" xfId="0" applyFont="1" applyFill="1" applyBorder="1" applyAlignment="1" applyProtection="1">
      <alignment horizontal="center" vertical="center" shrinkToFit="1"/>
      <protection hidden="1"/>
    </xf>
    <xf numFmtId="0" fontId="40" fillId="4" borderId="30" xfId="0" applyFont="1" applyFill="1" applyBorder="1" applyAlignment="1" applyProtection="1">
      <alignment horizontal="left" vertical="center" shrinkToFit="1"/>
      <protection hidden="1"/>
    </xf>
    <xf numFmtId="0" fontId="40" fillId="4" borderId="31" xfId="0" applyFont="1" applyFill="1" applyBorder="1" applyAlignment="1" applyProtection="1">
      <alignment horizontal="left" vertical="center" shrinkToFit="1"/>
      <protection hidden="1"/>
    </xf>
    <xf numFmtId="0" fontId="29" fillId="0" borderId="0" xfId="0" applyFont="1" applyBorder="1" applyAlignment="1" applyProtection="1">
      <alignment horizontal="left" vertical="center" shrinkToFit="1"/>
      <protection hidden="1"/>
    </xf>
    <xf numFmtId="49" fontId="21" fillId="2" borderId="7" xfId="0" applyNumberFormat="1" applyFont="1" applyFill="1" applyBorder="1" applyAlignment="1" applyProtection="1">
      <alignment horizontal="left" vertical="center" wrapText="1" shrinkToFit="1"/>
      <protection locked="0"/>
    </xf>
    <xf numFmtId="0" fontId="29" fillId="0" borderId="0" xfId="0" applyFont="1" applyBorder="1" applyAlignment="1" applyProtection="1">
      <alignment horizontal="left" vertical="center" wrapText="1" shrinkToFit="1"/>
      <protection hidden="1"/>
    </xf>
    <xf numFmtId="0" fontId="27" fillId="6" borderId="20" xfId="0" applyFont="1" applyFill="1" applyBorder="1" applyAlignment="1" applyProtection="1">
      <alignment horizontal="center" vertical="center" shrinkToFit="1"/>
      <protection hidden="1"/>
    </xf>
    <xf numFmtId="0" fontId="27" fillId="6" borderId="21" xfId="0" applyFont="1" applyFill="1" applyBorder="1" applyAlignment="1" applyProtection="1">
      <alignment horizontal="center" vertical="center" shrinkToFit="1"/>
      <protection hidden="1"/>
    </xf>
    <xf numFmtId="0" fontId="27" fillId="6" borderId="22" xfId="0" applyFont="1" applyFill="1" applyBorder="1" applyAlignment="1" applyProtection="1">
      <alignment horizontal="center" vertical="center" shrinkToFit="1"/>
      <protection hidden="1"/>
    </xf>
    <xf numFmtId="0" fontId="21" fillId="0" borderId="1" xfId="0" applyFont="1" applyFill="1" applyBorder="1" applyAlignment="1" applyProtection="1">
      <alignment horizontal="left" vertical="center" shrinkToFit="1"/>
      <protection hidden="1"/>
    </xf>
    <xf numFmtId="0" fontId="21" fillId="0" borderId="4" xfId="0" applyFont="1" applyFill="1" applyBorder="1" applyAlignment="1" applyProtection="1">
      <alignment horizontal="left" vertical="center" shrinkToFit="1"/>
      <protection hidden="1"/>
    </xf>
    <xf numFmtId="166" fontId="21" fillId="0" borderId="7" xfId="0" applyNumberFormat="1" applyFont="1" applyFill="1" applyBorder="1" applyAlignment="1" applyProtection="1">
      <alignment horizontal="center" vertical="center" shrinkToFit="1"/>
      <protection hidden="1"/>
    </xf>
    <xf numFmtId="0" fontId="30" fillId="0" borderId="2" xfId="0" applyFont="1" applyBorder="1" applyAlignment="1" applyProtection="1">
      <alignment horizontal="left" vertical="center" shrinkToFit="1"/>
      <protection hidden="1"/>
    </xf>
    <xf numFmtId="164" fontId="30" fillId="0" borderId="2" xfId="0" applyNumberFormat="1" applyFont="1" applyBorder="1" applyAlignment="1" applyProtection="1">
      <alignment horizontal="left" vertical="center" shrinkToFit="1"/>
      <protection hidden="1"/>
    </xf>
    <xf numFmtId="0" fontId="30" fillId="0" borderId="7" xfId="0" applyFont="1" applyFill="1" applyBorder="1" applyAlignment="1" applyProtection="1">
      <alignment horizontal="left" vertical="center" shrinkToFit="1"/>
      <protection hidden="1"/>
    </xf>
    <xf numFmtId="164" fontId="21" fillId="2" borderId="30" xfId="0" applyNumberFormat="1" applyFont="1" applyFill="1" applyBorder="1" applyAlignment="1" applyProtection="1">
      <alignment horizontal="center" vertical="center" shrinkToFit="1"/>
      <protection locked="0"/>
    </xf>
    <xf numFmtId="1" fontId="21" fillId="0" borderId="7" xfId="0" applyNumberFormat="1" applyFont="1" applyFill="1" applyBorder="1" applyAlignment="1" applyProtection="1">
      <alignment horizontal="center" vertical="center" shrinkToFit="1"/>
      <protection hidden="1"/>
    </xf>
    <xf numFmtId="2" fontId="21" fillId="2" borderId="7" xfId="0" applyNumberFormat="1" applyFont="1" applyFill="1" applyBorder="1" applyAlignment="1" applyProtection="1">
      <alignment horizontal="center" vertical="center" shrinkToFit="1"/>
      <protection locked="0"/>
    </xf>
    <xf numFmtId="0" fontId="22" fillId="4" borderId="20" xfId="0" applyFont="1" applyFill="1" applyBorder="1" applyAlignment="1" applyProtection="1">
      <alignment horizontal="center" vertical="center" wrapText="1" shrinkToFit="1"/>
      <protection hidden="1"/>
    </xf>
    <xf numFmtId="0" fontId="22" fillId="4" borderId="21" xfId="0" applyFont="1" applyFill="1" applyBorder="1" applyAlignment="1" applyProtection="1">
      <alignment horizontal="center" vertical="center" shrinkToFit="1"/>
      <protection hidden="1"/>
    </xf>
    <xf numFmtId="0" fontId="22" fillId="4" borderId="22" xfId="0" applyFont="1" applyFill="1" applyBorder="1" applyAlignment="1" applyProtection="1">
      <alignment horizontal="center" vertical="center" shrinkToFit="1"/>
      <protection hidden="1"/>
    </xf>
    <xf numFmtId="0" fontId="29" fillId="4" borderId="19" xfId="0" applyFont="1" applyFill="1" applyBorder="1" applyAlignment="1" applyProtection="1">
      <alignment horizontal="left" vertical="center" shrinkToFit="1"/>
      <protection hidden="1"/>
    </xf>
    <xf numFmtId="0" fontId="29" fillId="4" borderId="16" xfId="0" applyFont="1" applyFill="1" applyBorder="1" applyAlignment="1" applyProtection="1">
      <alignment horizontal="left" vertical="center" shrinkToFit="1"/>
      <protection hidden="1"/>
    </xf>
    <xf numFmtId="0" fontId="29" fillId="4" borderId="17" xfId="0" applyFont="1" applyFill="1" applyBorder="1" applyAlignment="1" applyProtection="1">
      <alignment horizontal="left" vertical="center" shrinkToFit="1"/>
      <protection hidden="1"/>
    </xf>
    <xf numFmtId="49" fontId="21" fillId="0" borderId="0" xfId="0" applyNumberFormat="1" applyFont="1" applyFill="1" applyBorder="1" applyAlignment="1" applyProtection="1">
      <alignment horizontal="right" vertical="center" shrinkToFit="1"/>
      <protection hidden="1"/>
    </xf>
    <xf numFmtId="0" fontId="37" fillId="7" borderId="3" xfId="0" applyFont="1" applyFill="1" applyBorder="1" applyAlignment="1" applyProtection="1">
      <alignment horizontal="center" vertical="center" shrinkToFit="1"/>
      <protection hidden="1"/>
    </xf>
    <xf numFmtId="0" fontId="37" fillId="7" borderId="1" xfId="0" applyFont="1" applyFill="1" applyBorder="1" applyAlignment="1" applyProtection="1">
      <alignment horizontal="center" vertical="center" shrinkToFit="1"/>
      <protection hidden="1"/>
    </xf>
    <xf numFmtId="0" fontId="37" fillId="7" borderId="4" xfId="0" applyFont="1" applyFill="1" applyBorder="1" applyAlignment="1" applyProtection="1">
      <alignment horizontal="center" vertical="center" shrinkToFit="1"/>
      <protection hidden="1"/>
    </xf>
    <xf numFmtId="0" fontId="27" fillId="5" borderId="20" xfId="0" applyFont="1" applyFill="1" applyBorder="1" applyAlignment="1" applyProtection="1">
      <alignment horizontal="center" vertical="center" shrinkToFit="1"/>
      <protection hidden="1"/>
    </xf>
    <xf numFmtId="0" fontId="27" fillId="5" borderId="21" xfId="0" applyFont="1" applyFill="1" applyBorder="1" applyAlignment="1" applyProtection="1">
      <alignment horizontal="center" vertical="center" shrinkToFit="1"/>
      <protection hidden="1"/>
    </xf>
    <xf numFmtId="0" fontId="27" fillId="5" borderId="22" xfId="0" applyFont="1" applyFill="1" applyBorder="1" applyAlignment="1" applyProtection="1">
      <alignment horizontal="center" vertical="center" shrinkToFit="1"/>
      <protection hidden="1"/>
    </xf>
    <xf numFmtId="0" fontId="21" fillId="3" borderId="7" xfId="0" applyFont="1" applyFill="1" applyBorder="1" applyAlignment="1" applyProtection="1">
      <alignment horizontal="center" vertical="center"/>
      <protection locked="0"/>
    </xf>
    <xf numFmtId="167" fontId="21" fillId="3" borderId="7" xfId="0" applyNumberFormat="1" applyFont="1" applyFill="1" applyBorder="1" applyAlignment="1" applyProtection="1">
      <alignment horizontal="left" vertical="center" shrinkToFit="1"/>
      <protection locked="0"/>
    </xf>
    <xf numFmtId="0" fontId="30" fillId="0" borderId="0" xfId="0" applyFont="1" applyBorder="1" applyAlignment="1" applyProtection="1">
      <alignment horizontal="center" vertical="center" shrinkToFit="1"/>
      <protection hidden="1"/>
    </xf>
    <xf numFmtId="0" fontId="30" fillId="0" borderId="7" xfId="0" applyFont="1" applyBorder="1" applyAlignment="1" applyProtection="1">
      <alignment horizontal="left" vertical="center"/>
      <protection hidden="1"/>
    </xf>
    <xf numFmtId="0" fontId="41" fillId="0" borderId="10" xfId="0" applyFont="1" applyBorder="1" applyAlignment="1" applyProtection="1">
      <alignment horizontal="left" vertical="top" wrapText="1"/>
      <protection hidden="1"/>
    </xf>
    <xf numFmtId="0" fontId="43" fillId="0" borderId="11" xfId="0" applyFont="1" applyBorder="1" applyAlignment="1" applyProtection="1">
      <alignment horizontal="left" vertical="top" wrapText="1"/>
      <protection hidden="1"/>
    </xf>
    <xf numFmtId="0" fontId="43" fillId="0" borderId="12" xfId="0" applyFont="1" applyBorder="1" applyAlignment="1" applyProtection="1">
      <alignment horizontal="left" vertical="top" wrapText="1"/>
      <protection hidden="1"/>
    </xf>
    <xf numFmtId="0" fontId="43" fillId="0" borderId="13" xfId="0" applyFont="1" applyBorder="1" applyAlignment="1" applyProtection="1">
      <alignment horizontal="left" vertical="top" wrapText="1"/>
      <protection hidden="1"/>
    </xf>
    <xf numFmtId="0" fontId="43" fillId="0" borderId="0" xfId="0" applyFont="1" applyBorder="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43" fillId="0" borderId="18" xfId="0" applyFont="1" applyBorder="1" applyAlignment="1" applyProtection="1">
      <alignment horizontal="left" vertical="top" wrapText="1"/>
      <protection hidden="1"/>
    </xf>
    <xf numFmtId="0" fontId="43" fillId="0" borderId="7" xfId="0" applyFont="1" applyBorder="1" applyAlignment="1" applyProtection="1">
      <alignment horizontal="left" vertical="top" wrapText="1"/>
      <protection hidden="1"/>
    </xf>
    <xf numFmtId="0" fontId="43" fillId="0" borderId="15" xfId="0" applyFont="1" applyBorder="1" applyAlignment="1" applyProtection="1">
      <alignment horizontal="left" vertical="top" wrapText="1"/>
      <protection hidden="1"/>
    </xf>
    <xf numFmtId="0" fontId="30" fillId="0" borderId="21" xfId="0" applyFont="1" applyBorder="1" applyAlignment="1" applyProtection="1">
      <alignment horizontal="left" vertical="center" shrinkToFit="1"/>
      <protection hidden="1"/>
    </xf>
    <xf numFmtId="164" fontId="21" fillId="0" borderId="0" xfId="0" applyNumberFormat="1" applyFont="1" applyBorder="1" applyAlignment="1" applyProtection="1">
      <alignment horizontal="right" vertical="center" shrinkToFit="1"/>
      <protection hidden="1"/>
    </xf>
    <xf numFmtId="168" fontId="21" fillId="2" borderId="7" xfId="0" applyNumberFormat="1" applyFont="1" applyFill="1" applyBorder="1" applyAlignment="1" applyProtection="1">
      <alignment horizontal="left" vertical="center" shrinkToFit="1"/>
      <protection locked="0"/>
    </xf>
    <xf numFmtId="168" fontId="21" fillId="2" borderId="15" xfId="0" applyNumberFormat="1" applyFont="1" applyFill="1" applyBorder="1" applyAlignment="1" applyProtection="1">
      <alignment horizontal="left" vertical="center" shrinkToFit="1"/>
      <protection locked="0"/>
    </xf>
    <xf numFmtId="164" fontId="30" fillId="0" borderId="21" xfId="0" applyNumberFormat="1" applyFont="1" applyBorder="1" applyAlignment="1" applyProtection="1">
      <alignment horizontal="left" vertical="center" shrinkToFit="1"/>
      <protection hidden="1"/>
    </xf>
    <xf numFmtId="164" fontId="30" fillId="0" borderId="37" xfId="0" applyNumberFormat="1" applyFont="1" applyBorder="1" applyAlignment="1" applyProtection="1">
      <alignment horizontal="center" vertical="center" shrinkToFit="1"/>
      <protection hidden="1"/>
    </xf>
    <xf numFmtId="164" fontId="30" fillId="0" borderId="1" xfId="0" applyNumberFormat="1" applyFont="1" applyBorder="1" applyAlignment="1" applyProtection="1">
      <alignment horizontal="center" vertical="center" shrinkToFit="1"/>
      <protection hidden="1"/>
    </xf>
    <xf numFmtId="164" fontId="30" fillId="0" borderId="4" xfId="0" applyNumberFormat="1" applyFont="1" applyBorder="1" applyAlignment="1" applyProtection="1">
      <alignment horizontal="center" vertical="center" shrinkToFit="1"/>
      <protection hidden="1"/>
    </xf>
    <xf numFmtId="164" fontId="30" fillId="0" borderId="27" xfId="0" applyNumberFormat="1" applyFont="1" applyBorder="1" applyAlignment="1" applyProtection="1">
      <alignment horizontal="center" vertical="center" shrinkToFit="1"/>
      <protection hidden="1"/>
    </xf>
    <xf numFmtId="164" fontId="30" fillId="0" borderId="2" xfId="0" applyNumberFormat="1" applyFont="1" applyBorder="1" applyAlignment="1" applyProtection="1">
      <alignment horizontal="center" vertical="center" shrinkToFit="1"/>
      <protection hidden="1"/>
    </xf>
    <xf numFmtId="164" fontId="30" fillId="0" borderId="9" xfId="0" applyNumberFormat="1" applyFont="1" applyBorder="1" applyAlignment="1" applyProtection="1">
      <alignment horizontal="center" vertical="center" shrinkToFit="1"/>
      <protection hidden="1"/>
    </xf>
    <xf numFmtId="0" fontId="30" fillId="0" borderId="3" xfId="0" applyFont="1" applyBorder="1" applyAlignment="1" applyProtection="1">
      <alignment horizontal="center" vertical="center" wrapText="1" shrinkToFit="1"/>
      <protection hidden="1"/>
    </xf>
    <xf numFmtId="0" fontId="30" fillId="0" borderId="1" xfId="0" applyFont="1" applyBorder="1" applyAlignment="1" applyProtection="1">
      <alignment horizontal="center" vertical="center" shrinkToFit="1"/>
      <protection hidden="1"/>
    </xf>
    <xf numFmtId="0" fontId="30" fillId="0" borderId="36" xfId="0" applyFont="1" applyBorder="1" applyAlignment="1" applyProtection="1">
      <alignment horizontal="center" vertical="center" shrinkToFit="1"/>
      <protection hidden="1"/>
    </xf>
    <xf numFmtId="0" fontId="30" fillId="0" borderId="8" xfId="0" applyFont="1" applyBorder="1" applyAlignment="1" applyProtection="1">
      <alignment horizontal="center" vertical="center" shrinkToFit="1"/>
      <protection hidden="1"/>
    </xf>
    <xf numFmtId="0" fontId="30" fillId="0" borderId="2" xfId="0" applyFont="1" applyBorder="1" applyAlignment="1" applyProtection="1">
      <alignment horizontal="center" vertical="center" shrinkToFit="1"/>
      <protection hidden="1"/>
    </xf>
    <xf numFmtId="0" fontId="30" fillId="0" borderId="28" xfId="0" applyFont="1" applyBorder="1" applyAlignment="1" applyProtection="1">
      <alignment horizontal="center" vertical="center" shrinkToFit="1"/>
      <protection hidden="1"/>
    </xf>
    <xf numFmtId="49" fontId="30" fillId="0" borderId="7" xfId="0" applyNumberFormat="1" applyFont="1" applyFill="1" applyBorder="1" applyAlignment="1" applyProtection="1">
      <alignment horizontal="center" vertical="center" shrinkToFit="1"/>
      <protection hidden="1"/>
    </xf>
    <xf numFmtId="0" fontId="21" fillId="0" borderId="11" xfId="0" applyFont="1" applyFill="1" applyBorder="1" applyAlignment="1" applyProtection="1">
      <alignment horizontal="left" vertical="center" shrinkToFit="1"/>
      <protection hidden="1"/>
    </xf>
    <xf numFmtId="164" fontId="30" fillId="0" borderId="0" xfId="0" applyNumberFormat="1" applyFont="1" applyBorder="1" applyAlignment="1" applyProtection="1">
      <alignment horizontal="left" vertical="center" shrinkToFit="1"/>
      <protection hidden="1"/>
    </xf>
    <xf numFmtId="164" fontId="30" fillId="0" borderId="9" xfId="0" applyNumberFormat="1" applyFont="1" applyBorder="1" applyAlignment="1" applyProtection="1">
      <alignment horizontal="left" vertical="center" shrinkToFit="1"/>
      <protection hidden="1"/>
    </xf>
    <xf numFmtId="164" fontId="21" fillId="2" borderId="16" xfId="0" applyNumberFormat="1" applyFont="1" applyFill="1" applyBorder="1" applyAlignment="1" applyProtection="1">
      <alignment horizontal="center" vertical="center" shrinkToFit="1"/>
      <protection locked="0"/>
    </xf>
    <xf numFmtId="169" fontId="21" fillId="0" borderId="16" xfId="0" applyNumberFormat="1" applyFont="1" applyFill="1" applyBorder="1" applyAlignment="1" applyProtection="1">
      <alignment horizontal="center" vertical="center" shrinkToFit="1"/>
      <protection hidden="1"/>
    </xf>
    <xf numFmtId="164" fontId="21" fillId="0" borderId="7" xfId="0" applyNumberFormat="1" applyFont="1" applyFill="1" applyBorder="1" applyAlignment="1" applyProtection="1">
      <alignment horizontal="center" vertical="center" shrinkToFit="1"/>
      <protection hidden="1"/>
    </xf>
    <xf numFmtId="0" fontId="30" fillId="0" borderId="7" xfId="0" applyNumberFormat="1" applyFont="1" applyFill="1" applyBorder="1" applyAlignment="1" applyProtection="1">
      <alignment horizontal="center" vertical="center" shrinkToFit="1"/>
      <protection hidden="1"/>
    </xf>
    <xf numFmtId="0" fontId="40" fillId="4" borderId="3" xfId="0" applyFont="1" applyFill="1" applyBorder="1" applyAlignment="1" applyProtection="1">
      <alignment horizontal="center" vertical="center" shrinkToFit="1"/>
      <protection hidden="1"/>
    </xf>
    <xf numFmtId="0" fontId="40" fillId="4" borderId="1" xfId="0" applyFont="1" applyFill="1" applyBorder="1" applyAlignment="1" applyProtection="1">
      <alignment horizontal="center" vertical="center" shrinkToFit="1"/>
      <protection hidden="1"/>
    </xf>
    <xf numFmtId="0" fontId="40" fillId="4" borderId="1" xfId="0" applyFont="1" applyFill="1" applyBorder="1" applyAlignment="1" applyProtection="1">
      <alignment horizontal="left" vertical="center" shrinkToFit="1"/>
      <protection hidden="1"/>
    </xf>
    <xf numFmtId="0" fontId="40" fillId="4" borderId="4" xfId="0" applyFont="1" applyFill="1" applyBorder="1" applyAlignment="1" applyProtection="1">
      <alignment horizontal="left" vertical="center" shrinkToFit="1"/>
      <protection hidden="1"/>
    </xf>
    <xf numFmtId="2" fontId="21" fillId="2" borderId="30" xfId="0" applyNumberFormat="1" applyFont="1" applyFill="1" applyBorder="1" applyAlignment="1" applyProtection="1">
      <alignment horizontal="center" vertical="center" shrinkToFit="1"/>
      <protection locked="0"/>
    </xf>
    <xf numFmtId="2" fontId="21" fillId="2" borderId="31" xfId="0" applyNumberFormat="1" applyFont="1" applyFill="1" applyBorder="1" applyAlignment="1" applyProtection="1">
      <alignment horizontal="center" vertical="center" shrinkToFit="1"/>
      <protection locked="0"/>
    </xf>
    <xf numFmtId="0" fontId="30" fillId="6" borderId="2" xfId="0" applyFont="1" applyFill="1" applyBorder="1" applyAlignment="1" applyProtection="1">
      <alignment horizontal="center" vertical="center"/>
      <protection hidden="1"/>
    </xf>
    <xf numFmtId="0" fontId="21" fillId="0" borderId="1" xfId="0" applyFont="1" applyBorder="1" applyAlignment="1" applyProtection="1">
      <alignment horizontal="right" vertical="center" shrinkToFit="1"/>
      <protection hidden="1"/>
    </xf>
    <xf numFmtId="0" fontId="21" fillId="0" borderId="11" xfId="0" applyFont="1" applyBorder="1" applyAlignment="1" applyProtection="1">
      <alignment horizontal="center" vertical="center" shrinkToFit="1"/>
      <protection hidden="1"/>
    </xf>
    <xf numFmtId="0" fontId="21" fillId="0" borderId="0" xfId="0" applyFont="1" applyFill="1" applyBorder="1" applyAlignment="1" applyProtection="1">
      <alignment horizontal="left" vertical="center" shrinkToFit="1"/>
      <protection hidden="1"/>
    </xf>
    <xf numFmtId="0" fontId="37" fillId="0" borderId="1" xfId="0" applyFont="1" applyBorder="1" applyAlignment="1" applyProtection="1">
      <alignment horizontal="left" shrinkToFit="1"/>
      <protection hidden="1"/>
    </xf>
    <xf numFmtId="0" fontId="30" fillId="0" borderId="7" xfId="0" applyFont="1" applyFill="1" applyBorder="1" applyAlignment="1" applyProtection="1">
      <alignment horizontal="center" vertical="center" shrinkToFit="1"/>
      <protection hidden="1"/>
    </xf>
    <xf numFmtId="0" fontId="30" fillId="0" borderId="13" xfId="0" applyFont="1" applyBorder="1" applyAlignment="1" applyProtection="1">
      <alignment horizontal="center" vertical="center" shrinkToFit="1"/>
      <protection hidden="1"/>
    </xf>
    <xf numFmtId="49" fontId="21" fillId="0" borderId="0" xfId="0" applyNumberFormat="1" applyFont="1" applyFill="1" applyBorder="1" applyAlignment="1" applyProtection="1">
      <alignment horizontal="left" vertical="center" wrapText="1" shrinkToFit="1"/>
      <protection hidden="1"/>
    </xf>
    <xf numFmtId="49" fontId="21" fillId="0" borderId="14" xfId="0" applyNumberFormat="1" applyFont="1" applyFill="1" applyBorder="1" applyAlignment="1" applyProtection="1">
      <alignment horizontal="left" vertical="center" wrapText="1" shrinkToFit="1"/>
      <protection hidden="1"/>
    </xf>
    <xf numFmtId="0" fontId="30" fillId="0" borderId="13" xfId="0" applyFont="1" applyBorder="1" applyAlignment="1" applyProtection="1">
      <alignment horizontal="center" vertical="center" wrapText="1" shrinkToFit="1"/>
      <protection hidden="1"/>
    </xf>
    <xf numFmtId="0" fontId="30" fillId="0" borderId="0" xfId="0" applyFont="1" applyBorder="1" applyAlignment="1" applyProtection="1">
      <alignment horizontal="center" vertical="center" wrapText="1" shrinkToFit="1"/>
      <protection hidden="1"/>
    </xf>
    <xf numFmtId="0" fontId="21" fillId="0" borderId="0" xfId="0" applyNumberFormat="1" applyFont="1" applyFill="1" applyBorder="1" applyAlignment="1" applyProtection="1">
      <alignment horizontal="left" vertical="center" wrapText="1" shrinkToFit="1"/>
      <protection hidden="1"/>
    </xf>
    <xf numFmtId="0" fontId="21" fillId="0" borderId="14" xfId="0" applyNumberFormat="1" applyFont="1" applyFill="1" applyBorder="1" applyAlignment="1" applyProtection="1">
      <alignment horizontal="left" vertical="center" wrapText="1" shrinkToFit="1"/>
      <protection hidden="1"/>
    </xf>
    <xf numFmtId="0" fontId="21" fillId="0" borderId="0" xfId="0" applyFont="1" applyFill="1" applyBorder="1" applyAlignment="1" applyProtection="1">
      <alignment horizontal="center" vertical="center" shrinkToFit="1"/>
      <protection hidden="1"/>
    </xf>
    <xf numFmtId="0" fontId="28" fillId="2" borderId="7" xfId="0" applyFont="1" applyFill="1" applyBorder="1" applyAlignment="1" applyProtection="1">
      <alignment horizontal="center" vertical="center"/>
      <protection locked="0"/>
    </xf>
    <xf numFmtId="164" fontId="30" fillId="2" borderId="21" xfId="0" applyNumberFormat="1" applyFont="1" applyFill="1" applyBorder="1" applyAlignment="1" applyProtection="1">
      <alignment horizontal="center" vertical="center" shrinkToFit="1"/>
      <protection locked="0"/>
    </xf>
    <xf numFmtId="0" fontId="34" fillId="0" borderId="7" xfId="0" applyFont="1" applyBorder="1" applyAlignment="1" applyProtection="1">
      <alignment horizontal="left" vertical="center" shrinkToFit="1"/>
      <protection hidden="1"/>
    </xf>
    <xf numFmtId="0" fontId="30" fillId="0" borderId="20" xfId="0" applyFont="1" applyBorder="1" applyAlignment="1" applyProtection="1">
      <alignment horizontal="left" vertical="center" shrinkToFit="1"/>
      <protection hidden="1"/>
    </xf>
    <xf numFmtId="0" fontId="32" fillId="0" borderId="19" xfId="0" applyFont="1" applyBorder="1" applyAlignment="1" applyProtection="1">
      <alignment horizontal="center" vertical="center" wrapText="1"/>
      <protection hidden="1"/>
    </xf>
    <xf numFmtId="0" fontId="32" fillId="0" borderId="16" xfId="0" applyFont="1" applyBorder="1" applyAlignment="1" applyProtection="1">
      <alignment horizontal="center" vertical="center" wrapText="1"/>
      <protection hidden="1"/>
    </xf>
    <xf numFmtId="0" fontId="32" fillId="0" borderId="17" xfId="0" applyFont="1" applyBorder="1" applyAlignment="1" applyProtection="1">
      <alignment horizontal="center" vertical="center" wrapText="1"/>
      <protection hidden="1"/>
    </xf>
    <xf numFmtId="0" fontId="21" fillId="0" borderId="13" xfId="0" applyFont="1" applyBorder="1" applyAlignment="1" applyProtection="1">
      <alignment horizontal="left" vertical="center" indent="1" shrinkToFit="1"/>
      <protection hidden="1"/>
    </xf>
    <xf numFmtId="0" fontId="21" fillId="0" borderId="0" xfId="0" applyFont="1" applyBorder="1" applyAlignment="1" applyProtection="1">
      <alignment horizontal="left" vertical="center" indent="1" shrinkToFit="1"/>
      <protection hidden="1"/>
    </xf>
    <xf numFmtId="0" fontId="21" fillId="0" borderId="0" xfId="0" applyFont="1" applyBorder="1" applyAlignment="1" applyProtection="1">
      <alignment horizontal="left" vertical="center" wrapText="1" shrinkToFit="1"/>
      <protection hidden="1"/>
    </xf>
    <xf numFmtId="0" fontId="21" fillId="0" borderId="14" xfId="0" applyFont="1" applyBorder="1" applyAlignment="1" applyProtection="1">
      <alignment horizontal="left" vertical="center" wrapText="1" shrinkToFit="1"/>
      <protection hidden="1"/>
    </xf>
    <xf numFmtId="0" fontId="21" fillId="0" borderId="11" xfId="0" applyFont="1" applyBorder="1" applyAlignment="1" applyProtection="1">
      <alignment horizontal="left" vertical="center" wrapText="1" shrinkToFit="1"/>
      <protection hidden="1"/>
    </xf>
    <xf numFmtId="0" fontId="21" fillId="0" borderId="12" xfId="0" applyFont="1" applyBorder="1" applyAlignment="1" applyProtection="1">
      <alignment horizontal="left" vertical="center" wrapText="1" shrinkToFit="1"/>
      <protection hidden="1"/>
    </xf>
    <xf numFmtId="0" fontId="21" fillId="0" borderId="0" xfId="0" applyFont="1" applyBorder="1" applyAlignment="1" applyProtection="1">
      <alignment horizontal="center" vertical="center" wrapText="1" shrinkToFit="1"/>
      <protection hidden="1"/>
    </xf>
    <xf numFmtId="0" fontId="21" fillId="0" borderId="17" xfId="0" applyFont="1" applyBorder="1" applyAlignment="1" applyProtection="1">
      <alignment horizontal="left" vertical="center" shrinkToFit="1"/>
      <protection hidden="1"/>
    </xf>
    <xf numFmtId="0" fontId="28" fillId="0" borderId="0" xfId="0" applyFont="1" applyBorder="1" applyAlignment="1" applyProtection="1">
      <alignment horizontal="left" vertical="center"/>
      <protection hidden="1"/>
    </xf>
    <xf numFmtId="0" fontId="28" fillId="0" borderId="14" xfId="0" applyFont="1" applyBorder="1" applyAlignment="1" applyProtection="1">
      <alignment horizontal="left" vertical="center"/>
      <protection hidden="1"/>
    </xf>
    <xf numFmtId="0" fontId="21" fillId="0" borderId="13" xfId="0" applyFont="1" applyBorder="1" applyAlignment="1" applyProtection="1">
      <alignment horizontal="right" vertical="center" shrinkToFit="1"/>
      <protection hidden="1"/>
    </xf>
    <xf numFmtId="0" fontId="15" fillId="0" borderId="24" xfId="0" applyFont="1" applyBorder="1" applyAlignment="1" applyProtection="1">
      <alignment horizontal="center" vertical="center"/>
      <protection hidden="1"/>
    </xf>
    <xf numFmtId="0" fontId="15" fillId="0" borderId="26" xfId="0" applyFont="1" applyBorder="1" applyAlignment="1" applyProtection="1">
      <alignment horizontal="center" vertical="center"/>
      <protection hidden="1"/>
    </xf>
    <xf numFmtId="0" fontId="15" fillId="0" borderId="25" xfId="0" applyFont="1" applyBorder="1" applyAlignment="1" applyProtection="1">
      <alignment horizontal="center" vertical="center"/>
      <protection hidden="1"/>
    </xf>
    <xf numFmtId="0" fontId="12" fillId="0" borderId="10"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12" fillId="0" borderId="18" xfId="0" applyFont="1" applyBorder="1" applyAlignment="1" applyProtection="1">
      <alignment horizontal="left" vertical="center" wrapText="1"/>
      <protection hidden="1"/>
    </xf>
    <xf numFmtId="0" fontId="12" fillId="0" borderId="7"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wrapText="1"/>
      <protection hidden="1"/>
    </xf>
    <xf numFmtId="0" fontId="15" fillId="0" borderId="13" xfId="0" applyFont="1" applyBorder="1" applyAlignment="1" applyProtection="1">
      <alignment horizontal="left" vertical="center" wrapText="1"/>
      <protection hidden="1"/>
    </xf>
    <xf numFmtId="0" fontId="15" fillId="0" borderId="0" xfId="0" applyFont="1" applyBorder="1" applyAlignment="1" applyProtection="1">
      <alignment horizontal="left" vertical="center" wrapText="1"/>
      <protection hidden="1"/>
    </xf>
    <xf numFmtId="0" fontId="15" fillId="0" borderId="14" xfId="0" applyFont="1" applyBorder="1" applyAlignment="1" applyProtection="1">
      <alignment horizontal="left" vertical="center" wrapText="1"/>
      <protection hidden="1"/>
    </xf>
    <xf numFmtId="0" fontId="15" fillId="0" borderId="13" xfId="0" applyFont="1" applyBorder="1" applyAlignment="1" applyProtection="1">
      <alignment horizontal="left" vertical="top" wrapText="1" indent="5"/>
      <protection hidden="1"/>
    </xf>
    <xf numFmtId="0" fontId="15" fillId="0" borderId="0" xfId="0" applyFont="1" applyBorder="1" applyAlignment="1" applyProtection="1">
      <alignment horizontal="left" vertical="top" wrapText="1" indent="5"/>
      <protection hidden="1"/>
    </xf>
    <xf numFmtId="0" fontId="15" fillId="0" borderId="14" xfId="0" applyFont="1" applyBorder="1" applyAlignment="1" applyProtection="1">
      <alignment horizontal="left" vertical="top" wrapText="1" indent="5"/>
      <protection hidden="1"/>
    </xf>
    <xf numFmtId="0" fontId="12" fillId="0" borderId="13" xfId="0" applyFont="1" applyBorder="1" applyAlignment="1" applyProtection="1">
      <alignment horizontal="left" vertical="center" wrapText="1"/>
      <protection hidden="1"/>
    </xf>
    <xf numFmtId="0" fontId="12" fillId="0" borderId="0" xfId="0" applyFont="1" applyBorder="1" applyAlignment="1" applyProtection="1">
      <alignment horizontal="left" vertical="center" wrapText="1"/>
      <protection hidden="1"/>
    </xf>
    <xf numFmtId="0" fontId="12" fillId="0" borderId="14" xfId="0" applyFont="1" applyBorder="1" applyAlignment="1" applyProtection="1">
      <alignment horizontal="left" vertical="center" wrapText="1"/>
      <protection hidden="1"/>
    </xf>
    <xf numFmtId="0" fontId="12" fillId="0" borderId="19" xfId="0" applyFont="1" applyBorder="1" applyAlignment="1" applyProtection="1">
      <alignment horizontal="left" vertical="center" wrapText="1"/>
      <protection hidden="1"/>
    </xf>
    <xf numFmtId="0" fontId="12" fillId="0" borderId="16" xfId="0" applyFont="1" applyBorder="1" applyAlignment="1" applyProtection="1">
      <alignment horizontal="left" vertical="center" wrapText="1"/>
      <protection hidden="1"/>
    </xf>
    <xf numFmtId="0" fontId="12" fillId="0" borderId="17" xfId="0" applyFont="1" applyBorder="1" applyAlignment="1" applyProtection="1">
      <alignment horizontal="left" vertical="center" wrapText="1"/>
      <protection hidden="1"/>
    </xf>
    <xf numFmtId="0" fontId="12" fillId="0" borderId="18" xfId="0" applyFont="1" applyBorder="1" applyAlignment="1" applyProtection="1">
      <alignment horizontal="left" vertical="center" wrapText="1" indent="1"/>
      <protection hidden="1"/>
    </xf>
    <xf numFmtId="0" fontId="12" fillId="0" borderId="7" xfId="0" applyFont="1" applyBorder="1" applyAlignment="1" applyProtection="1">
      <alignment horizontal="left" vertical="center" wrapText="1" indent="1"/>
      <protection hidden="1"/>
    </xf>
    <xf numFmtId="0" fontId="12" fillId="0" borderId="15" xfId="0" applyFont="1" applyBorder="1" applyAlignment="1" applyProtection="1">
      <alignment horizontal="left" vertical="center" wrapText="1" indent="1"/>
      <protection hidden="1"/>
    </xf>
    <xf numFmtId="0" fontId="7" fillId="4" borderId="20" xfId="0" applyFont="1" applyFill="1" applyBorder="1" applyAlignment="1" applyProtection="1">
      <alignment horizontal="center" vertical="center" wrapText="1" shrinkToFit="1"/>
      <protection hidden="1"/>
    </xf>
    <xf numFmtId="0" fontId="7" fillId="4" borderId="21" xfId="0" applyFont="1" applyFill="1" applyBorder="1" applyAlignment="1" applyProtection="1">
      <alignment horizontal="center" vertical="center" shrinkToFit="1"/>
      <protection hidden="1"/>
    </xf>
    <xf numFmtId="0" fontId="7" fillId="4" borderId="22" xfId="0" applyFont="1" applyFill="1" applyBorder="1" applyAlignment="1" applyProtection="1">
      <alignment horizontal="center" vertical="center" shrinkToFit="1"/>
      <protection hidden="1"/>
    </xf>
    <xf numFmtId="0" fontId="11" fillId="5" borderId="20" xfId="0" applyFont="1" applyFill="1" applyBorder="1" applyAlignment="1" applyProtection="1">
      <alignment horizontal="center" vertical="center" shrinkToFit="1"/>
      <protection hidden="1"/>
    </xf>
    <xf numFmtId="0" fontId="11" fillId="5" borderId="21" xfId="0" applyFont="1" applyFill="1" applyBorder="1" applyAlignment="1" applyProtection="1">
      <alignment horizontal="center" vertical="center" shrinkToFit="1"/>
      <protection hidden="1"/>
    </xf>
    <xf numFmtId="0" fontId="11" fillId="5" borderId="22" xfId="0" applyFont="1" applyFill="1" applyBorder="1" applyAlignment="1" applyProtection="1">
      <alignment horizontal="center" vertical="center" shrinkToFit="1"/>
      <protection hidden="1"/>
    </xf>
    <xf numFmtId="0" fontId="12" fillId="0" borderId="0" xfId="0" applyFont="1" applyAlignment="1" applyProtection="1">
      <alignment horizontal="center" vertical="center" wrapText="1"/>
      <protection hidden="1"/>
    </xf>
    <xf numFmtId="0" fontId="12" fillId="0" borderId="18" xfId="0" applyFont="1" applyBorder="1" applyAlignment="1" applyProtection="1">
      <alignment horizontal="left" vertical="top" wrapText="1"/>
      <protection hidden="1"/>
    </xf>
    <xf numFmtId="0" fontId="12" fillId="0" borderId="7" xfId="0" applyFont="1" applyBorder="1" applyAlignment="1" applyProtection="1">
      <alignment horizontal="left" vertical="top" wrapText="1"/>
      <protection hidden="1"/>
    </xf>
    <xf numFmtId="0" fontId="12" fillId="0" borderId="15" xfId="0" applyFont="1" applyBorder="1" applyAlignment="1" applyProtection="1">
      <alignment horizontal="left" vertical="top" wrapText="1"/>
      <protection hidden="1"/>
    </xf>
    <xf numFmtId="0" fontId="13" fillId="0" borderId="18" xfId="1" applyBorder="1" applyAlignment="1" applyProtection="1">
      <alignment horizontal="center" vertical="center"/>
      <protection locked="0"/>
    </xf>
    <xf numFmtId="0" fontId="14" fillId="0" borderId="7" xfId="1" applyFont="1" applyBorder="1" applyAlignment="1" applyProtection="1">
      <alignment horizontal="center" vertical="center"/>
      <protection locked="0"/>
    </xf>
    <xf numFmtId="0" fontId="14" fillId="0" borderId="15" xfId="1" applyFont="1" applyBorder="1" applyAlignment="1" applyProtection="1">
      <alignment horizontal="center" vertical="center"/>
      <protection locked="0"/>
    </xf>
  </cellXfs>
  <cellStyles count="2">
    <cellStyle name="Hyperlink" xfId="1" builtinId="8"/>
    <cellStyle name="Normal" xfId="0" builtinId="0"/>
  </cellStyles>
  <dxfs count="9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39994506668294322"/>
        </patternFill>
      </fill>
    </dxf>
    <dxf>
      <fill>
        <patternFill>
          <bgColor theme="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6" tint="0.39994506668294322"/>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6" tint="0.39994506668294322"/>
        </patternFill>
      </fill>
    </dxf>
    <dxf>
      <fill>
        <patternFill>
          <bgColor theme="0"/>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7620</xdr:colOff>
      <xdr:row>8</xdr:row>
      <xdr:rowOff>7621</xdr:rowOff>
    </xdr:from>
    <xdr:to>
      <xdr:col>19</xdr:col>
      <xdr:colOff>0</xdr:colOff>
      <xdr:row>8</xdr:row>
      <xdr:rowOff>1581151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9620" y="1731646"/>
          <a:ext cx="6469380" cy="15735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Arial" panose="020B0604020202020204" pitchFamily="34" charset="0"/>
              <a:cs typeface="Arial" panose="020B0604020202020204" pitchFamily="34" charset="0"/>
            </a:rPr>
            <a:t>NOTE</a:t>
          </a:r>
          <a:r>
            <a:rPr lang="en-US" sz="1000" b="1">
              <a:latin typeface="Arial" panose="020B0604020202020204" pitchFamily="34" charset="0"/>
              <a:cs typeface="Arial" panose="020B0604020202020204" pitchFamily="34" charset="0"/>
            </a:rPr>
            <a:t>:</a:t>
          </a:r>
        </a:p>
        <a:p>
          <a:r>
            <a:rPr lang="en-US" sz="1000" b="1">
              <a:latin typeface="Arial" panose="020B0604020202020204" pitchFamily="34" charset="0"/>
              <a:cs typeface="Arial" panose="020B0604020202020204" pitchFamily="34" charset="0"/>
            </a:rPr>
            <a:t>1.  The Project's Total Cost to</a:t>
          </a:r>
          <a:r>
            <a:rPr lang="en-US" sz="1000" b="1" baseline="0">
              <a:latin typeface="Arial" panose="020B0604020202020204" pitchFamily="34" charset="0"/>
              <a:cs typeface="Arial" panose="020B0604020202020204" pitchFamily="34" charset="0"/>
            </a:rPr>
            <a:t> be </a:t>
          </a:r>
          <a:r>
            <a:rPr lang="en-US" sz="1000" b="1">
              <a:latin typeface="Arial" panose="020B0604020202020204" pitchFamily="34" charset="0"/>
              <a:cs typeface="Arial" panose="020B0604020202020204" pitchFamily="34" charset="0"/>
            </a:rPr>
            <a:t>shown below includes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was actually performed (unless this</a:t>
          </a:r>
          <a:r>
            <a:rPr lang="en-US" sz="1000" b="1" baseline="0">
              <a:latin typeface="Arial" panose="020B0604020202020204" pitchFamily="34" charset="0"/>
              <a:cs typeface="Arial" panose="020B0604020202020204" pitchFamily="34" charset="0"/>
            </a:rPr>
            <a:t> happens outside of the contract period, see clause "Monthly Asphalt Price Adjustments" within the General Specifications document) </a:t>
          </a:r>
          <a:r>
            <a:rPr lang="en-US" sz="1000" b="1">
              <a:latin typeface="Arial" panose="020B0604020202020204" pitchFamily="34" charset="0"/>
              <a:cs typeface="Arial" panose="020B0604020202020204" pitchFamily="34" charset="0"/>
            </a:rPr>
            <a:t>. </a:t>
          </a:r>
        </a:p>
        <a:p>
          <a:r>
            <a:rPr lang="en-US" sz="1000" b="1">
              <a:latin typeface="Arial" panose="020B0604020202020204" pitchFamily="34" charset="0"/>
              <a:cs typeface="Arial" panose="020B0604020202020204" pitchFamily="34" charset="0"/>
            </a:rPr>
            <a:t>2.  The Contractor understands that </a:t>
          </a:r>
          <a:r>
            <a:rPr lang="en-US" sz="1000" b="1" u="sng">
              <a:latin typeface="Arial" panose="020B0604020202020204" pitchFamily="34" charset="0"/>
              <a:cs typeface="Arial" panose="020B0604020202020204" pitchFamily="34" charset="0"/>
            </a:rPr>
            <a:t>at no time</a:t>
          </a:r>
          <a:r>
            <a:rPr lang="en-US" sz="1000" b="1" u="sng" baseline="0">
              <a:latin typeface="Arial" panose="020B0604020202020204" pitchFamily="34" charset="0"/>
              <a:cs typeface="Arial" panose="020B0604020202020204" pitchFamily="34" charset="0"/>
            </a:rPr>
            <a:t> </a:t>
          </a:r>
          <a:r>
            <a:rPr lang="en-US" sz="1000" b="1" u="sng">
              <a:latin typeface="Arial" panose="020B0604020202020204" pitchFamily="34" charset="0"/>
              <a:cs typeface="Arial" panose="020B0604020202020204" pitchFamily="34" charset="0"/>
            </a:rPr>
            <a:t>may a quick quote unit price (without the Price Adjustment) exceed the contract price</a:t>
          </a:r>
          <a:r>
            <a:rPr lang="en-US" sz="1000" b="1">
              <a:latin typeface="Arial" panose="020B0604020202020204" pitchFamily="34" charset="0"/>
              <a:cs typeface="Arial" panose="020B0604020202020204" pitchFamily="34" charset="0"/>
            </a:rPr>
            <a:t>.   Materials cost, hauling expenses, etc., can be lowered by the Contractor any time during the quick quote process.</a:t>
          </a:r>
        </a:p>
      </xdr:txBody>
    </xdr:sp>
    <xdr:clientData/>
  </xdr:twoCellAnchor>
  <xdr:twoCellAnchor>
    <xdr:from>
      <xdr:col>2</xdr:col>
      <xdr:colOff>0</xdr:colOff>
      <xdr:row>168</xdr:row>
      <xdr:rowOff>7621</xdr:rowOff>
    </xdr:from>
    <xdr:to>
      <xdr:col>19</xdr:col>
      <xdr:colOff>0</xdr:colOff>
      <xdr:row>168</xdr:row>
      <xdr:rowOff>1562101</xdr:rowOff>
    </xdr:to>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762000" y="31602046"/>
          <a:ext cx="6477000" cy="15544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sng">
              <a:latin typeface="Arial" panose="020B0604020202020204" pitchFamily="34" charset="0"/>
              <a:cs typeface="Arial" panose="020B0604020202020204" pitchFamily="34" charset="0"/>
            </a:rPr>
            <a:t>NOTE: Production Cold Milling and Production Cold Micromilling</a:t>
          </a:r>
        </a:p>
        <a:p>
          <a:endParaRPr lang="en-US" sz="1200" b="0">
            <a:latin typeface="Arial" panose="020B0604020202020204" pitchFamily="34" charset="0"/>
            <a:cs typeface="Arial" panose="020B0604020202020204" pitchFamily="34" charset="0"/>
          </a:endParaRPr>
        </a:p>
        <a:p>
          <a:r>
            <a:rPr lang="en-US" sz="1200" b="0">
              <a:latin typeface="Arial" panose="020B0604020202020204" pitchFamily="34" charset="0"/>
              <a:cs typeface="Arial" panose="020B0604020202020204" pitchFamily="34" charset="0"/>
            </a:rPr>
            <a:t>1.  When choosing</a:t>
          </a:r>
          <a:r>
            <a:rPr lang="en-US" sz="1200" b="0" baseline="0">
              <a:latin typeface="Arial" panose="020B0604020202020204" pitchFamily="34" charset="0"/>
              <a:cs typeface="Arial" panose="020B0604020202020204" pitchFamily="34" charset="0"/>
            </a:rPr>
            <a:t> the option "</a:t>
          </a:r>
          <a:r>
            <a:rPr lang="en-US" sz="1200" b="0" u="sng" baseline="0">
              <a:latin typeface="Arial" panose="020B0604020202020204" pitchFamily="34" charset="0"/>
              <a:cs typeface="Arial" panose="020B0604020202020204" pitchFamily="34" charset="0"/>
            </a:rPr>
            <a:t>Hauling and Disposal </a:t>
          </a:r>
          <a:r>
            <a:rPr lang="en-US" sz="1200" b="1" u="sng" baseline="0">
              <a:latin typeface="Arial" panose="020B0604020202020204" pitchFamily="34" charset="0"/>
              <a:cs typeface="Arial" panose="020B0604020202020204" pitchFamily="34" charset="0"/>
            </a:rPr>
            <a:t>by the Authorized User</a:t>
          </a:r>
          <a:r>
            <a:rPr lang="en-US" sz="1200" b="0" u="sng" baseline="0">
              <a:latin typeface="Arial" panose="020B0604020202020204" pitchFamily="34" charset="0"/>
              <a:cs typeface="Arial" panose="020B0604020202020204" pitchFamily="34" charset="0"/>
            </a:rPr>
            <a:t>"</a:t>
          </a:r>
          <a:r>
            <a:rPr lang="en-US" sz="1200" b="0" baseline="0">
              <a:latin typeface="Arial" panose="020B0604020202020204" pitchFamily="34" charset="0"/>
              <a:cs typeface="Arial" panose="020B0604020202020204" pitchFamily="34" charset="0"/>
            </a:rPr>
            <a:t>, the Authorized User will provide trucks (and drivers) for hauling of Production milled material while the Contractor is responsible for project clean-up including sweeping milled surfaces.  Material removed during milling operations, including foreign debris (if any) within or on the pavement, shall remain the property of the Authorized User, and shall be disposed of by the Authorized User at its discretion.</a:t>
          </a:r>
          <a:endParaRPr lang="en-US" sz="1200" b="0" i="0" u="none" strike="noStrike">
            <a:solidFill>
              <a:schemeClr val="dk1"/>
            </a:solidFill>
            <a:effectLst/>
            <a:latin typeface="+mn-lt"/>
            <a:ea typeface="+mn-ea"/>
            <a:cs typeface="+mn-cs"/>
          </a:endParaRPr>
        </a:p>
      </xdr:txBody>
    </xdr:sp>
    <xdr:clientData/>
  </xdr:twoCellAnchor>
  <xdr:twoCellAnchor>
    <xdr:from>
      <xdr:col>2</xdr:col>
      <xdr:colOff>0</xdr:colOff>
      <xdr:row>169</xdr:row>
      <xdr:rowOff>7621</xdr:rowOff>
    </xdr:from>
    <xdr:to>
      <xdr:col>19</xdr:col>
      <xdr:colOff>0</xdr:colOff>
      <xdr:row>169</xdr:row>
      <xdr:rowOff>1285875</xdr:rowOff>
    </xdr:to>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762000" y="33707071"/>
          <a:ext cx="6477000" cy="12782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0">
              <a:latin typeface="Arial" panose="020B0604020202020204" pitchFamily="34" charset="0"/>
              <a:cs typeface="Arial" panose="020B0604020202020204" pitchFamily="34" charset="0"/>
            </a:rPr>
            <a:t>2.  When choosing</a:t>
          </a:r>
          <a:r>
            <a:rPr lang="en-US" sz="1200" b="0" baseline="0">
              <a:latin typeface="Arial" panose="020B0604020202020204" pitchFamily="34" charset="0"/>
              <a:cs typeface="Arial" panose="020B0604020202020204" pitchFamily="34" charset="0"/>
            </a:rPr>
            <a:t> the option "</a:t>
          </a:r>
          <a:r>
            <a:rPr lang="en-US" sz="1200" b="0" u="sng" baseline="0">
              <a:latin typeface="Arial" panose="020B0604020202020204" pitchFamily="34" charset="0"/>
              <a:cs typeface="Arial" panose="020B0604020202020204" pitchFamily="34" charset="0"/>
            </a:rPr>
            <a:t>Hauling and Disposal </a:t>
          </a:r>
          <a:r>
            <a:rPr lang="en-US" sz="1200" b="1" u="sng" baseline="0">
              <a:latin typeface="Arial" panose="020B0604020202020204" pitchFamily="34" charset="0"/>
              <a:cs typeface="Arial" panose="020B0604020202020204" pitchFamily="34" charset="0"/>
            </a:rPr>
            <a:t>by the Contractor</a:t>
          </a:r>
          <a:r>
            <a:rPr lang="en-US" sz="1200" b="0" u="sng" baseline="0">
              <a:latin typeface="Arial" panose="020B0604020202020204" pitchFamily="34" charset="0"/>
              <a:cs typeface="Arial" panose="020B0604020202020204" pitchFamily="34" charset="0"/>
            </a:rPr>
            <a:t>"</a:t>
          </a:r>
          <a:r>
            <a:rPr lang="en-US" sz="1200" b="0" baseline="0">
              <a:latin typeface="Arial" panose="020B0604020202020204" pitchFamily="34" charset="0"/>
              <a:cs typeface="Arial" panose="020B0604020202020204" pitchFamily="34" charset="0"/>
            </a:rPr>
            <a:t>, the Contractor will provide trucks for hauling of Production milled material and will be responsible for project clean-up including stockpiling milled materials and sweeping milled surfaces.  Material removed during milling operations, including foreign debris within or on the pavement, shall be the property of the Contractor and shall be disposed of at a site obtained by the Contractor.</a:t>
          </a:r>
          <a:endParaRPr lang="en-US" sz="1200" b="0" i="0" u="none" strike="noStrik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57150</xdr:colOff>
      <xdr:row>4</xdr:row>
      <xdr:rowOff>701675</xdr:rowOff>
    </xdr:from>
    <xdr:to>
      <xdr:col>18</xdr:col>
      <xdr:colOff>485775</xdr:colOff>
      <xdr:row>11</xdr:row>
      <xdr:rowOff>200025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780" b="37073"/>
        <a:stretch/>
      </xdr:blipFill>
      <xdr:spPr bwMode="auto">
        <a:xfrm>
          <a:off x="6410325" y="2149475"/>
          <a:ext cx="4695825" cy="2828925"/>
        </a:xfrm>
        <a:prstGeom prst="rect">
          <a:avLst/>
        </a:prstGeom>
        <a:ln w="19050">
          <a:solidFill>
            <a:schemeClr val="tx1"/>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63500</xdr:colOff>
      <xdr:row>12</xdr:row>
      <xdr:rowOff>158750</xdr:rowOff>
    </xdr:from>
    <xdr:to>
      <xdr:col>23</xdr:col>
      <xdr:colOff>209550</xdr:colOff>
      <xdr:row>30</xdr:row>
      <xdr:rowOff>38100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6675" y="5178425"/>
          <a:ext cx="7461250" cy="3889375"/>
        </a:xfrm>
        <a:prstGeom prst="rect">
          <a:avLst/>
        </a:prstGeom>
        <a:ln w="19050">
          <a:solidFill>
            <a:schemeClr val="tx1"/>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200023</xdr:colOff>
      <xdr:row>6</xdr:row>
      <xdr:rowOff>85725</xdr:rowOff>
    </xdr:from>
    <xdr:to>
      <xdr:col>5</xdr:col>
      <xdr:colOff>428623</xdr:colOff>
      <xdr:row>6</xdr:row>
      <xdr:rowOff>352425</xdr:rowOff>
    </xdr:to>
    <xdr:sp macro="" textlink="">
      <xdr:nvSpPr>
        <xdr:cNvPr id="5" name="Arrow: Down 4">
          <a:extLst>
            <a:ext uri="{FF2B5EF4-FFF2-40B4-BE49-F238E27FC236}">
              <a16:creationId xmlns:a16="http://schemas.microsoft.com/office/drawing/2014/main" id="{00000000-0008-0000-0100-000005000000}"/>
            </a:ext>
          </a:extLst>
        </xdr:cNvPr>
        <xdr:cNvSpPr/>
      </xdr:nvSpPr>
      <xdr:spPr>
        <a:xfrm>
          <a:off x="2895598" y="2771775"/>
          <a:ext cx="228600" cy="26670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177799</xdr:colOff>
      <xdr:row>10</xdr:row>
      <xdr:rowOff>111125</xdr:rowOff>
    </xdr:from>
    <xdr:to>
      <xdr:col>5</xdr:col>
      <xdr:colOff>452119</xdr:colOff>
      <xdr:row>15</xdr:row>
      <xdr:rowOff>0</xdr:rowOff>
    </xdr:to>
    <xdr:sp macro="" textlink="">
      <xdr:nvSpPr>
        <xdr:cNvPr id="6" name="Arrow: Down 5">
          <a:extLst>
            <a:ext uri="{FF2B5EF4-FFF2-40B4-BE49-F238E27FC236}">
              <a16:creationId xmlns:a16="http://schemas.microsoft.com/office/drawing/2014/main" id="{00000000-0008-0000-0100-000006000000}"/>
            </a:ext>
          </a:extLst>
        </xdr:cNvPr>
        <xdr:cNvSpPr/>
      </xdr:nvSpPr>
      <xdr:spPr>
        <a:xfrm>
          <a:off x="2873374" y="4511675"/>
          <a:ext cx="274320" cy="105092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196850</xdr:colOff>
      <xdr:row>18</xdr:row>
      <xdr:rowOff>114301</xdr:rowOff>
    </xdr:from>
    <xdr:to>
      <xdr:col>5</xdr:col>
      <xdr:colOff>471170</xdr:colOff>
      <xdr:row>37</xdr:row>
      <xdr:rowOff>25400</xdr:rowOff>
    </xdr:to>
    <xdr:sp macro="" textlink="">
      <xdr:nvSpPr>
        <xdr:cNvPr id="7" name="Arrow: Down 6">
          <a:extLst>
            <a:ext uri="{FF2B5EF4-FFF2-40B4-BE49-F238E27FC236}">
              <a16:creationId xmlns:a16="http://schemas.microsoft.com/office/drawing/2014/main" id="{00000000-0008-0000-0100-000007000000}"/>
            </a:ext>
          </a:extLst>
        </xdr:cNvPr>
        <xdr:cNvSpPr/>
      </xdr:nvSpPr>
      <xdr:spPr>
        <a:xfrm>
          <a:off x="2892425" y="6972301"/>
          <a:ext cx="274320" cy="3349624"/>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84731</xdr:colOff>
      <xdr:row>32</xdr:row>
      <xdr:rowOff>9525</xdr:rowOff>
    </xdr:from>
    <xdr:to>
      <xdr:col>25</xdr:col>
      <xdr:colOff>279399</xdr:colOff>
      <xdr:row>59</xdr:row>
      <xdr:rowOff>96837</xdr:rowOff>
    </xdr:to>
    <xdr:grpSp>
      <xdr:nvGrpSpPr>
        <xdr:cNvPr id="30" name="Group 29">
          <a:extLst>
            <a:ext uri="{FF2B5EF4-FFF2-40B4-BE49-F238E27FC236}">
              <a16:creationId xmlns:a16="http://schemas.microsoft.com/office/drawing/2014/main" id="{00000000-0008-0000-0100-00001E000000}"/>
            </a:ext>
          </a:extLst>
        </xdr:cNvPr>
        <xdr:cNvGrpSpPr/>
      </xdr:nvGrpSpPr>
      <xdr:grpSpPr>
        <a:xfrm>
          <a:off x="6428381" y="9451975"/>
          <a:ext cx="8729068" cy="8437562"/>
          <a:chOff x="6450606" y="9188450"/>
          <a:chExt cx="8722718" cy="7954962"/>
        </a:xfrm>
      </xdr:grpSpPr>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rotWithShape="1">
          <a:blip xmlns:r="http://schemas.openxmlformats.org/officeDocument/2006/relationships" r:embed="rId3"/>
          <a:srcRect l="834" t="14358" r="75373" b="8019"/>
          <a:stretch/>
        </xdr:blipFill>
        <xdr:spPr>
          <a:xfrm>
            <a:off x="6478587" y="9188450"/>
            <a:ext cx="8694737" cy="7954962"/>
          </a:xfrm>
          <a:prstGeom prst="rect">
            <a:avLst/>
          </a:prstGeom>
          <a:ln w="19050">
            <a:solidFill>
              <a:schemeClr val="tx1"/>
            </a:solidFill>
          </a:ln>
          <a:effectLst>
            <a:outerShdw blurRad="292100" dist="139700" dir="2700000" algn="tl" rotWithShape="0">
              <a:srgbClr val="333333">
                <a:alpha val="65000"/>
              </a:srgbClr>
            </a:outerShdw>
          </a:effectLst>
        </xdr:spPr>
      </xdr:pic>
      <xdr:sp macro="" textlink="">
        <xdr:nvSpPr>
          <xdr:cNvPr id="26" name="Arrow: Right 25">
            <a:extLst>
              <a:ext uri="{FF2B5EF4-FFF2-40B4-BE49-F238E27FC236}">
                <a16:creationId xmlns:a16="http://schemas.microsoft.com/office/drawing/2014/main" id="{00000000-0008-0000-0100-00001A000000}"/>
              </a:ext>
            </a:extLst>
          </xdr:cNvPr>
          <xdr:cNvSpPr/>
        </xdr:nvSpPr>
        <xdr:spPr>
          <a:xfrm rot="1471139">
            <a:off x="6543673" y="16551278"/>
            <a:ext cx="857250" cy="352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 name="Arrow: Right 24">
            <a:extLst>
              <a:ext uri="{FF2B5EF4-FFF2-40B4-BE49-F238E27FC236}">
                <a16:creationId xmlns:a16="http://schemas.microsoft.com/office/drawing/2014/main" id="{00000000-0008-0000-0100-000019000000}"/>
              </a:ext>
            </a:extLst>
          </xdr:cNvPr>
          <xdr:cNvSpPr/>
        </xdr:nvSpPr>
        <xdr:spPr>
          <a:xfrm rot="3369224">
            <a:off x="6138270" y="12996473"/>
            <a:ext cx="1060909" cy="43623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9" name="Arrow: Right 28">
            <a:extLst>
              <a:ext uri="{FF2B5EF4-FFF2-40B4-BE49-F238E27FC236}">
                <a16:creationId xmlns:a16="http://schemas.microsoft.com/office/drawing/2014/main" id="{00000000-0008-0000-0100-00001D000000}"/>
              </a:ext>
            </a:extLst>
          </xdr:cNvPr>
          <xdr:cNvSpPr/>
        </xdr:nvSpPr>
        <xdr:spPr>
          <a:xfrm rot="1471139">
            <a:off x="12836525" y="15335250"/>
            <a:ext cx="857250" cy="349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7</xdr:col>
      <xdr:colOff>344381</xdr:colOff>
      <xdr:row>60</xdr:row>
      <xdr:rowOff>63501</xdr:rowOff>
    </xdr:from>
    <xdr:to>
      <xdr:col>21</xdr:col>
      <xdr:colOff>164523</xdr:colOff>
      <xdr:row>84</xdr:row>
      <xdr:rowOff>43297</xdr:rowOff>
    </xdr:to>
    <xdr:grpSp>
      <xdr:nvGrpSpPr>
        <xdr:cNvPr id="35" name="Group 34">
          <a:extLst>
            <a:ext uri="{FF2B5EF4-FFF2-40B4-BE49-F238E27FC236}">
              <a16:creationId xmlns:a16="http://schemas.microsoft.com/office/drawing/2014/main" id="{00000000-0008-0000-0100-000023000000}"/>
            </a:ext>
          </a:extLst>
        </xdr:cNvPr>
        <xdr:cNvGrpSpPr/>
      </xdr:nvGrpSpPr>
      <xdr:grpSpPr>
        <a:xfrm>
          <a:off x="4249631" y="18040351"/>
          <a:ext cx="8354542" cy="5148696"/>
          <a:chOff x="4189306" y="17313275"/>
          <a:chExt cx="8390044" cy="4962525"/>
        </a:xfrm>
      </xdr:grpSpPr>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4"/>
          <a:srcRect l="2951" t="29284" r="74283" b="15923"/>
          <a:stretch/>
        </xdr:blipFill>
        <xdr:spPr>
          <a:xfrm>
            <a:off x="6431846" y="17313275"/>
            <a:ext cx="5980712" cy="4962525"/>
          </a:xfrm>
          <a:prstGeom prst="rect">
            <a:avLst/>
          </a:prstGeom>
          <a:ln w="19050">
            <a:solidFill>
              <a:schemeClr val="tx1"/>
            </a:solidFill>
          </a:ln>
          <a:effectLst>
            <a:outerShdw blurRad="292100" dist="139700" dir="2700000" algn="tl" rotWithShape="0">
              <a:srgbClr val="333333">
                <a:alpha val="65000"/>
              </a:srgbClr>
            </a:outerShdw>
          </a:effectLst>
        </xdr:spPr>
      </xdr:pic>
      <xdr:sp macro="" textlink="">
        <xdr:nvSpPr>
          <xdr:cNvPr id="20" name="Arrow: Right 19">
            <a:extLst>
              <a:ext uri="{FF2B5EF4-FFF2-40B4-BE49-F238E27FC236}">
                <a16:creationId xmlns:a16="http://schemas.microsoft.com/office/drawing/2014/main" id="{00000000-0008-0000-0100-000014000000}"/>
              </a:ext>
            </a:extLst>
          </xdr:cNvPr>
          <xdr:cNvSpPr/>
        </xdr:nvSpPr>
        <xdr:spPr>
          <a:xfrm rot="1315158">
            <a:off x="4189306" y="19927250"/>
            <a:ext cx="3478374" cy="29368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Oval 30">
            <a:extLst>
              <a:ext uri="{FF2B5EF4-FFF2-40B4-BE49-F238E27FC236}">
                <a16:creationId xmlns:a16="http://schemas.microsoft.com/office/drawing/2014/main" id="{00000000-0008-0000-0100-00001F000000}"/>
              </a:ext>
            </a:extLst>
          </xdr:cNvPr>
          <xdr:cNvSpPr/>
        </xdr:nvSpPr>
        <xdr:spPr>
          <a:xfrm>
            <a:off x="11445875" y="20456525"/>
            <a:ext cx="113347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5</xdr:col>
      <xdr:colOff>190498</xdr:colOff>
      <xdr:row>45</xdr:row>
      <xdr:rowOff>82550</xdr:rowOff>
    </xdr:from>
    <xdr:to>
      <xdr:col>5</xdr:col>
      <xdr:colOff>464818</xdr:colOff>
      <xdr:row>65</xdr:row>
      <xdr:rowOff>19050</xdr:rowOff>
    </xdr:to>
    <xdr:sp macro="" textlink="">
      <xdr:nvSpPr>
        <xdr:cNvPr id="33" name="Arrow: Down 32">
          <a:extLst>
            <a:ext uri="{FF2B5EF4-FFF2-40B4-BE49-F238E27FC236}">
              <a16:creationId xmlns:a16="http://schemas.microsoft.com/office/drawing/2014/main" id="{00000000-0008-0000-0100-000021000000}"/>
            </a:ext>
          </a:extLst>
        </xdr:cNvPr>
        <xdr:cNvSpPr/>
      </xdr:nvSpPr>
      <xdr:spPr>
        <a:xfrm>
          <a:off x="2886073" y="15236825"/>
          <a:ext cx="274320" cy="355600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196849</xdr:colOff>
      <xdr:row>68</xdr:row>
      <xdr:rowOff>0</xdr:rowOff>
    </xdr:from>
    <xdr:to>
      <xdr:col>5</xdr:col>
      <xdr:colOff>471169</xdr:colOff>
      <xdr:row>83</xdr:row>
      <xdr:rowOff>144030</xdr:rowOff>
    </xdr:to>
    <xdr:sp macro="" textlink="">
      <xdr:nvSpPr>
        <xdr:cNvPr id="36" name="Arrow: Down 35">
          <a:extLst>
            <a:ext uri="{FF2B5EF4-FFF2-40B4-BE49-F238E27FC236}">
              <a16:creationId xmlns:a16="http://schemas.microsoft.com/office/drawing/2014/main" id="{00000000-0008-0000-0100-000024000000}"/>
            </a:ext>
          </a:extLst>
        </xdr:cNvPr>
        <xdr:cNvSpPr/>
      </xdr:nvSpPr>
      <xdr:spPr>
        <a:xfrm>
          <a:off x="2892424" y="20069175"/>
          <a:ext cx="274320" cy="285865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417707</xdr:colOff>
      <xdr:row>85</xdr:row>
      <xdr:rowOff>10102</xdr:rowOff>
    </xdr:from>
    <xdr:to>
      <xdr:col>26</xdr:col>
      <xdr:colOff>47048</xdr:colOff>
      <xdr:row>91</xdr:row>
      <xdr:rowOff>678872</xdr:rowOff>
    </xdr:to>
    <xdr:grpSp>
      <xdr:nvGrpSpPr>
        <xdr:cNvPr id="42" name="Group 41">
          <a:extLst>
            <a:ext uri="{FF2B5EF4-FFF2-40B4-BE49-F238E27FC236}">
              <a16:creationId xmlns:a16="http://schemas.microsoft.com/office/drawing/2014/main" id="{00000000-0008-0000-0100-00002A000000}"/>
            </a:ext>
          </a:extLst>
        </xdr:cNvPr>
        <xdr:cNvGrpSpPr/>
      </xdr:nvGrpSpPr>
      <xdr:grpSpPr>
        <a:xfrm>
          <a:off x="4932557" y="23340002"/>
          <a:ext cx="10602141" cy="3469120"/>
          <a:chOff x="4920434" y="23268420"/>
          <a:chExt cx="10539796" cy="3482975"/>
        </a:xfrm>
      </xdr:grpSpPr>
      <xdr:pic>
        <xdr:nvPicPr>
          <xdr:cNvPr id="38" name="Picture 37">
            <a:extLst>
              <a:ext uri="{FF2B5EF4-FFF2-40B4-BE49-F238E27FC236}">
                <a16:creationId xmlns:a16="http://schemas.microsoft.com/office/drawing/2014/main" id="{00000000-0008-0000-0100-000026000000}"/>
              </a:ext>
            </a:extLst>
          </xdr:cNvPr>
          <xdr:cNvPicPr>
            <a:picLocks noChangeAspect="1"/>
          </xdr:cNvPicPr>
        </xdr:nvPicPr>
        <xdr:blipFill rotWithShape="1">
          <a:blip xmlns:r="http://schemas.openxmlformats.org/officeDocument/2006/relationships" r:embed="rId5"/>
          <a:srcRect l="51730" t="56303" r="23312" b="9248"/>
          <a:stretch/>
        </xdr:blipFill>
        <xdr:spPr>
          <a:xfrm>
            <a:off x="6387234" y="23268420"/>
            <a:ext cx="9072996" cy="3482975"/>
          </a:xfrm>
          <a:prstGeom prst="rect">
            <a:avLst/>
          </a:prstGeom>
          <a:ln w="19050">
            <a:solidFill>
              <a:schemeClr val="tx1"/>
            </a:solidFill>
          </a:ln>
          <a:effectLst>
            <a:outerShdw blurRad="292100" dist="139700" dir="2700000" algn="tl" rotWithShape="0">
              <a:srgbClr val="333333">
                <a:alpha val="65000"/>
              </a:srgbClr>
            </a:outerShdw>
          </a:effectLst>
        </xdr:spPr>
      </xdr:pic>
      <xdr:sp macro="" textlink="">
        <xdr:nvSpPr>
          <xdr:cNvPr id="39" name="Arrow: Down 38">
            <a:extLst>
              <a:ext uri="{FF2B5EF4-FFF2-40B4-BE49-F238E27FC236}">
                <a16:creationId xmlns:a16="http://schemas.microsoft.com/office/drawing/2014/main" id="{00000000-0008-0000-0100-000027000000}"/>
              </a:ext>
            </a:extLst>
          </xdr:cNvPr>
          <xdr:cNvSpPr/>
        </xdr:nvSpPr>
        <xdr:spPr>
          <a:xfrm rot="18569840">
            <a:off x="12805209" y="24670473"/>
            <a:ext cx="384175" cy="988002"/>
          </a:xfrm>
          <a:prstGeom prst="downArrow">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0" name="Arrow: Down 39">
            <a:extLst>
              <a:ext uri="{FF2B5EF4-FFF2-40B4-BE49-F238E27FC236}">
                <a16:creationId xmlns:a16="http://schemas.microsoft.com/office/drawing/2014/main" id="{00000000-0008-0000-0100-000028000000}"/>
              </a:ext>
            </a:extLst>
          </xdr:cNvPr>
          <xdr:cNvSpPr/>
        </xdr:nvSpPr>
        <xdr:spPr>
          <a:xfrm rot="18569840">
            <a:off x="14021088" y="24655029"/>
            <a:ext cx="377825" cy="988002"/>
          </a:xfrm>
          <a:prstGeom prst="downArrow">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1" name="Arrow: Down 40">
            <a:extLst>
              <a:ext uri="{FF2B5EF4-FFF2-40B4-BE49-F238E27FC236}">
                <a16:creationId xmlns:a16="http://schemas.microsoft.com/office/drawing/2014/main" id="{00000000-0008-0000-0100-000029000000}"/>
              </a:ext>
            </a:extLst>
          </xdr:cNvPr>
          <xdr:cNvSpPr/>
        </xdr:nvSpPr>
        <xdr:spPr>
          <a:xfrm rot="15214117">
            <a:off x="5996931" y="22645913"/>
            <a:ext cx="415311" cy="2568305"/>
          </a:xfrm>
          <a:prstGeom prst="downArrow">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5</xdr:col>
      <xdr:colOff>216476</xdr:colOff>
      <xdr:row>92</xdr:row>
      <xdr:rowOff>105641</xdr:rowOff>
    </xdr:from>
    <xdr:to>
      <xdr:col>5</xdr:col>
      <xdr:colOff>490796</xdr:colOff>
      <xdr:row>96</xdr:row>
      <xdr:rowOff>50511</xdr:rowOff>
    </xdr:to>
    <xdr:sp macro="" textlink="">
      <xdr:nvSpPr>
        <xdr:cNvPr id="44" name="Arrow: Down 43">
          <a:extLst>
            <a:ext uri="{FF2B5EF4-FFF2-40B4-BE49-F238E27FC236}">
              <a16:creationId xmlns:a16="http://schemas.microsoft.com/office/drawing/2014/main" id="{00000000-0008-0000-0100-00002C000000}"/>
            </a:ext>
          </a:extLst>
        </xdr:cNvPr>
        <xdr:cNvSpPr/>
      </xdr:nvSpPr>
      <xdr:spPr>
        <a:xfrm>
          <a:off x="2912051" y="26785166"/>
          <a:ext cx="274320" cy="66877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231376</xdr:colOff>
      <xdr:row>93</xdr:row>
      <xdr:rowOff>44450</xdr:rowOff>
    </xdr:from>
    <xdr:to>
      <xdr:col>21</xdr:col>
      <xdr:colOff>454025</xdr:colOff>
      <xdr:row>111</xdr:row>
      <xdr:rowOff>101600</xdr:rowOff>
    </xdr:to>
    <xdr:grpSp>
      <xdr:nvGrpSpPr>
        <xdr:cNvPr id="60" name="Group 59">
          <a:extLst>
            <a:ext uri="{FF2B5EF4-FFF2-40B4-BE49-F238E27FC236}">
              <a16:creationId xmlns:a16="http://schemas.microsoft.com/office/drawing/2014/main" id="{00000000-0008-0000-0100-00003C000000}"/>
            </a:ext>
          </a:extLst>
        </xdr:cNvPr>
        <xdr:cNvGrpSpPr/>
      </xdr:nvGrpSpPr>
      <xdr:grpSpPr>
        <a:xfrm>
          <a:off x="2307826" y="27089100"/>
          <a:ext cx="10585849" cy="4521200"/>
          <a:chOff x="2317351" y="26904950"/>
          <a:chExt cx="10585849" cy="4476750"/>
        </a:xfrm>
      </xdr:grpSpPr>
      <xdr:pic>
        <xdr:nvPicPr>
          <xdr:cNvPr id="51" name="Picture 50">
            <a:extLst>
              <a:ext uri="{FF2B5EF4-FFF2-40B4-BE49-F238E27FC236}">
                <a16:creationId xmlns:a16="http://schemas.microsoft.com/office/drawing/2014/main" id="{00000000-0008-0000-0100-000033000000}"/>
              </a:ext>
            </a:extLst>
          </xdr:cNvPr>
          <xdr:cNvPicPr>
            <a:picLocks noChangeAspect="1"/>
          </xdr:cNvPicPr>
        </xdr:nvPicPr>
        <xdr:blipFill rotWithShape="1">
          <a:blip xmlns:r="http://schemas.openxmlformats.org/officeDocument/2006/relationships" r:embed="rId6"/>
          <a:srcRect l="51541" t="40359" r="31103" b="16261"/>
          <a:stretch/>
        </xdr:blipFill>
        <xdr:spPr>
          <a:xfrm>
            <a:off x="6521450" y="26904950"/>
            <a:ext cx="6381750" cy="4476750"/>
          </a:xfrm>
          <a:prstGeom prst="rect">
            <a:avLst/>
          </a:prstGeom>
          <a:ln w="19050">
            <a:solidFill>
              <a:schemeClr val="tx1"/>
            </a:solidFill>
          </a:ln>
          <a:effectLst>
            <a:outerShdw blurRad="292100" dist="139700" dir="2700000" algn="tl" rotWithShape="0">
              <a:srgbClr val="333333">
                <a:alpha val="65000"/>
              </a:srgbClr>
            </a:outerShdw>
          </a:effectLst>
        </xdr:spPr>
      </xdr:pic>
      <xdr:sp macro="" textlink="">
        <xdr:nvSpPr>
          <xdr:cNvPr id="54" name="Arrow: Right 53">
            <a:extLst>
              <a:ext uri="{FF2B5EF4-FFF2-40B4-BE49-F238E27FC236}">
                <a16:creationId xmlns:a16="http://schemas.microsoft.com/office/drawing/2014/main" id="{00000000-0008-0000-0100-000036000000}"/>
              </a:ext>
            </a:extLst>
          </xdr:cNvPr>
          <xdr:cNvSpPr/>
        </xdr:nvSpPr>
        <xdr:spPr>
          <a:xfrm rot="2047475">
            <a:off x="4411115" y="29317518"/>
            <a:ext cx="3598555" cy="231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5" name="Arrow: Right 54">
            <a:extLst>
              <a:ext uri="{FF2B5EF4-FFF2-40B4-BE49-F238E27FC236}">
                <a16:creationId xmlns:a16="http://schemas.microsoft.com/office/drawing/2014/main" id="{00000000-0008-0000-0100-000037000000}"/>
              </a:ext>
            </a:extLst>
          </xdr:cNvPr>
          <xdr:cNvSpPr/>
        </xdr:nvSpPr>
        <xdr:spPr>
          <a:xfrm rot="1370311" flipV="1">
            <a:off x="2317351" y="29849778"/>
            <a:ext cx="4928005" cy="2281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7" name="Oval 56">
            <a:extLst>
              <a:ext uri="{FF2B5EF4-FFF2-40B4-BE49-F238E27FC236}">
                <a16:creationId xmlns:a16="http://schemas.microsoft.com/office/drawing/2014/main" id="{00000000-0008-0000-0100-000039000000}"/>
              </a:ext>
            </a:extLst>
          </xdr:cNvPr>
          <xdr:cNvSpPr/>
        </xdr:nvSpPr>
        <xdr:spPr>
          <a:xfrm>
            <a:off x="11820525" y="30203775"/>
            <a:ext cx="101917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9" name="Oval 58">
            <a:extLst>
              <a:ext uri="{FF2B5EF4-FFF2-40B4-BE49-F238E27FC236}">
                <a16:creationId xmlns:a16="http://schemas.microsoft.com/office/drawing/2014/main" id="{00000000-0008-0000-0100-00003B000000}"/>
              </a:ext>
            </a:extLst>
          </xdr:cNvPr>
          <xdr:cNvSpPr/>
        </xdr:nvSpPr>
        <xdr:spPr>
          <a:xfrm>
            <a:off x="11801475" y="30714950"/>
            <a:ext cx="1019175"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5</xdr:col>
      <xdr:colOff>196850</xdr:colOff>
      <xdr:row>101</xdr:row>
      <xdr:rowOff>171450</xdr:rowOff>
    </xdr:from>
    <xdr:to>
      <xdr:col>5</xdr:col>
      <xdr:colOff>471170</xdr:colOff>
      <xdr:row>112</xdr:row>
      <xdr:rowOff>171450</xdr:rowOff>
    </xdr:to>
    <xdr:sp macro="" textlink="">
      <xdr:nvSpPr>
        <xdr:cNvPr id="61" name="Arrow: Down 60">
          <a:extLst>
            <a:ext uri="{FF2B5EF4-FFF2-40B4-BE49-F238E27FC236}">
              <a16:creationId xmlns:a16="http://schemas.microsoft.com/office/drawing/2014/main" id="{00000000-0008-0000-0100-00003D000000}"/>
            </a:ext>
          </a:extLst>
        </xdr:cNvPr>
        <xdr:cNvSpPr/>
      </xdr:nvSpPr>
      <xdr:spPr>
        <a:xfrm>
          <a:off x="2892425" y="29641800"/>
          <a:ext cx="274320" cy="199072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nline.ogs.ny.gov/purchase/spg/awards/3150223291CAN.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AC596"/>
  <sheetViews>
    <sheetView showGridLines="0" showRowColHeaders="0" tabSelected="1" zoomScaleNormal="100" zoomScaleSheetLayoutView="80" workbookViewId="0">
      <selection activeCell="G204" sqref="G204:S204"/>
    </sheetView>
  </sheetViews>
  <sheetFormatPr defaultColWidth="8.81640625" defaultRowHeight="14" x14ac:dyDescent="0.35"/>
  <cols>
    <col min="1" max="1" width="8.81640625" style="1"/>
    <col min="2" max="2" width="2.54296875" style="1" customWidth="1"/>
    <col min="3" max="19" width="5.7265625" style="1" customWidth="1"/>
    <col min="20" max="20" width="2.54296875" style="1" customWidth="1"/>
    <col min="21" max="21" width="4.54296875" style="1" customWidth="1"/>
    <col min="22" max="22" width="10" style="1" hidden="1" customWidth="1"/>
    <col min="23" max="23" width="5.1796875" style="1" hidden="1" customWidth="1"/>
    <col min="24" max="24" width="5" style="1" hidden="1" customWidth="1"/>
    <col min="25" max="27" width="65.453125" style="1" hidden="1" customWidth="1"/>
    <col min="28" max="29" width="84.453125" style="1" hidden="1" customWidth="1"/>
    <col min="30" max="30" width="8.81640625" style="1" customWidth="1"/>
    <col min="31" max="16384" width="8.81640625" style="1"/>
  </cols>
  <sheetData>
    <row r="1" spans="2:29" ht="68.25" customHeight="1" thickBot="1" x14ac:dyDescent="0.4">
      <c r="B1" s="292" t="s">
        <v>380</v>
      </c>
      <c r="C1" s="293"/>
      <c r="D1" s="293"/>
      <c r="E1" s="293"/>
      <c r="F1" s="293"/>
      <c r="G1" s="293"/>
      <c r="H1" s="293"/>
      <c r="I1" s="293"/>
      <c r="J1" s="293"/>
      <c r="K1" s="293"/>
      <c r="L1" s="293"/>
      <c r="M1" s="293"/>
      <c r="N1" s="293"/>
      <c r="O1" s="293"/>
      <c r="P1" s="293"/>
      <c r="Q1" s="293"/>
      <c r="R1" s="293"/>
      <c r="S1" s="293"/>
      <c r="T1" s="294"/>
      <c r="V1" s="29"/>
      <c r="W1" s="29"/>
      <c r="X1" s="29"/>
      <c r="Y1" s="29"/>
      <c r="Z1" s="29"/>
      <c r="AA1" s="29"/>
      <c r="AB1" s="29"/>
      <c r="AC1" s="29"/>
    </row>
    <row r="2" spans="2:29" ht="3.75" customHeight="1" thickBot="1" x14ac:dyDescent="0.4">
      <c r="B2" s="6"/>
      <c r="C2" s="3"/>
      <c r="D2" s="93"/>
      <c r="E2" s="93"/>
      <c r="F2" s="93"/>
      <c r="G2" s="93"/>
      <c r="H2" s="93"/>
      <c r="I2" s="93"/>
      <c r="J2" s="96"/>
      <c r="K2" s="96"/>
      <c r="L2" s="93"/>
      <c r="M2" s="93"/>
      <c r="N2" s="93"/>
      <c r="O2" s="93"/>
      <c r="P2" s="93"/>
      <c r="Q2" s="93"/>
      <c r="R2" s="4"/>
      <c r="S2" s="4"/>
      <c r="T2" s="9"/>
    </row>
    <row r="3" spans="2:29" ht="20" customHeight="1" thickBot="1" x14ac:dyDescent="0.4">
      <c r="B3" s="302" t="s">
        <v>289</v>
      </c>
      <c r="C3" s="303"/>
      <c r="D3" s="303"/>
      <c r="E3" s="303"/>
      <c r="F3" s="303"/>
      <c r="G3" s="303"/>
      <c r="H3" s="303"/>
      <c r="I3" s="303"/>
      <c r="J3" s="303"/>
      <c r="K3" s="303"/>
      <c r="L3" s="303"/>
      <c r="M3" s="303"/>
      <c r="N3" s="303"/>
      <c r="O3" s="303"/>
      <c r="P3" s="303"/>
      <c r="Q3" s="303"/>
      <c r="R3" s="303"/>
      <c r="S3" s="303"/>
      <c r="T3" s="304"/>
    </row>
    <row r="4" spans="2:29" ht="6.65" customHeight="1" x14ac:dyDescent="0.35">
      <c r="B4" s="8"/>
      <c r="C4" s="93"/>
      <c r="D4" s="93"/>
      <c r="E4" s="93"/>
      <c r="F4" s="93"/>
      <c r="G4" s="93"/>
      <c r="H4" s="93"/>
      <c r="I4" s="93"/>
      <c r="J4" s="93"/>
      <c r="K4" s="93"/>
      <c r="L4" s="93"/>
      <c r="M4" s="93"/>
      <c r="N4" s="93"/>
      <c r="O4" s="93"/>
      <c r="P4" s="93"/>
      <c r="Q4" s="93"/>
      <c r="R4" s="93"/>
      <c r="S4" s="93"/>
      <c r="T4" s="9"/>
    </row>
    <row r="5" spans="2:29" ht="21" customHeight="1" x14ac:dyDescent="0.35">
      <c r="B5" s="8"/>
      <c r="C5" s="199" t="s">
        <v>4</v>
      </c>
      <c r="D5" s="199"/>
      <c r="E5" s="199"/>
      <c r="F5" s="199"/>
      <c r="G5" s="223" t="str">
        <f>$G$12</f>
        <v xml:space="preserve"> </v>
      </c>
      <c r="H5" s="224"/>
      <c r="I5" s="224"/>
      <c r="J5" s="224"/>
      <c r="K5" s="224"/>
      <c r="L5" s="224"/>
      <c r="M5" s="224"/>
      <c r="N5" s="224"/>
      <c r="O5" s="211" t="s">
        <v>22</v>
      </c>
      <c r="P5" s="211"/>
      <c r="Q5" s="211"/>
      <c r="R5" s="223" t="str">
        <f>$R$12</f>
        <v xml:space="preserve"> </v>
      </c>
      <c r="S5" s="224"/>
      <c r="T5" s="9"/>
    </row>
    <row r="6" spans="2:29" ht="6.75" customHeight="1" x14ac:dyDescent="0.35">
      <c r="B6" s="8"/>
      <c r="C6" s="189"/>
      <c r="D6" s="189"/>
      <c r="E6" s="189"/>
      <c r="F6" s="189"/>
      <c r="G6" s="189"/>
      <c r="H6" s="189"/>
      <c r="I6" s="189"/>
      <c r="J6" s="189"/>
      <c r="K6" s="189"/>
      <c r="L6" s="189"/>
      <c r="M6" s="189"/>
      <c r="N6" s="189"/>
      <c r="O6" s="189"/>
      <c r="P6" s="189"/>
      <c r="Q6" s="189"/>
      <c r="R6" s="189"/>
      <c r="S6" s="189"/>
      <c r="T6" s="9"/>
    </row>
    <row r="7" spans="2:29" ht="15.5" x14ac:dyDescent="0.35">
      <c r="B7" s="8"/>
      <c r="C7" s="199" t="s">
        <v>306</v>
      </c>
      <c r="D7" s="199"/>
      <c r="E7" s="199"/>
      <c r="F7" s="199"/>
      <c r="G7" s="199"/>
      <c r="H7" s="199"/>
      <c r="I7" s="199"/>
      <c r="J7" s="199"/>
      <c r="K7" s="199"/>
      <c r="L7" s="199"/>
      <c r="M7" s="305" t="s">
        <v>307</v>
      </c>
      <c r="N7" s="305"/>
      <c r="O7" s="305"/>
      <c r="P7" s="44" t="s">
        <v>30</v>
      </c>
      <c r="Q7" s="180"/>
      <c r="R7" s="184" t="s">
        <v>49</v>
      </c>
      <c r="S7" s="45"/>
      <c r="T7" s="9"/>
    </row>
    <row r="8" spans="2:29" ht="6.75" customHeight="1" x14ac:dyDescent="0.35">
      <c r="B8" s="8"/>
      <c r="C8" s="189"/>
      <c r="D8" s="189"/>
      <c r="E8" s="189"/>
      <c r="F8" s="189"/>
      <c r="G8" s="189"/>
      <c r="H8" s="189"/>
      <c r="I8" s="189"/>
      <c r="J8" s="189"/>
      <c r="K8" s="189"/>
      <c r="L8" s="189"/>
      <c r="M8" s="189"/>
      <c r="N8" s="189"/>
      <c r="O8" s="189"/>
      <c r="P8" s="189"/>
      <c r="Q8" s="189"/>
      <c r="R8" s="189"/>
      <c r="S8" s="189"/>
      <c r="T8" s="9"/>
    </row>
    <row r="9" spans="2:29" ht="130.5" customHeight="1" x14ac:dyDescent="0.3">
      <c r="B9" s="8"/>
      <c r="C9" s="46"/>
      <c r="D9" s="46"/>
      <c r="E9" s="47"/>
      <c r="F9" s="47"/>
      <c r="G9" s="47"/>
      <c r="H9" s="189"/>
      <c r="I9" s="189"/>
      <c r="J9" s="189"/>
      <c r="K9" s="189"/>
      <c r="L9" s="189"/>
      <c r="M9" s="189"/>
      <c r="N9" s="189"/>
      <c r="O9" s="48"/>
      <c r="P9" s="49"/>
      <c r="Q9" s="49"/>
      <c r="R9" s="48"/>
      <c r="S9" s="47"/>
      <c r="T9" s="9"/>
    </row>
    <row r="10" spans="2:29" ht="20.149999999999999" customHeight="1" x14ac:dyDescent="0.35">
      <c r="B10" s="8"/>
      <c r="C10" s="199" t="s">
        <v>28</v>
      </c>
      <c r="D10" s="199"/>
      <c r="E10" s="199"/>
      <c r="F10" s="199"/>
      <c r="G10" s="244" t="s">
        <v>206</v>
      </c>
      <c r="H10" s="244"/>
      <c r="I10" s="244"/>
      <c r="J10" s="244"/>
      <c r="K10" s="244"/>
      <c r="L10" s="244"/>
      <c r="M10" s="244"/>
      <c r="N10" s="244"/>
      <c r="O10" s="244"/>
      <c r="P10" s="244"/>
      <c r="Q10" s="244"/>
      <c r="R10" s="244"/>
      <c r="S10" s="244"/>
      <c r="T10" s="9"/>
    </row>
    <row r="11" spans="2:29" ht="6.75" customHeight="1" x14ac:dyDescent="0.35">
      <c r="B11" s="8"/>
      <c r="C11" s="189"/>
      <c r="D11" s="189"/>
      <c r="E11" s="189"/>
      <c r="F11" s="189"/>
      <c r="G11" s="189"/>
      <c r="H11" s="189"/>
      <c r="I11" s="189"/>
      <c r="J11" s="189"/>
      <c r="K11" s="189"/>
      <c r="L11" s="189"/>
      <c r="M11" s="189"/>
      <c r="N11" s="189"/>
      <c r="O11" s="189"/>
      <c r="P11" s="189"/>
      <c r="Q11" s="189"/>
      <c r="R11" s="189"/>
      <c r="S11" s="189"/>
      <c r="T11" s="9"/>
    </row>
    <row r="12" spans="2:29" ht="21" customHeight="1" x14ac:dyDescent="0.35">
      <c r="B12" s="8"/>
      <c r="C12" s="199" t="s">
        <v>4</v>
      </c>
      <c r="D12" s="199"/>
      <c r="E12" s="199"/>
      <c r="F12" s="199"/>
      <c r="G12" s="244" t="s">
        <v>206</v>
      </c>
      <c r="H12" s="244"/>
      <c r="I12" s="244"/>
      <c r="J12" s="244"/>
      <c r="K12" s="244"/>
      <c r="L12" s="244"/>
      <c r="M12" s="244"/>
      <c r="N12" s="244"/>
      <c r="O12" s="211" t="s">
        <v>22</v>
      </c>
      <c r="P12" s="211"/>
      <c r="Q12" s="211"/>
      <c r="R12" s="244" t="s">
        <v>206</v>
      </c>
      <c r="S12" s="244"/>
      <c r="T12" s="9"/>
    </row>
    <row r="13" spans="2:29" ht="6.75" customHeight="1" x14ac:dyDescent="0.35">
      <c r="B13" s="8"/>
      <c r="C13" s="189"/>
      <c r="D13" s="189"/>
      <c r="E13" s="189"/>
      <c r="F13" s="189"/>
      <c r="G13" s="189"/>
      <c r="H13" s="189"/>
      <c r="I13" s="189"/>
      <c r="J13" s="189"/>
      <c r="K13" s="189"/>
      <c r="L13" s="189"/>
      <c r="M13" s="189"/>
      <c r="N13" s="189"/>
      <c r="O13" s="189"/>
      <c r="P13" s="189"/>
      <c r="Q13" s="189"/>
      <c r="R13" s="189"/>
      <c r="S13" s="189"/>
      <c r="T13" s="9"/>
    </row>
    <row r="14" spans="2:29" ht="20.149999999999999" customHeight="1" x14ac:dyDescent="0.35">
      <c r="B14" s="8"/>
      <c r="C14" s="199" t="s">
        <v>5</v>
      </c>
      <c r="D14" s="199"/>
      <c r="E14" s="199"/>
      <c r="F14" s="199"/>
      <c r="G14" s="244" t="s">
        <v>206</v>
      </c>
      <c r="H14" s="244"/>
      <c r="I14" s="244"/>
      <c r="J14" s="244"/>
      <c r="K14" s="244"/>
      <c r="L14" s="244"/>
      <c r="M14" s="244"/>
      <c r="N14" s="244"/>
      <c r="O14" s="244"/>
      <c r="P14" s="244"/>
      <c r="Q14" s="244"/>
      <c r="R14" s="244"/>
      <c r="S14" s="244"/>
      <c r="T14" s="9"/>
    </row>
    <row r="15" spans="2:29" ht="6.75" customHeight="1" x14ac:dyDescent="0.35">
      <c r="B15" s="8"/>
      <c r="C15" s="189"/>
      <c r="D15" s="189"/>
      <c r="E15" s="189"/>
      <c r="F15" s="189"/>
      <c r="G15" s="189"/>
      <c r="H15" s="189"/>
      <c r="I15" s="189"/>
      <c r="J15" s="189"/>
      <c r="K15" s="189"/>
      <c r="L15" s="189"/>
      <c r="M15" s="189"/>
      <c r="N15" s="189"/>
      <c r="O15" s="189"/>
      <c r="P15" s="189"/>
      <c r="Q15" s="189"/>
      <c r="R15" s="189"/>
      <c r="S15" s="189"/>
      <c r="T15" s="9"/>
    </row>
    <row r="16" spans="2:29" ht="20.149999999999999" customHeight="1" x14ac:dyDescent="0.35">
      <c r="B16" s="8"/>
      <c r="C16" s="199" t="s">
        <v>35</v>
      </c>
      <c r="D16" s="199"/>
      <c r="E16" s="199"/>
      <c r="F16" s="199"/>
      <c r="G16" s="244" t="s">
        <v>206</v>
      </c>
      <c r="H16" s="244"/>
      <c r="I16" s="244"/>
      <c r="J16" s="211" t="s">
        <v>33</v>
      </c>
      <c r="K16" s="211"/>
      <c r="L16" s="244" t="s">
        <v>206</v>
      </c>
      <c r="M16" s="244"/>
      <c r="N16" s="244"/>
      <c r="O16" s="298" t="s">
        <v>34</v>
      </c>
      <c r="P16" s="298"/>
      <c r="Q16" s="298"/>
      <c r="R16" s="244" t="s">
        <v>206</v>
      </c>
      <c r="S16" s="244"/>
      <c r="T16" s="9"/>
    </row>
    <row r="17" spans="2:20" ht="9.65" customHeight="1" thickBot="1" x14ac:dyDescent="0.4">
      <c r="B17" s="11"/>
      <c r="C17" s="50"/>
      <c r="D17" s="50"/>
      <c r="E17" s="50"/>
      <c r="F17" s="50"/>
      <c r="G17" s="50"/>
      <c r="H17" s="50"/>
      <c r="I17" s="50"/>
      <c r="J17" s="50"/>
      <c r="K17" s="50"/>
      <c r="L17" s="50"/>
      <c r="M17" s="50"/>
      <c r="N17" s="50"/>
      <c r="O17" s="50"/>
      <c r="P17" s="50"/>
      <c r="Q17" s="50"/>
      <c r="R17" s="50"/>
      <c r="S17" s="50"/>
      <c r="T17" s="12"/>
    </row>
    <row r="18" spans="2:20" ht="8.25" customHeight="1" x14ac:dyDescent="0.35">
      <c r="B18" s="8"/>
      <c r="C18" s="93"/>
      <c r="D18" s="93"/>
      <c r="E18" s="93"/>
      <c r="F18" s="93"/>
      <c r="G18" s="93"/>
      <c r="H18" s="93"/>
      <c r="I18" s="93"/>
      <c r="J18" s="93"/>
      <c r="K18" s="93"/>
      <c r="L18" s="93"/>
      <c r="M18" s="93"/>
      <c r="N18" s="93"/>
      <c r="O18" s="93"/>
      <c r="P18" s="93"/>
      <c r="Q18" s="93"/>
      <c r="R18" s="93"/>
      <c r="S18" s="93"/>
      <c r="T18" s="9"/>
    </row>
    <row r="19" spans="2:20" ht="22" customHeight="1" x14ac:dyDescent="0.35">
      <c r="B19" s="8"/>
      <c r="C19" s="249" t="s">
        <v>284</v>
      </c>
      <c r="D19" s="249"/>
      <c r="E19" s="249"/>
      <c r="F19" s="249"/>
      <c r="G19" s="249"/>
      <c r="H19" s="249"/>
      <c r="I19" s="249"/>
      <c r="J19" s="249"/>
      <c r="K19" s="249"/>
      <c r="L19" s="249"/>
      <c r="M19" s="249"/>
      <c r="N19" s="249"/>
      <c r="O19" s="249"/>
      <c r="P19" s="249"/>
      <c r="Q19" s="249"/>
      <c r="R19" s="249"/>
      <c r="S19" s="249"/>
      <c r="T19" s="9"/>
    </row>
    <row r="20" spans="2:20" ht="20.149999999999999" customHeight="1" x14ac:dyDescent="0.35">
      <c r="B20" s="8"/>
      <c r="C20" s="244" t="s">
        <v>165</v>
      </c>
      <c r="D20" s="244"/>
      <c r="E20" s="244"/>
      <c r="F20" s="244"/>
      <c r="G20" s="244"/>
      <c r="H20" s="244"/>
      <c r="I20" s="244"/>
      <c r="J20" s="244"/>
      <c r="K20" s="244"/>
      <c r="L20" s="244"/>
      <c r="M20" s="244"/>
      <c r="N20" s="244"/>
      <c r="O20" s="244"/>
      <c r="P20" s="244"/>
      <c r="Q20" s="244"/>
      <c r="R20" s="244"/>
      <c r="S20" s="244"/>
      <c r="T20" s="9"/>
    </row>
    <row r="21" spans="2:20" ht="6.75" customHeight="1" x14ac:dyDescent="0.35">
      <c r="B21" s="8"/>
      <c r="C21" s="189"/>
      <c r="D21" s="189"/>
      <c r="E21" s="189"/>
      <c r="F21" s="189"/>
      <c r="G21" s="189"/>
      <c r="H21" s="189"/>
      <c r="I21" s="189"/>
      <c r="J21" s="189"/>
      <c r="K21" s="189"/>
      <c r="L21" s="189"/>
      <c r="M21" s="189"/>
      <c r="N21" s="189"/>
      <c r="O21" s="189"/>
      <c r="P21" s="189"/>
      <c r="Q21" s="189"/>
      <c r="R21" s="189"/>
      <c r="S21" s="189"/>
      <c r="T21" s="9"/>
    </row>
    <row r="22" spans="2:20" ht="20.149999999999999" customHeight="1" x14ac:dyDescent="0.35">
      <c r="B22" s="8"/>
      <c r="C22" s="200" t="s">
        <v>149</v>
      </c>
      <c r="D22" s="200"/>
      <c r="E22" s="200"/>
      <c r="F22" s="200"/>
      <c r="G22" s="200"/>
      <c r="H22" s="200"/>
      <c r="I22" s="200"/>
      <c r="J22" s="200"/>
      <c r="K22" s="200"/>
      <c r="L22" s="228"/>
      <c r="M22" s="228"/>
      <c r="N22" s="228"/>
      <c r="O22" s="228"/>
      <c r="P22" s="245" t="s">
        <v>25</v>
      </c>
      <c r="Q22" s="245"/>
      <c r="R22" s="189"/>
      <c r="S22" s="51"/>
      <c r="T22" s="9"/>
    </row>
    <row r="23" spans="2:20" ht="6.75" customHeight="1" x14ac:dyDescent="0.35">
      <c r="B23" s="8"/>
      <c r="C23" s="189"/>
      <c r="D23" s="189"/>
      <c r="E23" s="189"/>
      <c r="F23" s="189"/>
      <c r="G23" s="189"/>
      <c r="H23" s="189"/>
      <c r="I23" s="189"/>
      <c r="J23" s="189"/>
      <c r="K23" s="189"/>
      <c r="L23" s="189"/>
      <c r="M23" s="189"/>
      <c r="N23" s="189"/>
      <c r="O23" s="189"/>
      <c r="P23" s="189"/>
      <c r="Q23" s="189"/>
      <c r="R23" s="189"/>
      <c r="S23" s="189"/>
      <c r="T23" s="9"/>
    </row>
    <row r="24" spans="2:20" ht="20.149999999999999" customHeight="1" x14ac:dyDescent="0.35">
      <c r="B24" s="8"/>
      <c r="C24" s="200" t="s">
        <v>349</v>
      </c>
      <c r="D24" s="200"/>
      <c r="E24" s="200"/>
      <c r="F24" s="200"/>
      <c r="G24" s="200"/>
      <c r="H24" s="200"/>
      <c r="I24" s="200"/>
      <c r="J24" s="200"/>
      <c r="K24" s="200"/>
      <c r="L24" s="200"/>
      <c r="M24" s="200"/>
      <c r="N24" s="200"/>
      <c r="O24" s="200"/>
      <c r="P24" s="200"/>
      <c r="Q24" s="200"/>
      <c r="R24" s="200"/>
      <c r="S24" s="200"/>
      <c r="T24" s="9"/>
    </row>
    <row r="25" spans="2:20" ht="6.75" customHeight="1" x14ac:dyDescent="0.35">
      <c r="B25" s="8"/>
      <c r="C25" s="189"/>
      <c r="D25" s="189"/>
      <c r="E25" s="189"/>
      <c r="F25" s="189"/>
      <c r="G25" s="189"/>
      <c r="H25" s="189"/>
      <c r="I25" s="189"/>
      <c r="J25" s="189"/>
      <c r="K25" s="189"/>
      <c r="L25" s="189"/>
      <c r="M25" s="189"/>
      <c r="N25" s="189"/>
      <c r="O25" s="189"/>
      <c r="P25" s="189"/>
      <c r="Q25" s="189"/>
      <c r="R25" s="189"/>
      <c r="S25" s="189"/>
      <c r="T25" s="9"/>
    </row>
    <row r="26" spans="2:20" ht="20.149999999999999" customHeight="1" x14ac:dyDescent="0.35">
      <c r="B26" s="8"/>
      <c r="C26" s="257" t="s">
        <v>307</v>
      </c>
      <c r="D26" s="257"/>
      <c r="E26" s="199" t="s">
        <v>287</v>
      </c>
      <c r="F26" s="199"/>
      <c r="G26" s="199"/>
      <c r="H26" s="199"/>
      <c r="I26" s="199"/>
      <c r="J26" s="199"/>
      <c r="K26" s="199"/>
      <c r="L26" s="199"/>
      <c r="M26" s="199"/>
      <c r="N26" s="199"/>
      <c r="O26" s="199"/>
      <c r="P26" s="199"/>
      <c r="Q26" s="199"/>
      <c r="R26" s="199"/>
      <c r="S26" s="199"/>
      <c r="T26" s="9"/>
    </row>
    <row r="27" spans="2:20" ht="9" customHeight="1" x14ac:dyDescent="0.35">
      <c r="B27" s="8"/>
      <c r="C27" s="189"/>
      <c r="D27" s="189"/>
      <c r="E27" s="189"/>
      <c r="F27" s="189"/>
      <c r="G27" s="189"/>
      <c r="H27" s="189"/>
      <c r="I27" s="189"/>
      <c r="J27" s="52"/>
      <c r="K27" s="52"/>
      <c r="L27" s="189"/>
      <c r="M27" s="189"/>
      <c r="N27" s="189"/>
      <c r="O27" s="189"/>
      <c r="P27" s="189"/>
      <c r="Q27" s="189"/>
      <c r="R27" s="53"/>
      <c r="S27" s="53"/>
      <c r="T27" s="9"/>
    </row>
    <row r="28" spans="2:20" ht="20.149999999999999" customHeight="1" x14ac:dyDescent="0.35">
      <c r="B28" s="8"/>
      <c r="C28" s="257" t="s">
        <v>307</v>
      </c>
      <c r="D28" s="257"/>
      <c r="E28" s="199" t="s">
        <v>288</v>
      </c>
      <c r="F28" s="199"/>
      <c r="G28" s="199"/>
      <c r="H28" s="199"/>
      <c r="I28" s="199"/>
      <c r="J28" s="199"/>
      <c r="K28" s="199"/>
      <c r="L28" s="199"/>
      <c r="M28" s="199"/>
      <c r="N28" s="199"/>
      <c r="O28" s="199"/>
      <c r="P28" s="199"/>
      <c r="Q28" s="199"/>
      <c r="R28" s="199"/>
      <c r="S28" s="199"/>
      <c r="T28" s="9"/>
    </row>
    <row r="29" spans="2:20" ht="9" customHeight="1" x14ac:dyDescent="0.35">
      <c r="B29" s="8"/>
      <c r="C29" s="189"/>
      <c r="D29" s="189"/>
      <c r="E29" s="189"/>
      <c r="F29" s="189"/>
      <c r="G29" s="189"/>
      <c r="H29" s="189"/>
      <c r="I29" s="189"/>
      <c r="J29" s="52"/>
      <c r="K29" s="52"/>
      <c r="L29" s="189"/>
      <c r="M29" s="189"/>
      <c r="N29" s="189"/>
      <c r="O29" s="189"/>
      <c r="P29" s="189"/>
      <c r="Q29" s="189"/>
      <c r="R29" s="53"/>
      <c r="S29" s="53"/>
      <c r="T29" s="9"/>
    </row>
    <row r="30" spans="2:20" ht="20.149999999999999" customHeight="1" x14ac:dyDescent="0.35">
      <c r="B30" s="8"/>
      <c r="C30" s="217" t="s">
        <v>174</v>
      </c>
      <c r="D30" s="218"/>
      <c r="E30" s="218"/>
      <c r="F30" s="218"/>
      <c r="G30" s="218"/>
      <c r="H30" s="218"/>
      <c r="I30" s="218"/>
      <c r="J30" s="218"/>
      <c r="K30" s="218"/>
      <c r="L30" s="218"/>
      <c r="M30" s="218"/>
      <c r="N30" s="218"/>
      <c r="O30" s="246" t="str">
        <f>M7</f>
        <v>Select</v>
      </c>
      <c r="P30" s="246"/>
      <c r="Q30" s="54" t="s">
        <v>30</v>
      </c>
      <c r="R30" s="55" t="s">
        <v>37</v>
      </c>
      <c r="S30" s="56">
        <f>S7</f>
        <v>0</v>
      </c>
      <c r="T30" s="9"/>
    </row>
    <row r="31" spans="2:20" ht="8.15" customHeight="1" x14ac:dyDescent="0.35">
      <c r="B31" s="8"/>
      <c r="C31" s="57"/>
      <c r="D31" s="189"/>
      <c r="E31" s="189"/>
      <c r="F31" s="189"/>
      <c r="G31" s="189"/>
      <c r="H31" s="189"/>
      <c r="I31" s="189"/>
      <c r="J31" s="52"/>
      <c r="K31" s="52"/>
      <c r="L31" s="189"/>
      <c r="M31" s="189"/>
      <c r="N31" s="189"/>
      <c r="O31" s="189"/>
      <c r="P31" s="189"/>
      <c r="Q31" s="189"/>
      <c r="R31" s="53"/>
      <c r="S31" s="58"/>
      <c r="T31" s="9"/>
    </row>
    <row r="32" spans="2:20" ht="52.5" customHeight="1" x14ac:dyDescent="0.35">
      <c r="B32" s="8"/>
      <c r="C32" s="367" t="s">
        <v>300</v>
      </c>
      <c r="D32" s="368"/>
      <c r="E32" s="368"/>
      <c r="F32" s="368"/>
      <c r="G32" s="368"/>
      <c r="H32" s="368"/>
      <c r="I32" s="368"/>
      <c r="J32" s="368"/>
      <c r="K32" s="368"/>
      <c r="L32" s="368"/>
      <c r="M32" s="368"/>
      <c r="N32" s="368"/>
      <c r="O32" s="368"/>
      <c r="P32" s="368"/>
      <c r="Q32" s="368"/>
      <c r="R32" s="368"/>
      <c r="S32" s="369"/>
      <c r="T32" s="9"/>
    </row>
    <row r="33" spans="2:20" ht="8.15" customHeight="1" x14ac:dyDescent="0.35">
      <c r="B33" s="8"/>
      <c r="C33" s="57"/>
      <c r="D33" s="189"/>
      <c r="E33" s="189"/>
      <c r="F33" s="189"/>
      <c r="G33" s="189"/>
      <c r="H33" s="189"/>
      <c r="I33" s="189"/>
      <c r="J33" s="52"/>
      <c r="K33" s="52"/>
      <c r="L33" s="189"/>
      <c r="M33" s="189"/>
      <c r="N33" s="189"/>
      <c r="O33" s="189"/>
      <c r="P33" s="189"/>
      <c r="Q33" s="189"/>
      <c r="R33" s="53"/>
      <c r="S33" s="58"/>
      <c r="T33" s="9"/>
    </row>
    <row r="34" spans="2:20" ht="20.149999999999999" customHeight="1" x14ac:dyDescent="0.35">
      <c r="B34" s="8"/>
      <c r="C34" s="252" t="s">
        <v>182</v>
      </c>
      <c r="D34" s="253"/>
      <c r="E34" s="253"/>
      <c r="F34" s="253"/>
      <c r="G34" s="253"/>
      <c r="H34" s="253"/>
      <c r="I34" s="253"/>
      <c r="J34" s="253"/>
      <c r="K34" s="253"/>
      <c r="L34" s="253"/>
      <c r="M34" s="253"/>
      <c r="N34" s="253"/>
      <c r="O34" s="253"/>
      <c r="P34" s="253"/>
      <c r="Q34" s="253"/>
      <c r="R34" s="53"/>
      <c r="S34" s="58"/>
      <c r="T34" s="9"/>
    </row>
    <row r="35" spans="2:20" ht="20.149999999999999" customHeight="1" x14ac:dyDescent="0.35">
      <c r="B35" s="8"/>
      <c r="C35" s="250" t="s">
        <v>183</v>
      </c>
      <c r="D35" s="251"/>
      <c r="E35" s="251"/>
      <c r="F35" s="251"/>
      <c r="G35" s="251"/>
      <c r="H35" s="251"/>
      <c r="I35" s="251"/>
      <c r="J35" s="251"/>
      <c r="K35" s="251"/>
      <c r="L35" s="251"/>
      <c r="M35" s="251"/>
      <c r="N35" s="251"/>
      <c r="O35" s="251"/>
      <c r="P35" s="251"/>
      <c r="Q35" s="251"/>
      <c r="R35" s="254"/>
      <c r="S35" s="255"/>
      <c r="T35" s="9"/>
    </row>
    <row r="36" spans="2:20" ht="8.15" customHeight="1" x14ac:dyDescent="0.35">
      <c r="B36" s="8"/>
      <c r="C36" s="59"/>
      <c r="D36" s="186"/>
      <c r="E36" s="186"/>
      <c r="F36" s="186"/>
      <c r="G36" s="186"/>
      <c r="H36" s="186"/>
      <c r="I36" s="186"/>
      <c r="J36" s="60"/>
      <c r="K36" s="60"/>
      <c r="L36" s="186"/>
      <c r="M36" s="186"/>
      <c r="N36" s="186"/>
      <c r="O36" s="186"/>
      <c r="P36" s="186"/>
      <c r="Q36" s="186"/>
      <c r="R36" s="53"/>
      <c r="S36" s="58"/>
      <c r="T36" s="9"/>
    </row>
    <row r="37" spans="2:20" ht="20.149999999999999" customHeight="1" x14ac:dyDescent="0.35">
      <c r="B37" s="8"/>
      <c r="C37" s="252" t="s">
        <v>184</v>
      </c>
      <c r="D37" s="253"/>
      <c r="E37" s="253"/>
      <c r="F37" s="253"/>
      <c r="G37" s="253"/>
      <c r="H37" s="253"/>
      <c r="I37" s="253"/>
      <c r="J37" s="253"/>
      <c r="K37" s="253"/>
      <c r="L37" s="253"/>
      <c r="M37" s="253"/>
      <c r="N37" s="253"/>
      <c r="O37" s="253"/>
      <c r="P37" s="253"/>
      <c r="Q37" s="253"/>
      <c r="R37" s="53"/>
      <c r="S37" s="58"/>
      <c r="T37" s="9"/>
    </row>
    <row r="38" spans="2:20" ht="20.149999999999999" customHeight="1" x14ac:dyDescent="0.35">
      <c r="B38" s="8"/>
      <c r="C38" s="250" t="s">
        <v>301</v>
      </c>
      <c r="D38" s="251"/>
      <c r="E38" s="251"/>
      <c r="F38" s="251"/>
      <c r="G38" s="251"/>
      <c r="H38" s="251"/>
      <c r="I38" s="251"/>
      <c r="J38" s="251"/>
      <c r="K38" s="251"/>
      <c r="L38" s="251"/>
      <c r="M38" s="251"/>
      <c r="N38" s="251"/>
      <c r="O38" s="251"/>
      <c r="P38" s="251"/>
      <c r="Q38" s="251"/>
      <c r="R38" s="214"/>
      <c r="S38" s="216"/>
      <c r="T38" s="9"/>
    </row>
    <row r="39" spans="2:20" ht="8.15" customHeight="1" x14ac:dyDescent="0.35">
      <c r="B39" s="8"/>
      <c r="C39" s="59"/>
      <c r="D39" s="186"/>
      <c r="E39" s="186"/>
      <c r="F39" s="186"/>
      <c r="G39" s="186"/>
      <c r="H39" s="186"/>
      <c r="I39" s="186"/>
      <c r="J39" s="60"/>
      <c r="K39" s="60"/>
      <c r="L39" s="186"/>
      <c r="M39" s="186"/>
      <c r="N39" s="186"/>
      <c r="O39" s="186"/>
      <c r="P39" s="186"/>
      <c r="Q39" s="186"/>
      <c r="R39" s="53"/>
      <c r="S39" s="58"/>
      <c r="T39" s="9"/>
    </row>
    <row r="40" spans="2:20" ht="20.149999999999999" customHeight="1" x14ac:dyDescent="0.35">
      <c r="B40" s="8"/>
      <c r="C40" s="252" t="s">
        <v>186</v>
      </c>
      <c r="D40" s="253"/>
      <c r="E40" s="253"/>
      <c r="F40" s="253"/>
      <c r="G40" s="253"/>
      <c r="H40" s="253"/>
      <c r="I40" s="253"/>
      <c r="J40" s="253"/>
      <c r="K40" s="253"/>
      <c r="L40" s="253"/>
      <c r="M40" s="253"/>
      <c r="N40" s="253"/>
      <c r="O40" s="253"/>
      <c r="P40" s="253"/>
      <c r="Q40" s="253"/>
      <c r="R40" s="53"/>
      <c r="S40" s="58"/>
      <c r="T40" s="9"/>
    </row>
    <row r="41" spans="2:20" ht="20.149999999999999" customHeight="1" x14ac:dyDescent="0.35">
      <c r="B41" s="8"/>
      <c r="C41" s="250" t="s">
        <v>185</v>
      </c>
      <c r="D41" s="251"/>
      <c r="E41" s="251"/>
      <c r="F41" s="251"/>
      <c r="G41" s="251"/>
      <c r="H41" s="251"/>
      <c r="I41" s="251"/>
      <c r="J41" s="251"/>
      <c r="K41" s="251"/>
      <c r="L41" s="251"/>
      <c r="M41" s="251"/>
      <c r="N41" s="251"/>
      <c r="O41" s="251"/>
      <c r="P41" s="251"/>
      <c r="Q41" s="251"/>
      <c r="R41" s="214"/>
      <c r="S41" s="216"/>
      <c r="T41" s="9"/>
    </row>
    <row r="42" spans="2:20" ht="8.15" customHeight="1" thickBot="1" x14ac:dyDescent="0.4">
      <c r="B42" s="11"/>
      <c r="C42" s="61"/>
      <c r="D42" s="50"/>
      <c r="E42" s="50"/>
      <c r="F42" s="50"/>
      <c r="G42" s="50"/>
      <c r="H42" s="50"/>
      <c r="I42" s="50"/>
      <c r="J42" s="62"/>
      <c r="K42" s="62"/>
      <c r="L42" s="50"/>
      <c r="M42" s="50"/>
      <c r="N42" s="50"/>
      <c r="O42" s="50"/>
      <c r="P42" s="50"/>
      <c r="Q42" s="50"/>
      <c r="R42" s="63"/>
      <c r="S42" s="64"/>
      <c r="T42" s="12"/>
    </row>
    <row r="43" spans="2:20" ht="20.5" customHeight="1" thickBot="1" x14ac:dyDescent="0.4">
      <c r="B43" s="302" t="s">
        <v>289</v>
      </c>
      <c r="C43" s="303"/>
      <c r="D43" s="303"/>
      <c r="E43" s="303"/>
      <c r="F43" s="303"/>
      <c r="G43" s="303"/>
      <c r="H43" s="303"/>
      <c r="I43" s="303"/>
      <c r="J43" s="303"/>
      <c r="K43" s="303"/>
      <c r="L43" s="303"/>
      <c r="M43" s="303"/>
      <c r="N43" s="303"/>
      <c r="O43" s="303"/>
      <c r="P43" s="303"/>
      <c r="Q43" s="303"/>
      <c r="R43" s="303"/>
      <c r="S43" s="303"/>
      <c r="T43" s="304"/>
    </row>
    <row r="44" spans="2:20" ht="6.65" customHeight="1" x14ac:dyDescent="0.35">
      <c r="B44" s="65"/>
      <c r="C44" s="189"/>
      <c r="D44" s="189"/>
      <c r="E44" s="189"/>
      <c r="F44" s="189"/>
      <c r="G44" s="189"/>
      <c r="H44" s="189"/>
      <c r="I44" s="189"/>
      <c r="J44" s="189"/>
      <c r="K44" s="189"/>
      <c r="L44" s="189"/>
      <c r="M44" s="189"/>
      <c r="N44" s="189"/>
      <c r="O44" s="189"/>
      <c r="P44" s="189"/>
      <c r="Q44" s="189"/>
      <c r="R44" s="189"/>
      <c r="S44" s="189"/>
      <c r="T44" s="66"/>
    </row>
    <row r="45" spans="2:20" ht="20" customHeight="1" x14ac:dyDescent="0.35">
      <c r="B45" s="65"/>
      <c r="C45" s="222" t="s">
        <v>4</v>
      </c>
      <c r="D45" s="222"/>
      <c r="E45" s="222"/>
      <c r="F45" s="222"/>
      <c r="G45" s="223" t="str">
        <f>$G$12</f>
        <v xml:space="preserve"> </v>
      </c>
      <c r="H45" s="224"/>
      <c r="I45" s="224"/>
      <c r="J45" s="224"/>
      <c r="K45" s="224"/>
      <c r="L45" s="224"/>
      <c r="M45" s="224"/>
      <c r="N45" s="224"/>
      <c r="O45" s="225" t="s">
        <v>22</v>
      </c>
      <c r="P45" s="225"/>
      <c r="Q45" s="225"/>
      <c r="R45" s="223" t="str">
        <f>$R$12</f>
        <v xml:space="preserve"> </v>
      </c>
      <c r="S45" s="224"/>
      <c r="T45" s="66"/>
    </row>
    <row r="46" spans="2:20" ht="6.65" customHeight="1" x14ac:dyDescent="0.35">
      <c r="B46" s="65"/>
      <c r="C46" s="189"/>
      <c r="D46" s="189"/>
      <c r="E46" s="189"/>
      <c r="F46" s="189"/>
      <c r="G46" s="189"/>
      <c r="H46" s="189"/>
      <c r="I46" s="189"/>
      <c r="J46" s="189"/>
      <c r="K46" s="189"/>
      <c r="L46" s="189"/>
      <c r="M46" s="189"/>
      <c r="N46" s="189"/>
      <c r="O46" s="189"/>
      <c r="P46" s="189"/>
      <c r="Q46" s="189"/>
      <c r="R46" s="189"/>
      <c r="S46" s="189"/>
      <c r="T46" s="66"/>
    </row>
    <row r="47" spans="2:20" ht="22" customHeight="1" x14ac:dyDescent="0.35">
      <c r="B47" s="65"/>
      <c r="C47" s="277" t="s">
        <v>285</v>
      </c>
      <c r="D47" s="277"/>
      <c r="E47" s="277"/>
      <c r="F47" s="277"/>
      <c r="G47" s="277"/>
      <c r="H47" s="277"/>
      <c r="I47" s="277"/>
      <c r="J47" s="277"/>
      <c r="K47" s="277"/>
      <c r="L47" s="277"/>
      <c r="M47" s="277"/>
      <c r="N47" s="277"/>
      <c r="O47" s="277"/>
      <c r="P47" s="277"/>
      <c r="Q47" s="277"/>
      <c r="R47" s="277"/>
      <c r="S47" s="277"/>
      <c r="T47" s="66"/>
    </row>
    <row r="48" spans="2:20" ht="20.149999999999999" customHeight="1" x14ac:dyDescent="0.35">
      <c r="B48" s="65"/>
      <c r="C48" s="244" t="s">
        <v>322</v>
      </c>
      <c r="D48" s="244"/>
      <c r="E48" s="244"/>
      <c r="F48" s="244"/>
      <c r="G48" s="244"/>
      <c r="H48" s="244"/>
      <c r="I48" s="244"/>
      <c r="J48" s="244"/>
      <c r="K48" s="244"/>
      <c r="L48" s="244"/>
      <c r="M48" s="244"/>
      <c r="N48" s="244"/>
      <c r="O48" s="244"/>
      <c r="P48" s="244"/>
      <c r="Q48" s="244"/>
      <c r="R48" s="244"/>
      <c r="S48" s="244"/>
      <c r="T48" s="66"/>
    </row>
    <row r="49" spans="2:20" ht="6.75" customHeight="1" x14ac:dyDescent="0.35">
      <c r="B49" s="65"/>
      <c r="C49" s="189"/>
      <c r="D49" s="189"/>
      <c r="E49" s="189"/>
      <c r="F49" s="189"/>
      <c r="G49" s="189"/>
      <c r="H49" s="189"/>
      <c r="I49" s="189"/>
      <c r="J49" s="189"/>
      <c r="K49" s="189"/>
      <c r="L49" s="189"/>
      <c r="M49" s="189"/>
      <c r="N49" s="189"/>
      <c r="O49" s="189"/>
      <c r="P49" s="189"/>
      <c r="Q49" s="189"/>
      <c r="R49" s="189"/>
      <c r="S49" s="189"/>
      <c r="T49" s="66"/>
    </row>
    <row r="50" spans="2:20" ht="20.149999999999999" customHeight="1" x14ac:dyDescent="0.35">
      <c r="B50" s="65"/>
      <c r="C50" s="200" t="s">
        <v>150</v>
      </c>
      <c r="D50" s="200"/>
      <c r="E50" s="200"/>
      <c r="F50" s="200"/>
      <c r="G50" s="200"/>
      <c r="H50" s="200"/>
      <c r="I50" s="200"/>
      <c r="J50" s="200"/>
      <c r="K50" s="200"/>
      <c r="L50" s="228"/>
      <c r="M50" s="228"/>
      <c r="N50" s="228"/>
      <c r="O50" s="228"/>
      <c r="P50" s="245" t="s">
        <v>25</v>
      </c>
      <c r="Q50" s="245"/>
      <c r="R50" s="67"/>
      <c r="S50" s="51"/>
      <c r="T50" s="66"/>
    </row>
    <row r="51" spans="2:20" ht="6.75" customHeight="1" x14ac:dyDescent="0.35">
      <c r="B51" s="65"/>
      <c r="C51" s="189"/>
      <c r="D51" s="189"/>
      <c r="E51" s="189"/>
      <c r="F51" s="189"/>
      <c r="G51" s="189"/>
      <c r="H51" s="189"/>
      <c r="I51" s="189"/>
      <c r="J51" s="189"/>
      <c r="K51" s="189"/>
      <c r="L51" s="189"/>
      <c r="M51" s="189"/>
      <c r="N51" s="189"/>
      <c r="O51" s="189"/>
      <c r="P51" s="189"/>
      <c r="Q51" s="189"/>
      <c r="R51" s="189"/>
      <c r="S51" s="189"/>
      <c r="T51" s="66"/>
    </row>
    <row r="52" spans="2:20" ht="20.149999999999999" customHeight="1" x14ac:dyDescent="0.35">
      <c r="B52" s="65"/>
      <c r="C52" s="200" t="s">
        <v>286</v>
      </c>
      <c r="D52" s="200"/>
      <c r="E52" s="200"/>
      <c r="F52" s="200"/>
      <c r="G52" s="200"/>
      <c r="H52" s="200"/>
      <c r="I52" s="200"/>
      <c r="J52" s="200"/>
      <c r="K52" s="200"/>
      <c r="L52" s="200"/>
      <c r="M52" s="200"/>
      <c r="N52" s="200"/>
      <c r="O52" s="200"/>
      <c r="P52" s="200"/>
      <c r="Q52" s="200"/>
      <c r="R52" s="200"/>
      <c r="S52" s="200"/>
      <c r="T52" s="66"/>
    </row>
    <row r="53" spans="2:20" ht="6.75" customHeight="1" x14ac:dyDescent="0.35">
      <c r="B53" s="65"/>
      <c r="C53" s="189"/>
      <c r="D53" s="189"/>
      <c r="E53" s="189"/>
      <c r="F53" s="189"/>
      <c r="G53" s="189"/>
      <c r="H53" s="189"/>
      <c r="I53" s="189"/>
      <c r="J53" s="189"/>
      <c r="K53" s="189"/>
      <c r="L53" s="189"/>
      <c r="M53" s="189"/>
      <c r="N53" s="189"/>
      <c r="O53" s="189"/>
      <c r="P53" s="189"/>
      <c r="Q53" s="189"/>
      <c r="R53" s="189"/>
      <c r="S53" s="189"/>
      <c r="T53" s="66"/>
    </row>
    <row r="54" spans="2:20" ht="20.149999999999999" customHeight="1" x14ac:dyDescent="0.35">
      <c r="B54" s="65"/>
      <c r="C54" s="257" t="s">
        <v>307</v>
      </c>
      <c r="D54" s="257"/>
      <c r="E54" s="199" t="s">
        <v>290</v>
      </c>
      <c r="F54" s="199"/>
      <c r="G54" s="199"/>
      <c r="H54" s="199"/>
      <c r="I54" s="199"/>
      <c r="J54" s="199"/>
      <c r="K54" s="199"/>
      <c r="L54" s="199"/>
      <c r="M54" s="199"/>
      <c r="N54" s="199"/>
      <c r="O54" s="199"/>
      <c r="P54" s="199"/>
      <c r="Q54" s="199"/>
      <c r="R54" s="199"/>
      <c r="S54" s="199"/>
      <c r="T54" s="66"/>
    </row>
    <row r="55" spans="2:20" ht="9" customHeight="1" x14ac:dyDescent="0.35">
      <c r="B55" s="65"/>
      <c r="C55" s="189"/>
      <c r="D55" s="189"/>
      <c r="E55" s="189"/>
      <c r="F55" s="189"/>
      <c r="G55" s="189"/>
      <c r="H55" s="189"/>
      <c r="I55" s="189"/>
      <c r="J55" s="52"/>
      <c r="K55" s="52"/>
      <c r="L55" s="189"/>
      <c r="M55" s="189"/>
      <c r="N55" s="189"/>
      <c r="O55" s="189"/>
      <c r="P55" s="189"/>
      <c r="Q55" s="189"/>
      <c r="R55" s="53"/>
      <c r="S55" s="53"/>
      <c r="T55" s="66"/>
    </row>
    <row r="56" spans="2:20" ht="20.149999999999999" customHeight="1" x14ac:dyDescent="0.35">
      <c r="B56" s="65"/>
      <c r="C56" s="257" t="s">
        <v>307</v>
      </c>
      <c r="D56" s="257"/>
      <c r="E56" s="199" t="s">
        <v>291</v>
      </c>
      <c r="F56" s="199"/>
      <c r="G56" s="199"/>
      <c r="H56" s="199"/>
      <c r="I56" s="199"/>
      <c r="J56" s="199"/>
      <c r="K56" s="199"/>
      <c r="L56" s="199"/>
      <c r="M56" s="199"/>
      <c r="N56" s="199"/>
      <c r="O56" s="199"/>
      <c r="P56" s="199"/>
      <c r="Q56" s="199"/>
      <c r="R56" s="199"/>
      <c r="S56" s="199"/>
      <c r="T56" s="66"/>
    </row>
    <row r="57" spans="2:20" ht="9" customHeight="1" x14ac:dyDescent="0.35">
      <c r="B57" s="65"/>
      <c r="C57" s="189"/>
      <c r="D57" s="189"/>
      <c r="E57" s="189"/>
      <c r="F57" s="189"/>
      <c r="G57" s="189"/>
      <c r="H57" s="189"/>
      <c r="I57" s="189"/>
      <c r="J57" s="52"/>
      <c r="K57" s="52"/>
      <c r="L57" s="189"/>
      <c r="M57" s="189"/>
      <c r="N57" s="189"/>
      <c r="O57" s="189"/>
      <c r="P57" s="189"/>
      <c r="Q57" s="189"/>
      <c r="R57" s="53"/>
      <c r="S57" s="53"/>
      <c r="T57" s="66"/>
    </row>
    <row r="58" spans="2:20" ht="20.149999999999999" customHeight="1" x14ac:dyDescent="0.35">
      <c r="B58" s="65"/>
      <c r="C58" s="217" t="s">
        <v>175</v>
      </c>
      <c r="D58" s="218"/>
      <c r="E58" s="218"/>
      <c r="F58" s="218"/>
      <c r="G58" s="218"/>
      <c r="H58" s="218"/>
      <c r="I58" s="218"/>
      <c r="J58" s="218"/>
      <c r="K58" s="218"/>
      <c r="L58" s="218"/>
      <c r="M58" s="218"/>
      <c r="N58" s="218"/>
      <c r="O58" s="246" t="str">
        <f>M7</f>
        <v>Select</v>
      </c>
      <c r="P58" s="246"/>
      <c r="Q58" s="54" t="s">
        <v>30</v>
      </c>
      <c r="R58" s="55" t="s">
        <v>37</v>
      </c>
      <c r="S58" s="56">
        <f>S7</f>
        <v>0</v>
      </c>
      <c r="T58" s="66"/>
    </row>
    <row r="59" spans="2:20" ht="8.15" customHeight="1" x14ac:dyDescent="0.35">
      <c r="B59" s="65"/>
      <c r="C59" s="57"/>
      <c r="D59" s="189"/>
      <c r="E59" s="189"/>
      <c r="F59" s="189"/>
      <c r="G59" s="189"/>
      <c r="H59" s="189"/>
      <c r="I59" s="189"/>
      <c r="J59" s="52"/>
      <c r="K59" s="52"/>
      <c r="L59" s="189"/>
      <c r="M59" s="189"/>
      <c r="N59" s="189"/>
      <c r="O59" s="189"/>
      <c r="P59" s="189"/>
      <c r="Q59" s="189"/>
      <c r="R59" s="53"/>
      <c r="S59" s="58"/>
      <c r="T59" s="66"/>
    </row>
    <row r="60" spans="2:20" ht="20.149999999999999" customHeight="1" x14ac:dyDescent="0.35">
      <c r="B60" s="65"/>
      <c r="C60" s="215" t="s">
        <v>32</v>
      </c>
      <c r="D60" s="199"/>
      <c r="E60" s="199"/>
      <c r="F60" s="199"/>
      <c r="G60" s="199"/>
      <c r="H60" s="199"/>
      <c r="I60" s="199"/>
      <c r="J60" s="199"/>
      <c r="K60" s="199"/>
      <c r="L60" s="199"/>
      <c r="M60" s="199"/>
      <c r="N60" s="254"/>
      <c r="O60" s="254"/>
      <c r="P60" s="189"/>
      <c r="Q60" s="189"/>
      <c r="R60" s="189"/>
      <c r="S60" s="190"/>
      <c r="T60" s="66"/>
    </row>
    <row r="61" spans="2:20" ht="8.15" customHeight="1" x14ac:dyDescent="0.35">
      <c r="B61" s="65"/>
      <c r="C61" s="57"/>
      <c r="D61" s="189"/>
      <c r="E61" s="189"/>
      <c r="F61" s="189"/>
      <c r="G61" s="189"/>
      <c r="H61" s="189"/>
      <c r="I61" s="189"/>
      <c r="J61" s="52"/>
      <c r="K61" s="52"/>
      <c r="L61" s="189"/>
      <c r="M61" s="189"/>
      <c r="N61" s="189"/>
      <c r="O61" s="189"/>
      <c r="P61" s="189"/>
      <c r="Q61" s="189"/>
      <c r="R61" s="53"/>
      <c r="S61" s="58"/>
      <c r="T61" s="66"/>
    </row>
    <row r="62" spans="2:20" ht="20.149999999999999" customHeight="1" x14ac:dyDescent="0.35">
      <c r="B62" s="65"/>
      <c r="C62" s="215" t="s">
        <v>302</v>
      </c>
      <c r="D62" s="199"/>
      <c r="E62" s="199"/>
      <c r="F62" s="199"/>
      <c r="G62" s="199"/>
      <c r="H62" s="199"/>
      <c r="I62" s="199"/>
      <c r="J62" s="199"/>
      <c r="K62" s="199"/>
      <c r="L62" s="199"/>
      <c r="M62" s="199"/>
      <c r="N62" s="214"/>
      <c r="O62" s="214"/>
      <c r="P62" s="189"/>
      <c r="Q62" s="189"/>
      <c r="R62" s="53"/>
      <c r="S62" s="58"/>
      <c r="T62" s="66"/>
    </row>
    <row r="63" spans="2:20" ht="8.15" customHeight="1" x14ac:dyDescent="0.35">
      <c r="B63" s="65"/>
      <c r="C63" s="57"/>
      <c r="D63" s="189"/>
      <c r="E63" s="189"/>
      <c r="F63" s="189"/>
      <c r="G63" s="189"/>
      <c r="H63" s="189"/>
      <c r="I63" s="189"/>
      <c r="J63" s="52"/>
      <c r="K63" s="52"/>
      <c r="L63" s="189"/>
      <c r="M63" s="189"/>
      <c r="N63" s="189"/>
      <c r="O63" s="189"/>
      <c r="P63" s="189"/>
      <c r="Q63" s="189"/>
      <c r="R63" s="53"/>
      <c r="S63" s="58"/>
      <c r="T63" s="66"/>
    </row>
    <row r="64" spans="2:20" ht="20.149999999999999" customHeight="1" x14ac:dyDescent="0.35">
      <c r="B64" s="65"/>
      <c r="C64" s="215" t="s">
        <v>12</v>
      </c>
      <c r="D64" s="199"/>
      <c r="E64" s="199"/>
      <c r="F64" s="199"/>
      <c r="G64" s="199"/>
      <c r="H64" s="199"/>
      <c r="I64" s="199"/>
      <c r="J64" s="199"/>
      <c r="K64" s="199"/>
      <c r="L64" s="199"/>
      <c r="M64" s="199"/>
      <c r="N64" s="199"/>
      <c r="O64" s="199"/>
      <c r="P64" s="199"/>
      <c r="Q64" s="199"/>
      <c r="R64" s="214"/>
      <c r="S64" s="216"/>
      <c r="T64" s="66"/>
    </row>
    <row r="65" spans="2:20" ht="8.15" customHeight="1" x14ac:dyDescent="0.35">
      <c r="B65" s="65"/>
      <c r="C65" s="68"/>
      <c r="D65" s="69"/>
      <c r="E65" s="69"/>
      <c r="F65" s="69"/>
      <c r="G65" s="69"/>
      <c r="H65" s="69"/>
      <c r="I65" s="69"/>
      <c r="J65" s="70"/>
      <c r="K65" s="70"/>
      <c r="L65" s="69"/>
      <c r="M65" s="69"/>
      <c r="N65" s="69"/>
      <c r="O65" s="69"/>
      <c r="P65" s="69"/>
      <c r="Q65" s="69"/>
      <c r="R65" s="71"/>
      <c r="S65" s="72"/>
      <c r="T65" s="66"/>
    </row>
    <row r="66" spans="2:20" ht="9.65" customHeight="1" thickBot="1" x14ac:dyDescent="0.4">
      <c r="B66" s="73"/>
      <c r="C66" s="74"/>
      <c r="D66" s="50"/>
      <c r="E66" s="50"/>
      <c r="F66" s="50"/>
      <c r="G66" s="50"/>
      <c r="H66" s="50"/>
      <c r="I66" s="50"/>
      <c r="J66" s="62"/>
      <c r="K66" s="62"/>
      <c r="L66" s="50"/>
      <c r="M66" s="50"/>
      <c r="N66" s="50"/>
      <c r="O66" s="50"/>
      <c r="P66" s="50"/>
      <c r="Q66" s="50"/>
      <c r="R66" s="63"/>
      <c r="S66" s="63"/>
      <c r="T66" s="75"/>
    </row>
    <row r="67" spans="2:20" ht="25" customHeight="1" x14ac:dyDescent="0.35">
      <c r="B67" s="6"/>
      <c r="C67" s="2"/>
      <c r="D67" s="2"/>
      <c r="E67" s="2"/>
      <c r="F67" s="2"/>
      <c r="G67" s="2"/>
      <c r="H67" s="2"/>
      <c r="I67" s="2"/>
      <c r="J67" s="35"/>
      <c r="K67" s="2"/>
      <c r="L67" s="2"/>
      <c r="M67" s="2"/>
      <c r="N67" s="2"/>
      <c r="O67" s="2"/>
      <c r="P67" s="2"/>
      <c r="Q67" s="2"/>
      <c r="R67" s="2"/>
      <c r="S67" s="2"/>
      <c r="T67" s="7"/>
    </row>
    <row r="68" spans="2:20" ht="22" customHeight="1" x14ac:dyDescent="0.35">
      <c r="B68" s="8"/>
      <c r="C68" s="249" t="s">
        <v>292</v>
      </c>
      <c r="D68" s="249"/>
      <c r="E68" s="249"/>
      <c r="F68" s="249"/>
      <c r="G68" s="249"/>
      <c r="H68" s="249"/>
      <c r="I68" s="249"/>
      <c r="J68" s="249"/>
      <c r="K68" s="249"/>
      <c r="L68" s="249"/>
      <c r="M68" s="249"/>
      <c r="N68" s="249"/>
      <c r="O68" s="249"/>
      <c r="P68" s="249"/>
      <c r="Q68" s="249"/>
      <c r="R68" s="249"/>
      <c r="S68" s="249"/>
      <c r="T68" s="9"/>
    </row>
    <row r="69" spans="2:20" ht="20.149999999999999" customHeight="1" x14ac:dyDescent="0.35">
      <c r="B69" s="8"/>
      <c r="C69" s="244" t="s">
        <v>323</v>
      </c>
      <c r="D69" s="244"/>
      <c r="E69" s="244"/>
      <c r="F69" s="244"/>
      <c r="G69" s="244"/>
      <c r="H69" s="244"/>
      <c r="I69" s="244"/>
      <c r="J69" s="244"/>
      <c r="K69" s="244"/>
      <c r="L69" s="244"/>
      <c r="M69" s="244"/>
      <c r="N69" s="244"/>
      <c r="O69" s="244"/>
      <c r="P69" s="244"/>
      <c r="Q69" s="244"/>
      <c r="R69" s="244"/>
      <c r="S69" s="244"/>
      <c r="T69" s="9"/>
    </row>
    <row r="70" spans="2:20" ht="6.75" customHeight="1" x14ac:dyDescent="0.35">
      <c r="B70" s="8"/>
      <c r="C70" s="189"/>
      <c r="D70" s="189"/>
      <c r="E70" s="189"/>
      <c r="F70" s="189"/>
      <c r="G70" s="189"/>
      <c r="H70" s="189"/>
      <c r="I70" s="189"/>
      <c r="J70" s="189"/>
      <c r="K70" s="189"/>
      <c r="L70" s="189"/>
      <c r="M70" s="189"/>
      <c r="N70" s="189"/>
      <c r="O70" s="189"/>
      <c r="P70" s="189"/>
      <c r="Q70" s="189"/>
      <c r="R70" s="189"/>
      <c r="S70" s="189"/>
      <c r="T70" s="9"/>
    </row>
    <row r="71" spans="2:20" ht="20.149999999999999" customHeight="1" x14ac:dyDescent="0.35">
      <c r="B71" s="8"/>
      <c r="C71" s="200" t="s">
        <v>151</v>
      </c>
      <c r="D71" s="200"/>
      <c r="E71" s="200"/>
      <c r="F71" s="200"/>
      <c r="G71" s="200"/>
      <c r="H71" s="200"/>
      <c r="I71" s="200"/>
      <c r="J71" s="200"/>
      <c r="K71" s="200"/>
      <c r="L71" s="228"/>
      <c r="M71" s="228"/>
      <c r="N71" s="228"/>
      <c r="O71" s="228"/>
      <c r="P71" s="245" t="s">
        <v>25</v>
      </c>
      <c r="Q71" s="245"/>
      <c r="R71" s="189"/>
      <c r="S71" s="51"/>
      <c r="T71" s="9"/>
    </row>
    <row r="72" spans="2:20" ht="6.75" customHeight="1" x14ac:dyDescent="0.35">
      <c r="B72" s="8"/>
      <c r="C72" s="189"/>
      <c r="D72" s="189"/>
      <c r="E72" s="189"/>
      <c r="F72" s="189"/>
      <c r="G72" s="189"/>
      <c r="H72" s="189"/>
      <c r="I72" s="189"/>
      <c r="J72" s="189"/>
      <c r="K72" s="189"/>
      <c r="L72" s="189"/>
      <c r="M72" s="189"/>
      <c r="N72" s="189"/>
      <c r="O72" s="189"/>
      <c r="P72" s="189"/>
      <c r="Q72" s="189"/>
      <c r="R72" s="189"/>
      <c r="S72" s="189"/>
      <c r="T72" s="9"/>
    </row>
    <row r="73" spans="2:20" ht="20.149999999999999" customHeight="1" x14ac:dyDescent="0.35">
      <c r="B73" s="8"/>
      <c r="C73" s="200" t="s">
        <v>286</v>
      </c>
      <c r="D73" s="200"/>
      <c r="E73" s="200"/>
      <c r="F73" s="200"/>
      <c r="G73" s="200"/>
      <c r="H73" s="200"/>
      <c r="I73" s="200"/>
      <c r="J73" s="200"/>
      <c r="K73" s="200"/>
      <c r="L73" s="200"/>
      <c r="M73" s="200"/>
      <c r="N73" s="200"/>
      <c r="O73" s="200"/>
      <c r="P73" s="200"/>
      <c r="Q73" s="200"/>
      <c r="R73" s="200"/>
      <c r="S73" s="200"/>
      <c r="T73" s="9"/>
    </row>
    <row r="74" spans="2:20" ht="6.75" customHeight="1" x14ac:dyDescent="0.35">
      <c r="B74" s="8"/>
      <c r="C74" s="189"/>
      <c r="D74" s="189"/>
      <c r="E74" s="189"/>
      <c r="F74" s="189"/>
      <c r="G74" s="189"/>
      <c r="H74" s="189"/>
      <c r="I74" s="189"/>
      <c r="J74" s="189"/>
      <c r="K74" s="189"/>
      <c r="L74" s="189"/>
      <c r="M74" s="189"/>
      <c r="N74" s="189"/>
      <c r="O74" s="189"/>
      <c r="P74" s="189"/>
      <c r="Q74" s="189"/>
      <c r="R74" s="189"/>
      <c r="S74" s="189"/>
      <c r="T74" s="9"/>
    </row>
    <row r="75" spans="2:20" ht="20.149999999999999" customHeight="1" x14ac:dyDescent="0.35">
      <c r="B75" s="8"/>
      <c r="C75" s="257" t="s">
        <v>307</v>
      </c>
      <c r="D75" s="257"/>
      <c r="E75" s="199" t="s">
        <v>293</v>
      </c>
      <c r="F75" s="199"/>
      <c r="G75" s="199"/>
      <c r="H75" s="199"/>
      <c r="I75" s="199"/>
      <c r="J75" s="199"/>
      <c r="K75" s="199"/>
      <c r="L75" s="199"/>
      <c r="M75" s="199"/>
      <c r="N75" s="199"/>
      <c r="O75" s="199"/>
      <c r="P75" s="199"/>
      <c r="Q75" s="199"/>
      <c r="R75" s="199"/>
      <c r="S75" s="199"/>
      <c r="T75" s="9"/>
    </row>
    <row r="76" spans="2:20" ht="9" customHeight="1" x14ac:dyDescent="0.35">
      <c r="B76" s="8"/>
      <c r="C76" s="189"/>
      <c r="D76" s="189"/>
      <c r="E76" s="189"/>
      <c r="F76" s="189"/>
      <c r="G76" s="189"/>
      <c r="H76" s="189"/>
      <c r="I76" s="189"/>
      <c r="J76" s="52"/>
      <c r="K76" s="52"/>
      <c r="L76" s="189"/>
      <c r="M76" s="189"/>
      <c r="N76" s="189"/>
      <c r="O76" s="189"/>
      <c r="P76" s="189"/>
      <c r="Q76" s="189"/>
      <c r="R76" s="53"/>
      <c r="S76" s="53"/>
      <c r="T76" s="9"/>
    </row>
    <row r="77" spans="2:20" ht="20.149999999999999" customHeight="1" x14ac:dyDescent="0.35">
      <c r="B77" s="8"/>
      <c r="C77" s="257" t="s">
        <v>307</v>
      </c>
      <c r="D77" s="257"/>
      <c r="E77" s="199" t="s">
        <v>294</v>
      </c>
      <c r="F77" s="199"/>
      <c r="G77" s="199"/>
      <c r="H77" s="199"/>
      <c r="I77" s="199"/>
      <c r="J77" s="199"/>
      <c r="K77" s="199"/>
      <c r="L77" s="199"/>
      <c r="M77" s="199"/>
      <c r="N77" s="199"/>
      <c r="O77" s="199"/>
      <c r="P77" s="199"/>
      <c r="Q77" s="199"/>
      <c r="R77" s="199"/>
      <c r="S77" s="199"/>
      <c r="T77" s="9"/>
    </row>
    <row r="78" spans="2:20" ht="9" customHeight="1" x14ac:dyDescent="0.35">
      <c r="B78" s="8"/>
      <c r="C78" s="189"/>
      <c r="D78" s="189"/>
      <c r="E78" s="189"/>
      <c r="F78" s="189"/>
      <c r="G78" s="189"/>
      <c r="H78" s="189"/>
      <c r="I78" s="189"/>
      <c r="J78" s="52"/>
      <c r="K78" s="52"/>
      <c r="L78" s="189"/>
      <c r="M78" s="189"/>
      <c r="N78" s="189"/>
      <c r="O78" s="189"/>
      <c r="P78" s="189"/>
      <c r="Q78" s="189"/>
      <c r="R78" s="53"/>
      <c r="S78" s="53"/>
      <c r="T78" s="9"/>
    </row>
    <row r="79" spans="2:20" ht="20.149999999999999" customHeight="1" x14ac:dyDescent="0.35">
      <c r="B79" s="8"/>
      <c r="C79" s="217" t="s">
        <v>176</v>
      </c>
      <c r="D79" s="218"/>
      <c r="E79" s="218"/>
      <c r="F79" s="218"/>
      <c r="G79" s="218"/>
      <c r="H79" s="218"/>
      <c r="I79" s="218"/>
      <c r="J79" s="218"/>
      <c r="K79" s="218"/>
      <c r="L79" s="218"/>
      <c r="M79" s="218"/>
      <c r="N79" s="218"/>
      <c r="O79" s="246" t="str">
        <f>M7</f>
        <v>Select</v>
      </c>
      <c r="P79" s="246"/>
      <c r="Q79" s="54" t="s">
        <v>30</v>
      </c>
      <c r="R79" s="55" t="s">
        <v>37</v>
      </c>
      <c r="S79" s="56">
        <f>S7</f>
        <v>0</v>
      </c>
      <c r="T79" s="9"/>
    </row>
    <row r="80" spans="2:20" ht="8.15" customHeight="1" x14ac:dyDescent="0.35">
      <c r="B80" s="8"/>
      <c r="C80" s="57"/>
      <c r="D80" s="189"/>
      <c r="E80" s="189"/>
      <c r="F80" s="189"/>
      <c r="G80" s="189"/>
      <c r="H80" s="189"/>
      <c r="I80" s="189"/>
      <c r="J80" s="52"/>
      <c r="K80" s="52"/>
      <c r="L80" s="189"/>
      <c r="M80" s="189"/>
      <c r="N80" s="189"/>
      <c r="O80" s="189"/>
      <c r="P80" s="189"/>
      <c r="Q80" s="189"/>
      <c r="R80" s="53"/>
      <c r="S80" s="58"/>
      <c r="T80" s="9"/>
    </row>
    <row r="81" spans="2:20" ht="20.149999999999999" customHeight="1" x14ac:dyDescent="0.35">
      <c r="B81" s="8"/>
      <c r="C81" s="370" t="s">
        <v>32</v>
      </c>
      <c r="D81" s="371"/>
      <c r="E81" s="371"/>
      <c r="F81" s="371"/>
      <c r="G81" s="371"/>
      <c r="H81" s="371"/>
      <c r="I81" s="371"/>
      <c r="J81" s="371"/>
      <c r="K81" s="371"/>
      <c r="L81" s="371"/>
      <c r="M81" s="371"/>
      <c r="N81" s="254"/>
      <c r="O81" s="254"/>
      <c r="P81" s="189"/>
      <c r="Q81" s="189"/>
      <c r="R81" s="189"/>
      <c r="S81" s="190"/>
      <c r="T81" s="9"/>
    </row>
    <row r="82" spans="2:20" ht="8.15" customHeight="1" x14ac:dyDescent="0.35">
      <c r="B82" s="8"/>
      <c r="C82" s="57"/>
      <c r="D82" s="189"/>
      <c r="E82" s="189"/>
      <c r="F82" s="189"/>
      <c r="G82" s="189"/>
      <c r="H82" s="189"/>
      <c r="I82" s="189"/>
      <c r="J82" s="52"/>
      <c r="K82" s="52"/>
      <c r="L82" s="189"/>
      <c r="M82" s="189"/>
      <c r="N82" s="189"/>
      <c r="O82" s="189"/>
      <c r="P82" s="189"/>
      <c r="Q82" s="189"/>
      <c r="R82" s="53"/>
      <c r="S82" s="58"/>
      <c r="T82" s="9"/>
    </row>
    <row r="83" spans="2:20" ht="20.149999999999999" customHeight="1" x14ac:dyDescent="0.35">
      <c r="B83" s="8"/>
      <c r="C83" s="370" t="s">
        <v>302</v>
      </c>
      <c r="D83" s="371"/>
      <c r="E83" s="371"/>
      <c r="F83" s="371"/>
      <c r="G83" s="371"/>
      <c r="H83" s="371"/>
      <c r="I83" s="371"/>
      <c r="J83" s="371"/>
      <c r="K83" s="371"/>
      <c r="L83" s="371"/>
      <c r="M83" s="371"/>
      <c r="N83" s="214"/>
      <c r="O83" s="214"/>
      <c r="P83" s="189"/>
      <c r="Q83" s="189"/>
      <c r="R83" s="53"/>
      <c r="S83" s="58"/>
      <c r="T83" s="9"/>
    </row>
    <row r="84" spans="2:20" ht="8.15" customHeight="1" x14ac:dyDescent="0.35">
      <c r="B84" s="8"/>
      <c r="C84" s="57"/>
      <c r="D84" s="189"/>
      <c r="E84" s="189"/>
      <c r="F84" s="189"/>
      <c r="G84" s="189"/>
      <c r="H84" s="189"/>
      <c r="I84" s="189"/>
      <c r="J84" s="52"/>
      <c r="K84" s="52"/>
      <c r="L84" s="189"/>
      <c r="M84" s="189"/>
      <c r="N84" s="189"/>
      <c r="O84" s="189"/>
      <c r="P84" s="189"/>
      <c r="Q84" s="189"/>
      <c r="R84" s="53"/>
      <c r="S84" s="58"/>
      <c r="T84" s="9"/>
    </row>
    <row r="85" spans="2:20" ht="20.149999999999999" customHeight="1" x14ac:dyDescent="0.35">
      <c r="B85" s="8"/>
      <c r="C85" s="370" t="s">
        <v>12</v>
      </c>
      <c r="D85" s="371"/>
      <c r="E85" s="371"/>
      <c r="F85" s="371"/>
      <c r="G85" s="371"/>
      <c r="H85" s="371"/>
      <c r="I85" s="371"/>
      <c r="J85" s="371"/>
      <c r="K85" s="371"/>
      <c r="L85" s="371"/>
      <c r="M85" s="371"/>
      <c r="N85" s="371"/>
      <c r="O85" s="371"/>
      <c r="P85" s="371"/>
      <c r="Q85" s="371"/>
      <c r="R85" s="214"/>
      <c r="S85" s="216"/>
      <c r="T85" s="9"/>
    </row>
    <row r="86" spans="2:20" ht="8.15" customHeight="1" x14ac:dyDescent="0.35">
      <c r="B86" s="8"/>
      <c r="C86" s="30"/>
      <c r="D86" s="10"/>
      <c r="E86" s="10"/>
      <c r="F86" s="10"/>
      <c r="G86" s="10"/>
      <c r="H86" s="10"/>
      <c r="I86" s="10"/>
      <c r="J86" s="31"/>
      <c r="K86" s="31"/>
      <c r="L86" s="10"/>
      <c r="M86" s="10"/>
      <c r="N86" s="10"/>
      <c r="O86" s="10"/>
      <c r="P86" s="10"/>
      <c r="Q86" s="10"/>
      <c r="R86" s="32"/>
      <c r="S86" s="33"/>
      <c r="T86" s="9"/>
    </row>
    <row r="87" spans="2:20" ht="9.65" customHeight="1" thickBot="1" x14ac:dyDescent="0.4">
      <c r="B87" s="11"/>
      <c r="C87" s="34"/>
      <c r="D87" s="5"/>
      <c r="E87" s="5"/>
      <c r="F87" s="5"/>
      <c r="G87" s="5"/>
      <c r="H87" s="5"/>
      <c r="I87" s="5"/>
      <c r="J87" s="15"/>
      <c r="K87" s="15"/>
      <c r="L87" s="5"/>
      <c r="M87" s="5"/>
      <c r="N87" s="5"/>
      <c r="O87" s="5"/>
      <c r="P87" s="5"/>
      <c r="Q87" s="5"/>
      <c r="R87" s="16"/>
      <c r="S87" s="16"/>
      <c r="T87" s="12"/>
    </row>
    <row r="88" spans="2:20" ht="20.5" customHeight="1" thickBot="1" x14ac:dyDescent="0.4">
      <c r="B88" s="219" t="s">
        <v>289</v>
      </c>
      <c r="C88" s="220"/>
      <c r="D88" s="220"/>
      <c r="E88" s="220"/>
      <c r="F88" s="220"/>
      <c r="G88" s="220"/>
      <c r="H88" s="220"/>
      <c r="I88" s="220"/>
      <c r="J88" s="220"/>
      <c r="K88" s="220"/>
      <c r="L88" s="220"/>
      <c r="M88" s="220"/>
      <c r="N88" s="220"/>
      <c r="O88" s="220"/>
      <c r="P88" s="220"/>
      <c r="Q88" s="220"/>
      <c r="R88" s="220"/>
      <c r="S88" s="220"/>
      <c r="T88" s="221"/>
    </row>
    <row r="89" spans="2:20" ht="6.65" customHeight="1" x14ac:dyDescent="0.35">
      <c r="B89" s="65"/>
      <c r="C89" s="189"/>
      <c r="D89" s="189"/>
      <c r="E89" s="189"/>
      <c r="F89" s="189"/>
      <c r="G89" s="189"/>
      <c r="H89" s="189"/>
      <c r="I89" s="189"/>
      <c r="J89" s="189"/>
      <c r="K89" s="189"/>
      <c r="L89" s="189"/>
      <c r="M89" s="189"/>
      <c r="N89" s="189"/>
      <c r="O89" s="189"/>
      <c r="P89" s="189"/>
      <c r="Q89" s="189"/>
      <c r="R89" s="189"/>
      <c r="S89" s="189"/>
      <c r="T89" s="66"/>
    </row>
    <row r="90" spans="2:20" ht="20" customHeight="1" x14ac:dyDescent="0.35">
      <c r="B90" s="65"/>
      <c r="C90" s="222" t="s">
        <v>4</v>
      </c>
      <c r="D90" s="222"/>
      <c r="E90" s="222"/>
      <c r="F90" s="222"/>
      <c r="G90" s="223" t="str">
        <f>$G$12</f>
        <v xml:space="preserve"> </v>
      </c>
      <c r="H90" s="224"/>
      <c r="I90" s="224"/>
      <c r="J90" s="224"/>
      <c r="K90" s="224"/>
      <c r="L90" s="224"/>
      <c r="M90" s="224"/>
      <c r="N90" s="224"/>
      <c r="O90" s="225" t="s">
        <v>22</v>
      </c>
      <c r="P90" s="225"/>
      <c r="Q90" s="225"/>
      <c r="R90" s="223" t="str">
        <f>$R$12</f>
        <v xml:space="preserve"> </v>
      </c>
      <c r="S90" s="224"/>
      <c r="T90" s="66"/>
    </row>
    <row r="91" spans="2:20" ht="6.75" customHeight="1" x14ac:dyDescent="0.35">
      <c r="B91" s="65"/>
      <c r="C91" s="186"/>
      <c r="D91" s="186"/>
      <c r="E91" s="186"/>
      <c r="F91" s="186"/>
      <c r="G91" s="186"/>
      <c r="H91" s="186"/>
      <c r="I91" s="186"/>
      <c r="J91" s="186"/>
      <c r="K91" s="186"/>
      <c r="L91" s="186"/>
      <c r="M91" s="186"/>
      <c r="N91" s="186"/>
      <c r="O91" s="186"/>
      <c r="P91" s="186"/>
      <c r="Q91" s="186"/>
      <c r="R91" s="186"/>
      <c r="S91" s="186"/>
      <c r="T91" s="66"/>
    </row>
    <row r="92" spans="2:20" ht="20.149999999999999" customHeight="1" x14ac:dyDescent="0.35">
      <c r="B92" s="65"/>
      <c r="C92" s="200" t="s">
        <v>353</v>
      </c>
      <c r="D92" s="200"/>
      <c r="E92" s="200"/>
      <c r="F92" s="200"/>
      <c r="G92" s="200"/>
      <c r="H92" s="200"/>
      <c r="I92" s="200"/>
      <c r="J92" s="200"/>
      <c r="K92" s="200"/>
      <c r="L92" s="200"/>
      <c r="M92" s="200"/>
      <c r="N92" s="200"/>
      <c r="O92" s="200"/>
      <c r="P92" s="200"/>
      <c r="Q92" s="200"/>
      <c r="R92" s="200"/>
      <c r="S92" s="200"/>
      <c r="T92" s="66"/>
    </row>
    <row r="93" spans="2:20" ht="6.75" customHeight="1" x14ac:dyDescent="0.35">
      <c r="B93" s="65"/>
      <c r="C93" s="186"/>
      <c r="D93" s="186"/>
      <c r="E93" s="186"/>
      <c r="F93" s="186"/>
      <c r="G93" s="186"/>
      <c r="H93" s="186"/>
      <c r="I93" s="186"/>
      <c r="J93" s="186"/>
      <c r="K93" s="186"/>
      <c r="L93" s="186"/>
      <c r="M93" s="186"/>
      <c r="N93" s="186"/>
      <c r="O93" s="186"/>
      <c r="P93" s="186"/>
      <c r="Q93" s="186"/>
      <c r="R93" s="186"/>
      <c r="S93" s="186"/>
      <c r="T93" s="66"/>
    </row>
    <row r="94" spans="2:20" ht="20.149999999999999" customHeight="1" x14ac:dyDescent="0.35">
      <c r="B94" s="65"/>
      <c r="C94" s="308" t="s">
        <v>354</v>
      </c>
      <c r="D94" s="308"/>
      <c r="E94" s="171"/>
      <c r="F94" s="268" t="s">
        <v>355</v>
      </c>
      <c r="G94" s="268"/>
      <c r="H94" s="268"/>
      <c r="I94" s="268"/>
      <c r="J94" s="268"/>
      <c r="K94" s="268"/>
      <c r="L94" s="268"/>
      <c r="M94" s="268"/>
      <c r="N94" s="268"/>
      <c r="O94" s="268"/>
      <c r="P94" s="268"/>
      <c r="Q94" s="268"/>
      <c r="R94" s="268"/>
      <c r="S94" s="268"/>
      <c r="T94" s="66"/>
    </row>
    <row r="95" spans="2:20" ht="20.149999999999999" customHeight="1" x14ac:dyDescent="0.35">
      <c r="B95" s="65"/>
      <c r="C95" s="240" t="s">
        <v>307</v>
      </c>
      <c r="D95" s="241"/>
      <c r="E95" s="232" t="s">
        <v>56</v>
      </c>
      <c r="F95" s="232"/>
      <c r="G95" s="232"/>
      <c r="H95" s="232"/>
      <c r="I95" s="232"/>
      <c r="J95" s="77"/>
      <c r="K95" s="94"/>
      <c r="L95" s="94"/>
      <c r="N95" s="94"/>
      <c r="O95" s="94"/>
      <c r="P95" s="94"/>
      <c r="Q95" s="94"/>
      <c r="R95" s="94"/>
      <c r="S95" s="170"/>
      <c r="T95" s="66"/>
    </row>
    <row r="96" spans="2:20" ht="20.149999999999999" customHeight="1" x14ac:dyDescent="0.35">
      <c r="B96" s="65"/>
      <c r="C96" s="256" t="s">
        <v>307</v>
      </c>
      <c r="D96" s="257"/>
      <c r="E96" s="233" t="s">
        <v>57</v>
      </c>
      <c r="F96" s="233"/>
      <c r="G96" s="233"/>
      <c r="H96" s="233"/>
      <c r="I96" s="233"/>
      <c r="J96" s="77"/>
      <c r="K96" s="172"/>
      <c r="L96" s="172"/>
      <c r="M96" s="10"/>
      <c r="N96" s="172"/>
      <c r="O96" s="172"/>
      <c r="P96" s="172"/>
      <c r="Q96" s="172"/>
      <c r="R96" s="172"/>
      <c r="S96" s="173"/>
      <c r="T96" s="66"/>
    </row>
    <row r="97" spans="2:20" ht="6.75" customHeight="1" x14ac:dyDescent="0.35">
      <c r="B97" s="65"/>
      <c r="C97" s="186"/>
      <c r="D97" s="186"/>
      <c r="E97" s="186"/>
      <c r="F97" s="186"/>
      <c r="G97" s="186"/>
      <c r="H97" s="186"/>
      <c r="I97" s="186"/>
      <c r="J97" s="186"/>
      <c r="K97" s="186"/>
      <c r="L97" s="186"/>
      <c r="M97" s="186"/>
      <c r="N97" s="186"/>
      <c r="O97" s="186"/>
      <c r="P97" s="186"/>
      <c r="Q97" s="186"/>
      <c r="R97" s="186"/>
      <c r="S97" s="186"/>
      <c r="T97" s="66"/>
    </row>
    <row r="98" spans="2:20" ht="20.149999999999999" customHeight="1" x14ac:dyDescent="0.35">
      <c r="B98" s="65"/>
      <c r="C98" s="240" t="s">
        <v>307</v>
      </c>
      <c r="D98" s="241"/>
      <c r="E98" s="232" t="s">
        <v>58</v>
      </c>
      <c r="F98" s="232"/>
      <c r="G98" s="232"/>
      <c r="H98" s="232"/>
      <c r="I98" s="232"/>
      <c r="J98" s="77"/>
      <c r="K98" s="94"/>
      <c r="L98" s="94"/>
      <c r="M98" s="94"/>
      <c r="N98" s="236" t="s">
        <v>2</v>
      </c>
      <c r="O98" s="236"/>
      <c r="P98" s="236"/>
      <c r="Q98" s="236"/>
      <c r="R98" s="236"/>
      <c r="S98" s="194">
        <f>J98+L99</f>
        <v>0</v>
      </c>
      <c r="T98" s="66"/>
    </row>
    <row r="99" spans="2:20" ht="20.149999999999999" customHeight="1" x14ac:dyDescent="0.35">
      <c r="B99" s="65"/>
      <c r="C99" s="256" t="s">
        <v>307</v>
      </c>
      <c r="D99" s="257"/>
      <c r="E99" s="233" t="s">
        <v>356</v>
      </c>
      <c r="F99" s="233"/>
      <c r="G99" s="233"/>
      <c r="H99" s="233"/>
      <c r="I99" s="233"/>
      <c r="J99" s="233"/>
      <c r="K99" s="233"/>
      <c r="L99" s="79"/>
      <c r="M99" s="10"/>
      <c r="N99" s="234" t="s">
        <v>309</v>
      </c>
      <c r="O99" s="234"/>
      <c r="P99" s="234"/>
      <c r="Q99" s="234"/>
      <c r="R99" s="234"/>
      <c r="S99" s="235"/>
      <c r="T99" s="66"/>
    </row>
    <row r="100" spans="2:20" ht="6.75" customHeight="1" x14ac:dyDescent="0.35">
      <c r="B100" s="65"/>
      <c r="C100" s="186"/>
      <c r="D100" s="186"/>
      <c r="E100" s="186"/>
      <c r="F100" s="186"/>
      <c r="G100" s="186"/>
      <c r="H100" s="186"/>
      <c r="I100" s="186"/>
      <c r="J100" s="186"/>
      <c r="K100" s="186"/>
      <c r="L100" s="186"/>
      <c r="M100" s="186"/>
      <c r="N100" s="186"/>
      <c r="O100" s="186"/>
      <c r="P100" s="186"/>
      <c r="Q100" s="186"/>
      <c r="R100" s="186"/>
      <c r="S100" s="186"/>
      <c r="T100" s="66"/>
    </row>
    <row r="101" spans="2:20" ht="20.149999999999999" customHeight="1" x14ac:dyDescent="0.35">
      <c r="B101" s="65"/>
      <c r="C101" s="240" t="s">
        <v>307</v>
      </c>
      <c r="D101" s="241"/>
      <c r="E101" s="232" t="s">
        <v>60</v>
      </c>
      <c r="F101" s="232"/>
      <c r="G101" s="232"/>
      <c r="H101" s="232"/>
      <c r="I101" s="232"/>
      <c r="J101" s="232"/>
      <c r="K101" s="232"/>
      <c r="L101" s="77"/>
      <c r="M101" s="94"/>
      <c r="N101" s="236" t="s">
        <v>3</v>
      </c>
      <c r="O101" s="236"/>
      <c r="P101" s="236"/>
      <c r="Q101" s="236"/>
      <c r="R101" s="236"/>
      <c r="S101" s="194">
        <f>L101+L102+L103+L104</f>
        <v>0</v>
      </c>
      <c r="T101" s="66"/>
    </row>
    <row r="102" spans="2:20" ht="20.149999999999999" customHeight="1" x14ac:dyDescent="0.35">
      <c r="B102" s="65"/>
      <c r="C102" s="240" t="s">
        <v>307</v>
      </c>
      <c r="D102" s="241"/>
      <c r="E102" s="199" t="s">
        <v>61</v>
      </c>
      <c r="F102" s="199"/>
      <c r="G102" s="199"/>
      <c r="H102" s="199"/>
      <c r="I102" s="199"/>
      <c r="J102" s="199"/>
      <c r="K102" s="199"/>
      <c r="L102" s="77"/>
      <c r="M102" s="93"/>
      <c r="N102" s="269" t="s">
        <v>308</v>
      </c>
      <c r="O102" s="269"/>
      <c r="P102" s="269"/>
      <c r="Q102" s="269"/>
      <c r="R102" s="269"/>
      <c r="S102" s="270"/>
      <c r="T102" s="66"/>
    </row>
    <row r="103" spans="2:20" ht="20.149999999999999" customHeight="1" x14ac:dyDescent="0.35">
      <c r="B103" s="65"/>
      <c r="C103" s="240" t="s">
        <v>307</v>
      </c>
      <c r="D103" s="241"/>
      <c r="E103" s="199" t="s">
        <v>1</v>
      </c>
      <c r="F103" s="199"/>
      <c r="G103" s="199"/>
      <c r="H103" s="199"/>
      <c r="I103" s="199"/>
      <c r="J103" s="199"/>
      <c r="K103" s="199"/>
      <c r="L103" s="77"/>
      <c r="M103" s="92"/>
      <c r="N103" s="93"/>
      <c r="O103" s="92"/>
      <c r="P103" s="92"/>
      <c r="Q103" s="92"/>
      <c r="R103" s="92"/>
      <c r="S103" s="95"/>
      <c r="T103" s="66"/>
    </row>
    <row r="104" spans="2:20" ht="20.149999999999999" customHeight="1" x14ac:dyDescent="0.35">
      <c r="B104" s="65"/>
      <c r="C104" s="240" t="s">
        <v>307</v>
      </c>
      <c r="D104" s="241"/>
      <c r="E104" s="233" t="s">
        <v>59</v>
      </c>
      <c r="F104" s="233"/>
      <c r="G104" s="233"/>
      <c r="H104" s="233"/>
      <c r="I104" s="233"/>
      <c r="J104" s="233"/>
      <c r="K104" s="233"/>
      <c r="L104" s="77"/>
      <c r="M104" s="10"/>
      <c r="N104" s="10"/>
      <c r="O104" s="10"/>
      <c r="P104" s="10"/>
      <c r="Q104" s="10"/>
      <c r="R104" s="10"/>
      <c r="S104" s="14"/>
      <c r="T104" s="66"/>
    </row>
    <row r="105" spans="2:20" ht="6.75" customHeight="1" x14ac:dyDescent="0.35">
      <c r="B105" s="65"/>
      <c r="C105" s="186"/>
      <c r="D105" s="186"/>
      <c r="E105" s="186"/>
      <c r="F105" s="186"/>
      <c r="G105" s="186"/>
      <c r="H105" s="186"/>
      <c r="I105" s="186"/>
      <c r="J105" s="186"/>
      <c r="K105" s="186"/>
      <c r="L105" s="186"/>
      <c r="M105" s="186"/>
      <c r="N105" s="186"/>
      <c r="O105" s="186"/>
      <c r="P105" s="186"/>
      <c r="Q105" s="186"/>
      <c r="R105" s="186"/>
      <c r="S105" s="186"/>
      <c r="T105" s="66"/>
    </row>
    <row r="106" spans="2:20" ht="20.149999999999999" customHeight="1" x14ac:dyDescent="0.35">
      <c r="B106" s="65"/>
      <c r="C106" s="240" t="s">
        <v>307</v>
      </c>
      <c r="D106" s="241"/>
      <c r="E106" s="232" t="s">
        <v>62</v>
      </c>
      <c r="F106" s="232"/>
      <c r="G106" s="232"/>
      <c r="H106" s="232"/>
      <c r="I106" s="232"/>
      <c r="J106" s="232"/>
      <c r="K106" s="232"/>
      <c r="L106" s="77"/>
      <c r="M106" s="94"/>
      <c r="N106" s="236" t="s">
        <v>173</v>
      </c>
      <c r="O106" s="236"/>
      <c r="P106" s="236"/>
      <c r="Q106" s="236"/>
      <c r="R106" s="236"/>
      <c r="S106" s="194">
        <f>L106+L107</f>
        <v>0</v>
      </c>
      <c r="T106" s="66"/>
    </row>
    <row r="107" spans="2:20" ht="20.149999999999999" customHeight="1" x14ac:dyDescent="0.35">
      <c r="B107" s="65"/>
      <c r="C107" s="256" t="s">
        <v>307</v>
      </c>
      <c r="D107" s="257"/>
      <c r="E107" s="233" t="s">
        <v>357</v>
      </c>
      <c r="F107" s="233"/>
      <c r="G107" s="233"/>
      <c r="H107" s="233"/>
      <c r="I107" s="233"/>
      <c r="J107" s="233"/>
      <c r="K107" s="233"/>
      <c r="L107" s="77"/>
      <c r="M107" s="10"/>
      <c r="N107" s="234" t="s">
        <v>358</v>
      </c>
      <c r="O107" s="234"/>
      <c r="P107" s="234"/>
      <c r="Q107" s="234"/>
      <c r="R107" s="234"/>
      <c r="S107" s="235"/>
      <c r="T107" s="66"/>
    </row>
    <row r="108" spans="2:20" ht="6.75" customHeight="1" x14ac:dyDescent="0.35">
      <c r="B108" s="65"/>
      <c r="C108" s="186"/>
      <c r="D108" s="186"/>
      <c r="E108" s="186"/>
      <c r="F108" s="186"/>
      <c r="G108" s="186"/>
      <c r="H108" s="186"/>
      <c r="I108" s="186"/>
      <c r="J108" s="186"/>
      <c r="K108" s="186"/>
      <c r="L108" s="186"/>
      <c r="M108" s="186"/>
      <c r="N108" s="186"/>
      <c r="O108" s="186"/>
      <c r="P108" s="186"/>
      <c r="Q108" s="186"/>
      <c r="R108" s="186"/>
      <c r="S108" s="186"/>
      <c r="T108" s="66"/>
    </row>
    <row r="109" spans="2:20" ht="20.149999999999999" customHeight="1" x14ac:dyDescent="0.35">
      <c r="B109" s="65"/>
      <c r="C109" s="240" t="s">
        <v>307</v>
      </c>
      <c r="D109" s="241"/>
      <c r="E109" s="232" t="s">
        <v>63</v>
      </c>
      <c r="F109" s="232"/>
      <c r="G109" s="232"/>
      <c r="H109" s="232"/>
      <c r="I109" s="232"/>
      <c r="J109" s="77"/>
      <c r="K109" s="94"/>
      <c r="L109" s="94"/>
      <c r="M109" s="94"/>
      <c r="N109" s="236" t="s">
        <v>66</v>
      </c>
      <c r="O109" s="236"/>
      <c r="P109" s="236"/>
      <c r="Q109" s="236"/>
      <c r="R109" s="236"/>
      <c r="S109" s="194">
        <f>J109+J110</f>
        <v>0</v>
      </c>
      <c r="T109" s="66"/>
    </row>
    <row r="110" spans="2:20" ht="20.149999999999999" customHeight="1" x14ac:dyDescent="0.35">
      <c r="B110" s="65"/>
      <c r="C110" s="256" t="s">
        <v>307</v>
      </c>
      <c r="D110" s="257"/>
      <c r="E110" s="233" t="s">
        <v>64</v>
      </c>
      <c r="F110" s="233"/>
      <c r="G110" s="233"/>
      <c r="H110" s="233"/>
      <c r="I110" s="233"/>
      <c r="J110" s="77"/>
      <c r="K110" s="172"/>
      <c r="L110" s="172"/>
      <c r="M110" s="10"/>
      <c r="N110" s="234" t="s">
        <v>359</v>
      </c>
      <c r="O110" s="234"/>
      <c r="P110" s="234"/>
      <c r="Q110" s="234"/>
      <c r="R110" s="234"/>
      <c r="S110" s="235"/>
      <c r="T110" s="66"/>
    </row>
    <row r="111" spans="2:20" ht="6.75" customHeight="1" x14ac:dyDescent="0.35">
      <c r="B111" s="65"/>
      <c r="C111" s="186"/>
      <c r="D111" s="186"/>
      <c r="E111" s="186"/>
      <c r="F111" s="186"/>
      <c r="G111" s="186"/>
      <c r="H111" s="186"/>
      <c r="I111" s="186"/>
      <c r="J111" s="186"/>
      <c r="K111" s="186"/>
      <c r="L111" s="186"/>
      <c r="M111" s="186"/>
      <c r="N111" s="186"/>
      <c r="O111" s="186"/>
      <c r="P111" s="186"/>
      <c r="Q111" s="186"/>
      <c r="R111" s="186"/>
      <c r="S111" s="186"/>
      <c r="T111" s="66"/>
    </row>
    <row r="112" spans="2:20" ht="20.149999999999999" customHeight="1" x14ac:dyDescent="0.35">
      <c r="B112" s="65"/>
      <c r="C112" s="237" t="s">
        <v>310</v>
      </c>
      <c r="D112" s="238"/>
      <c r="E112" s="238"/>
      <c r="F112" s="238"/>
      <c r="G112" s="238"/>
      <c r="H112" s="238"/>
      <c r="I112" s="238"/>
      <c r="J112" s="238"/>
      <c r="K112" s="238"/>
      <c r="L112" s="238"/>
      <c r="M112" s="238"/>
      <c r="N112" s="238"/>
      <c r="O112" s="238"/>
      <c r="P112" s="238"/>
      <c r="Q112" s="238"/>
      <c r="R112" s="238"/>
      <c r="S112" s="239"/>
      <c r="T112" s="66"/>
    </row>
    <row r="113" spans="2:20" ht="6.75" customHeight="1" x14ac:dyDescent="0.35">
      <c r="B113" s="65"/>
      <c r="C113" s="186"/>
      <c r="D113" s="186"/>
      <c r="E113" s="186"/>
      <c r="F113" s="186"/>
      <c r="G113" s="186"/>
      <c r="H113" s="186"/>
      <c r="I113" s="186"/>
      <c r="J113" s="186"/>
      <c r="K113" s="186"/>
      <c r="L113" s="186"/>
      <c r="M113" s="186"/>
      <c r="N113" s="186"/>
      <c r="O113" s="186"/>
      <c r="P113" s="186"/>
      <c r="Q113" s="186"/>
      <c r="R113" s="186"/>
      <c r="S113" s="186"/>
      <c r="T113" s="66"/>
    </row>
    <row r="114" spans="2:20" ht="20.149999999999999" customHeight="1" x14ac:dyDescent="0.35">
      <c r="B114" s="65"/>
      <c r="C114" s="240" t="s">
        <v>307</v>
      </c>
      <c r="D114" s="241"/>
      <c r="E114" s="272" t="s">
        <v>65</v>
      </c>
      <c r="F114" s="272"/>
      <c r="G114" s="272"/>
      <c r="H114" s="272"/>
      <c r="I114" s="272"/>
      <c r="J114" s="272"/>
      <c r="K114" s="272"/>
      <c r="L114" s="77"/>
      <c r="M114" s="174"/>
      <c r="N114" s="174"/>
      <c r="O114" s="174"/>
      <c r="P114" s="174"/>
      <c r="Q114" s="174"/>
      <c r="R114" s="174"/>
      <c r="S114" s="175"/>
      <c r="T114" s="66"/>
    </row>
    <row r="115" spans="2:20" ht="6.75" customHeight="1" x14ac:dyDescent="0.35">
      <c r="B115" s="65"/>
      <c r="C115" s="186"/>
      <c r="D115" s="186"/>
      <c r="E115" s="186"/>
      <c r="F115" s="186"/>
      <c r="G115" s="186"/>
      <c r="H115" s="186"/>
      <c r="I115" s="186"/>
      <c r="J115" s="186"/>
      <c r="K115" s="186"/>
      <c r="L115" s="186"/>
      <c r="M115" s="186"/>
      <c r="N115" s="186"/>
      <c r="O115" s="186"/>
      <c r="P115" s="186"/>
      <c r="Q115" s="186"/>
      <c r="R115" s="186"/>
      <c r="S115" s="186"/>
      <c r="T115" s="66"/>
    </row>
    <row r="116" spans="2:20" ht="20.149999999999999" customHeight="1" x14ac:dyDescent="0.35">
      <c r="B116" s="65"/>
      <c r="C116" s="240" t="s">
        <v>307</v>
      </c>
      <c r="D116" s="241"/>
      <c r="E116" s="272" t="s">
        <v>68</v>
      </c>
      <c r="F116" s="272"/>
      <c r="G116" s="272"/>
      <c r="H116" s="272"/>
      <c r="I116" s="272"/>
      <c r="J116" s="272"/>
      <c r="K116" s="272"/>
      <c r="L116" s="77"/>
      <c r="M116" s="174"/>
      <c r="N116" s="174"/>
      <c r="O116" s="174"/>
      <c r="P116" s="174"/>
      <c r="Q116" s="174"/>
      <c r="R116" s="174"/>
      <c r="S116" s="175"/>
      <c r="T116" s="66"/>
    </row>
    <row r="117" spans="2:20" ht="9.75" customHeight="1" x14ac:dyDescent="0.35">
      <c r="B117" s="65"/>
      <c r="C117" s="186"/>
      <c r="D117" s="186"/>
      <c r="E117" s="186"/>
      <c r="F117" s="186"/>
      <c r="G117" s="186"/>
      <c r="H117" s="186"/>
      <c r="I117" s="186"/>
      <c r="J117" s="186"/>
      <c r="K117" s="186"/>
      <c r="L117" s="186"/>
      <c r="M117" s="186"/>
      <c r="N117" s="186"/>
      <c r="O117" s="186"/>
      <c r="P117" s="186"/>
      <c r="Q117" s="186"/>
      <c r="R117" s="186"/>
      <c r="S117" s="186"/>
      <c r="T117" s="66"/>
    </row>
    <row r="118" spans="2:20" ht="20.149999999999999" customHeight="1" x14ac:dyDescent="0.35">
      <c r="B118" s="65"/>
      <c r="C118" s="240" t="s">
        <v>307</v>
      </c>
      <c r="D118" s="241"/>
      <c r="E118" s="272" t="s">
        <v>67</v>
      </c>
      <c r="F118" s="272"/>
      <c r="G118" s="272"/>
      <c r="H118" s="272"/>
      <c r="I118" s="272"/>
      <c r="J118" s="272"/>
      <c r="K118" s="272"/>
      <c r="L118" s="174"/>
      <c r="M118" s="174"/>
      <c r="N118" s="174"/>
      <c r="O118" s="174"/>
      <c r="P118" s="174"/>
      <c r="Q118" s="174"/>
      <c r="R118" s="174"/>
      <c r="S118" s="175"/>
      <c r="T118" s="66"/>
    </row>
    <row r="119" spans="2:20" ht="6.75" customHeight="1" x14ac:dyDescent="0.35">
      <c r="B119" s="65"/>
      <c r="C119" s="186"/>
      <c r="D119" s="186"/>
      <c r="E119" s="186"/>
      <c r="F119" s="186"/>
      <c r="G119" s="186"/>
      <c r="H119" s="186"/>
      <c r="I119" s="186"/>
      <c r="J119" s="186"/>
      <c r="K119" s="186"/>
      <c r="L119" s="186"/>
      <c r="M119" s="186"/>
      <c r="N119" s="186"/>
      <c r="O119" s="186"/>
      <c r="P119" s="186"/>
      <c r="Q119" s="186"/>
      <c r="R119" s="186"/>
      <c r="S119" s="186"/>
      <c r="T119" s="66"/>
    </row>
    <row r="120" spans="2:20" ht="20.149999999999999" customHeight="1" x14ac:dyDescent="0.35">
      <c r="B120" s="65"/>
      <c r="C120" s="240" t="s">
        <v>307</v>
      </c>
      <c r="D120" s="241"/>
      <c r="E120" s="374" t="s">
        <v>295</v>
      </c>
      <c r="F120" s="374"/>
      <c r="G120" s="374"/>
      <c r="H120" s="374"/>
      <c r="I120" s="374"/>
      <c r="J120" s="374"/>
      <c r="K120" s="374"/>
      <c r="L120" s="374"/>
      <c r="M120" s="374"/>
      <c r="N120" s="374"/>
      <c r="O120" s="374"/>
      <c r="P120" s="374"/>
      <c r="Q120" s="374"/>
      <c r="R120" s="374"/>
      <c r="S120" s="375"/>
      <c r="T120" s="66"/>
    </row>
    <row r="121" spans="2:20" ht="20.149999999999999" customHeight="1" x14ac:dyDescent="0.35">
      <c r="B121" s="65"/>
      <c r="C121" s="80"/>
      <c r="E121" s="376" t="s">
        <v>296</v>
      </c>
      <c r="F121" s="376"/>
      <c r="G121" s="376"/>
      <c r="H121" s="376"/>
      <c r="I121" s="376"/>
      <c r="J121" s="376"/>
      <c r="K121" s="376"/>
      <c r="L121" s="376"/>
      <c r="M121" s="376"/>
      <c r="N121" s="226" t="s">
        <v>297</v>
      </c>
      <c r="O121" s="226"/>
      <c r="P121" s="226"/>
      <c r="Q121" s="226"/>
      <c r="R121" s="226"/>
      <c r="S121" s="83"/>
      <c r="T121" s="66"/>
    </row>
    <row r="122" spans="2:20" ht="9" customHeight="1" x14ac:dyDescent="0.35">
      <c r="B122" s="65"/>
      <c r="C122" s="80"/>
      <c r="D122" s="186"/>
      <c r="E122" s="186"/>
      <c r="F122" s="186"/>
      <c r="G122" s="186"/>
      <c r="H122" s="186"/>
      <c r="I122" s="186"/>
      <c r="J122" s="186"/>
      <c r="K122" s="186"/>
      <c r="L122" s="186"/>
      <c r="M122" s="186"/>
      <c r="N122" s="186"/>
      <c r="O122" s="186"/>
      <c r="P122" s="186"/>
      <c r="Q122" s="186"/>
      <c r="R122" s="186"/>
      <c r="S122" s="83"/>
      <c r="T122" s="66"/>
    </row>
    <row r="123" spans="2:20" ht="20.149999999999999" customHeight="1" x14ac:dyDescent="0.35">
      <c r="B123" s="65"/>
      <c r="C123" s="80"/>
      <c r="D123" s="186"/>
      <c r="E123" s="186"/>
      <c r="F123" s="211" t="s">
        <v>69</v>
      </c>
      <c r="G123" s="211"/>
      <c r="H123" s="211"/>
      <c r="I123" s="211"/>
      <c r="J123" s="211"/>
      <c r="K123" s="228"/>
      <c r="L123" s="228"/>
      <c r="M123" s="228"/>
      <c r="S123" s="83"/>
      <c r="T123" s="66"/>
    </row>
    <row r="124" spans="2:20" ht="6.75" customHeight="1" x14ac:dyDescent="0.35">
      <c r="B124" s="65"/>
      <c r="C124" s="78"/>
      <c r="D124" s="81"/>
      <c r="E124" s="81"/>
      <c r="F124" s="81"/>
      <c r="G124" s="81"/>
      <c r="H124" s="81"/>
      <c r="I124" s="81"/>
      <c r="J124" s="81"/>
      <c r="K124" s="81"/>
      <c r="L124" s="81"/>
      <c r="M124" s="81"/>
      <c r="N124" s="81"/>
      <c r="O124" s="81"/>
      <c r="P124" s="81"/>
      <c r="Q124" s="81"/>
      <c r="R124" s="81"/>
      <c r="S124" s="82"/>
      <c r="T124" s="66"/>
    </row>
    <row r="125" spans="2:20" ht="6.75" customHeight="1" x14ac:dyDescent="0.35">
      <c r="B125" s="65"/>
      <c r="C125" s="186"/>
      <c r="D125" s="186"/>
      <c r="E125" s="186"/>
      <c r="F125" s="186"/>
      <c r="G125" s="186"/>
      <c r="H125" s="186"/>
      <c r="I125" s="186"/>
      <c r="J125" s="186"/>
      <c r="K125" s="186"/>
      <c r="L125" s="186"/>
      <c r="M125" s="186"/>
      <c r="N125" s="186"/>
      <c r="O125" s="186"/>
      <c r="P125" s="186"/>
      <c r="Q125" s="186"/>
      <c r="R125" s="186"/>
      <c r="S125" s="186"/>
      <c r="T125" s="66"/>
    </row>
    <row r="126" spans="2:20" ht="20.149999999999999" customHeight="1" x14ac:dyDescent="0.35">
      <c r="B126" s="65"/>
      <c r="C126" s="240" t="s">
        <v>307</v>
      </c>
      <c r="D126" s="241"/>
      <c r="E126" s="374" t="s">
        <v>298</v>
      </c>
      <c r="F126" s="374"/>
      <c r="G126" s="374"/>
      <c r="H126" s="374"/>
      <c r="I126" s="374"/>
      <c r="J126" s="374"/>
      <c r="K126" s="374"/>
      <c r="L126" s="374"/>
      <c r="M126" s="374"/>
      <c r="N126" s="374"/>
      <c r="O126" s="374"/>
      <c r="P126" s="374"/>
      <c r="Q126" s="374"/>
      <c r="R126" s="374"/>
      <c r="S126" s="375"/>
      <c r="T126" s="66"/>
    </row>
    <row r="127" spans="2:20" ht="20.149999999999999" customHeight="1" x14ac:dyDescent="0.35">
      <c r="B127" s="65"/>
      <c r="C127" s="80"/>
      <c r="E127" s="376" t="s">
        <v>296</v>
      </c>
      <c r="F127" s="376"/>
      <c r="G127" s="376"/>
      <c r="H127" s="376"/>
      <c r="I127" s="376"/>
      <c r="J127" s="376"/>
      <c r="K127" s="376"/>
      <c r="L127" s="376"/>
      <c r="M127" s="376"/>
      <c r="N127" s="226" t="s">
        <v>297</v>
      </c>
      <c r="O127" s="226"/>
      <c r="P127" s="226"/>
      <c r="Q127" s="226"/>
      <c r="R127" s="226"/>
      <c r="S127" s="188"/>
      <c r="T127" s="66"/>
    </row>
    <row r="128" spans="2:20" ht="9" customHeight="1" x14ac:dyDescent="0.35">
      <c r="B128" s="65"/>
      <c r="C128" s="80"/>
      <c r="D128" s="186"/>
      <c r="E128" s="186"/>
      <c r="F128" s="186"/>
      <c r="G128" s="186"/>
      <c r="H128" s="186"/>
      <c r="I128" s="186"/>
      <c r="J128" s="186"/>
      <c r="K128" s="186"/>
      <c r="L128" s="186"/>
      <c r="M128" s="186"/>
      <c r="N128" s="186"/>
      <c r="O128" s="186"/>
      <c r="P128" s="186"/>
      <c r="Q128" s="186"/>
      <c r="R128" s="186"/>
      <c r="S128" s="83"/>
      <c r="T128" s="66"/>
    </row>
    <row r="129" spans="2:20" ht="20.149999999999999" customHeight="1" x14ac:dyDescent="0.35">
      <c r="B129" s="65"/>
      <c r="C129" s="80"/>
      <c r="D129" s="186"/>
      <c r="E129" s="186"/>
      <c r="F129" s="211" t="s">
        <v>69</v>
      </c>
      <c r="G129" s="211"/>
      <c r="H129" s="211"/>
      <c r="I129" s="211"/>
      <c r="J129" s="211"/>
      <c r="K129" s="228"/>
      <c r="L129" s="228"/>
      <c r="M129" s="228"/>
      <c r="S129" s="83"/>
      <c r="T129" s="66"/>
    </row>
    <row r="130" spans="2:20" ht="6.75" customHeight="1" x14ac:dyDescent="0.35">
      <c r="B130" s="65"/>
      <c r="C130" s="78"/>
      <c r="D130" s="81"/>
      <c r="E130" s="81"/>
      <c r="F130" s="81"/>
      <c r="G130" s="81"/>
      <c r="H130" s="81"/>
      <c r="I130" s="81"/>
      <c r="J130" s="81"/>
      <c r="K130" s="81"/>
      <c r="L130" s="81"/>
      <c r="M130" s="81"/>
      <c r="N130" s="81"/>
      <c r="O130" s="81"/>
      <c r="P130" s="81"/>
      <c r="Q130" s="81"/>
      <c r="R130" s="81"/>
      <c r="S130" s="82"/>
      <c r="T130" s="66"/>
    </row>
    <row r="131" spans="2:20" ht="6.75" customHeight="1" x14ac:dyDescent="0.35">
      <c r="B131" s="65"/>
      <c r="C131" s="186"/>
      <c r="D131" s="186"/>
      <c r="E131" s="186"/>
      <c r="F131" s="186"/>
      <c r="G131" s="186"/>
      <c r="H131" s="186"/>
      <c r="I131" s="186"/>
      <c r="J131" s="186"/>
      <c r="K131" s="186"/>
      <c r="L131" s="186"/>
      <c r="M131" s="186"/>
      <c r="N131" s="186"/>
      <c r="O131" s="186"/>
      <c r="P131" s="186"/>
      <c r="Q131" s="186"/>
      <c r="R131" s="186"/>
      <c r="S131" s="186"/>
      <c r="T131" s="66"/>
    </row>
    <row r="132" spans="2:20" ht="20.149999999999999" customHeight="1" x14ac:dyDescent="0.35">
      <c r="B132" s="65"/>
      <c r="C132" s="240" t="s">
        <v>307</v>
      </c>
      <c r="D132" s="241"/>
      <c r="E132" s="272" t="s">
        <v>21</v>
      </c>
      <c r="F132" s="272"/>
      <c r="G132" s="272"/>
      <c r="H132" s="272"/>
      <c r="I132" s="272"/>
      <c r="J132" s="272"/>
      <c r="K132" s="272"/>
      <c r="L132" s="272"/>
      <c r="M132" s="272"/>
      <c r="N132" s="272"/>
      <c r="O132" s="272"/>
      <c r="P132" s="272"/>
      <c r="Q132" s="272"/>
      <c r="R132" s="272"/>
      <c r="S132" s="377"/>
      <c r="T132" s="66"/>
    </row>
    <row r="133" spans="2:20" ht="6.75" customHeight="1" thickBot="1" x14ac:dyDescent="0.4">
      <c r="B133" s="11"/>
      <c r="C133" s="91"/>
      <c r="D133" s="91"/>
      <c r="E133" s="91"/>
      <c r="F133" s="91"/>
      <c r="G133" s="91"/>
      <c r="H133" s="91"/>
      <c r="I133" s="91"/>
      <c r="J133" s="91"/>
      <c r="K133" s="91"/>
      <c r="L133" s="91"/>
      <c r="M133" s="91"/>
      <c r="N133" s="91"/>
      <c r="O133" s="91"/>
      <c r="P133" s="91"/>
      <c r="Q133" s="91"/>
      <c r="R133" s="91"/>
      <c r="S133" s="91"/>
      <c r="T133" s="12"/>
    </row>
    <row r="134" spans="2:20" ht="20.5" customHeight="1" thickBot="1" x14ac:dyDescent="0.4">
      <c r="B134" s="219" t="s">
        <v>289</v>
      </c>
      <c r="C134" s="220"/>
      <c r="D134" s="220"/>
      <c r="E134" s="220"/>
      <c r="F134" s="220"/>
      <c r="G134" s="220"/>
      <c r="H134" s="220"/>
      <c r="I134" s="220"/>
      <c r="J134" s="220"/>
      <c r="K134" s="220"/>
      <c r="L134" s="220"/>
      <c r="M134" s="220"/>
      <c r="N134" s="220"/>
      <c r="O134" s="220"/>
      <c r="P134" s="220"/>
      <c r="Q134" s="220"/>
      <c r="R134" s="220"/>
      <c r="S134" s="220"/>
      <c r="T134" s="221"/>
    </row>
    <row r="135" spans="2:20" ht="6.65" customHeight="1" x14ac:dyDescent="0.35">
      <c r="B135" s="65"/>
      <c r="C135" s="189"/>
      <c r="D135" s="189"/>
      <c r="E135" s="189"/>
      <c r="F135" s="189"/>
      <c r="G135" s="189"/>
      <c r="H135" s="189"/>
      <c r="I135" s="189"/>
      <c r="J135" s="189"/>
      <c r="K135" s="189"/>
      <c r="L135" s="189"/>
      <c r="M135" s="189"/>
      <c r="N135" s="189"/>
      <c r="O135" s="189"/>
      <c r="P135" s="189"/>
      <c r="Q135" s="189"/>
      <c r="R135" s="189"/>
      <c r="S135" s="189"/>
      <c r="T135" s="66"/>
    </row>
    <row r="136" spans="2:20" ht="20" customHeight="1" x14ac:dyDescent="0.35">
      <c r="B136" s="65"/>
      <c r="C136" s="222" t="s">
        <v>4</v>
      </c>
      <c r="D136" s="222"/>
      <c r="E136" s="222"/>
      <c r="F136" s="222"/>
      <c r="G136" s="223" t="str">
        <f>$G$12</f>
        <v xml:space="preserve"> </v>
      </c>
      <c r="H136" s="224"/>
      <c r="I136" s="224"/>
      <c r="J136" s="224"/>
      <c r="K136" s="224"/>
      <c r="L136" s="224"/>
      <c r="M136" s="224"/>
      <c r="N136" s="224"/>
      <c r="O136" s="225" t="s">
        <v>22</v>
      </c>
      <c r="P136" s="225"/>
      <c r="Q136" s="225"/>
      <c r="R136" s="223" t="str">
        <f>$R$12</f>
        <v xml:space="preserve"> </v>
      </c>
      <c r="S136" s="224"/>
      <c r="T136" s="66"/>
    </row>
    <row r="137" spans="2:20" ht="6.75" customHeight="1" x14ac:dyDescent="0.35">
      <c r="B137" s="65"/>
      <c r="C137" s="186"/>
      <c r="D137" s="186"/>
      <c r="E137" s="186"/>
      <c r="F137" s="186"/>
      <c r="G137" s="186"/>
      <c r="H137" s="186"/>
      <c r="I137" s="186"/>
      <c r="J137" s="186"/>
      <c r="K137" s="186"/>
      <c r="L137" s="186"/>
      <c r="M137" s="186"/>
      <c r="N137" s="186"/>
      <c r="O137" s="186"/>
      <c r="P137" s="186"/>
      <c r="Q137" s="186"/>
      <c r="R137" s="186"/>
      <c r="S137" s="186"/>
      <c r="T137" s="66"/>
    </row>
    <row r="138" spans="2:20" ht="20.149999999999999" customHeight="1" x14ac:dyDescent="0.35">
      <c r="B138" s="65"/>
      <c r="C138" s="200" t="s">
        <v>353</v>
      </c>
      <c r="D138" s="200"/>
      <c r="E138" s="200"/>
      <c r="F138" s="200"/>
      <c r="G138" s="200"/>
      <c r="H138" s="200"/>
      <c r="I138" s="200"/>
      <c r="J138" s="200"/>
      <c r="K138" s="200"/>
      <c r="L138" s="200"/>
      <c r="M138" s="200"/>
      <c r="N138" s="200"/>
      <c r="O138" s="200"/>
      <c r="P138" s="200"/>
      <c r="Q138" s="200"/>
      <c r="R138" s="200"/>
      <c r="S138" s="200"/>
      <c r="T138" s="66"/>
    </row>
    <row r="139" spans="2:20" ht="27" customHeight="1" x14ac:dyDescent="0.35">
      <c r="B139" s="65"/>
      <c r="C139" s="247" t="s">
        <v>299</v>
      </c>
      <c r="D139" s="248"/>
      <c r="E139" s="248"/>
      <c r="F139" s="248"/>
      <c r="G139" s="248"/>
      <c r="H139" s="248"/>
      <c r="I139" s="248"/>
      <c r="J139" s="86"/>
      <c r="K139" s="86"/>
      <c r="L139" s="86"/>
      <c r="M139" s="86"/>
      <c r="N139" s="86"/>
      <c r="O139" s="86"/>
      <c r="P139" s="86"/>
      <c r="Q139" s="86"/>
      <c r="R139" s="86"/>
      <c r="S139" s="87"/>
      <c r="T139" s="66"/>
    </row>
    <row r="140" spans="2:20" ht="3.75" customHeight="1" x14ac:dyDescent="0.35">
      <c r="B140" s="65"/>
      <c r="C140" s="80"/>
      <c r="D140" s="84"/>
      <c r="E140" s="84"/>
      <c r="F140" s="84"/>
      <c r="G140" s="84"/>
      <c r="H140" s="84"/>
      <c r="I140" s="84"/>
      <c r="J140" s="84"/>
      <c r="K140" s="84"/>
      <c r="L140" s="84"/>
      <c r="M140" s="84"/>
      <c r="N140" s="84"/>
      <c r="O140" s="84"/>
      <c r="P140" s="84"/>
      <c r="Q140" s="84"/>
      <c r="R140" s="84"/>
      <c r="S140" s="85"/>
      <c r="T140" s="66"/>
    </row>
    <row r="141" spans="2:20" ht="20.149999999999999" customHeight="1" x14ac:dyDescent="0.35">
      <c r="B141" s="65"/>
      <c r="C141" s="256" t="s">
        <v>307</v>
      </c>
      <c r="D141" s="257"/>
      <c r="E141" s="372" t="s">
        <v>303</v>
      </c>
      <c r="F141" s="372"/>
      <c r="G141" s="372"/>
      <c r="H141" s="372"/>
      <c r="I141" s="372"/>
      <c r="J141" s="372"/>
      <c r="K141" s="372"/>
      <c r="L141" s="372"/>
      <c r="M141" s="372"/>
      <c r="N141" s="226" t="s">
        <v>297</v>
      </c>
      <c r="O141" s="226"/>
      <c r="P141" s="226"/>
      <c r="Q141" s="226"/>
      <c r="R141" s="226"/>
      <c r="S141" s="176" t="s">
        <v>304</v>
      </c>
      <c r="T141" s="66"/>
    </row>
    <row r="142" spans="2:20" ht="3.75" customHeight="1" x14ac:dyDescent="0.35">
      <c r="B142" s="65"/>
      <c r="C142" s="80"/>
      <c r="D142" s="186"/>
      <c r="E142" s="186"/>
      <c r="F142" s="186"/>
      <c r="G142" s="186"/>
      <c r="H142" s="186"/>
      <c r="I142" s="186"/>
      <c r="J142" s="88"/>
      <c r="K142" s="186"/>
      <c r="L142" s="186"/>
      <c r="M142" s="186"/>
      <c r="N142" s="186"/>
      <c r="O142" s="186"/>
      <c r="P142" s="186"/>
      <c r="Q142" s="186"/>
      <c r="R142" s="186"/>
      <c r="S142" s="83"/>
      <c r="T142" s="66"/>
    </row>
    <row r="143" spans="2:20" ht="20.149999999999999" customHeight="1" x14ac:dyDescent="0.35">
      <c r="B143" s="65"/>
      <c r="C143" s="80"/>
      <c r="D143" s="93"/>
      <c r="E143" s="372" t="s">
        <v>305</v>
      </c>
      <c r="F143" s="372"/>
      <c r="G143" s="372"/>
      <c r="H143" s="372"/>
      <c r="I143" s="372"/>
      <c r="J143" s="372"/>
      <c r="K143" s="372"/>
      <c r="L143" s="372"/>
      <c r="M143" s="372"/>
      <c r="N143" s="372"/>
      <c r="O143" s="226" t="s">
        <v>297</v>
      </c>
      <c r="P143" s="226"/>
      <c r="Q143" s="226"/>
      <c r="R143" s="226"/>
      <c r="S143" s="227"/>
      <c r="T143" s="66"/>
    </row>
    <row r="144" spans="2:20" ht="3.75" customHeight="1" x14ac:dyDescent="0.35">
      <c r="B144" s="65"/>
      <c r="C144" s="80"/>
      <c r="D144" s="186"/>
      <c r="E144" s="186"/>
      <c r="F144" s="186"/>
      <c r="G144" s="186"/>
      <c r="H144" s="186"/>
      <c r="I144" s="186"/>
      <c r="J144" s="88"/>
      <c r="K144" s="186"/>
      <c r="L144" s="186"/>
      <c r="M144" s="186"/>
      <c r="N144" s="186"/>
      <c r="O144" s="186"/>
      <c r="P144" s="186"/>
      <c r="Q144" s="186"/>
      <c r="R144" s="186"/>
      <c r="S144" s="83"/>
      <c r="T144" s="66"/>
    </row>
    <row r="145" spans="2:20" ht="20.149999999999999" customHeight="1" x14ac:dyDescent="0.35">
      <c r="B145" s="65"/>
      <c r="C145" s="80"/>
      <c r="D145" s="93"/>
      <c r="E145" s="372" t="s">
        <v>315</v>
      </c>
      <c r="F145" s="372"/>
      <c r="G145" s="372"/>
      <c r="H145" s="372"/>
      <c r="I145" s="372"/>
      <c r="J145" s="372"/>
      <c r="K145" s="372"/>
      <c r="L145" s="372"/>
      <c r="M145" s="372"/>
      <c r="N145" s="372"/>
      <c r="O145" s="372"/>
      <c r="P145" s="372"/>
      <c r="Q145" s="372"/>
      <c r="R145" s="372"/>
      <c r="S145" s="373"/>
      <c r="T145" s="66"/>
    </row>
    <row r="146" spans="2:20" ht="9" customHeight="1" x14ac:dyDescent="0.35">
      <c r="B146" s="65"/>
      <c r="C146" s="80"/>
      <c r="D146" s="186"/>
      <c r="E146" s="186"/>
      <c r="F146" s="186"/>
      <c r="G146" s="186"/>
      <c r="H146" s="186"/>
      <c r="I146" s="186"/>
      <c r="J146" s="186"/>
      <c r="K146" s="186"/>
      <c r="L146" s="186"/>
      <c r="M146" s="186"/>
      <c r="N146" s="186"/>
      <c r="O146" s="186"/>
      <c r="P146" s="186"/>
      <c r="Q146" s="186"/>
      <c r="R146" s="186"/>
      <c r="S146" s="83"/>
      <c r="T146" s="66"/>
    </row>
    <row r="147" spans="2:20" ht="20.149999999999999" customHeight="1" x14ac:dyDescent="0.35">
      <c r="B147" s="65"/>
      <c r="C147" s="80"/>
      <c r="D147" s="186"/>
      <c r="E147" s="186"/>
      <c r="F147" s="211" t="s">
        <v>311</v>
      </c>
      <c r="G147" s="211"/>
      <c r="H147" s="211"/>
      <c r="I147" s="211"/>
      <c r="J147" s="211"/>
      <c r="K147" s="228"/>
      <c r="L147" s="228"/>
      <c r="M147" s="228"/>
      <c r="N147" s="93"/>
      <c r="O147" s="93"/>
      <c r="P147" s="93"/>
      <c r="Q147" s="93"/>
      <c r="R147" s="93"/>
      <c r="S147" s="83"/>
      <c r="T147" s="66"/>
    </row>
    <row r="148" spans="2:20" ht="6.75" customHeight="1" x14ac:dyDescent="0.35">
      <c r="B148" s="65"/>
      <c r="C148" s="78"/>
      <c r="D148" s="81"/>
      <c r="E148" s="81"/>
      <c r="F148" s="81"/>
      <c r="G148" s="81"/>
      <c r="H148" s="81"/>
      <c r="I148" s="81"/>
      <c r="J148" s="81"/>
      <c r="K148" s="81"/>
      <c r="L148" s="81"/>
      <c r="M148" s="81"/>
      <c r="N148" s="81"/>
      <c r="O148" s="81"/>
      <c r="P148" s="81"/>
      <c r="Q148" s="81"/>
      <c r="R148" s="81"/>
      <c r="S148" s="82"/>
      <c r="T148" s="66"/>
    </row>
    <row r="149" spans="2:20" ht="6.75" customHeight="1" x14ac:dyDescent="0.35">
      <c r="B149" s="65"/>
      <c r="C149" s="186"/>
      <c r="D149" s="186"/>
      <c r="E149" s="186"/>
      <c r="F149" s="186"/>
      <c r="G149" s="186"/>
      <c r="H149" s="186"/>
      <c r="I149" s="186"/>
      <c r="J149" s="186"/>
      <c r="K149" s="186"/>
      <c r="L149" s="186"/>
      <c r="M149" s="186"/>
      <c r="N149" s="186"/>
      <c r="O149" s="186"/>
      <c r="P149" s="186"/>
      <c r="Q149" s="186"/>
      <c r="R149" s="186"/>
      <c r="S149" s="186"/>
      <c r="T149" s="66"/>
    </row>
    <row r="150" spans="2:20" ht="27" customHeight="1" x14ac:dyDescent="0.35">
      <c r="B150" s="65"/>
      <c r="C150" s="247" t="s">
        <v>313</v>
      </c>
      <c r="D150" s="248"/>
      <c r="E150" s="248"/>
      <c r="F150" s="248"/>
      <c r="G150" s="248"/>
      <c r="H150" s="248"/>
      <c r="I150" s="248"/>
      <c r="J150" s="248"/>
      <c r="K150" s="248"/>
      <c r="L150" s="248"/>
      <c r="M150" s="248"/>
      <c r="N150" s="86"/>
      <c r="O150" s="86"/>
      <c r="P150" s="86"/>
      <c r="Q150" s="86"/>
      <c r="R150" s="86"/>
      <c r="S150" s="87"/>
      <c r="T150" s="66"/>
    </row>
    <row r="151" spans="2:20" ht="3.75" customHeight="1" x14ac:dyDescent="0.35">
      <c r="B151" s="65"/>
      <c r="C151" s="80"/>
      <c r="D151" s="84"/>
      <c r="E151" s="84"/>
      <c r="F151" s="84"/>
      <c r="G151" s="84"/>
      <c r="H151" s="84"/>
      <c r="I151" s="84"/>
      <c r="J151" s="84"/>
      <c r="K151" s="84"/>
      <c r="L151" s="84"/>
      <c r="M151" s="84"/>
      <c r="N151" s="84"/>
      <c r="O151" s="84"/>
      <c r="P151" s="84"/>
      <c r="Q151" s="84"/>
      <c r="R151" s="84"/>
      <c r="S151" s="85"/>
      <c r="T151" s="66"/>
    </row>
    <row r="152" spans="2:20" ht="20.149999999999999" customHeight="1" x14ac:dyDescent="0.35">
      <c r="B152" s="65"/>
      <c r="C152" s="256" t="s">
        <v>307</v>
      </c>
      <c r="D152" s="257"/>
      <c r="E152" s="372" t="s">
        <v>314</v>
      </c>
      <c r="F152" s="372"/>
      <c r="G152" s="372"/>
      <c r="H152" s="372"/>
      <c r="I152" s="372"/>
      <c r="J152" s="372"/>
      <c r="K152" s="372"/>
      <c r="L152" s="372"/>
      <c r="M152" s="372"/>
      <c r="N152" s="372"/>
      <c r="O152" s="372"/>
      <c r="P152" s="372"/>
      <c r="Q152" s="372"/>
      <c r="R152" s="372"/>
      <c r="S152" s="373"/>
      <c r="T152" s="66"/>
    </row>
    <row r="153" spans="2:20" ht="3.75" customHeight="1" x14ac:dyDescent="0.35">
      <c r="B153" s="65"/>
      <c r="C153" s="80"/>
      <c r="D153" s="186"/>
      <c r="E153" s="186"/>
      <c r="F153" s="186"/>
      <c r="G153" s="186"/>
      <c r="H153" s="186"/>
      <c r="I153" s="186"/>
      <c r="J153" s="88"/>
      <c r="K153" s="186"/>
      <c r="L153" s="186"/>
      <c r="M153" s="186"/>
      <c r="N153" s="186"/>
      <c r="O153" s="186"/>
      <c r="P153" s="186"/>
      <c r="Q153" s="186"/>
      <c r="R153" s="186"/>
      <c r="S153" s="83"/>
      <c r="T153" s="66"/>
    </row>
    <row r="154" spans="2:20" ht="20.149999999999999" customHeight="1" x14ac:dyDescent="0.35">
      <c r="B154" s="65"/>
      <c r="C154" s="80"/>
      <c r="D154" s="93"/>
      <c r="E154" s="372" t="s">
        <v>305</v>
      </c>
      <c r="F154" s="372"/>
      <c r="G154" s="372"/>
      <c r="H154" s="372"/>
      <c r="I154" s="372"/>
      <c r="J154" s="372"/>
      <c r="K154" s="372"/>
      <c r="L154" s="372"/>
      <c r="M154" s="372"/>
      <c r="N154" s="372"/>
      <c r="O154" s="226" t="s">
        <v>297</v>
      </c>
      <c r="P154" s="226"/>
      <c r="Q154" s="226"/>
      <c r="R154" s="226"/>
      <c r="S154" s="227"/>
      <c r="T154" s="66"/>
    </row>
    <row r="155" spans="2:20" ht="3.75" customHeight="1" x14ac:dyDescent="0.35">
      <c r="B155" s="65"/>
      <c r="C155" s="80"/>
      <c r="D155" s="186"/>
      <c r="E155" s="186"/>
      <c r="F155" s="186"/>
      <c r="G155" s="186"/>
      <c r="H155" s="186"/>
      <c r="I155" s="186"/>
      <c r="J155" s="88"/>
      <c r="K155" s="186"/>
      <c r="L155" s="186"/>
      <c r="M155" s="186"/>
      <c r="N155" s="186"/>
      <c r="O155" s="186"/>
      <c r="P155" s="186"/>
      <c r="Q155" s="186"/>
      <c r="R155" s="186"/>
      <c r="S155" s="83"/>
      <c r="T155" s="66"/>
    </row>
    <row r="156" spans="2:20" ht="20.149999999999999" customHeight="1" x14ac:dyDescent="0.35">
      <c r="B156" s="65"/>
      <c r="C156" s="80"/>
      <c r="D156" s="93"/>
      <c r="E156" s="372" t="s">
        <v>315</v>
      </c>
      <c r="F156" s="372"/>
      <c r="G156" s="372"/>
      <c r="H156" s="372"/>
      <c r="I156" s="372"/>
      <c r="J156" s="372"/>
      <c r="K156" s="372"/>
      <c r="L156" s="372"/>
      <c r="M156" s="372"/>
      <c r="N156" s="372"/>
      <c r="O156" s="372"/>
      <c r="P156" s="372"/>
      <c r="Q156" s="372"/>
      <c r="R156" s="372"/>
      <c r="S156" s="373"/>
      <c r="T156" s="66"/>
    </row>
    <row r="157" spans="2:20" ht="9" customHeight="1" x14ac:dyDescent="0.35">
      <c r="B157" s="65"/>
      <c r="C157" s="80"/>
      <c r="D157" s="186"/>
      <c r="E157" s="186"/>
      <c r="F157" s="186"/>
      <c r="G157" s="186"/>
      <c r="H157" s="186"/>
      <c r="I157" s="186"/>
      <c r="J157" s="186"/>
      <c r="K157" s="186"/>
      <c r="L157" s="186"/>
      <c r="M157" s="186"/>
      <c r="N157" s="186"/>
      <c r="O157" s="186"/>
      <c r="P157" s="186"/>
      <c r="Q157" s="186"/>
      <c r="R157" s="186"/>
      <c r="S157" s="83"/>
      <c r="T157" s="66"/>
    </row>
    <row r="158" spans="2:20" ht="20.149999999999999" customHeight="1" x14ac:dyDescent="0.35">
      <c r="B158" s="65"/>
      <c r="C158" s="80"/>
      <c r="D158" s="186"/>
      <c r="E158" s="186"/>
      <c r="F158" s="211" t="s">
        <v>311</v>
      </c>
      <c r="G158" s="211"/>
      <c r="H158" s="211"/>
      <c r="I158" s="211"/>
      <c r="J158" s="211"/>
      <c r="K158" s="228"/>
      <c r="L158" s="228"/>
      <c r="M158" s="228"/>
      <c r="N158" s="93"/>
      <c r="O158" s="93"/>
      <c r="P158" s="93"/>
      <c r="Q158" s="93"/>
      <c r="R158" s="93"/>
      <c r="S158" s="83"/>
      <c r="T158" s="66"/>
    </row>
    <row r="159" spans="2:20" ht="9" customHeight="1" x14ac:dyDescent="0.35">
      <c r="B159" s="65"/>
      <c r="C159" s="78"/>
      <c r="D159" s="81"/>
      <c r="E159" s="81"/>
      <c r="F159" s="81"/>
      <c r="G159" s="81"/>
      <c r="H159" s="81"/>
      <c r="I159" s="81"/>
      <c r="J159" s="81"/>
      <c r="K159" s="81"/>
      <c r="L159" s="81"/>
      <c r="M159" s="81"/>
      <c r="N159" s="81"/>
      <c r="O159" s="81"/>
      <c r="P159" s="81"/>
      <c r="Q159" s="81"/>
      <c r="R159" s="81"/>
      <c r="S159" s="82"/>
      <c r="T159" s="66"/>
    </row>
    <row r="160" spans="2:20" ht="6.75" customHeight="1" x14ac:dyDescent="0.35">
      <c r="B160" s="65"/>
      <c r="C160" s="186"/>
      <c r="D160" s="186"/>
      <c r="E160" s="186"/>
      <c r="F160" s="186"/>
      <c r="G160" s="186"/>
      <c r="H160" s="186"/>
      <c r="I160" s="186"/>
      <c r="J160" s="186"/>
      <c r="K160" s="186"/>
      <c r="L160" s="186"/>
      <c r="M160" s="186"/>
      <c r="N160" s="186"/>
      <c r="O160" s="186"/>
      <c r="P160" s="186"/>
      <c r="Q160" s="186"/>
      <c r="R160" s="186"/>
      <c r="S160" s="186"/>
      <c r="T160" s="66"/>
    </row>
    <row r="161" spans="2:20" ht="27" customHeight="1" x14ac:dyDescent="0.35">
      <c r="B161" s="65"/>
      <c r="C161" s="247" t="s">
        <v>360</v>
      </c>
      <c r="D161" s="248"/>
      <c r="E161" s="248"/>
      <c r="F161" s="248"/>
      <c r="G161" s="248"/>
      <c r="H161" s="248"/>
      <c r="I161" s="248"/>
      <c r="J161" s="248"/>
      <c r="K161" s="248"/>
      <c r="L161" s="248"/>
      <c r="M161" s="248"/>
      <c r="N161" s="86"/>
      <c r="O161" s="86"/>
      <c r="P161" s="86"/>
      <c r="Q161" s="86"/>
      <c r="R161" s="86"/>
      <c r="S161" s="87"/>
      <c r="T161" s="66"/>
    </row>
    <row r="162" spans="2:20" ht="3.75" customHeight="1" x14ac:dyDescent="0.35">
      <c r="B162" s="65"/>
      <c r="C162" s="80"/>
      <c r="D162" s="84"/>
      <c r="E162" s="84"/>
      <c r="F162" s="84"/>
      <c r="G162" s="84"/>
      <c r="H162" s="84"/>
      <c r="I162" s="84"/>
      <c r="J162" s="84"/>
      <c r="K162" s="84"/>
      <c r="L162" s="84"/>
      <c r="M162" s="84"/>
      <c r="N162" s="84"/>
      <c r="O162" s="84"/>
      <c r="P162" s="84"/>
      <c r="Q162" s="84"/>
      <c r="R162" s="84"/>
      <c r="S162" s="85"/>
      <c r="T162" s="66"/>
    </row>
    <row r="163" spans="2:20" ht="20.149999999999999" customHeight="1" x14ac:dyDescent="0.35">
      <c r="B163" s="65"/>
      <c r="C163" s="380" t="s">
        <v>312</v>
      </c>
      <c r="D163" s="211"/>
      <c r="E163" s="211"/>
      <c r="F163" s="211"/>
      <c r="G163" s="211"/>
      <c r="H163" s="211"/>
      <c r="I163" s="211"/>
      <c r="J163" s="211"/>
      <c r="K163" s="79"/>
      <c r="L163" s="378" t="s">
        <v>363</v>
      </c>
      <c r="M163" s="378"/>
      <c r="N163" s="378"/>
      <c r="O163" s="378"/>
      <c r="P163" s="378"/>
      <c r="Q163" s="378"/>
      <c r="R163" s="378"/>
      <c r="S163" s="379"/>
      <c r="T163" s="66"/>
    </row>
    <row r="164" spans="2:20" ht="3.75" customHeight="1" x14ac:dyDescent="0.35">
      <c r="B164" s="65"/>
      <c r="C164" s="80"/>
      <c r="D164" s="186"/>
      <c r="E164" s="186"/>
      <c r="F164" s="186"/>
      <c r="G164" s="186"/>
      <c r="H164" s="186"/>
      <c r="I164" s="186"/>
      <c r="J164" s="186"/>
      <c r="K164" s="186"/>
      <c r="L164" s="186"/>
      <c r="M164" s="186"/>
      <c r="N164" s="186"/>
      <c r="O164" s="186"/>
      <c r="P164" s="186"/>
      <c r="Q164" s="186"/>
      <c r="R164" s="186"/>
      <c r="S164" s="83"/>
      <c r="T164" s="66"/>
    </row>
    <row r="165" spans="2:20" ht="20.149999999999999" customHeight="1" x14ac:dyDescent="0.35">
      <c r="B165" s="65"/>
      <c r="C165" s="229" t="s">
        <v>362</v>
      </c>
      <c r="D165" s="230"/>
      <c r="E165" s="230"/>
      <c r="F165" s="230"/>
      <c r="G165" s="230"/>
      <c r="H165" s="230"/>
      <c r="I165" s="230"/>
      <c r="J165" s="230"/>
      <c r="K165" s="230"/>
      <c r="L165" s="230"/>
      <c r="M165" s="230"/>
      <c r="N165" s="230"/>
      <c r="O165" s="230"/>
      <c r="P165" s="230"/>
      <c r="Q165" s="230"/>
      <c r="R165" s="230"/>
      <c r="S165" s="231"/>
      <c r="T165" s="66"/>
    </row>
    <row r="166" spans="2:20" ht="3.75" customHeight="1" x14ac:dyDescent="0.35">
      <c r="B166" s="65"/>
      <c r="C166" s="80"/>
      <c r="D166" s="186"/>
      <c r="E166" s="186"/>
      <c r="F166" s="186"/>
      <c r="G166" s="186"/>
      <c r="H166" s="186"/>
      <c r="I166" s="186"/>
      <c r="J166" s="186"/>
      <c r="K166" s="186"/>
      <c r="L166" s="186"/>
      <c r="M166" s="186"/>
      <c r="N166" s="186"/>
      <c r="O166" s="186"/>
      <c r="P166" s="186"/>
      <c r="Q166" s="186"/>
      <c r="R166" s="186"/>
      <c r="S166" s="83"/>
      <c r="T166" s="66"/>
    </row>
    <row r="167" spans="2:20" ht="20.149999999999999" customHeight="1" x14ac:dyDescent="0.35">
      <c r="B167" s="65"/>
      <c r="C167" s="229" t="s">
        <v>361</v>
      </c>
      <c r="D167" s="230"/>
      <c r="E167" s="230"/>
      <c r="F167" s="230"/>
      <c r="G167" s="230"/>
      <c r="H167" s="230"/>
      <c r="I167" s="230"/>
      <c r="J167" s="230"/>
      <c r="K167" s="230"/>
      <c r="L167" s="230"/>
      <c r="M167" s="230"/>
      <c r="N167" s="230"/>
      <c r="O167" s="230"/>
      <c r="P167" s="230"/>
      <c r="Q167" s="230"/>
      <c r="R167" s="230"/>
      <c r="S167" s="231"/>
      <c r="T167" s="66"/>
    </row>
    <row r="168" spans="2:20" ht="6.75" customHeight="1" x14ac:dyDescent="0.35">
      <c r="B168" s="65"/>
      <c r="C168" s="80"/>
      <c r="D168" s="186"/>
      <c r="E168" s="186"/>
      <c r="F168" s="186"/>
      <c r="G168" s="186"/>
      <c r="H168" s="186"/>
      <c r="I168" s="186"/>
      <c r="J168" s="186"/>
      <c r="K168" s="186"/>
      <c r="L168" s="186"/>
      <c r="M168" s="186"/>
      <c r="N168" s="186"/>
      <c r="O168" s="186"/>
      <c r="P168" s="186"/>
      <c r="Q168" s="186"/>
      <c r="R168" s="186"/>
      <c r="S168" s="83"/>
      <c r="T168" s="66"/>
    </row>
    <row r="169" spans="2:20" ht="127.5" customHeight="1" x14ac:dyDescent="0.3">
      <c r="B169" s="8"/>
      <c r="C169" s="97"/>
      <c r="D169" s="46"/>
      <c r="E169" s="47"/>
      <c r="F169" s="47"/>
      <c r="G169" s="47"/>
      <c r="H169" s="189"/>
      <c r="I169" s="189"/>
      <c r="J169" s="189"/>
      <c r="K169" s="189"/>
      <c r="L169" s="189"/>
      <c r="M169" s="189"/>
      <c r="N169" s="189"/>
      <c r="O169" s="48"/>
      <c r="P169" s="49"/>
      <c r="Q169" s="49"/>
      <c r="R169" s="48"/>
      <c r="S169" s="98"/>
      <c r="T169" s="9"/>
    </row>
    <row r="170" spans="2:20" ht="103.5" customHeight="1" x14ac:dyDescent="0.3">
      <c r="B170" s="8"/>
      <c r="C170" s="46"/>
      <c r="D170" s="46"/>
      <c r="E170" s="47"/>
      <c r="F170" s="47"/>
      <c r="G170" s="47"/>
      <c r="H170" s="189"/>
      <c r="I170" s="189"/>
      <c r="J170" s="189"/>
      <c r="K170" s="189"/>
      <c r="L170" s="189"/>
      <c r="M170" s="189"/>
      <c r="N170" s="189"/>
      <c r="O170" s="48"/>
      <c r="P170" s="49"/>
      <c r="Q170" s="49"/>
      <c r="R170" s="48"/>
      <c r="S170" s="47"/>
      <c r="T170" s="9"/>
    </row>
    <row r="171" spans="2:20" ht="3.75" customHeight="1" thickBot="1" x14ac:dyDescent="0.4">
      <c r="B171" s="73"/>
      <c r="C171" s="99"/>
      <c r="D171" s="99"/>
      <c r="E171" s="99"/>
      <c r="F171" s="99"/>
      <c r="G171" s="99"/>
      <c r="H171" s="99"/>
      <c r="I171" s="99"/>
      <c r="J171" s="99"/>
      <c r="K171" s="99"/>
      <c r="L171" s="99"/>
      <c r="M171" s="99"/>
      <c r="N171" s="99"/>
      <c r="O171" s="99"/>
      <c r="P171" s="99"/>
      <c r="Q171" s="99"/>
      <c r="R171" s="99"/>
      <c r="S171" s="99"/>
      <c r="T171" s="75"/>
    </row>
    <row r="172" spans="2:20" ht="20.5" customHeight="1" thickBot="1" x14ac:dyDescent="0.4">
      <c r="B172" s="219" t="s">
        <v>289</v>
      </c>
      <c r="C172" s="220"/>
      <c r="D172" s="220"/>
      <c r="E172" s="220"/>
      <c r="F172" s="220"/>
      <c r="G172" s="220"/>
      <c r="H172" s="220"/>
      <c r="I172" s="220"/>
      <c r="J172" s="220"/>
      <c r="K172" s="220"/>
      <c r="L172" s="220"/>
      <c r="M172" s="220"/>
      <c r="N172" s="220"/>
      <c r="O172" s="220"/>
      <c r="P172" s="220"/>
      <c r="Q172" s="220"/>
      <c r="R172" s="220"/>
      <c r="S172" s="220"/>
      <c r="T172" s="221"/>
    </row>
    <row r="173" spans="2:20" ht="12" customHeight="1" x14ac:dyDescent="0.35">
      <c r="B173" s="65"/>
      <c r="C173" s="189"/>
      <c r="D173" s="189"/>
      <c r="E173" s="189"/>
      <c r="F173" s="189"/>
      <c r="G173" s="189"/>
      <c r="H173" s="189"/>
      <c r="I173" s="189"/>
      <c r="J173" s="189"/>
      <c r="K173" s="189"/>
      <c r="L173" s="189"/>
      <c r="M173" s="189"/>
      <c r="N173" s="189"/>
      <c r="O173" s="189"/>
      <c r="P173" s="189"/>
      <c r="Q173" s="189"/>
      <c r="R173" s="189"/>
      <c r="S173" s="189"/>
      <c r="T173" s="66"/>
    </row>
    <row r="174" spans="2:20" ht="20" customHeight="1" x14ac:dyDescent="0.35">
      <c r="B174" s="65"/>
      <c r="C174" s="222" t="s">
        <v>4</v>
      </c>
      <c r="D174" s="222"/>
      <c r="E174" s="222"/>
      <c r="F174" s="222"/>
      <c r="G174" s="223" t="str">
        <f>$G$12</f>
        <v xml:space="preserve"> </v>
      </c>
      <c r="H174" s="224"/>
      <c r="I174" s="224"/>
      <c r="J174" s="224"/>
      <c r="K174" s="224"/>
      <c r="L174" s="224"/>
      <c r="M174" s="224"/>
      <c r="N174" s="224"/>
      <c r="O174" s="225" t="s">
        <v>22</v>
      </c>
      <c r="P174" s="225"/>
      <c r="Q174" s="225"/>
      <c r="R174" s="223" t="str">
        <f>$R$12</f>
        <v xml:space="preserve"> </v>
      </c>
      <c r="S174" s="224"/>
      <c r="T174" s="66"/>
    </row>
    <row r="175" spans="2:20" ht="6.75" customHeight="1" x14ac:dyDescent="0.35">
      <c r="B175" s="65"/>
      <c r="C175" s="186"/>
      <c r="D175" s="186"/>
      <c r="E175" s="186"/>
      <c r="F175" s="186"/>
      <c r="G175" s="186"/>
      <c r="H175" s="186"/>
      <c r="I175" s="186"/>
      <c r="J175" s="186"/>
      <c r="K175" s="186"/>
      <c r="L175" s="186"/>
      <c r="M175" s="186"/>
      <c r="N175" s="186"/>
      <c r="O175" s="186"/>
      <c r="P175" s="186"/>
      <c r="Q175" s="186"/>
      <c r="R175" s="186"/>
      <c r="S175" s="186"/>
      <c r="T175" s="66"/>
    </row>
    <row r="176" spans="2:20" ht="20.149999999999999" customHeight="1" x14ac:dyDescent="0.35">
      <c r="B176" s="65"/>
      <c r="C176" s="199" t="s">
        <v>27</v>
      </c>
      <c r="D176" s="199"/>
      <c r="E176" s="199"/>
      <c r="F176" s="199"/>
      <c r="G176" s="199"/>
      <c r="H176" s="199"/>
      <c r="I176" s="199"/>
      <c r="J176" s="271"/>
      <c r="K176" s="271"/>
      <c r="L176" s="271"/>
      <c r="M176" s="89"/>
      <c r="N176" s="89"/>
      <c r="O176" s="89"/>
      <c r="P176" s="89"/>
      <c r="Q176" s="89"/>
      <c r="R176" s="89"/>
      <c r="S176" s="186"/>
      <c r="T176" s="66"/>
    </row>
    <row r="177" spans="2:20" ht="6.75" customHeight="1" x14ac:dyDescent="0.35">
      <c r="B177" s="65"/>
      <c r="C177" s="186"/>
      <c r="D177" s="186"/>
      <c r="E177" s="186"/>
      <c r="F177" s="186"/>
      <c r="G177" s="186"/>
      <c r="H177" s="186"/>
      <c r="I177" s="186"/>
      <c r="J177" s="186"/>
      <c r="K177" s="186"/>
      <c r="L177" s="186"/>
      <c r="M177" s="186"/>
      <c r="N177" s="186"/>
      <c r="O177" s="186"/>
      <c r="P177" s="186"/>
      <c r="Q177" s="186"/>
      <c r="R177" s="186"/>
      <c r="S177" s="186"/>
      <c r="T177" s="66"/>
    </row>
    <row r="178" spans="2:20" ht="20.149999999999999" customHeight="1" x14ac:dyDescent="0.35">
      <c r="B178" s="65"/>
      <c r="C178" s="199" t="s">
        <v>6</v>
      </c>
      <c r="D178" s="199"/>
      <c r="E178" s="199"/>
      <c r="F178" s="199"/>
      <c r="G178" s="199"/>
      <c r="H178" s="199"/>
      <c r="I178" s="199"/>
      <c r="J178" s="199"/>
      <c r="K178" s="199"/>
      <c r="L178" s="306"/>
      <c r="M178" s="306"/>
      <c r="N178" s="199" t="s">
        <v>26</v>
      </c>
      <c r="O178" s="199"/>
      <c r="P178" s="186"/>
      <c r="Q178" s="186"/>
      <c r="R178" s="186"/>
      <c r="S178" s="186"/>
      <c r="T178" s="66"/>
    </row>
    <row r="179" spans="2:20" ht="6.75" customHeight="1" x14ac:dyDescent="0.35">
      <c r="B179" s="65"/>
      <c r="C179" s="186"/>
      <c r="D179" s="186"/>
      <c r="E179" s="186"/>
      <c r="F179" s="186"/>
      <c r="G179" s="186"/>
      <c r="H179" s="186"/>
      <c r="I179" s="186"/>
      <c r="J179" s="186"/>
      <c r="K179" s="186"/>
      <c r="L179" s="186"/>
      <c r="M179" s="186"/>
      <c r="N179" s="186"/>
      <c r="O179" s="186"/>
      <c r="P179" s="186"/>
      <c r="Q179" s="186"/>
      <c r="R179" s="186"/>
      <c r="S179" s="186"/>
      <c r="T179" s="66"/>
    </row>
    <row r="180" spans="2:20" ht="20.149999999999999" customHeight="1" x14ac:dyDescent="0.35">
      <c r="B180" s="65"/>
      <c r="C180" s="199" t="s">
        <v>29</v>
      </c>
      <c r="D180" s="199"/>
      <c r="E180" s="199"/>
      <c r="F180" s="199"/>
      <c r="G180" s="244"/>
      <c r="H180" s="244"/>
      <c r="I180" s="244"/>
      <c r="J180" s="244"/>
      <c r="K180" s="244"/>
      <c r="L180" s="244"/>
      <c r="M180" s="244"/>
      <c r="N180" s="244"/>
      <c r="O180" s="244"/>
      <c r="P180" s="244"/>
      <c r="Q180" s="244"/>
      <c r="R180" s="244"/>
      <c r="S180" s="244"/>
      <c r="T180" s="66"/>
    </row>
    <row r="181" spans="2:20" ht="6.75" customHeight="1" x14ac:dyDescent="0.35">
      <c r="B181" s="65"/>
      <c r="C181" s="186"/>
      <c r="D181" s="186"/>
      <c r="E181" s="186"/>
      <c r="F181" s="186"/>
      <c r="G181" s="186"/>
      <c r="H181" s="186"/>
      <c r="I181" s="186"/>
      <c r="J181" s="186"/>
      <c r="K181" s="186"/>
      <c r="L181" s="186"/>
      <c r="M181" s="186"/>
      <c r="N181" s="186"/>
      <c r="O181" s="186"/>
      <c r="P181" s="186"/>
      <c r="Q181" s="186"/>
      <c r="R181" s="186"/>
      <c r="S181" s="186"/>
      <c r="T181" s="66"/>
    </row>
    <row r="182" spans="2:20" ht="20.149999999999999" customHeight="1" x14ac:dyDescent="0.35">
      <c r="B182" s="65"/>
      <c r="C182" s="199" t="s">
        <v>50</v>
      </c>
      <c r="D182" s="199"/>
      <c r="E182" s="199"/>
      <c r="F182" s="199"/>
      <c r="G182" s="244"/>
      <c r="H182" s="244"/>
      <c r="I182" s="244"/>
      <c r="J182" s="244"/>
      <c r="K182" s="244"/>
      <c r="L182" s="244"/>
      <c r="M182" s="89"/>
      <c r="N182" s="89"/>
      <c r="O182" s="89"/>
      <c r="P182" s="89"/>
      <c r="Q182" s="89"/>
      <c r="R182" s="186"/>
      <c r="S182" s="186"/>
      <c r="T182" s="66"/>
    </row>
    <row r="183" spans="2:20" ht="6.75" customHeight="1" x14ac:dyDescent="0.35">
      <c r="B183" s="65"/>
      <c r="C183" s="186"/>
      <c r="D183" s="186"/>
      <c r="E183" s="186"/>
      <c r="F183" s="186"/>
      <c r="G183" s="186"/>
      <c r="H183" s="186"/>
      <c r="I183" s="186"/>
      <c r="J183" s="186"/>
      <c r="K183" s="186"/>
      <c r="L183" s="186"/>
      <c r="M183" s="186"/>
      <c r="N183" s="186"/>
      <c r="O183" s="186"/>
      <c r="P183" s="186"/>
      <c r="Q183" s="186"/>
      <c r="R183" s="186"/>
      <c r="S183" s="186"/>
      <c r="T183" s="66"/>
    </row>
    <row r="184" spans="2:20" ht="20.149999999999999" customHeight="1" x14ac:dyDescent="0.35">
      <c r="B184" s="65"/>
      <c r="C184" s="199" t="s">
        <v>52</v>
      </c>
      <c r="D184" s="199"/>
      <c r="E184" s="199"/>
      <c r="F184" s="199"/>
      <c r="G184" s="199"/>
      <c r="H184" s="199"/>
      <c r="I184" s="199"/>
      <c r="J184" s="271"/>
      <c r="K184" s="271"/>
      <c r="L184" s="271"/>
      <c r="M184" s="90"/>
      <c r="N184" s="89"/>
      <c r="O184" s="89"/>
      <c r="P184" s="89"/>
      <c r="Q184" s="89"/>
      <c r="R184" s="89"/>
      <c r="S184" s="89"/>
      <c r="T184" s="66"/>
    </row>
    <row r="185" spans="2:20" ht="6.75" customHeight="1" x14ac:dyDescent="0.35">
      <c r="B185" s="65"/>
      <c r="C185" s="186"/>
      <c r="D185" s="186"/>
      <c r="E185" s="186"/>
      <c r="F185" s="186"/>
      <c r="G185" s="186"/>
      <c r="H185" s="186"/>
      <c r="I185" s="186"/>
      <c r="J185" s="186"/>
      <c r="K185" s="186"/>
      <c r="L185" s="186"/>
      <c r="M185" s="186"/>
      <c r="N185" s="186"/>
      <c r="O185" s="186"/>
      <c r="P185" s="186"/>
      <c r="Q185" s="186"/>
      <c r="R185" s="186"/>
      <c r="S185" s="186"/>
      <c r="T185" s="66"/>
    </row>
    <row r="186" spans="2:20" ht="19.5" customHeight="1" x14ac:dyDescent="0.35">
      <c r="B186" s="65"/>
      <c r="C186" s="209" t="s">
        <v>54</v>
      </c>
      <c r="D186" s="209"/>
      <c r="E186" s="209"/>
      <c r="F186" s="209"/>
      <c r="G186" s="209"/>
      <c r="H186" s="209"/>
      <c r="I186" s="209"/>
      <c r="J186" s="209"/>
      <c r="K186" s="209"/>
      <c r="L186" s="209"/>
      <c r="M186" s="209"/>
      <c r="N186" s="209"/>
      <c r="O186" s="209"/>
      <c r="P186" s="209"/>
      <c r="Q186" s="209"/>
      <c r="R186" s="209"/>
      <c r="S186" s="209"/>
      <c r="T186" s="66"/>
    </row>
    <row r="187" spans="2:20" ht="75" customHeight="1" x14ac:dyDescent="0.35">
      <c r="B187" s="65"/>
      <c r="C187" s="258"/>
      <c r="D187" s="259"/>
      <c r="E187" s="259"/>
      <c r="F187" s="259"/>
      <c r="G187" s="259"/>
      <c r="H187" s="259"/>
      <c r="I187" s="259"/>
      <c r="J187" s="259"/>
      <c r="K187" s="259"/>
      <c r="L187" s="259"/>
      <c r="M187" s="259"/>
      <c r="N187" s="259"/>
      <c r="O187" s="259"/>
      <c r="P187" s="259"/>
      <c r="Q187" s="259"/>
      <c r="R187" s="259"/>
      <c r="S187" s="260"/>
      <c r="T187" s="66"/>
    </row>
    <row r="188" spans="2:20" ht="75" customHeight="1" x14ac:dyDescent="0.35">
      <c r="B188" s="65"/>
      <c r="C188" s="261"/>
      <c r="D188" s="262"/>
      <c r="E188" s="262"/>
      <c r="F188" s="262"/>
      <c r="G188" s="262"/>
      <c r="H188" s="262"/>
      <c r="I188" s="262"/>
      <c r="J188" s="262"/>
      <c r="K188" s="262"/>
      <c r="L188" s="262"/>
      <c r="M188" s="262"/>
      <c r="N188" s="262"/>
      <c r="O188" s="262"/>
      <c r="P188" s="262"/>
      <c r="Q188" s="262"/>
      <c r="R188" s="262"/>
      <c r="S188" s="263"/>
      <c r="T188" s="66"/>
    </row>
    <row r="189" spans="2:20" ht="75" customHeight="1" x14ac:dyDescent="0.35">
      <c r="B189" s="65"/>
      <c r="C189" s="264"/>
      <c r="D189" s="262"/>
      <c r="E189" s="262"/>
      <c r="F189" s="262"/>
      <c r="G189" s="262"/>
      <c r="H189" s="262"/>
      <c r="I189" s="262"/>
      <c r="J189" s="262"/>
      <c r="K189" s="262"/>
      <c r="L189" s="262"/>
      <c r="M189" s="262"/>
      <c r="N189" s="262"/>
      <c r="O189" s="262"/>
      <c r="P189" s="262"/>
      <c r="Q189" s="262"/>
      <c r="R189" s="262"/>
      <c r="S189" s="263"/>
      <c r="T189" s="66"/>
    </row>
    <row r="190" spans="2:20" ht="75" customHeight="1" x14ac:dyDescent="0.35">
      <c r="B190" s="65"/>
      <c r="C190" s="264"/>
      <c r="D190" s="262"/>
      <c r="E190" s="262"/>
      <c r="F190" s="262"/>
      <c r="G190" s="262"/>
      <c r="H190" s="262"/>
      <c r="I190" s="262"/>
      <c r="J190" s="262"/>
      <c r="K190" s="262"/>
      <c r="L190" s="262"/>
      <c r="M190" s="262"/>
      <c r="N190" s="262"/>
      <c r="O190" s="262"/>
      <c r="P190" s="262"/>
      <c r="Q190" s="262"/>
      <c r="R190" s="262"/>
      <c r="S190" s="263"/>
      <c r="T190" s="66"/>
    </row>
    <row r="191" spans="2:20" ht="75" customHeight="1" x14ac:dyDescent="0.35">
      <c r="B191" s="65"/>
      <c r="C191" s="264"/>
      <c r="D191" s="262"/>
      <c r="E191" s="262"/>
      <c r="F191" s="262"/>
      <c r="G191" s="262"/>
      <c r="H191" s="262"/>
      <c r="I191" s="262"/>
      <c r="J191" s="262"/>
      <c r="K191" s="262"/>
      <c r="L191" s="262"/>
      <c r="M191" s="262"/>
      <c r="N191" s="262"/>
      <c r="O191" s="262"/>
      <c r="P191" s="262"/>
      <c r="Q191" s="262"/>
      <c r="R191" s="262"/>
      <c r="S191" s="263"/>
      <c r="T191" s="66"/>
    </row>
    <row r="192" spans="2:20" ht="75" customHeight="1" x14ac:dyDescent="0.35">
      <c r="B192" s="65"/>
      <c r="C192" s="265"/>
      <c r="D192" s="266"/>
      <c r="E192" s="266"/>
      <c r="F192" s="266"/>
      <c r="G192" s="266"/>
      <c r="H192" s="266"/>
      <c r="I192" s="266"/>
      <c r="J192" s="266"/>
      <c r="K192" s="266"/>
      <c r="L192" s="266"/>
      <c r="M192" s="266"/>
      <c r="N192" s="266"/>
      <c r="O192" s="266"/>
      <c r="P192" s="266"/>
      <c r="Q192" s="266"/>
      <c r="R192" s="266"/>
      <c r="S192" s="267"/>
      <c r="T192" s="66"/>
    </row>
    <row r="193" spans="2:20" ht="7.5" customHeight="1" thickBot="1" x14ac:dyDescent="0.4">
      <c r="B193" s="11"/>
      <c r="C193" s="5"/>
      <c r="D193" s="5"/>
      <c r="E193" s="5"/>
      <c r="F193" s="5"/>
      <c r="G193" s="5"/>
      <c r="H193" s="5"/>
      <c r="I193" s="5"/>
      <c r="J193" s="5"/>
      <c r="K193" s="5"/>
      <c r="L193" s="5"/>
      <c r="M193" s="5"/>
      <c r="N193" s="5"/>
      <c r="O193" s="5"/>
      <c r="P193" s="5"/>
      <c r="Q193" s="5"/>
      <c r="R193" s="5"/>
      <c r="S193" s="5"/>
      <c r="T193" s="12"/>
    </row>
    <row r="194" spans="2:20" ht="20.5" customHeight="1" thickBot="1" x14ac:dyDescent="0.4">
      <c r="B194" s="280" t="s">
        <v>316</v>
      </c>
      <c r="C194" s="281"/>
      <c r="D194" s="281"/>
      <c r="E194" s="281"/>
      <c r="F194" s="281"/>
      <c r="G194" s="281"/>
      <c r="H194" s="281"/>
      <c r="I194" s="281"/>
      <c r="J194" s="281"/>
      <c r="K194" s="281"/>
      <c r="L194" s="281"/>
      <c r="M194" s="281"/>
      <c r="N194" s="281"/>
      <c r="O194" s="281"/>
      <c r="P194" s="281"/>
      <c r="Q194" s="281"/>
      <c r="R194" s="281"/>
      <c r="S194" s="281"/>
      <c r="T194" s="282"/>
    </row>
    <row r="195" spans="2:20" ht="23.15" customHeight="1" x14ac:dyDescent="0.35">
      <c r="B195" s="299" t="s">
        <v>205</v>
      </c>
      <c r="C195" s="300"/>
      <c r="D195" s="300"/>
      <c r="E195" s="300"/>
      <c r="F195" s="300"/>
      <c r="G195" s="300"/>
      <c r="H195" s="300"/>
      <c r="I195" s="300"/>
      <c r="J195" s="300"/>
      <c r="K195" s="300"/>
      <c r="L195" s="300"/>
      <c r="M195" s="300"/>
      <c r="N195" s="300"/>
      <c r="O195" s="300"/>
      <c r="P195" s="300"/>
      <c r="Q195" s="300"/>
      <c r="R195" s="300"/>
      <c r="S195" s="300"/>
      <c r="T195" s="301"/>
    </row>
    <row r="196" spans="2:20" ht="20.5" customHeight="1" x14ac:dyDescent="0.35">
      <c r="B196" s="100"/>
      <c r="C196" s="222" t="s">
        <v>4</v>
      </c>
      <c r="D196" s="222"/>
      <c r="E196" s="222"/>
      <c r="F196" s="222"/>
      <c r="G196" s="223" t="str">
        <f>$G$12</f>
        <v xml:space="preserve"> </v>
      </c>
      <c r="H196" s="224"/>
      <c r="I196" s="224"/>
      <c r="J196" s="224"/>
      <c r="K196" s="224"/>
      <c r="L196" s="224"/>
      <c r="M196" s="224"/>
      <c r="N196" s="224"/>
      <c r="O196" s="225" t="s">
        <v>22</v>
      </c>
      <c r="P196" s="225"/>
      <c r="Q196" s="225"/>
      <c r="R196" s="223" t="str">
        <f>$R$12</f>
        <v xml:space="preserve"> </v>
      </c>
      <c r="S196" s="224"/>
      <c r="T196" s="101"/>
    </row>
    <row r="197" spans="2:20" ht="10.5" customHeight="1" x14ac:dyDescent="0.35">
      <c r="B197" s="100"/>
      <c r="C197" s="181"/>
      <c r="D197" s="181"/>
      <c r="E197" s="181"/>
      <c r="F197" s="181"/>
      <c r="G197" s="181"/>
      <c r="H197" s="181"/>
      <c r="I197" s="181"/>
      <c r="J197" s="181"/>
      <c r="K197" s="181"/>
      <c r="L197" s="181"/>
      <c r="M197" s="181"/>
      <c r="N197" s="181"/>
      <c r="O197" s="181"/>
      <c r="P197" s="181"/>
      <c r="Q197" s="181"/>
      <c r="R197" s="181"/>
      <c r="S197" s="181"/>
      <c r="T197" s="101"/>
    </row>
    <row r="198" spans="2:20" ht="37.5" customHeight="1" x14ac:dyDescent="0.35">
      <c r="B198" s="100"/>
      <c r="C198" s="277" t="s">
        <v>318</v>
      </c>
      <c r="D198" s="277"/>
      <c r="E198" s="277"/>
      <c r="F198" s="277"/>
      <c r="G198" s="278" t="s">
        <v>165</v>
      </c>
      <c r="H198" s="278"/>
      <c r="I198" s="278"/>
      <c r="J198" s="278"/>
      <c r="K198" s="278"/>
      <c r="L198" s="278"/>
      <c r="M198" s="278"/>
      <c r="N198" s="278"/>
      <c r="O198" s="278"/>
      <c r="P198" s="278"/>
      <c r="Q198" s="278"/>
      <c r="R198" s="278"/>
      <c r="S198" s="278"/>
      <c r="T198" s="101"/>
    </row>
    <row r="199" spans="2:20" ht="10.4" customHeight="1" x14ac:dyDescent="0.35">
      <c r="B199" s="100"/>
      <c r="C199" s="186"/>
      <c r="D199" s="186"/>
      <c r="E199" s="186"/>
      <c r="F199" s="186"/>
      <c r="G199" s="186"/>
      <c r="H199" s="186"/>
      <c r="I199" s="186"/>
      <c r="J199" s="60"/>
      <c r="K199" s="60"/>
      <c r="L199" s="186"/>
      <c r="M199" s="186"/>
      <c r="N199" s="186"/>
      <c r="O199" s="186"/>
      <c r="P199" s="186"/>
      <c r="Q199" s="186"/>
      <c r="R199" s="102"/>
      <c r="S199" s="102"/>
      <c r="T199" s="101"/>
    </row>
    <row r="200" spans="2:20" ht="25" customHeight="1" x14ac:dyDescent="0.35">
      <c r="B200" s="100"/>
      <c r="C200" s="199" t="s">
        <v>16</v>
      </c>
      <c r="D200" s="199"/>
      <c r="E200" s="242"/>
      <c r="F200" s="242"/>
      <c r="G200" s="242"/>
      <c r="H200" s="211" t="s">
        <v>51</v>
      </c>
      <c r="I200" s="211"/>
      <c r="J200" s="243"/>
      <c r="K200" s="243"/>
      <c r="L200" s="243"/>
      <c r="M200" s="243"/>
      <c r="N200" s="307"/>
      <c r="O200" s="307"/>
      <c r="P200" s="307"/>
      <c r="Q200" s="210"/>
      <c r="R200" s="210"/>
      <c r="S200" s="210"/>
      <c r="T200" s="101"/>
    </row>
    <row r="201" spans="2:20" ht="10.4" customHeight="1" x14ac:dyDescent="0.35">
      <c r="B201" s="100"/>
      <c r="C201" s="186"/>
      <c r="D201" s="186"/>
      <c r="E201" s="186"/>
      <c r="F201" s="186"/>
      <c r="G201" s="186"/>
      <c r="H201" s="186"/>
      <c r="I201" s="186"/>
      <c r="J201" s="60"/>
      <c r="K201" s="60"/>
      <c r="L201" s="186"/>
      <c r="M201" s="186"/>
      <c r="N201" s="186"/>
      <c r="O201" s="186"/>
      <c r="P201" s="186"/>
      <c r="Q201" s="186"/>
      <c r="R201" s="102"/>
      <c r="S201" s="102"/>
      <c r="T201" s="101"/>
    </row>
    <row r="202" spans="2:20" ht="25" customHeight="1" x14ac:dyDescent="0.35">
      <c r="B202" s="100"/>
      <c r="C202" s="199" t="s">
        <v>7</v>
      </c>
      <c r="D202" s="199"/>
      <c r="E202" s="199"/>
      <c r="F202" s="199"/>
      <c r="G202" s="242"/>
      <c r="H202" s="242"/>
      <c r="I202" s="242"/>
      <c r="J202" s="242"/>
      <c r="K202" s="242"/>
      <c r="L202" s="242"/>
      <c r="M202" s="242"/>
      <c r="N202" s="242"/>
      <c r="O202" s="242"/>
      <c r="P202" s="242"/>
      <c r="Q202" s="242"/>
      <c r="R202" s="242"/>
      <c r="S202" s="242"/>
      <c r="T202" s="101"/>
    </row>
    <row r="203" spans="2:20" ht="15" customHeight="1" x14ac:dyDescent="0.35">
      <c r="B203" s="100"/>
      <c r="C203" s="186"/>
      <c r="D203" s="186"/>
      <c r="E203" s="186"/>
      <c r="F203" s="186"/>
      <c r="G203" s="186"/>
      <c r="H203" s="186"/>
      <c r="I203" s="186"/>
      <c r="J203" s="60"/>
      <c r="K203" s="60"/>
      <c r="L203" s="186"/>
      <c r="M203" s="186"/>
      <c r="N203" s="186"/>
      <c r="O203" s="186"/>
      <c r="P203" s="186"/>
      <c r="Q203" s="186"/>
      <c r="R203" s="102"/>
      <c r="S203" s="102"/>
      <c r="T203" s="101"/>
    </row>
    <row r="204" spans="2:20" ht="37.5" customHeight="1" x14ac:dyDescent="0.35">
      <c r="B204" s="100"/>
      <c r="C204" s="279" t="s">
        <v>319</v>
      </c>
      <c r="D204" s="279"/>
      <c r="E204" s="279"/>
      <c r="F204" s="279"/>
      <c r="G204" s="278" t="s">
        <v>166</v>
      </c>
      <c r="H204" s="278"/>
      <c r="I204" s="278"/>
      <c r="J204" s="278"/>
      <c r="K204" s="278"/>
      <c r="L204" s="278"/>
      <c r="M204" s="278"/>
      <c r="N204" s="278"/>
      <c r="O204" s="278"/>
      <c r="P204" s="278"/>
      <c r="Q204" s="278"/>
      <c r="R204" s="278"/>
      <c r="S204" s="278"/>
      <c r="T204" s="101"/>
    </row>
    <row r="205" spans="2:20" ht="10.4" customHeight="1" x14ac:dyDescent="0.35">
      <c r="B205" s="100"/>
      <c r="C205" s="186"/>
      <c r="D205" s="186"/>
      <c r="E205" s="186"/>
      <c r="F205" s="186"/>
      <c r="G205" s="186"/>
      <c r="H205" s="186"/>
      <c r="I205" s="186"/>
      <c r="J205" s="60"/>
      <c r="K205" s="60"/>
      <c r="L205" s="186"/>
      <c r="M205" s="186"/>
      <c r="N205" s="186"/>
      <c r="O205" s="186"/>
      <c r="P205" s="186"/>
      <c r="Q205" s="186"/>
      <c r="R205" s="102"/>
      <c r="S205" s="102"/>
      <c r="T205" s="101"/>
    </row>
    <row r="206" spans="2:20" ht="25" customHeight="1" x14ac:dyDescent="0.35">
      <c r="B206" s="100"/>
      <c r="C206" s="199" t="s">
        <v>16</v>
      </c>
      <c r="D206" s="199"/>
      <c r="E206" s="242"/>
      <c r="F206" s="242"/>
      <c r="G206" s="242"/>
      <c r="H206" s="211" t="s">
        <v>51</v>
      </c>
      <c r="I206" s="211"/>
      <c r="J206" s="242"/>
      <c r="K206" s="242"/>
      <c r="L206" s="242"/>
      <c r="M206" s="242"/>
      <c r="N206" s="186"/>
      <c r="O206" s="186"/>
      <c r="P206" s="186"/>
      <c r="Q206" s="186"/>
      <c r="R206" s="102"/>
      <c r="S206" s="102"/>
      <c r="T206" s="101"/>
    </row>
    <row r="207" spans="2:20" ht="10.4" customHeight="1" x14ac:dyDescent="0.35">
      <c r="B207" s="100"/>
      <c r="C207" s="186"/>
      <c r="D207" s="186"/>
      <c r="E207" s="186"/>
      <c r="F207" s="186"/>
      <c r="G207" s="186"/>
      <c r="H207" s="186"/>
      <c r="I207" s="186"/>
      <c r="J207" s="60"/>
      <c r="K207" s="60"/>
      <c r="L207" s="186"/>
      <c r="M207" s="186"/>
      <c r="N207" s="186"/>
      <c r="O207" s="186"/>
      <c r="P207" s="186"/>
      <c r="Q207" s="186"/>
      <c r="R207" s="102"/>
      <c r="S207" s="102"/>
      <c r="T207" s="101"/>
    </row>
    <row r="208" spans="2:20" ht="25" customHeight="1" x14ac:dyDescent="0.35">
      <c r="B208" s="100"/>
      <c r="C208" s="199" t="s">
        <v>7</v>
      </c>
      <c r="D208" s="199"/>
      <c r="E208" s="199"/>
      <c r="F208" s="199"/>
      <c r="G208" s="242"/>
      <c r="H208" s="242"/>
      <c r="I208" s="242"/>
      <c r="J208" s="242"/>
      <c r="K208" s="242"/>
      <c r="L208" s="242"/>
      <c r="M208" s="242"/>
      <c r="N208" s="242"/>
      <c r="O208" s="242"/>
      <c r="P208" s="242"/>
      <c r="Q208" s="242"/>
      <c r="R208" s="242"/>
      <c r="S208" s="242"/>
      <c r="T208" s="101"/>
    </row>
    <row r="209" spans="2:23" ht="9.75" customHeight="1" thickBot="1" x14ac:dyDescent="0.4">
      <c r="B209" s="8"/>
      <c r="C209" s="93"/>
      <c r="D209" s="93"/>
      <c r="E209" s="93"/>
      <c r="F209" s="93"/>
      <c r="G209" s="93"/>
      <c r="H209" s="93"/>
      <c r="I209" s="93"/>
      <c r="J209" s="96"/>
      <c r="K209" s="96"/>
      <c r="L209" s="93"/>
      <c r="M209" s="93"/>
      <c r="N209" s="93"/>
      <c r="O209" s="93"/>
      <c r="P209" s="93"/>
      <c r="Q209" s="93"/>
      <c r="R209" s="4"/>
      <c r="S209" s="4"/>
      <c r="T209" s="9"/>
    </row>
    <row r="210" spans="2:23" ht="31.5" customHeight="1" x14ac:dyDescent="0.35">
      <c r="B210" s="8"/>
      <c r="C210" s="273" t="s">
        <v>317</v>
      </c>
      <c r="D210" s="274"/>
      <c r="E210" s="274"/>
      <c r="F210" s="275" t="str">
        <f>IF(OR(C20 = "Select from the drop-down menu",C20 = ""),"Not Requested by User",C20)</f>
        <v>Not Requested by User</v>
      </c>
      <c r="G210" s="275"/>
      <c r="H210" s="275"/>
      <c r="I210" s="275"/>
      <c r="J210" s="275"/>
      <c r="K210" s="275"/>
      <c r="L210" s="275"/>
      <c r="M210" s="275"/>
      <c r="N210" s="275"/>
      <c r="O210" s="275"/>
      <c r="P210" s="275"/>
      <c r="Q210" s="275"/>
      <c r="R210" s="275"/>
      <c r="S210" s="276"/>
      <c r="T210" s="9"/>
    </row>
    <row r="211" spans="2:23" ht="9" customHeight="1" x14ac:dyDescent="0.35">
      <c r="B211" s="8"/>
      <c r="C211" s="117"/>
      <c r="D211" s="20"/>
      <c r="E211" s="20"/>
      <c r="F211" s="20"/>
      <c r="G211" s="20"/>
      <c r="H211" s="20"/>
      <c r="I211" s="20"/>
      <c r="J211" s="118"/>
      <c r="K211" s="118"/>
      <c r="L211" s="20"/>
      <c r="M211" s="20"/>
      <c r="N211" s="20"/>
      <c r="O211" s="20"/>
      <c r="P211" s="20"/>
      <c r="Q211" s="20"/>
      <c r="R211" s="13"/>
      <c r="S211" s="103"/>
      <c r="T211" s="9"/>
    </row>
    <row r="212" spans="2:23" ht="17.149999999999999" customHeight="1" x14ac:dyDescent="0.35">
      <c r="B212" s="8"/>
      <c r="C212" s="112" t="s">
        <v>104</v>
      </c>
      <c r="D212" s="199" t="s">
        <v>9</v>
      </c>
      <c r="E212" s="199"/>
      <c r="F212" s="199"/>
      <c r="G212" s="199"/>
      <c r="H212" s="199"/>
      <c r="I212" s="199"/>
      <c r="J212" s="199"/>
      <c r="K212" s="202"/>
      <c r="L212" s="202"/>
      <c r="M212" s="199" t="s">
        <v>11</v>
      </c>
      <c r="N212" s="199"/>
      <c r="O212" s="199"/>
      <c r="P212" s="186"/>
      <c r="Q212" s="186"/>
      <c r="R212" s="102"/>
      <c r="S212" s="109"/>
      <c r="T212" s="9"/>
    </row>
    <row r="213" spans="2:23" ht="8.15" customHeight="1" x14ac:dyDescent="0.35">
      <c r="B213" s="8"/>
      <c r="C213" s="108"/>
      <c r="D213" s="186"/>
      <c r="E213" s="186"/>
      <c r="F213" s="186"/>
      <c r="G213" s="186"/>
      <c r="H213" s="186"/>
      <c r="I213" s="186"/>
      <c r="J213" s="60"/>
      <c r="K213" s="60"/>
      <c r="L213" s="186"/>
      <c r="M213" s="186"/>
      <c r="N213" s="186"/>
      <c r="O213" s="186"/>
      <c r="P213" s="186"/>
      <c r="Q213" s="186"/>
      <c r="R213" s="102"/>
      <c r="S213" s="109"/>
      <c r="T213" s="9"/>
    </row>
    <row r="214" spans="2:23" ht="17.149999999999999" customHeight="1" x14ac:dyDescent="0.35">
      <c r="B214" s="8"/>
      <c r="C214" s="207" t="s">
        <v>174</v>
      </c>
      <c r="D214" s="208"/>
      <c r="E214" s="208"/>
      <c r="F214" s="208"/>
      <c r="G214" s="208"/>
      <c r="H214" s="208"/>
      <c r="I214" s="208"/>
      <c r="J214" s="208"/>
      <c r="K214" s="208"/>
      <c r="L214" s="208"/>
      <c r="M214" s="208"/>
      <c r="N214" s="342" t="str">
        <f>M7</f>
        <v>Select</v>
      </c>
      <c r="O214" s="342"/>
      <c r="P214" s="185" t="s">
        <v>30</v>
      </c>
      <c r="Q214" s="110" t="s">
        <v>37</v>
      </c>
      <c r="R214" s="111">
        <f>S7</f>
        <v>0</v>
      </c>
      <c r="S214" s="101"/>
      <c r="T214" s="9"/>
    </row>
    <row r="215" spans="2:23" ht="8.15" customHeight="1" x14ac:dyDescent="0.35">
      <c r="B215" s="8"/>
      <c r="C215" s="108"/>
      <c r="D215" s="186"/>
      <c r="E215" s="186"/>
      <c r="F215" s="186"/>
      <c r="G215" s="186"/>
      <c r="H215" s="186"/>
      <c r="I215" s="186"/>
      <c r="J215" s="60"/>
      <c r="K215" s="60"/>
      <c r="L215" s="186"/>
      <c r="M215" s="186"/>
      <c r="N215" s="186"/>
      <c r="O215" s="186"/>
      <c r="P215" s="186"/>
      <c r="Q215" s="186"/>
      <c r="R215" s="102"/>
      <c r="S215" s="109"/>
      <c r="T215" s="9"/>
    </row>
    <row r="216" spans="2:23" ht="17.149999999999999" customHeight="1" x14ac:dyDescent="0.35">
      <c r="B216" s="8"/>
      <c r="C216" s="112" t="s">
        <v>105</v>
      </c>
      <c r="D216" s="199" t="s">
        <v>32</v>
      </c>
      <c r="E216" s="199"/>
      <c r="F216" s="199"/>
      <c r="G216" s="199"/>
      <c r="H216" s="199"/>
      <c r="I216" s="199"/>
      <c r="J216" s="199"/>
      <c r="K216" s="199"/>
      <c r="L216" s="199"/>
      <c r="M216" s="186"/>
      <c r="N216" s="341">
        <f>R35</f>
        <v>0</v>
      </c>
      <c r="O216" s="341"/>
      <c r="P216" s="186"/>
      <c r="Q216" s="186"/>
      <c r="R216" s="186"/>
      <c r="S216" s="101"/>
      <c r="T216" s="9"/>
    </row>
    <row r="217" spans="2:23" ht="8.15" customHeight="1" x14ac:dyDescent="0.35">
      <c r="B217" s="8"/>
      <c r="C217" s="108"/>
      <c r="D217" s="186"/>
      <c r="E217" s="186"/>
      <c r="F217" s="186"/>
      <c r="G217" s="186"/>
      <c r="H217" s="186"/>
      <c r="I217" s="186"/>
      <c r="J217" s="60"/>
      <c r="K217" s="60"/>
      <c r="L217" s="186"/>
      <c r="M217" s="186"/>
      <c r="N217" s="186"/>
      <c r="O217" s="186"/>
      <c r="P217" s="186"/>
      <c r="Q217" s="186"/>
      <c r="R217" s="102"/>
      <c r="S217" s="109"/>
      <c r="T217" s="9"/>
      <c r="W217" s="93"/>
    </row>
    <row r="218" spans="2:23" ht="17.149999999999999" customHeight="1" x14ac:dyDescent="0.35">
      <c r="B218" s="8"/>
      <c r="C218" s="112" t="s">
        <v>106</v>
      </c>
      <c r="D218" s="199" t="s">
        <v>302</v>
      </c>
      <c r="E218" s="199"/>
      <c r="F218" s="199"/>
      <c r="G218" s="199"/>
      <c r="H218" s="199"/>
      <c r="I218" s="199"/>
      <c r="J218" s="199"/>
      <c r="K218" s="199"/>
      <c r="L218" s="199"/>
      <c r="M218" s="199"/>
      <c r="N218" s="197">
        <f>R38</f>
        <v>0</v>
      </c>
      <c r="O218" s="197"/>
      <c r="P218" s="186"/>
      <c r="Q218" s="186"/>
      <c r="R218" s="102"/>
      <c r="S218" s="109"/>
      <c r="T218" s="9"/>
    </row>
    <row r="219" spans="2:23" ht="8.15" customHeight="1" x14ac:dyDescent="0.35">
      <c r="B219" s="8"/>
      <c r="C219" s="108"/>
      <c r="D219" s="186"/>
      <c r="E219" s="186"/>
      <c r="F219" s="186"/>
      <c r="G219" s="186"/>
      <c r="H219" s="186"/>
      <c r="I219" s="186"/>
      <c r="J219" s="60"/>
      <c r="K219" s="60"/>
      <c r="L219" s="186"/>
      <c r="M219" s="186"/>
      <c r="N219" s="186"/>
      <c r="O219" s="186"/>
      <c r="P219" s="186"/>
      <c r="Q219" s="186"/>
      <c r="R219" s="102"/>
      <c r="S219" s="109"/>
      <c r="T219" s="9"/>
    </row>
    <row r="220" spans="2:23" ht="17.149999999999999" customHeight="1" x14ac:dyDescent="0.35">
      <c r="B220" s="8"/>
      <c r="C220" s="112" t="s">
        <v>107</v>
      </c>
      <c r="D220" s="199" t="s">
        <v>12</v>
      </c>
      <c r="E220" s="199"/>
      <c r="F220" s="199"/>
      <c r="G220" s="199"/>
      <c r="H220" s="199"/>
      <c r="I220" s="199"/>
      <c r="J220" s="199"/>
      <c r="K220" s="199"/>
      <c r="L220" s="199"/>
      <c r="M220" s="199"/>
      <c r="N220" s="199"/>
      <c r="O220" s="199"/>
      <c r="P220" s="199"/>
      <c r="Q220" s="197">
        <f>R41</f>
        <v>0</v>
      </c>
      <c r="R220" s="197"/>
      <c r="S220" s="9"/>
      <c r="T220" s="9"/>
    </row>
    <row r="221" spans="2:23" ht="8.15" customHeight="1" x14ac:dyDescent="0.35">
      <c r="B221" s="8"/>
      <c r="C221" s="108"/>
      <c r="D221" s="186"/>
      <c r="E221" s="186"/>
      <c r="F221" s="186"/>
      <c r="G221" s="186"/>
      <c r="H221" s="186"/>
      <c r="I221" s="186"/>
      <c r="J221" s="60"/>
      <c r="K221" s="60"/>
      <c r="L221" s="186"/>
      <c r="M221" s="186"/>
      <c r="N221" s="186"/>
      <c r="O221" s="186"/>
      <c r="P221" s="186"/>
      <c r="Q221" s="186"/>
      <c r="R221" s="102"/>
      <c r="S221" s="109"/>
      <c r="T221" s="9"/>
    </row>
    <row r="222" spans="2:23" ht="17.149999999999999" customHeight="1" x14ac:dyDescent="0.35">
      <c r="B222" s="8"/>
      <c r="C222" s="112" t="s">
        <v>108</v>
      </c>
      <c r="D222" s="199" t="s">
        <v>10</v>
      </c>
      <c r="E222" s="199"/>
      <c r="F222" s="199"/>
      <c r="G222" s="199"/>
      <c r="H222" s="199"/>
      <c r="I222" s="199"/>
      <c r="J222" s="199"/>
      <c r="K222" s="199"/>
      <c r="L222" s="199"/>
      <c r="M222" s="201">
        <f>K212*N218*Q220</f>
        <v>0</v>
      </c>
      <c r="N222" s="201"/>
      <c r="O222" s="186"/>
      <c r="P222" s="186"/>
      <c r="S222" s="101"/>
      <c r="T222" s="9"/>
    </row>
    <row r="223" spans="2:23" ht="8.15" customHeight="1" x14ac:dyDescent="0.35">
      <c r="B223" s="8"/>
      <c r="C223" s="108"/>
      <c r="D223" s="186"/>
      <c r="E223" s="186"/>
      <c r="F223" s="186"/>
      <c r="G223" s="186"/>
      <c r="H223" s="186"/>
      <c r="I223" s="186"/>
      <c r="J223" s="60"/>
      <c r="K223" s="60"/>
      <c r="L223" s="186"/>
      <c r="M223" s="186"/>
      <c r="N223" s="186"/>
      <c r="O223" s="186"/>
      <c r="P223" s="186"/>
      <c r="Q223" s="186"/>
      <c r="R223" s="102"/>
      <c r="S223" s="109"/>
      <c r="T223" s="9"/>
    </row>
    <row r="224" spans="2:23" ht="17.149999999999999" customHeight="1" x14ac:dyDescent="0.35">
      <c r="B224" s="8"/>
      <c r="C224" s="112" t="s">
        <v>129</v>
      </c>
      <c r="D224" s="199" t="s">
        <v>350</v>
      </c>
      <c r="E224" s="199"/>
      <c r="F224" s="199"/>
      <c r="G224" s="199"/>
      <c r="H224" s="204" t="str">
        <f>IF(OR(C26 = "Select",C26 = "No",C26=""),"(Not Requested)","(Requested by User)")</f>
        <v>(Not Requested)</v>
      </c>
      <c r="I224" s="204"/>
      <c r="J224" s="204"/>
      <c r="K224" s="204"/>
      <c r="L224" s="204"/>
      <c r="M224" s="202"/>
      <c r="N224" s="202"/>
      <c r="O224" s="203" t="s">
        <v>11</v>
      </c>
      <c r="P224" s="203"/>
      <c r="Q224" s="203"/>
      <c r="R224" s="186"/>
      <c r="S224" s="101"/>
      <c r="T224" s="9"/>
    </row>
    <row r="225" spans="2:20" ht="8.15" customHeight="1" x14ac:dyDescent="0.35">
      <c r="B225" s="8"/>
      <c r="C225" s="108"/>
      <c r="D225" s="186"/>
      <c r="E225" s="186"/>
      <c r="F225" s="186"/>
      <c r="G225" s="186"/>
      <c r="H225" s="186"/>
      <c r="I225" s="186"/>
      <c r="J225" s="60"/>
      <c r="K225" s="60"/>
      <c r="L225" s="186"/>
      <c r="M225" s="186"/>
      <c r="N225" s="186"/>
      <c r="O225" s="186"/>
      <c r="P225" s="186"/>
      <c r="Q225" s="186"/>
      <c r="R225" s="102"/>
      <c r="S225" s="109"/>
      <c r="T225" s="9"/>
    </row>
    <row r="226" spans="2:20" ht="17.149999999999999" customHeight="1" x14ac:dyDescent="0.35">
      <c r="B226" s="8"/>
      <c r="C226" s="112" t="s">
        <v>172</v>
      </c>
      <c r="D226" s="199" t="s">
        <v>351</v>
      </c>
      <c r="E226" s="199"/>
      <c r="F226" s="199"/>
      <c r="G226" s="199"/>
      <c r="H226" s="204" t="str">
        <f>IF(OR(C28 = "Select",C28 = "No",C28=""),"(Not Requested)","(Requested by User)")</f>
        <v>(Not Requested)</v>
      </c>
      <c r="I226" s="204"/>
      <c r="J226" s="204"/>
      <c r="K226" s="204"/>
      <c r="L226" s="204"/>
      <c r="M226" s="202"/>
      <c r="N226" s="202"/>
      <c r="O226" s="203" t="s">
        <v>11</v>
      </c>
      <c r="P226" s="203"/>
      <c r="Q226" s="203"/>
      <c r="R226" s="186"/>
      <c r="S226" s="101"/>
      <c r="T226" s="9"/>
    </row>
    <row r="227" spans="2:20" ht="8.15" customHeight="1" x14ac:dyDescent="0.35">
      <c r="B227" s="8"/>
      <c r="C227" s="108"/>
      <c r="D227" s="186"/>
      <c r="E227" s="186"/>
      <c r="F227" s="186"/>
      <c r="G227" s="186"/>
      <c r="H227" s="186"/>
      <c r="I227" s="186"/>
      <c r="J227" s="60"/>
      <c r="K227" s="60"/>
      <c r="L227" s="186"/>
      <c r="M227" s="186"/>
      <c r="N227" s="186"/>
      <c r="O227" s="186"/>
      <c r="P227" s="186"/>
      <c r="Q227" s="186"/>
      <c r="R227" s="102"/>
      <c r="S227" s="109"/>
      <c r="T227" s="9"/>
    </row>
    <row r="228" spans="2:20" ht="17.149999999999999" customHeight="1" x14ac:dyDescent="0.35">
      <c r="B228" s="8"/>
      <c r="C228" s="119" t="s">
        <v>109</v>
      </c>
      <c r="D228" s="200" t="s">
        <v>320</v>
      </c>
      <c r="E228" s="200"/>
      <c r="F228" s="200"/>
      <c r="G228" s="200"/>
      <c r="H228" s="200"/>
      <c r="I228" s="200"/>
      <c r="J228" s="200"/>
      <c r="K228" s="200"/>
      <c r="L228" s="200"/>
      <c r="M228" s="200"/>
      <c r="N228" s="200"/>
      <c r="O228" s="200"/>
      <c r="P228" s="213">
        <f>(K212+N216)+(M222)+(M224)+(M226)</f>
        <v>0</v>
      </c>
      <c r="Q228" s="213"/>
      <c r="R228" s="200" t="s">
        <v>11</v>
      </c>
      <c r="S228" s="205"/>
      <c r="T228" s="9"/>
    </row>
    <row r="229" spans="2:20" ht="5.25" customHeight="1" x14ac:dyDescent="0.35">
      <c r="B229" s="8"/>
      <c r="C229" s="120"/>
      <c r="D229" s="81"/>
      <c r="E229" s="81"/>
      <c r="F229" s="81"/>
      <c r="G229" s="81"/>
      <c r="H229" s="81"/>
      <c r="I229" s="81"/>
      <c r="J229" s="121"/>
      <c r="K229" s="121"/>
      <c r="L229" s="81"/>
      <c r="M229" s="81"/>
      <c r="N229" s="81"/>
      <c r="O229" s="81"/>
      <c r="P229" s="81"/>
      <c r="Q229" s="81"/>
      <c r="R229" s="122"/>
      <c r="S229" s="123"/>
      <c r="T229" s="9"/>
    </row>
    <row r="230" spans="2:20" ht="17.149999999999999" customHeight="1" x14ac:dyDescent="0.35">
      <c r="B230" s="8"/>
      <c r="C230" s="113"/>
      <c r="D230" s="206" t="s">
        <v>14</v>
      </c>
      <c r="E230" s="206"/>
      <c r="F230" s="206"/>
      <c r="G230" s="206"/>
      <c r="H230" s="206"/>
      <c r="I230" s="105"/>
      <c r="J230" s="105"/>
      <c r="K230" s="105"/>
      <c r="L230" s="105"/>
      <c r="M230" s="105"/>
      <c r="N230" s="105"/>
      <c r="O230" s="105"/>
      <c r="P230" s="105"/>
      <c r="Q230" s="105"/>
      <c r="R230" s="105"/>
      <c r="S230" s="114"/>
      <c r="T230" s="9"/>
    </row>
    <row r="231" spans="2:20" ht="8.15" customHeight="1" x14ac:dyDescent="0.35">
      <c r="B231" s="8"/>
      <c r="C231" s="108"/>
      <c r="D231" s="186"/>
      <c r="E231" s="186"/>
      <c r="F231" s="186"/>
      <c r="G231" s="186"/>
      <c r="H231" s="186"/>
      <c r="I231" s="186"/>
      <c r="J231" s="60"/>
      <c r="K231" s="60"/>
      <c r="L231" s="186"/>
      <c r="M231" s="186"/>
      <c r="N231" s="186"/>
      <c r="O231" s="186"/>
      <c r="P231" s="186"/>
      <c r="Q231" s="186"/>
      <c r="R231" s="102"/>
      <c r="S231" s="109"/>
      <c r="T231" s="9"/>
    </row>
    <row r="232" spans="2:20" ht="17.149999999999999" customHeight="1" x14ac:dyDescent="0.35">
      <c r="B232" s="8"/>
      <c r="C232" s="108"/>
      <c r="D232" s="199" t="s">
        <v>8</v>
      </c>
      <c r="E232" s="199"/>
      <c r="F232" s="199"/>
      <c r="G232" s="199"/>
      <c r="H232" s="199"/>
      <c r="I232" s="212"/>
      <c r="J232" s="212"/>
      <c r="K232" s="199" t="s">
        <v>13</v>
      </c>
      <c r="L232" s="199"/>
      <c r="M232" s="186"/>
      <c r="N232" s="186"/>
      <c r="O232" s="186"/>
      <c r="P232" s="186"/>
      <c r="Q232" s="186"/>
      <c r="R232" s="186"/>
      <c r="S232" s="109"/>
      <c r="T232" s="9"/>
    </row>
    <row r="233" spans="2:20" ht="8.15" customHeight="1" x14ac:dyDescent="0.35">
      <c r="B233" s="8"/>
      <c r="C233" s="108"/>
      <c r="D233" s="186"/>
      <c r="E233" s="186"/>
      <c r="F233" s="186"/>
      <c r="G233" s="186"/>
      <c r="H233" s="186"/>
      <c r="I233" s="186"/>
      <c r="J233" s="60"/>
      <c r="K233" s="60"/>
      <c r="L233" s="186"/>
      <c r="M233" s="186"/>
      <c r="N233" s="186"/>
      <c r="O233" s="186"/>
      <c r="P233" s="186"/>
      <c r="Q233" s="186"/>
      <c r="R233" s="102"/>
      <c r="S233" s="109"/>
      <c r="T233" s="9"/>
    </row>
    <row r="234" spans="2:20" ht="17.149999999999999" customHeight="1" x14ac:dyDescent="0.35">
      <c r="B234" s="8"/>
      <c r="C234" s="112" t="s">
        <v>110</v>
      </c>
      <c r="D234" s="199" t="s">
        <v>23</v>
      </c>
      <c r="E234" s="199"/>
      <c r="F234" s="199"/>
      <c r="G234" s="199"/>
      <c r="H234" s="199"/>
      <c r="I234" s="199"/>
      <c r="J234" s="199"/>
      <c r="K234" s="202"/>
      <c r="L234" s="202"/>
      <c r="M234" s="199" t="s">
        <v>11</v>
      </c>
      <c r="N234" s="199"/>
      <c r="O234" s="186"/>
      <c r="P234" s="186"/>
      <c r="Q234" s="186"/>
      <c r="R234" s="186"/>
      <c r="S234" s="101"/>
      <c r="T234" s="9"/>
    </row>
    <row r="235" spans="2:20" ht="8.15" customHeight="1" x14ac:dyDescent="0.35">
      <c r="B235" s="8"/>
      <c r="C235" s="108"/>
      <c r="D235" s="186"/>
      <c r="E235" s="186"/>
      <c r="F235" s="186"/>
      <c r="G235" s="186"/>
      <c r="H235" s="186"/>
      <c r="I235" s="186"/>
      <c r="J235" s="60"/>
      <c r="K235" s="60"/>
      <c r="L235" s="186"/>
      <c r="M235" s="186"/>
      <c r="N235" s="186"/>
      <c r="O235" s="186"/>
      <c r="P235" s="186"/>
      <c r="Q235" s="186"/>
      <c r="R235" s="102"/>
      <c r="S235" s="109"/>
      <c r="T235" s="9"/>
    </row>
    <row r="236" spans="2:20" ht="17.149999999999999" customHeight="1" x14ac:dyDescent="0.35">
      <c r="B236" s="8"/>
      <c r="C236" s="112" t="s">
        <v>111</v>
      </c>
      <c r="D236" s="199" t="s">
        <v>24</v>
      </c>
      <c r="E236" s="199"/>
      <c r="F236" s="199"/>
      <c r="G236" s="199"/>
      <c r="H236" s="199"/>
      <c r="I236" s="199"/>
      <c r="J236" s="199"/>
      <c r="K236" s="202"/>
      <c r="L236" s="202"/>
      <c r="M236" s="199" t="s">
        <v>11</v>
      </c>
      <c r="N236" s="199"/>
      <c r="O236" s="186"/>
      <c r="P236" s="186"/>
      <c r="Q236" s="186"/>
      <c r="R236" s="186"/>
      <c r="S236" s="101"/>
      <c r="T236" s="9"/>
    </row>
    <row r="237" spans="2:20" ht="8.15" customHeight="1" x14ac:dyDescent="0.35">
      <c r="B237" s="8"/>
      <c r="C237" s="108"/>
      <c r="D237" s="186"/>
      <c r="E237" s="186"/>
      <c r="F237" s="186"/>
      <c r="G237" s="186"/>
      <c r="H237" s="186"/>
      <c r="I237" s="186"/>
      <c r="J237" s="60"/>
      <c r="K237" s="60"/>
      <c r="L237" s="186"/>
      <c r="M237" s="186"/>
      <c r="N237" s="186"/>
      <c r="O237" s="186"/>
      <c r="P237" s="186"/>
      <c r="Q237" s="186"/>
      <c r="R237" s="102"/>
      <c r="S237" s="109"/>
      <c r="T237" s="9"/>
    </row>
    <row r="238" spans="2:20" ht="17.149999999999999" customHeight="1" x14ac:dyDescent="0.35">
      <c r="B238" s="8"/>
      <c r="C238" s="119" t="s">
        <v>112</v>
      </c>
      <c r="D238" s="200" t="s">
        <v>168</v>
      </c>
      <c r="E238" s="200"/>
      <c r="F238" s="200"/>
      <c r="G238" s="200"/>
      <c r="H238" s="200"/>
      <c r="I238" s="200"/>
      <c r="J238" s="200"/>
      <c r="K238" s="200"/>
      <c r="L238" s="200"/>
      <c r="M238" s="200"/>
      <c r="N238" s="200"/>
      <c r="O238" s="200"/>
      <c r="P238" s="198">
        <f>K234+(K236*(I232-1))</f>
        <v>0</v>
      </c>
      <c r="Q238" s="198"/>
      <c r="R238" s="200" t="s">
        <v>11</v>
      </c>
      <c r="S238" s="205"/>
      <c r="T238" s="9"/>
    </row>
    <row r="239" spans="2:20" ht="6.75" customHeight="1" x14ac:dyDescent="0.35">
      <c r="B239" s="8"/>
      <c r="C239" s="120"/>
      <c r="D239" s="81"/>
      <c r="E239" s="81"/>
      <c r="F239" s="81"/>
      <c r="G239" s="81"/>
      <c r="H239" s="81"/>
      <c r="I239" s="81"/>
      <c r="J239" s="121"/>
      <c r="K239" s="121"/>
      <c r="L239" s="81"/>
      <c r="M239" s="81"/>
      <c r="N239" s="81"/>
      <c r="O239" s="81"/>
      <c r="P239" s="81"/>
      <c r="Q239" s="81"/>
      <c r="R239" s="122"/>
      <c r="S239" s="123"/>
      <c r="T239" s="9"/>
    </row>
    <row r="240" spans="2:20" ht="17.149999999999999" customHeight="1" x14ac:dyDescent="0.35">
      <c r="B240" s="8"/>
      <c r="C240" s="104" t="s">
        <v>113</v>
      </c>
      <c r="D240" s="232" t="s">
        <v>15</v>
      </c>
      <c r="E240" s="232"/>
      <c r="F240" s="232"/>
      <c r="G240" s="340">
        <f>L22</f>
        <v>0</v>
      </c>
      <c r="H240" s="340"/>
      <c r="I240" s="340"/>
      <c r="J240" s="105"/>
      <c r="K240" s="105"/>
      <c r="L240" s="105"/>
      <c r="M240" s="105"/>
      <c r="N240" s="105"/>
      <c r="O240" s="105"/>
      <c r="P240" s="105"/>
      <c r="Q240" s="105"/>
      <c r="R240" s="105"/>
      <c r="S240" s="114"/>
      <c r="T240" s="9"/>
    </row>
    <row r="241" spans="2:20" ht="8.15" customHeight="1" x14ac:dyDescent="0.35">
      <c r="B241" s="8"/>
      <c r="C241" s="108"/>
      <c r="D241" s="186"/>
      <c r="E241" s="186"/>
      <c r="F241" s="186"/>
      <c r="G241" s="186"/>
      <c r="H241" s="186"/>
      <c r="I241" s="186"/>
      <c r="J241" s="60"/>
      <c r="K241" s="60"/>
      <c r="L241" s="186"/>
      <c r="M241" s="186"/>
      <c r="N241" s="186"/>
      <c r="O241" s="186"/>
      <c r="P241" s="186"/>
      <c r="Q241" s="186"/>
      <c r="R241" s="102"/>
      <c r="S241" s="109"/>
      <c r="T241" s="9"/>
    </row>
    <row r="242" spans="2:20" ht="17.149999999999999" customHeight="1" thickBot="1" x14ac:dyDescent="0.4">
      <c r="B242" s="8"/>
      <c r="C242" s="115" t="s">
        <v>114</v>
      </c>
      <c r="D242" s="286" t="s">
        <v>326</v>
      </c>
      <c r="E242" s="286"/>
      <c r="F242" s="286"/>
      <c r="G242" s="286"/>
      <c r="H242" s="286"/>
      <c r="I242" s="286"/>
      <c r="J242" s="286"/>
      <c r="K242" s="286"/>
      <c r="L242" s="286"/>
      <c r="M242" s="286"/>
      <c r="N242" s="286"/>
      <c r="O242" s="286"/>
      <c r="P242" s="287">
        <f>(P228+P238)*G240</f>
        <v>0</v>
      </c>
      <c r="Q242" s="287"/>
      <c r="R242" s="287"/>
      <c r="S242" s="338"/>
      <c r="T242" s="9"/>
    </row>
    <row r="243" spans="2:20" ht="8.15" customHeight="1" thickBot="1" x14ac:dyDescent="0.4">
      <c r="B243" s="11"/>
      <c r="C243" s="5"/>
      <c r="D243" s="5"/>
      <c r="E243" s="5"/>
      <c r="F243" s="5"/>
      <c r="G243" s="5"/>
      <c r="H243" s="5"/>
      <c r="I243" s="5"/>
      <c r="J243" s="15"/>
      <c r="K243" s="15"/>
      <c r="L243" s="5"/>
      <c r="M243" s="5"/>
      <c r="N243" s="5"/>
      <c r="O243" s="5"/>
      <c r="P243" s="5"/>
      <c r="Q243" s="5"/>
      <c r="R243" s="16"/>
      <c r="S243" s="16"/>
      <c r="T243" s="12"/>
    </row>
    <row r="244" spans="2:20" ht="20.5" customHeight="1" thickBot="1" x14ac:dyDescent="0.4">
      <c r="B244" s="280" t="s">
        <v>316</v>
      </c>
      <c r="C244" s="281"/>
      <c r="D244" s="281"/>
      <c r="E244" s="281"/>
      <c r="F244" s="281"/>
      <c r="G244" s="281"/>
      <c r="H244" s="281"/>
      <c r="I244" s="281"/>
      <c r="J244" s="281"/>
      <c r="K244" s="281"/>
      <c r="L244" s="281"/>
      <c r="M244" s="281"/>
      <c r="N244" s="281"/>
      <c r="O244" s="281"/>
      <c r="P244" s="281"/>
      <c r="Q244" s="281"/>
      <c r="R244" s="281"/>
      <c r="S244" s="281"/>
      <c r="T244" s="282"/>
    </row>
    <row r="245" spans="2:20" ht="6.65" customHeight="1" x14ac:dyDescent="0.35">
      <c r="B245" s="8"/>
      <c r="C245" s="93"/>
      <c r="D245" s="93"/>
      <c r="E245" s="93"/>
      <c r="F245" s="93"/>
      <c r="G245" s="93"/>
      <c r="H245" s="93"/>
      <c r="I245" s="93"/>
      <c r="J245" s="93"/>
      <c r="K245" s="93"/>
      <c r="L245" s="93"/>
      <c r="M245" s="93"/>
      <c r="N245" s="93"/>
      <c r="O245" s="93"/>
      <c r="P245" s="93"/>
      <c r="Q245" s="93"/>
      <c r="R245" s="93"/>
      <c r="S245" s="93"/>
      <c r="T245" s="9"/>
    </row>
    <row r="246" spans="2:20" ht="20" customHeight="1" x14ac:dyDescent="0.35">
      <c r="B246" s="8"/>
      <c r="C246" s="222" t="s">
        <v>4</v>
      </c>
      <c r="D246" s="222"/>
      <c r="E246" s="222"/>
      <c r="F246" s="222"/>
      <c r="G246" s="223" t="str">
        <f>$G$12</f>
        <v xml:space="preserve"> </v>
      </c>
      <c r="H246" s="224"/>
      <c r="I246" s="224"/>
      <c r="J246" s="224"/>
      <c r="K246" s="224"/>
      <c r="L246" s="224"/>
      <c r="M246" s="224"/>
      <c r="N246" s="224"/>
      <c r="O246" s="225" t="s">
        <v>22</v>
      </c>
      <c r="P246" s="225"/>
      <c r="Q246" s="225"/>
      <c r="R246" s="223" t="str">
        <f>$R$12</f>
        <v xml:space="preserve"> </v>
      </c>
      <c r="S246" s="224"/>
      <c r="T246" s="9"/>
    </row>
    <row r="247" spans="2:20" ht="8.15" customHeight="1" thickBot="1" x14ac:dyDescent="0.4">
      <c r="B247" s="8"/>
      <c r="C247" s="181"/>
      <c r="D247" s="181"/>
      <c r="E247" s="181"/>
      <c r="F247" s="181"/>
      <c r="G247" s="181"/>
      <c r="H247" s="181"/>
      <c r="I247" s="181"/>
      <c r="J247" s="181"/>
      <c r="K247" s="181"/>
      <c r="L247" s="181"/>
      <c r="M247" s="181"/>
      <c r="N247" s="181"/>
      <c r="O247" s="181"/>
      <c r="P247" s="181"/>
      <c r="Q247" s="181"/>
      <c r="R247" s="181"/>
      <c r="S247" s="181"/>
      <c r="T247" s="9"/>
    </row>
    <row r="248" spans="2:20" ht="31.5" customHeight="1" x14ac:dyDescent="0.35">
      <c r="B248" s="8"/>
      <c r="C248" s="273" t="s">
        <v>321</v>
      </c>
      <c r="D248" s="274"/>
      <c r="E248" s="274"/>
      <c r="F248" s="275" t="str">
        <f>IF(OR(C48 = "Select from the drop-down menu if Material #2 is needed",C48 =""),"Not Requested by User",C48)</f>
        <v>Not Requested by User</v>
      </c>
      <c r="G248" s="275"/>
      <c r="H248" s="275"/>
      <c r="I248" s="275"/>
      <c r="J248" s="275"/>
      <c r="K248" s="275"/>
      <c r="L248" s="275"/>
      <c r="M248" s="275"/>
      <c r="N248" s="275"/>
      <c r="O248" s="275"/>
      <c r="P248" s="275"/>
      <c r="Q248" s="275"/>
      <c r="R248" s="275"/>
      <c r="S248" s="276"/>
      <c r="T248" s="9"/>
    </row>
    <row r="249" spans="2:20" ht="9" customHeight="1" x14ac:dyDescent="0.35">
      <c r="B249" s="8"/>
      <c r="C249" s="128"/>
      <c r="D249" s="105"/>
      <c r="E249" s="105"/>
      <c r="F249" s="105"/>
      <c r="G249" s="105"/>
      <c r="H249" s="105"/>
      <c r="I249" s="105"/>
      <c r="J249" s="127"/>
      <c r="K249" s="127"/>
      <c r="L249" s="105"/>
      <c r="M249" s="105"/>
      <c r="N249" s="105"/>
      <c r="O249" s="105"/>
      <c r="P249" s="105"/>
      <c r="Q249" s="105"/>
      <c r="R249" s="106"/>
      <c r="S249" s="107"/>
      <c r="T249" s="9"/>
    </row>
    <row r="250" spans="2:20" ht="20.149999999999999" customHeight="1" x14ac:dyDescent="0.35">
      <c r="B250" s="8"/>
      <c r="C250" s="112" t="s">
        <v>115</v>
      </c>
      <c r="D250" s="199" t="s">
        <v>9</v>
      </c>
      <c r="E250" s="199"/>
      <c r="F250" s="199"/>
      <c r="G250" s="199"/>
      <c r="H250" s="199"/>
      <c r="I250" s="199"/>
      <c r="J250" s="199"/>
      <c r="K250" s="202"/>
      <c r="L250" s="202"/>
      <c r="M250" s="199" t="s">
        <v>11</v>
      </c>
      <c r="N250" s="199"/>
      <c r="O250" s="199"/>
      <c r="P250" s="186"/>
      <c r="Q250" s="186"/>
      <c r="R250" s="102"/>
      <c r="S250" s="109"/>
      <c r="T250" s="9"/>
    </row>
    <row r="251" spans="2:20" ht="8.15" customHeight="1" x14ac:dyDescent="0.35">
      <c r="B251" s="8"/>
      <c r="C251" s="108"/>
      <c r="D251" s="186"/>
      <c r="E251" s="186"/>
      <c r="F251" s="186"/>
      <c r="G251" s="186"/>
      <c r="H251" s="186"/>
      <c r="I251" s="186"/>
      <c r="J251" s="60"/>
      <c r="K251" s="60"/>
      <c r="L251" s="186"/>
      <c r="M251" s="186"/>
      <c r="N251" s="186"/>
      <c r="O251" s="186"/>
      <c r="P251" s="186"/>
      <c r="Q251" s="186"/>
      <c r="R251" s="102"/>
      <c r="S251" s="109"/>
      <c r="T251" s="9"/>
    </row>
    <row r="252" spans="2:20" ht="20.149999999999999" customHeight="1" x14ac:dyDescent="0.35">
      <c r="B252" s="8"/>
      <c r="C252" s="207" t="s">
        <v>175</v>
      </c>
      <c r="D252" s="208"/>
      <c r="E252" s="208"/>
      <c r="F252" s="208"/>
      <c r="G252" s="208"/>
      <c r="H252" s="208"/>
      <c r="I252" s="208"/>
      <c r="J252" s="208"/>
      <c r="K252" s="208"/>
      <c r="L252" s="208"/>
      <c r="M252" s="208"/>
      <c r="N252" s="342" t="str">
        <f xml:space="preserve"> M7</f>
        <v>Select</v>
      </c>
      <c r="O252" s="342"/>
      <c r="P252" s="185" t="s">
        <v>30</v>
      </c>
      <c r="Q252" s="110" t="s">
        <v>37</v>
      </c>
      <c r="R252" s="111">
        <f xml:space="preserve"> S7</f>
        <v>0</v>
      </c>
      <c r="S252" s="101"/>
      <c r="T252" s="9"/>
    </row>
    <row r="253" spans="2:20" ht="8.15" customHeight="1" x14ac:dyDescent="0.35">
      <c r="B253" s="8"/>
      <c r="C253" s="108"/>
      <c r="D253" s="186"/>
      <c r="E253" s="186"/>
      <c r="F253" s="186"/>
      <c r="G253" s="186"/>
      <c r="H253" s="186"/>
      <c r="I253" s="186"/>
      <c r="J253" s="60"/>
      <c r="K253" s="60"/>
      <c r="L253" s="186"/>
      <c r="M253" s="186"/>
      <c r="N253" s="186"/>
      <c r="O253" s="186"/>
      <c r="P253" s="186"/>
      <c r="Q253" s="186"/>
      <c r="R253" s="102"/>
      <c r="S253" s="109"/>
      <c r="T253" s="9"/>
    </row>
    <row r="254" spans="2:20" ht="20.149999999999999" customHeight="1" x14ac:dyDescent="0.35">
      <c r="B254" s="8"/>
      <c r="C254" s="112" t="s">
        <v>116</v>
      </c>
      <c r="D254" s="199" t="s">
        <v>32</v>
      </c>
      <c r="E254" s="199"/>
      <c r="F254" s="199"/>
      <c r="G254" s="199"/>
      <c r="H254" s="199"/>
      <c r="I254" s="199"/>
      <c r="J254" s="199"/>
      <c r="K254" s="199"/>
      <c r="L254" s="199"/>
      <c r="M254" s="186"/>
      <c r="N254" s="341">
        <f>N60</f>
        <v>0</v>
      </c>
      <c r="O254" s="341"/>
      <c r="P254" s="186"/>
      <c r="Q254" s="186"/>
      <c r="R254" s="186"/>
      <c r="S254" s="101"/>
      <c r="T254" s="9"/>
    </row>
    <row r="255" spans="2:20" ht="8.15" customHeight="1" x14ac:dyDescent="0.35">
      <c r="B255" s="8"/>
      <c r="C255" s="108"/>
      <c r="D255" s="186"/>
      <c r="E255" s="186"/>
      <c r="F255" s="186"/>
      <c r="G255" s="186"/>
      <c r="H255" s="186"/>
      <c r="I255" s="186"/>
      <c r="J255" s="60"/>
      <c r="K255" s="60"/>
      <c r="L255" s="186"/>
      <c r="M255" s="186"/>
      <c r="N255" s="186"/>
      <c r="O255" s="186"/>
      <c r="P255" s="186"/>
      <c r="Q255" s="186"/>
      <c r="R255" s="102"/>
      <c r="S255" s="109"/>
      <c r="T255" s="9"/>
    </row>
    <row r="256" spans="2:20" ht="20.149999999999999" customHeight="1" x14ac:dyDescent="0.35">
      <c r="B256" s="8"/>
      <c r="C256" s="112" t="s">
        <v>117</v>
      </c>
      <c r="D256" s="199" t="s">
        <v>302</v>
      </c>
      <c r="E256" s="199"/>
      <c r="F256" s="199"/>
      <c r="G256" s="199"/>
      <c r="H256" s="199"/>
      <c r="I256" s="199"/>
      <c r="J256" s="199"/>
      <c r="K256" s="199"/>
      <c r="L256" s="199"/>
      <c r="M256" s="199"/>
      <c r="N256" s="197">
        <f>N62</f>
        <v>0</v>
      </c>
      <c r="O256" s="197"/>
      <c r="P256" s="186"/>
      <c r="Q256" s="186"/>
      <c r="R256" s="102"/>
      <c r="S256" s="109"/>
      <c r="T256" s="9"/>
    </row>
    <row r="257" spans="2:20" ht="8.15" customHeight="1" x14ac:dyDescent="0.35">
      <c r="B257" s="8"/>
      <c r="C257" s="108"/>
      <c r="D257" s="186"/>
      <c r="E257" s="186"/>
      <c r="F257" s="186"/>
      <c r="G257" s="186"/>
      <c r="H257" s="186"/>
      <c r="I257" s="186"/>
      <c r="J257" s="60"/>
      <c r="K257" s="60"/>
      <c r="L257" s="186"/>
      <c r="M257" s="186"/>
      <c r="N257" s="186"/>
      <c r="O257" s="186"/>
      <c r="P257" s="186"/>
      <c r="Q257" s="186"/>
      <c r="R257" s="102"/>
      <c r="S257" s="109"/>
      <c r="T257" s="9"/>
    </row>
    <row r="258" spans="2:20" ht="20.149999999999999" customHeight="1" x14ac:dyDescent="0.35">
      <c r="B258" s="8"/>
      <c r="C258" s="112" t="s">
        <v>118</v>
      </c>
      <c r="D258" s="199" t="s">
        <v>12</v>
      </c>
      <c r="E258" s="199"/>
      <c r="F258" s="199"/>
      <c r="G258" s="199"/>
      <c r="H258" s="199"/>
      <c r="I258" s="199"/>
      <c r="J258" s="199"/>
      <c r="K258" s="199"/>
      <c r="L258" s="199"/>
      <c r="M258" s="199"/>
      <c r="N258" s="199"/>
      <c r="O258" s="199"/>
      <c r="P258" s="199"/>
      <c r="Q258" s="197">
        <f>R64</f>
        <v>0</v>
      </c>
      <c r="R258" s="197"/>
      <c r="S258" s="9"/>
      <c r="T258" s="9"/>
    </row>
    <row r="259" spans="2:20" ht="8.15" customHeight="1" x14ac:dyDescent="0.35">
      <c r="B259" s="8"/>
      <c r="C259" s="108"/>
      <c r="D259" s="186"/>
      <c r="E259" s="186"/>
      <c r="F259" s="186"/>
      <c r="G259" s="186"/>
      <c r="H259" s="186"/>
      <c r="I259" s="186"/>
      <c r="J259" s="60"/>
      <c r="K259" s="60"/>
      <c r="L259" s="186"/>
      <c r="M259" s="186"/>
      <c r="N259" s="186"/>
      <c r="O259" s="186"/>
      <c r="P259" s="186"/>
      <c r="Q259" s="186"/>
      <c r="R259" s="102"/>
      <c r="S259" s="109"/>
      <c r="T259" s="9"/>
    </row>
    <row r="260" spans="2:20" ht="20.149999999999999" customHeight="1" x14ac:dyDescent="0.35">
      <c r="B260" s="8"/>
      <c r="C260" s="112" t="s">
        <v>119</v>
      </c>
      <c r="D260" s="199" t="s">
        <v>170</v>
      </c>
      <c r="E260" s="199"/>
      <c r="F260" s="199"/>
      <c r="G260" s="199"/>
      <c r="H260" s="199"/>
      <c r="I260" s="199"/>
      <c r="J260" s="199"/>
      <c r="K260" s="199"/>
      <c r="L260" s="199"/>
      <c r="M260" s="201">
        <f>K250*N256*Q258</f>
        <v>0</v>
      </c>
      <c r="N260" s="201"/>
      <c r="O260" s="186"/>
      <c r="R260" s="186"/>
      <c r="S260" s="101"/>
      <c r="T260" s="9"/>
    </row>
    <row r="261" spans="2:20" ht="8.15" customHeight="1" x14ac:dyDescent="0.35">
      <c r="B261" s="8"/>
      <c r="C261" s="108"/>
      <c r="D261" s="186"/>
      <c r="E261" s="186"/>
      <c r="F261" s="186"/>
      <c r="G261" s="186"/>
      <c r="H261" s="186"/>
      <c r="I261" s="186"/>
      <c r="J261" s="60"/>
      <c r="K261" s="60"/>
      <c r="L261" s="186"/>
      <c r="M261" s="186"/>
      <c r="N261" s="186"/>
      <c r="O261" s="186"/>
      <c r="P261" s="186"/>
      <c r="Q261" s="186"/>
      <c r="R261" s="102"/>
      <c r="S261" s="109"/>
      <c r="T261" s="9"/>
    </row>
    <row r="262" spans="2:20" ht="20.149999999999999" customHeight="1" x14ac:dyDescent="0.35">
      <c r="B262" s="8"/>
      <c r="C262" s="112" t="s">
        <v>159</v>
      </c>
      <c r="D262" s="199" t="s">
        <v>350</v>
      </c>
      <c r="E262" s="199"/>
      <c r="F262" s="199"/>
      <c r="G262" s="199"/>
      <c r="H262" s="204" t="str">
        <f>IF(OR(C54 = "Select",C54 = "No",C54=""),"(Not Requested)","(Requested by User)")</f>
        <v>(Not Requested)</v>
      </c>
      <c r="I262" s="204"/>
      <c r="J262" s="204"/>
      <c r="K262" s="204"/>
      <c r="L262" s="204"/>
      <c r="M262" s="202"/>
      <c r="N262" s="202"/>
      <c r="O262" s="203" t="s">
        <v>11</v>
      </c>
      <c r="P262" s="203"/>
      <c r="Q262" s="203"/>
      <c r="R262" s="186"/>
      <c r="S262" s="101"/>
      <c r="T262" s="9"/>
    </row>
    <row r="263" spans="2:20" ht="8.15" customHeight="1" x14ac:dyDescent="0.35">
      <c r="B263" s="8"/>
      <c r="C263" s="108"/>
      <c r="D263" s="186"/>
      <c r="E263" s="186"/>
      <c r="F263" s="186"/>
      <c r="G263" s="186"/>
      <c r="H263" s="186"/>
      <c r="I263" s="186"/>
      <c r="J263" s="60"/>
      <c r="K263" s="60"/>
      <c r="L263" s="186"/>
      <c r="M263" s="186"/>
      <c r="N263" s="186"/>
      <c r="O263" s="186"/>
      <c r="P263" s="186"/>
      <c r="Q263" s="186"/>
      <c r="R263" s="102"/>
      <c r="S263" s="109"/>
      <c r="T263" s="9"/>
    </row>
    <row r="264" spans="2:20" ht="20.149999999999999" customHeight="1" x14ac:dyDescent="0.35">
      <c r="B264" s="8"/>
      <c r="C264" s="112" t="s">
        <v>324</v>
      </c>
      <c r="D264" s="199" t="s">
        <v>351</v>
      </c>
      <c r="E264" s="199"/>
      <c r="F264" s="199"/>
      <c r="G264" s="199"/>
      <c r="H264" s="204" t="str">
        <f>IF(OR(C56 = "Select",C56 = "No",C56=""),"(Not Requested)","(Requested by User)")</f>
        <v>(Not Requested)</v>
      </c>
      <c r="I264" s="204"/>
      <c r="J264" s="204"/>
      <c r="K264" s="204"/>
      <c r="L264" s="204"/>
      <c r="M264" s="202"/>
      <c r="N264" s="202"/>
      <c r="O264" s="203" t="s">
        <v>11</v>
      </c>
      <c r="P264" s="203"/>
      <c r="Q264" s="203"/>
      <c r="R264" s="186"/>
      <c r="S264" s="101"/>
      <c r="T264" s="9"/>
    </row>
    <row r="265" spans="2:20" ht="8.15" customHeight="1" x14ac:dyDescent="0.35">
      <c r="B265" s="8"/>
      <c r="C265" s="108"/>
      <c r="D265" s="186"/>
      <c r="E265" s="186"/>
      <c r="F265" s="186"/>
      <c r="G265" s="186"/>
      <c r="H265" s="186"/>
      <c r="I265" s="186"/>
      <c r="J265" s="60"/>
      <c r="K265" s="60"/>
      <c r="L265" s="186"/>
      <c r="M265" s="186"/>
      <c r="N265" s="186"/>
      <c r="O265" s="186"/>
      <c r="P265" s="186"/>
      <c r="Q265" s="186"/>
      <c r="R265" s="102"/>
      <c r="S265" s="109"/>
      <c r="T265" s="9"/>
    </row>
    <row r="266" spans="2:20" ht="20.149999999999999" customHeight="1" x14ac:dyDescent="0.35">
      <c r="B266" s="8"/>
      <c r="C266" s="119" t="s">
        <v>120</v>
      </c>
      <c r="D266" s="200" t="s">
        <v>325</v>
      </c>
      <c r="E266" s="200"/>
      <c r="F266" s="200"/>
      <c r="G266" s="200"/>
      <c r="H266" s="200"/>
      <c r="I266" s="200"/>
      <c r="J266" s="200"/>
      <c r="K266" s="200"/>
      <c r="L266" s="200"/>
      <c r="M266" s="200"/>
      <c r="N266" s="200"/>
      <c r="O266" s="200"/>
      <c r="P266" s="198">
        <f>(K250+N254)+(M260)+(M262)+(M264)</f>
        <v>0</v>
      </c>
      <c r="Q266" s="198"/>
      <c r="R266" s="200" t="s">
        <v>11</v>
      </c>
      <c r="S266" s="205"/>
      <c r="T266" s="9"/>
    </row>
    <row r="267" spans="2:20" ht="9.65" customHeight="1" x14ac:dyDescent="0.35">
      <c r="B267" s="8"/>
      <c r="C267" s="120"/>
      <c r="D267" s="81"/>
      <c r="E267" s="81"/>
      <c r="F267" s="81"/>
      <c r="G267" s="81"/>
      <c r="H267" s="81"/>
      <c r="I267" s="81"/>
      <c r="J267" s="121"/>
      <c r="K267" s="121"/>
      <c r="L267" s="81"/>
      <c r="M267" s="81"/>
      <c r="N267" s="81"/>
      <c r="O267" s="81"/>
      <c r="P267" s="81"/>
      <c r="Q267" s="81"/>
      <c r="R267" s="122"/>
      <c r="S267" s="123"/>
      <c r="T267" s="9"/>
    </row>
    <row r="268" spans="2:20" ht="20.149999999999999" customHeight="1" x14ac:dyDescent="0.35">
      <c r="B268" s="8"/>
      <c r="C268" s="113"/>
      <c r="D268" s="206" t="s">
        <v>14</v>
      </c>
      <c r="E268" s="206"/>
      <c r="F268" s="206"/>
      <c r="G268" s="206"/>
      <c r="H268" s="206"/>
      <c r="I268" s="105"/>
      <c r="J268" s="105"/>
      <c r="K268" s="105"/>
      <c r="L268" s="105"/>
      <c r="M268" s="105"/>
      <c r="N268" s="105"/>
      <c r="O268" s="105"/>
      <c r="P268" s="105"/>
      <c r="Q268" s="105"/>
      <c r="R268" s="105"/>
      <c r="S268" s="114"/>
      <c r="T268" s="9"/>
    </row>
    <row r="269" spans="2:20" ht="8.15" customHeight="1" x14ac:dyDescent="0.35">
      <c r="B269" s="8"/>
      <c r="C269" s="108"/>
      <c r="D269" s="186"/>
      <c r="E269" s="186"/>
      <c r="F269" s="186"/>
      <c r="G269" s="186"/>
      <c r="H269" s="186"/>
      <c r="I269" s="186"/>
      <c r="J269" s="60"/>
      <c r="K269" s="60"/>
      <c r="L269" s="186"/>
      <c r="M269" s="186"/>
      <c r="N269" s="186"/>
      <c r="O269" s="186"/>
      <c r="P269" s="186"/>
      <c r="Q269" s="186"/>
      <c r="R269" s="102"/>
      <c r="S269" s="109"/>
      <c r="T269" s="9"/>
    </row>
    <row r="270" spans="2:20" ht="20.149999999999999" customHeight="1" x14ac:dyDescent="0.35">
      <c r="B270" s="8"/>
      <c r="C270" s="108"/>
      <c r="D270" s="199" t="s">
        <v>8</v>
      </c>
      <c r="E270" s="199"/>
      <c r="F270" s="199"/>
      <c r="G270" s="199"/>
      <c r="H270" s="199"/>
      <c r="I270" s="212"/>
      <c r="J270" s="212"/>
      <c r="K270" s="199" t="s">
        <v>13</v>
      </c>
      <c r="L270" s="199"/>
      <c r="M270" s="186"/>
      <c r="N270" s="186"/>
      <c r="O270" s="186"/>
      <c r="P270" s="186"/>
      <c r="Q270" s="186"/>
      <c r="R270" s="186"/>
      <c r="S270" s="109"/>
      <c r="T270" s="9"/>
    </row>
    <row r="271" spans="2:20" ht="8.15" customHeight="1" x14ac:dyDescent="0.35">
      <c r="B271" s="8"/>
      <c r="C271" s="108"/>
      <c r="D271" s="186"/>
      <c r="E271" s="186"/>
      <c r="F271" s="186"/>
      <c r="G271" s="186"/>
      <c r="H271" s="186"/>
      <c r="I271" s="186"/>
      <c r="J271" s="60"/>
      <c r="K271" s="60"/>
      <c r="L271" s="186"/>
      <c r="M271" s="186"/>
      <c r="N271" s="186"/>
      <c r="O271" s="186"/>
      <c r="P271" s="186"/>
      <c r="Q271" s="186"/>
      <c r="R271" s="102"/>
      <c r="S271" s="109"/>
      <c r="T271" s="9"/>
    </row>
    <row r="272" spans="2:20" ht="20.149999999999999" customHeight="1" x14ac:dyDescent="0.35">
      <c r="B272" s="8"/>
      <c r="C272" s="112" t="s">
        <v>121</v>
      </c>
      <c r="D272" s="199" t="s">
        <v>23</v>
      </c>
      <c r="E272" s="199"/>
      <c r="F272" s="199"/>
      <c r="G272" s="199"/>
      <c r="H272" s="199"/>
      <c r="I272" s="199"/>
      <c r="J272" s="199"/>
      <c r="K272" s="202"/>
      <c r="L272" s="202"/>
      <c r="M272" s="199" t="s">
        <v>11</v>
      </c>
      <c r="N272" s="199"/>
      <c r="O272" s="186"/>
      <c r="P272" s="186"/>
      <c r="Q272" s="186"/>
      <c r="R272" s="186"/>
      <c r="S272" s="101"/>
      <c r="T272" s="9"/>
    </row>
    <row r="273" spans="2:20" ht="8.15" customHeight="1" x14ac:dyDescent="0.35">
      <c r="B273" s="8"/>
      <c r="C273" s="108"/>
      <c r="D273" s="186"/>
      <c r="E273" s="186"/>
      <c r="F273" s="186"/>
      <c r="G273" s="186"/>
      <c r="H273" s="186"/>
      <c r="I273" s="186"/>
      <c r="J273" s="60"/>
      <c r="K273" s="60"/>
      <c r="L273" s="186"/>
      <c r="M273" s="186"/>
      <c r="N273" s="186"/>
      <c r="O273" s="186"/>
      <c r="P273" s="186"/>
      <c r="Q273" s="186"/>
      <c r="R273" s="102"/>
      <c r="S273" s="109"/>
      <c r="T273" s="9"/>
    </row>
    <row r="274" spans="2:20" ht="20.149999999999999" customHeight="1" x14ac:dyDescent="0.35">
      <c r="B274" s="8"/>
      <c r="C274" s="112" t="s">
        <v>122</v>
      </c>
      <c r="D274" s="199" t="s">
        <v>24</v>
      </c>
      <c r="E274" s="199"/>
      <c r="F274" s="199"/>
      <c r="G274" s="199"/>
      <c r="H274" s="199"/>
      <c r="I274" s="199"/>
      <c r="J274" s="199"/>
      <c r="K274" s="202"/>
      <c r="L274" s="202"/>
      <c r="M274" s="199" t="s">
        <v>11</v>
      </c>
      <c r="N274" s="199"/>
      <c r="O274" s="186"/>
      <c r="P274" s="186"/>
      <c r="Q274" s="186"/>
      <c r="R274" s="186"/>
      <c r="S274" s="101"/>
      <c r="T274" s="9"/>
    </row>
    <row r="275" spans="2:20" ht="8.15" customHeight="1" x14ac:dyDescent="0.35">
      <c r="B275" s="8"/>
      <c r="C275" s="108"/>
      <c r="D275" s="186"/>
      <c r="E275" s="186"/>
      <c r="F275" s="186"/>
      <c r="G275" s="186"/>
      <c r="H275" s="186"/>
      <c r="I275" s="186"/>
      <c r="J275" s="60"/>
      <c r="K275" s="60"/>
      <c r="L275" s="186"/>
      <c r="M275" s="186"/>
      <c r="N275" s="186"/>
      <c r="O275" s="186"/>
      <c r="P275" s="186"/>
      <c r="Q275" s="186"/>
      <c r="R275" s="102"/>
      <c r="S275" s="109"/>
      <c r="T275" s="9"/>
    </row>
    <row r="276" spans="2:20" ht="20.149999999999999" customHeight="1" x14ac:dyDescent="0.35">
      <c r="B276" s="8"/>
      <c r="C276" s="119" t="s">
        <v>144</v>
      </c>
      <c r="D276" s="200" t="s">
        <v>169</v>
      </c>
      <c r="E276" s="200"/>
      <c r="F276" s="200"/>
      <c r="G276" s="200"/>
      <c r="H276" s="200"/>
      <c r="I276" s="200"/>
      <c r="J276" s="200"/>
      <c r="K276" s="200"/>
      <c r="L276" s="200"/>
      <c r="M276" s="200"/>
      <c r="N276" s="200"/>
      <c r="O276" s="200"/>
      <c r="P276" s="198">
        <f>K272+(K274*(I270-1))</f>
        <v>0</v>
      </c>
      <c r="Q276" s="198"/>
      <c r="R276" s="200" t="s">
        <v>11</v>
      </c>
      <c r="S276" s="205"/>
      <c r="T276" s="9"/>
    </row>
    <row r="277" spans="2:20" ht="9.65" customHeight="1" x14ac:dyDescent="0.35">
      <c r="B277" s="8"/>
      <c r="C277" s="120"/>
      <c r="D277" s="81"/>
      <c r="E277" s="81"/>
      <c r="F277" s="81"/>
      <c r="G277" s="81"/>
      <c r="H277" s="81"/>
      <c r="I277" s="81"/>
      <c r="J277" s="121"/>
      <c r="K277" s="121"/>
      <c r="L277" s="81"/>
      <c r="M277" s="81"/>
      <c r="N277" s="81"/>
      <c r="O277" s="81"/>
      <c r="P277" s="81"/>
      <c r="Q277" s="81"/>
      <c r="R277" s="122"/>
      <c r="S277" s="123"/>
      <c r="T277" s="9"/>
    </row>
    <row r="278" spans="2:20" ht="20.149999999999999" customHeight="1" x14ac:dyDescent="0.35">
      <c r="B278" s="8"/>
      <c r="C278" s="104" t="s">
        <v>145</v>
      </c>
      <c r="D278" s="232" t="s">
        <v>15</v>
      </c>
      <c r="E278" s="232"/>
      <c r="F278" s="232"/>
      <c r="G278" s="340">
        <f>L50</f>
        <v>0</v>
      </c>
      <c r="H278" s="340"/>
      <c r="I278" s="340"/>
      <c r="J278" s="105"/>
      <c r="K278" s="105"/>
      <c r="L278" s="105"/>
      <c r="M278" s="105"/>
      <c r="N278" s="105"/>
      <c r="O278" s="105"/>
      <c r="P278" s="105"/>
      <c r="Q278" s="105"/>
      <c r="R278" s="105"/>
      <c r="S278" s="114"/>
      <c r="T278" s="9"/>
    </row>
    <row r="279" spans="2:20" ht="8.15" customHeight="1" x14ac:dyDescent="0.35">
      <c r="B279" s="8"/>
      <c r="C279" s="108"/>
      <c r="D279" s="186"/>
      <c r="E279" s="186"/>
      <c r="F279" s="186"/>
      <c r="G279" s="186"/>
      <c r="H279" s="186"/>
      <c r="I279" s="186"/>
      <c r="J279" s="60"/>
      <c r="K279" s="60"/>
      <c r="L279" s="186"/>
      <c r="M279" s="186"/>
      <c r="N279" s="186"/>
      <c r="O279" s="186"/>
      <c r="P279" s="186"/>
      <c r="Q279" s="186"/>
      <c r="R279" s="102"/>
      <c r="S279" s="109"/>
      <c r="T279" s="9"/>
    </row>
    <row r="280" spans="2:20" ht="20.149999999999999" customHeight="1" thickBot="1" x14ac:dyDescent="0.4">
      <c r="B280" s="8"/>
      <c r="C280" s="115" t="s">
        <v>146</v>
      </c>
      <c r="D280" s="286" t="s">
        <v>327</v>
      </c>
      <c r="E280" s="286"/>
      <c r="F280" s="286"/>
      <c r="G280" s="286"/>
      <c r="H280" s="286"/>
      <c r="I280" s="286"/>
      <c r="J280" s="286"/>
      <c r="K280" s="286"/>
      <c r="L280" s="286"/>
      <c r="M280" s="286"/>
      <c r="N280" s="286"/>
      <c r="O280" s="286"/>
      <c r="P280" s="287">
        <f>(P266+P276)*G278</f>
        <v>0</v>
      </c>
      <c r="Q280" s="287"/>
      <c r="R280" s="287"/>
      <c r="S280" s="338"/>
      <c r="T280" s="9"/>
    </row>
    <row r="281" spans="2:20" ht="7.5" customHeight="1" thickBot="1" x14ac:dyDescent="0.4">
      <c r="B281" s="11"/>
      <c r="C281" s="26"/>
      <c r="D281" s="27"/>
      <c r="E281" s="27"/>
      <c r="F281" s="27"/>
      <c r="G281" s="27"/>
      <c r="H281" s="27"/>
      <c r="I281" s="27"/>
      <c r="J281" s="27"/>
      <c r="K281" s="27"/>
      <c r="L281" s="27"/>
      <c r="M281" s="28"/>
      <c r="N281" s="28"/>
      <c r="O281" s="28"/>
      <c r="P281" s="28"/>
      <c r="Q281" s="5"/>
      <c r="R281" s="5"/>
      <c r="S281" s="5"/>
      <c r="T281" s="12"/>
    </row>
    <row r="282" spans="2:20" ht="20.5" customHeight="1" thickBot="1" x14ac:dyDescent="0.4">
      <c r="B282" s="280" t="s">
        <v>316</v>
      </c>
      <c r="C282" s="281"/>
      <c r="D282" s="281"/>
      <c r="E282" s="281"/>
      <c r="F282" s="281"/>
      <c r="G282" s="281"/>
      <c r="H282" s="281"/>
      <c r="I282" s="281"/>
      <c r="J282" s="281"/>
      <c r="K282" s="281"/>
      <c r="L282" s="281"/>
      <c r="M282" s="281"/>
      <c r="N282" s="281"/>
      <c r="O282" s="281"/>
      <c r="P282" s="281"/>
      <c r="Q282" s="281"/>
      <c r="R282" s="281"/>
      <c r="S282" s="281"/>
      <c r="T282" s="282"/>
    </row>
    <row r="283" spans="2:20" ht="6.65" customHeight="1" x14ac:dyDescent="0.35">
      <c r="B283" s="8"/>
      <c r="C283" s="93"/>
      <c r="D283" s="93"/>
      <c r="E283" s="93"/>
      <c r="F283" s="93"/>
      <c r="G283" s="93"/>
      <c r="H283" s="93"/>
      <c r="I283" s="93"/>
      <c r="J283" s="93"/>
      <c r="K283" s="93"/>
      <c r="L283" s="93"/>
      <c r="M283" s="93"/>
      <c r="N283" s="93"/>
      <c r="O283" s="93"/>
      <c r="P283" s="93"/>
      <c r="Q283" s="93"/>
      <c r="R283" s="93"/>
      <c r="S283" s="93"/>
      <c r="T283" s="9"/>
    </row>
    <row r="284" spans="2:20" ht="20" customHeight="1" x14ac:dyDescent="0.35">
      <c r="B284" s="8"/>
      <c r="C284" s="222" t="s">
        <v>4</v>
      </c>
      <c r="D284" s="222"/>
      <c r="E284" s="222"/>
      <c r="F284" s="222"/>
      <c r="G284" s="223" t="str">
        <f>$G$12</f>
        <v xml:space="preserve"> </v>
      </c>
      <c r="H284" s="224"/>
      <c r="I284" s="224"/>
      <c r="J284" s="224"/>
      <c r="K284" s="224"/>
      <c r="L284" s="224"/>
      <c r="M284" s="224"/>
      <c r="N284" s="224"/>
      <c r="O284" s="225" t="s">
        <v>22</v>
      </c>
      <c r="P284" s="225"/>
      <c r="Q284" s="225"/>
      <c r="R284" s="223" t="str">
        <f>$R$12</f>
        <v xml:space="preserve"> </v>
      </c>
      <c r="S284" s="224"/>
      <c r="T284" s="9"/>
    </row>
    <row r="285" spans="2:20" ht="9" customHeight="1" thickBot="1" x14ac:dyDescent="0.4">
      <c r="B285" s="8"/>
      <c r="C285" s="124"/>
      <c r="D285" s="186"/>
      <c r="E285" s="186"/>
      <c r="F285" s="186"/>
      <c r="G285" s="186"/>
      <c r="H285" s="186"/>
      <c r="I285" s="186"/>
      <c r="J285" s="60"/>
      <c r="K285" s="60"/>
      <c r="L285" s="186"/>
      <c r="M285" s="186"/>
      <c r="N285" s="186"/>
      <c r="O285" s="186"/>
      <c r="P285" s="186"/>
      <c r="Q285" s="186"/>
      <c r="R285" s="102"/>
      <c r="S285" s="102"/>
      <c r="T285" s="9"/>
    </row>
    <row r="286" spans="2:20" s="22" customFormat="1" ht="31.5" customHeight="1" x14ac:dyDescent="0.3">
      <c r="B286" s="129"/>
      <c r="C286" s="343" t="s">
        <v>328</v>
      </c>
      <c r="D286" s="344"/>
      <c r="E286" s="344"/>
      <c r="F286" s="345" t="str">
        <f>IF(OR(C69 = "Select from the drop-down menu if Material #3 is needed",C69 = ""),"Not Requested by User ",C69)</f>
        <v xml:space="preserve">Not Requested by User </v>
      </c>
      <c r="G286" s="345"/>
      <c r="H286" s="345"/>
      <c r="I286" s="345"/>
      <c r="J286" s="345"/>
      <c r="K286" s="345"/>
      <c r="L286" s="345"/>
      <c r="M286" s="345"/>
      <c r="N286" s="345"/>
      <c r="O286" s="345"/>
      <c r="P286" s="345"/>
      <c r="Q286" s="345"/>
      <c r="R286" s="345"/>
      <c r="S286" s="346"/>
      <c r="T286" s="130"/>
    </row>
    <row r="287" spans="2:20" ht="9" customHeight="1" x14ac:dyDescent="0.35">
      <c r="B287" s="8"/>
      <c r="C287" s="131"/>
      <c r="D287" s="81"/>
      <c r="E287" s="81"/>
      <c r="F287" s="81"/>
      <c r="G287" s="81"/>
      <c r="H287" s="81"/>
      <c r="I287" s="81"/>
      <c r="J287" s="121"/>
      <c r="K287" s="121"/>
      <c r="L287" s="81"/>
      <c r="M287" s="81"/>
      <c r="N287" s="81"/>
      <c r="O287" s="81"/>
      <c r="P287" s="81"/>
      <c r="Q287" s="81"/>
      <c r="R287" s="122"/>
      <c r="S287" s="123"/>
      <c r="T287" s="9"/>
    </row>
    <row r="288" spans="2:20" ht="20.149999999999999" customHeight="1" x14ac:dyDescent="0.35">
      <c r="B288" s="8"/>
      <c r="C288" s="104" t="s">
        <v>147</v>
      </c>
      <c r="D288" s="232" t="s">
        <v>9</v>
      </c>
      <c r="E288" s="232"/>
      <c r="F288" s="232"/>
      <c r="G288" s="232"/>
      <c r="H288" s="232"/>
      <c r="I288" s="232"/>
      <c r="J288" s="232"/>
      <c r="K288" s="339"/>
      <c r="L288" s="339"/>
      <c r="M288" s="232" t="s">
        <v>11</v>
      </c>
      <c r="N288" s="232"/>
      <c r="O288" s="232"/>
      <c r="P288" s="105"/>
      <c r="Q288" s="105"/>
      <c r="R288" s="106"/>
      <c r="S288" s="107"/>
      <c r="T288" s="9"/>
    </row>
    <row r="289" spans="2:20" ht="8.15" customHeight="1" x14ac:dyDescent="0.35">
      <c r="B289" s="8"/>
      <c r="C289" s="108"/>
      <c r="D289" s="186"/>
      <c r="E289" s="186"/>
      <c r="F289" s="186"/>
      <c r="G289" s="186"/>
      <c r="H289" s="186"/>
      <c r="I289" s="186"/>
      <c r="J289" s="60"/>
      <c r="K289" s="60"/>
      <c r="L289" s="186"/>
      <c r="M289" s="186"/>
      <c r="N289" s="186"/>
      <c r="O289" s="186"/>
      <c r="P289" s="186"/>
      <c r="Q289" s="186"/>
      <c r="R289" s="102"/>
      <c r="S289" s="109"/>
      <c r="T289" s="9"/>
    </row>
    <row r="290" spans="2:20" ht="20.149999999999999" customHeight="1" x14ac:dyDescent="0.35">
      <c r="B290" s="8"/>
      <c r="C290" s="207" t="s">
        <v>176</v>
      </c>
      <c r="D290" s="208"/>
      <c r="E290" s="208"/>
      <c r="F290" s="208"/>
      <c r="G290" s="208"/>
      <c r="H290" s="208"/>
      <c r="I290" s="208"/>
      <c r="J290" s="208"/>
      <c r="K290" s="208"/>
      <c r="L290" s="208"/>
      <c r="M290" s="208"/>
      <c r="N290" s="342" t="str">
        <f xml:space="preserve"> M7</f>
        <v>Select</v>
      </c>
      <c r="O290" s="342"/>
      <c r="P290" s="185" t="s">
        <v>30</v>
      </c>
      <c r="Q290" s="110" t="s">
        <v>37</v>
      </c>
      <c r="R290" s="111">
        <f xml:space="preserve"> S7</f>
        <v>0</v>
      </c>
      <c r="S290" s="101"/>
      <c r="T290" s="9"/>
    </row>
    <row r="291" spans="2:20" ht="8.15" customHeight="1" x14ac:dyDescent="0.35">
      <c r="B291" s="8"/>
      <c r="C291" s="108"/>
      <c r="D291" s="186"/>
      <c r="E291" s="186"/>
      <c r="F291" s="186"/>
      <c r="G291" s="186"/>
      <c r="H291" s="186"/>
      <c r="I291" s="186"/>
      <c r="J291" s="60"/>
      <c r="K291" s="60"/>
      <c r="L291" s="186"/>
      <c r="M291" s="186"/>
      <c r="N291" s="186"/>
      <c r="O291" s="186"/>
      <c r="P291" s="186"/>
      <c r="Q291" s="186"/>
      <c r="R291" s="102"/>
      <c r="S291" s="109"/>
      <c r="T291" s="9"/>
    </row>
    <row r="292" spans="2:20" ht="20.149999999999999" customHeight="1" x14ac:dyDescent="0.35">
      <c r="B292" s="8"/>
      <c r="C292" s="112" t="s">
        <v>123</v>
      </c>
      <c r="D292" s="199" t="s">
        <v>32</v>
      </c>
      <c r="E292" s="199"/>
      <c r="F292" s="199"/>
      <c r="G292" s="199"/>
      <c r="H292" s="199"/>
      <c r="I292" s="199"/>
      <c r="J292" s="199"/>
      <c r="K292" s="199"/>
      <c r="L292" s="199"/>
      <c r="M292" s="186"/>
      <c r="N292" s="341">
        <f>N81</f>
        <v>0</v>
      </c>
      <c r="O292" s="341"/>
      <c r="P292" s="186"/>
      <c r="Q292" s="186"/>
      <c r="R292" s="186"/>
      <c r="S292" s="101"/>
      <c r="T292" s="9"/>
    </row>
    <row r="293" spans="2:20" ht="8.15" customHeight="1" x14ac:dyDescent="0.35">
      <c r="B293" s="8"/>
      <c r="C293" s="108"/>
      <c r="D293" s="186"/>
      <c r="E293" s="186"/>
      <c r="F293" s="186"/>
      <c r="G293" s="186"/>
      <c r="H293" s="186"/>
      <c r="I293" s="186"/>
      <c r="J293" s="60"/>
      <c r="K293" s="60"/>
      <c r="L293" s="186"/>
      <c r="M293" s="186"/>
      <c r="N293" s="186"/>
      <c r="O293" s="186"/>
      <c r="P293" s="186"/>
      <c r="Q293" s="186"/>
      <c r="R293" s="102"/>
      <c r="S293" s="109"/>
      <c r="T293" s="9"/>
    </row>
    <row r="294" spans="2:20" ht="20.149999999999999" customHeight="1" x14ac:dyDescent="0.35">
      <c r="B294" s="8"/>
      <c r="C294" s="112" t="s">
        <v>124</v>
      </c>
      <c r="D294" s="199" t="s">
        <v>302</v>
      </c>
      <c r="E294" s="199"/>
      <c r="F294" s="199"/>
      <c r="G294" s="199"/>
      <c r="H294" s="199"/>
      <c r="I294" s="199"/>
      <c r="J294" s="199"/>
      <c r="K294" s="199"/>
      <c r="L294" s="199"/>
      <c r="M294" s="199"/>
      <c r="N294" s="197">
        <f>N83</f>
        <v>0</v>
      </c>
      <c r="O294" s="197"/>
      <c r="P294" s="186"/>
      <c r="Q294" s="186"/>
      <c r="R294" s="102"/>
      <c r="S294" s="109"/>
      <c r="T294" s="9"/>
    </row>
    <row r="295" spans="2:20" ht="8.15" customHeight="1" x14ac:dyDescent="0.35">
      <c r="B295" s="8"/>
      <c r="C295" s="108"/>
      <c r="D295" s="186"/>
      <c r="E295" s="186"/>
      <c r="F295" s="186"/>
      <c r="G295" s="186"/>
      <c r="H295" s="186"/>
      <c r="I295" s="186"/>
      <c r="J295" s="60"/>
      <c r="K295" s="60"/>
      <c r="L295" s="186"/>
      <c r="M295" s="186"/>
      <c r="N295" s="186"/>
      <c r="O295" s="186"/>
      <c r="P295" s="186"/>
      <c r="Q295" s="186"/>
      <c r="R295" s="102"/>
      <c r="S295" s="109"/>
      <c r="T295" s="9"/>
    </row>
    <row r="296" spans="2:20" ht="20.149999999999999" customHeight="1" x14ac:dyDescent="0.35">
      <c r="B296" s="8"/>
      <c r="C296" s="112" t="s">
        <v>125</v>
      </c>
      <c r="D296" s="199" t="s">
        <v>12</v>
      </c>
      <c r="E296" s="199"/>
      <c r="F296" s="199"/>
      <c r="G296" s="199"/>
      <c r="H296" s="199"/>
      <c r="I296" s="199"/>
      <c r="J296" s="199"/>
      <c r="K296" s="199"/>
      <c r="L296" s="199"/>
      <c r="M296" s="199"/>
      <c r="N296" s="199"/>
      <c r="O296" s="199"/>
      <c r="P296" s="199"/>
      <c r="Q296" s="197">
        <f>R85</f>
        <v>0</v>
      </c>
      <c r="R296" s="197"/>
      <c r="S296" s="9"/>
      <c r="T296" s="9"/>
    </row>
    <row r="297" spans="2:20" ht="8.15" customHeight="1" x14ac:dyDescent="0.35">
      <c r="B297" s="8"/>
      <c r="C297" s="108"/>
      <c r="D297" s="186"/>
      <c r="E297" s="186"/>
      <c r="F297" s="186"/>
      <c r="G297" s="186"/>
      <c r="H297" s="186"/>
      <c r="I297" s="186"/>
      <c r="J297" s="60"/>
      <c r="K297" s="60"/>
      <c r="L297" s="186"/>
      <c r="M297" s="186"/>
      <c r="N297" s="186"/>
      <c r="O297" s="186"/>
      <c r="P297" s="186"/>
      <c r="Q297" s="186"/>
      <c r="R297" s="102"/>
      <c r="S297" s="109"/>
      <c r="T297" s="9"/>
    </row>
    <row r="298" spans="2:20" ht="20.149999999999999" customHeight="1" x14ac:dyDescent="0.35">
      <c r="B298" s="8"/>
      <c r="C298" s="112" t="s">
        <v>126</v>
      </c>
      <c r="D298" s="199" t="s">
        <v>171</v>
      </c>
      <c r="E298" s="199"/>
      <c r="F298" s="199"/>
      <c r="G298" s="199"/>
      <c r="H298" s="199"/>
      <c r="I298" s="199"/>
      <c r="J298" s="199"/>
      <c r="K298" s="199"/>
      <c r="L298" s="199"/>
      <c r="M298" s="201">
        <f>K288*N294*Q296</f>
        <v>0</v>
      </c>
      <c r="N298" s="201"/>
      <c r="O298" s="186"/>
      <c r="P298" s="186"/>
      <c r="S298" s="101"/>
      <c r="T298" s="9"/>
    </row>
    <row r="299" spans="2:20" ht="8.15" customHeight="1" x14ac:dyDescent="0.35">
      <c r="B299" s="8"/>
      <c r="C299" s="108"/>
      <c r="D299" s="186"/>
      <c r="E299" s="186"/>
      <c r="F299" s="186"/>
      <c r="G299" s="186"/>
      <c r="H299" s="186"/>
      <c r="I299" s="186"/>
      <c r="J299" s="60"/>
      <c r="K299" s="60"/>
      <c r="L299" s="186"/>
      <c r="M299" s="186"/>
      <c r="N299" s="186"/>
      <c r="O299" s="186"/>
      <c r="P299" s="186"/>
      <c r="Q299" s="186"/>
      <c r="R299" s="102"/>
      <c r="S299" s="109"/>
      <c r="T299" s="9"/>
    </row>
    <row r="300" spans="2:20" ht="20.149999999999999" customHeight="1" x14ac:dyDescent="0.35">
      <c r="B300" s="8"/>
      <c r="C300" s="112" t="s">
        <v>127</v>
      </c>
      <c r="D300" s="199" t="s">
        <v>350</v>
      </c>
      <c r="E300" s="199"/>
      <c r="F300" s="199"/>
      <c r="G300" s="199"/>
      <c r="H300" s="204" t="str">
        <f>IF(OR(C75 = "Select",C75 = "No",C75=""),"(Not Requested)","(Requested by User)")</f>
        <v>(Not Requested)</v>
      </c>
      <c r="I300" s="204"/>
      <c r="J300" s="204"/>
      <c r="K300" s="204"/>
      <c r="L300" s="204"/>
      <c r="M300" s="202"/>
      <c r="N300" s="202"/>
      <c r="O300" s="203" t="s">
        <v>11</v>
      </c>
      <c r="P300" s="203"/>
      <c r="Q300" s="203"/>
      <c r="R300" s="186"/>
      <c r="S300" s="101"/>
      <c r="T300" s="9"/>
    </row>
    <row r="301" spans="2:20" ht="8.15" customHeight="1" x14ac:dyDescent="0.35">
      <c r="B301" s="8"/>
      <c r="C301" s="108"/>
      <c r="D301" s="186"/>
      <c r="E301" s="186"/>
      <c r="F301" s="186"/>
      <c r="G301" s="186"/>
      <c r="H301" s="186"/>
      <c r="I301" s="186"/>
      <c r="J301" s="60"/>
      <c r="K301" s="60"/>
      <c r="L301" s="186"/>
      <c r="M301" s="186"/>
      <c r="N301" s="186"/>
      <c r="O301" s="186"/>
      <c r="P301" s="186"/>
      <c r="Q301" s="186"/>
      <c r="R301" s="102"/>
      <c r="S301" s="109"/>
      <c r="T301" s="9"/>
    </row>
    <row r="302" spans="2:20" ht="20.149999999999999" customHeight="1" x14ac:dyDescent="0.35">
      <c r="B302" s="8"/>
      <c r="C302" s="112" t="s">
        <v>160</v>
      </c>
      <c r="D302" s="199" t="s">
        <v>351</v>
      </c>
      <c r="E302" s="199"/>
      <c r="F302" s="199"/>
      <c r="G302" s="199"/>
      <c r="H302" s="204" t="str">
        <f>IF(OR(C77 = "Select",C77 = "No",C77=""),"(Not Requested)","(Requested by User)")</f>
        <v>(Not Requested)</v>
      </c>
      <c r="I302" s="204"/>
      <c r="J302" s="204"/>
      <c r="K302" s="204"/>
      <c r="L302" s="204"/>
      <c r="M302" s="202"/>
      <c r="N302" s="202"/>
      <c r="O302" s="203" t="s">
        <v>11</v>
      </c>
      <c r="P302" s="203"/>
      <c r="Q302" s="203"/>
      <c r="R302" s="186"/>
      <c r="S302" s="101"/>
      <c r="T302" s="9"/>
    </row>
    <row r="303" spans="2:20" ht="8.15" customHeight="1" x14ac:dyDescent="0.35">
      <c r="B303" s="8"/>
      <c r="C303" s="108"/>
      <c r="D303" s="186"/>
      <c r="E303" s="186"/>
      <c r="F303" s="186"/>
      <c r="G303" s="186"/>
      <c r="H303" s="186"/>
      <c r="I303" s="186"/>
      <c r="J303" s="60"/>
      <c r="K303" s="60"/>
      <c r="L303" s="186"/>
      <c r="M303" s="186"/>
      <c r="N303" s="186"/>
      <c r="O303" s="186"/>
      <c r="P303" s="186"/>
      <c r="Q303" s="186"/>
      <c r="R303" s="102"/>
      <c r="S303" s="109"/>
      <c r="T303" s="9"/>
    </row>
    <row r="304" spans="2:20" ht="20.149999999999999" customHeight="1" x14ac:dyDescent="0.35">
      <c r="B304" s="8"/>
      <c r="C304" s="119" t="s">
        <v>128</v>
      </c>
      <c r="D304" s="200" t="s">
        <v>330</v>
      </c>
      <c r="E304" s="200"/>
      <c r="F304" s="200"/>
      <c r="G304" s="200"/>
      <c r="H304" s="200"/>
      <c r="I304" s="200"/>
      <c r="J304" s="200"/>
      <c r="K304" s="200"/>
      <c r="L304" s="200"/>
      <c r="M304" s="200"/>
      <c r="N304" s="200"/>
      <c r="O304" s="200"/>
      <c r="P304" s="198">
        <f>(K288+N292)+(M298)+(M300)+(M302)</f>
        <v>0</v>
      </c>
      <c r="Q304" s="198"/>
      <c r="R304" s="200" t="s">
        <v>11</v>
      </c>
      <c r="S304" s="205"/>
      <c r="T304" s="9"/>
    </row>
    <row r="305" spans="2:20" ht="9.65" customHeight="1" x14ac:dyDescent="0.35">
      <c r="B305" s="8"/>
      <c r="C305" s="120"/>
      <c r="D305" s="81"/>
      <c r="E305" s="81"/>
      <c r="F305" s="81"/>
      <c r="G305" s="81"/>
      <c r="H305" s="81"/>
      <c r="I305" s="81"/>
      <c r="J305" s="121"/>
      <c r="K305" s="121"/>
      <c r="L305" s="81"/>
      <c r="M305" s="81"/>
      <c r="N305" s="81"/>
      <c r="O305" s="81"/>
      <c r="P305" s="81"/>
      <c r="Q305" s="81"/>
      <c r="R305" s="122"/>
      <c r="S305" s="123"/>
      <c r="T305" s="9"/>
    </row>
    <row r="306" spans="2:20" ht="20.149999999999999" customHeight="1" x14ac:dyDescent="0.35">
      <c r="B306" s="8"/>
      <c r="C306" s="113"/>
      <c r="D306" s="206" t="s">
        <v>14</v>
      </c>
      <c r="E306" s="206"/>
      <c r="F306" s="206"/>
      <c r="G306" s="206"/>
      <c r="H306" s="206"/>
      <c r="I306" s="105"/>
      <c r="J306" s="105"/>
      <c r="K306" s="105"/>
      <c r="L306" s="105"/>
      <c r="M306" s="105"/>
      <c r="N306" s="105"/>
      <c r="O306" s="105"/>
      <c r="P306" s="105"/>
      <c r="Q306" s="105"/>
      <c r="R306" s="105"/>
      <c r="S306" s="114"/>
      <c r="T306" s="9"/>
    </row>
    <row r="307" spans="2:20" ht="8.15" customHeight="1" x14ac:dyDescent="0.35">
      <c r="B307" s="8"/>
      <c r="C307" s="108"/>
      <c r="D307" s="186"/>
      <c r="E307" s="186"/>
      <c r="F307" s="186"/>
      <c r="G307" s="186"/>
      <c r="H307" s="186"/>
      <c r="I307" s="186"/>
      <c r="J307" s="60"/>
      <c r="K307" s="60"/>
      <c r="L307" s="186"/>
      <c r="M307" s="186"/>
      <c r="N307" s="186"/>
      <c r="O307" s="186"/>
      <c r="P307" s="186"/>
      <c r="Q307" s="186"/>
      <c r="R307" s="102"/>
      <c r="S307" s="109"/>
      <c r="T307" s="9"/>
    </row>
    <row r="308" spans="2:20" ht="20.149999999999999" customHeight="1" x14ac:dyDescent="0.35">
      <c r="B308" s="8"/>
      <c r="C308" s="108"/>
      <c r="D308" s="199" t="s">
        <v>8</v>
      </c>
      <c r="E308" s="199"/>
      <c r="F308" s="199"/>
      <c r="G308" s="199"/>
      <c r="H308" s="199"/>
      <c r="I308" s="212"/>
      <c r="J308" s="212"/>
      <c r="K308" s="199" t="s">
        <v>13</v>
      </c>
      <c r="L308" s="199"/>
      <c r="M308" s="186"/>
      <c r="N308" s="186"/>
      <c r="O308" s="186"/>
      <c r="P308" s="186"/>
      <c r="Q308" s="186"/>
      <c r="R308" s="186"/>
      <c r="S308" s="109"/>
      <c r="T308" s="9"/>
    </row>
    <row r="309" spans="2:20" ht="8.15" customHeight="1" x14ac:dyDescent="0.35">
      <c r="B309" s="8"/>
      <c r="C309" s="108"/>
      <c r="D309" s="186"/>
      <c r="E309" s="186"/>
      <c r="F309" s="186"/>
      <c r="G309" s="186"/>
      <c r="H309" s="186"/>
      <c r="I309" s="186"/>
      <c r="J309" s="60"/>
      <c r="K309" s="60"/>
      <c r="L309" s="186"/>
      <c r="M309" s="186"/>
      <c r="N309" s="186"/>
      <c r="O309" s="186"/>
      <c r="P309" s="186"/>
      <c r="Q309" s="186"/>
      <c r="R309" s="102"/>
      <c r="S309" s="109"/>
      <c r="T309" s="9"/>
    </row>
    <row r="310" spans="2:20" ht="20.149999999999999" customHeight="1" x14ac:dyDescent="0.35">
      <c r="B310" s="8"/>
      <c r="C310" s="112" t="s">
        <v>129</v>
      </c>
      <c r="D310" s="199" t="s">
        <v>23</v>
      </c>
      <c r="E310" s="199"/>
      <c r="F310" s="199"/>
      <c r="G310" s="199"/>
      <c r="H310" s="199"/>
      <c r="I310" s="199"/>
      <c r="J310" s="199"/>
      <c r="K310" s="202"/>
      <c r="L310" s="202"/>
      <c r="M310" s="199" t="s">
        <v>11</v>
      </c>
      <c r="N310" s="199"/>
      <c r="O310" s="186"/>
      <c r="P310" s="186"/>
      <c r="Q310" s="186"/>
      <c r="R310" s="186"/>
      <c r="S310" s="101"/>
      <c r="T310" s="9"/>
    </row>
    <row r="311" spans="2:20" ht="8.15" customHeight="1" x14ac:dyDescent="0.35">
      <c r="B311" s="8"/>
      <c r="C311" s="108"/>
      <c r="D311" s="186"/>
      <c r="E311" s="186"/>
      <c r="F311" s="186"/>
      <c r="G311" s="186"/>
      <c r="H311" s="186"/>
      <c r="I311" s="186"/>
      <c r="J311" s="60"/>
      <c r="K311" s="60"/>
      <c r="L311" s="186"/>
      <c r="M311" s="186"/>
      <c r="N311" s="186"/>
      <c r="O311" s="186"/>
      <c r="P311" s="186"/>
      <c r="Q311" s="186"/>
      <c r="R311" s="102"/>
      <c r="S311" s="109"/>
      <c r="T311" s="9"/>
    </row>
    <row r="312" spans="2:20" ht="20.149999999999999" customHeight="1" x14ac:dyDescent="0.35">
      <c r="B312" s="8"/>
      <c r="C312" s="112" t="s">
        <v>130</v>
      </c>
      <c r="D312" s="199" t="s">
        <v>24</v>
      </c>
      <c r="E312" s="199"/>
      <c r="F312" s="199"/>
      <c r="G312" s="199"/>
      <c r="H312" s="199"/>
      <c r="I312" s="199"/>
      <c r="J312" s="199"/>
      <c r="K312" s="202"/>
      <c r="L312" s="202"/>
      <c r="M312" s="199" t="s">
        <v>11</v>
      </c>
      <c r="N312" s="199"/>
      <c r="O312" s="186"/>
      <c r="P312" s="186"/>
      <c r="Q312" s="186"/>
      <c r="R312" s="186"/>
      <c r="S312" s="101"/>
      <c r="T312" s="9"/>
    </row>
    <row r="313" spans="2:20" ht="8.15" customHeight="1" x14ac:dyDescent="0.35">
      <c r="B313" s="8"/>
      <c r="C313" s="108"/>
      <c r="D313" s="186"/>
      <c r="E313" s="186"/>
      <c r="F313" s="186"/>
      <c r="G313" s="186"/>
      <c r="H313" s="186"/>
      <c r="I313" s="186"/>
      <c r="J313" s="60"/>
      <c r="K313" s="60"/>
      <c r="L313" s="186"/>
      <c r="M313" s="186"/>
      <c r="N313" s="186"/>
      <c r="O313" s="186"/>
      <c r="P313" s="186"/>
      <c r="Q313" s="186"/>
      <c r="R313" s="102"/>
      <c r="S313" s="109"/>
      <c r="T313" s="9"/>
    </row>
    <row r="314" spans="2:20" ht="20.149999999999999" customHeight="1" x14ac:dyDescent="0.35">
      <c r="B314" s="8"/>
      <c r="C314" s="119" t="s">
        <v>148</v>
      </c>
      <c r="D314" s="200" t="s">
        <v>352</v>
      </c>
      <c r="E314" s="200"/>
      <c r="F314" s="200"/>
      <c r="G314" s="200"/>
      <c r="H314" s="200"/>
      <c r="I314" s="200"/>
      <c r="J314" s="200"/>
      <c r="K314" s="200"/>
      <c r="L314" s="200"/>
      <c r="M314" s="200"/>
      <c r="N314" s="200"/>
      <c r="O314" s="200"/>
      <c r="P314" s="198">
        <f>K310+(K312*(I308-1))</f>
        <v>0</v>
      </c>
      <c r="Q314" s="198"/>
      <c r="R314" s="200" t="s">
        <v>11</v>
      </c>
      <c r="S314" s="205"/>
      <c r="T314" s="9"/>
    </row>
    <row r="315" spans="2:20" ht="9.65" customHeight="1" x14ac:dyDescent="0.35">
      <c r="B315" s="8"/>
      <c r="C315" s="120"/>
      <c r="D315" s="81"/>
      <c r="E315" s="81"/>
      <c r="F315" s="81"/>
      <c r="G315" s="81"/>
      <c r="H315" s="81"/>
      <c r="I315" s="81"/>
      <c r="J315" s="121"/>
      <c r="K315" s="121"/>
      <c r="L315" s="81"/>
      <c r="M315" s="81"/>
      <c r="N315" s="81"/>
      <c r="O315" s="81"/>
      <c r="P315" s="81"/>
      <c r="Q315" s="81"/>
      <c r="R315" s="122"/>
      <c r="S315" s="123"/>
      <c r="T315" s="9"/>
    </row>
    <row r="316" spans="2:20" ht="20.149999999999999" customHeight="1" x14ac:dyDescent="0.35">
      <c r="B316" s="8"/>
      <c r="C316" s="104" t="s">
        <v>157</v>
      </c>
      <c r="D316" s="232" t="s">
        <v>15</v>
      </c>
      <c r="E316" s="232"/>
      <c r="F316" s="232"/>
      <c r="G316" s="340">
        <f>L71</f>
        <v>0</v>
      </c>
      <c r="H316" s="340"/>
      <c r="I316" s="340"/>
      <c r="J316" s="105"/>
      <c r="K316" s="105"/>
      <c r="L316" s="105"/>
      <c r="M316" s="105"/>
      <c r="N316" s="105"/>
      <c r="O316" s="105"/>
      <c r="P316" s="105"/>
      <c r="Q316" s="105"/>
      <c r="R316" s="105"/>
      <c r="S316" s="114"/>
      <c r="T316" s="9"/>
    </row>
    <row r="317" spans="2:20" ht="8.15" customHeight="1" x14ac:dyDescent="0.35">
      <c r="B317" s="8"/>
      <c r="C317" s="108"/>
      <c r="D317" s="186"/>
      <c r="E317" s="186"/>
      <c r="F317" s="186"/>
      <c r="G317" s="186"/>
      <c r="H317" s="186"/>
      <c r="I317" s="186"/>
      <c r="J317" s="60"/>
      <c r="K317" s="60"/>
      <c r="L317" s="186"/>
      <c r="M317" s="186"/>
      <c r="N317" s="186"/>
      <c r="O317" s="186"/>
      <c r="P317" s="186"/>
      <c r="Q317" s="186"/>
      <c r="R317" s="102"/>
      <c r="S317" s="109"/>
      <c r="T317" s="9"/>
    </row>
    <row r="318" spans="2:20" ht="20.149999999999999" customHeight="1" thickBot="1" x14ac:dyDescent="0.4">
      <c r="B318" s="8"/>
      <c r="C318" s="115" t="s">
        <v>158</v>
      </c>
      <c r="D318" s="286" t="s">
        <v>329</v>
      </c>
      <c r="E318" s="286"/>
      <c r="F318" s="286"/>
      <c r="G318" s="286"/>
      <c r="H318" s="286"/>
      <c r="I318" s="286"/>
      <c r="J318" s="286"/>
      <c r="K318" s="286"/>
      <c r="L318" s="286"/>
      <c r="M318" s="286"/>
      <c r="N318" s="286"/>
      <c r="O318" s="286"/>
      <c r="P318" s="287">
        <f>(P304+P314)*G316</f>
        <v>0</v>
      </c>
      <c r="Q318" s="287"/>
      <c r="R318" s="287"/>
      <c r="S318" s="338"/>
      <c r="T318" s="9"/>
    </row>
    <row r="319" spans="2:20" ht="9" customHeight="1" thickBot="1" x14ac:dyDescent="0.4">
      <c r="B319" s="11"/>
      <c r="C319" s="34"/>
      <c r="D319" s="5"/>
      <c r="E319" s="5"/>
      <c r="F319" s="5"/>
      <c r="G319" s="5"/>
      <c r="H319" s="5"/>
      <c r="I319" s="5"/>
      <c r="J319" s="15"/>
      <c r="K319" s="15"/>
      <c r="L319" s="5"/>
      <c r="M319" s="5"/>
      <c r="N319" s="5"/>
      <c r="O319" s="5"/>
      <c r="P319" s="5"/>
      <c r="Q319" s="5"/>
      <c r="R319" s="16"/>
      <c r="S319" s="16"/>
      <c r="T319" s="12"/>
    </row>
    <row r="320" spans="2:20" ht="20.5" customHeight="1" thickBot="1" x14ac:dyDescent="0.4">
      <c r="B320" s="280" t="s">
        <v>316</v>
      </c>
      <c r="C320" s="281"/>
      <c r="D320" s="281"/>
      <c r="E320" s="281"/>
      <c r="F320" s="281"/>
      <c r="G320" s="281"/>
      <c r="H320" s="281"/>
      <c r="I320" s="281"/>
      <c r="J320" s="281"/>
      <c r="K320" s="281"/>
      <c r="L320" s="281"/>
      <c r="M320" s="281"/>
      <c r="N320" s="281"/>
      <c r="O320" s="281"/>
      <c r="P320" s="281"/>
      <c r="Q320" s="281"/>
      <c r="R320" s="281"/>
      <c r="S320" s="281"/>
      <c r="T320" s="282"/>
    </row>
    <row r="321" spans="2:20" ht="6.65" customHeight="1" x14ac:dyDescent="0.35">
      <c r="B321" s="8"/>
      <c r="C321" s="93"/>
      <c r="D321" s="93"/>
      <c r="E321" s="93"/>
      <c r="F321" s="93"/>
      <c r="G321" s="93"/>
      <c r="H321" s="93"/>
      <c r="I321" s="93"/>
      <c r="J321" s="93"/>
      <c r="K321" s="93"/>
      <c r="L321" s="93"/>
      <c r="M321" s="93"/>
      <c r="N321" s="93"/>
      <c r="O321" s="93"/>
      <c r="P321" s="93"/>
      <c r="Q321" s="93"/>
      <c r="R321" s="93"/>
      <c r="S321" s="93"/>
      <c r="T321" s="9"/>
    </row>
    <row r="322" spans="2:20" ht="20" customHeight="1" x14ac:dyDescent="0.35">
      <c r="B322" s="8"/>
      <c r="C322" s="222" t="s">
        <v>4</v>
      </c>
      <c r="D322" s="222"/>
      <c r="E322" s="222"/>
      <c r="F322" s="222"/>
      <c r="G322" s="223" t="str">
        <f>$G$12</f>
        <v xml:space="preserve"> </v>
      </c>
      <c r="H322" s="224"/>
      <c r="I322" s="224"/>
      <c r="J322" s="224"/>
      <c r="K322" s="224"/>
      <c r="L322" s="224"/>
      <c r="M322" s="224"/>
      <c r="N322" s="224"/>
      <c r="O322" s="225" t="s">
        <v>22</v>
      </c>
      <c r="P322" s="225"/>
      <c r="Q322" s="225"/>
      <c r="R322" s="223" t="str">
        <f>$R$12</f>
        <v xml:space="preserve"> </v>
      </c>
      <c r="S322" s="224"/>
      <c r="T322" s="9"/>
    </row>
    <row r="323" spans="2:20" ht="6.65" customHeight="1" x14ac:dyDescent="0.35">
      <c r="B323" s="8"/>
      <c r="C323" s="186"/>
      <c r="D323" s="186"/>
      <c r="E323" s="186"/>
      <c r="F323" s="186"/>
      <c r="G323" s="186"/>
      <c r="H323" s="186"/>
      <c r="I323" s="186"/>
      <c r="J323" s="186"/>
      <c r="K323" s="186"/>
      <c r="L323" s="186"/>
      <c r="M323" s="186"/>
      <c r="N323" s="186"/>
      <c r="O323" s="186"/>
      <c r="P323" s="186"/>
      <c r="Q323" s="186"/>
      <c r="R323" s="186"/>
      <c r="S323" s="186"/>
      <c r="T323" s="9"/>
    </row>
    <row r="324" spans="2:20" ht="20.149999999999999" customHeight="1" x14ac:dyDescent="0.35">
      <c r="B324" s="8"/>
      <c r="C324" s="295" t="s">
        <v>70</v>
      </c>
      <c r="D324" s="296"/>
      <c r="E324" s="296"/>
      <c r="F324" s="297"/>
      <c r="G324" s="186"/>
      <c r="H324" s="186"/>
      <c r="I324" s="186"/>
      <c r="J324" s="186"/>
      <c r="K324" s="186"/>
      <c r="L324" s="186"/>
      <c r="M324" s="186"/>
      <c r="N324" s="186"/>
      <c r="O324" s="186"/>
      <c r="P324" s="186"/>
      <c r="Q324" s="186"/>
      <c r="R324" s="186"/>
      <c r="S324" s="186"/>
      <c r="T324" s="9"/>
    </row>
    <row r="325" spans="2:20" ht="8.15" customHeight="1" x14ac:dyDescent="0.35">
      <c r="B325" s="8"/>
      <c r="C325" s="124"/>
      <c r="D325" s="186"/>
      <c r="E325" s="186"/>
      <c r="F325" s="186"/>
      <c r="G325" s="186"/>
      <c r="H325" s="186"/>
      <c r="I325" s="186"/>
      <c r="J325" s="60"/>
      <c r="K325" s="60"/>
      <c r="L325" s="186"/>
      <c r="M325" s="186"/>
      <c r="N325" s="186"/>
      <c r="O325" s="186"/>
      <c r="P325" s="186"/>
      <c r="Q325" s="186"/>
      <c r="R325" s="102"/>
      <c r="S325" s="102"/>
      <c r="T325" s="9"/>
    </row>
    <row r="326" spans="2:20" ht="20.149999999999999" customHeight="1" thickBot="1" x14ac:dyDescent="0.4">
      <c r="B326" s="65"/>
      <c r="C326" s="349" t="s">
        <v>372</v>
      </c>
      <c r="D326" s="349"/>
      <c r="E326" s="349"/>
      <c r="F326" s="349"/>
      <c r="G326" s="349"/>
      <c r="H326" s="349"/>
      <c r="I326" s="349"/>
      <c r="J326" s="349"/>
      <c r="K326" s="349"/>
      <c r="L326" s="349"/>
      <c r="M326" s="349"/>
      <c r="N326" s="349"/>
      <c r="O326" s="349"/>
      <c r="P326" s="349"/>
      <c r="Q326" s="349"/>
      <c r="R326" s="349"/>
      <c r="S326" s="349"/>
      <c r="T326" s="66"/>
    </row>
    <row r="327" spans="2:20" ht="20.149999999999999" customHeight="1" x14ac:dyDescent="0.35">
      <c r="B327" s="8"/>
      <c r="C327" s="134"/>
      <c r="D327" s="283" t="s">
        <v>131</v>
      </c>
      <c r="E327" s="283"/>
      <c r="F327" s="283"/>
      <c r="G327" s="283"/>
      <c r="H327" s="283"/>
      <c r="I327" s="283"/>
      <c r="J327" s="283"/>
      <c r="K327" s="283"/>
      <c r="L327" s="289"/>
      <c r="M327" s="289"/>
      <c r="N327" s="289"/>
      <c r="O327" s="135"/>
      <c r="P327" s="135"/>
      <c r="Q327" s="135"/>
      <c r="R327" s="136"/>
      <c r="S327" s="137"/>
      <c r="T327" s="9"/>
    </row>
    <row r="328" spans="2:20" ht="8.15" customHeight="1" x14ac:dyDescent="0.35">
      <c r="B328" s="8"/>
      <c r="C328" s="100"/>
      <c r="D328" s="186"/>
      <c r="E328" s="186"/>
      <c r="F328" s="186"/>
      <c r="G328" s="186"/>
      <c r="H328" s="186"/>
      <c r="I328" s="186"/>
      <c r="J328" s="60"/>
      <c r="K328" s="60"/>
      <c r="L328" s="186"/>
      <c r="M328" s="186"/>
      <c r="N328" s="186"/>
      <c r="O328" s="186"/>
      <c r="P328" s="186"/>
      <c r="Q328" s="186"/>
      <c r="R328" s="102"/>
      <c r="S328" s="109"/>
      <c r="T328" s="9"/>
    </row>
    <row r="329" spans="2:20" ht="20.149999999999999" customHeight="1" x14ac:dyDescent="0.35">
      <c r="B329" s="8"/>
      <c r="C329" s="108"/>
      <c r="D329" s="199" t="s">
        <v>374</v>
      </c>
      <c r="E329" s="199"/>
      <c r="F329" s="199"/>
      <c r="G329" s="199"/>
      <c r="H329" s="191">
        <f>J98</f>
        <v>0</v>
      </c>
      <c r="J329" s="132"/>
      <c r="K329" s="186"/>
      <c r="L329" s="199" t="s">
        <v>17</v>
      </c>
      <c r="M329" s="199"/>
      <c r="N329" s="199"/>
      <c r="O329" s="199"/>
      <c r="P329" s="291"/>
      <c r="Q329" s="291"/>
      <c r="R329" s="133"/>
      <c r="S329" s="138"/>
      <c r="T329" s="9"/>
    </row>
    <row r="330" spans="2:20" ht="8.15" customHeight="1" x14ac:dyDescent="0.35">
      <c r="B330" s="8"/>
      <c r="C330" s="100"/>
      <c r="D330" s="186"/>
      <c r="E330" s="186"/>
      <c r="F330" s="186"/>
      <c r="G330" s="186"/>
      <c r="H330" s="186"/>
      <c r="I330" s="186"/>
      <c r="J330" s="60"/>
      <c r="K330" s="60"/>
      <c r="L330" s="186"/>
      <c r="M330" s="186"/>
      <c r="N330" s="186"/>
      <c r="O330" s="186"/>
      <c r="P330" s="186"/>
      <c r="Q330" s="186"/>
      <c r="R330" s="102"/>
      <c r="S330" s="109"/>
      <c r="T330" s="9"/>
    </row>
    <row r="331" spans="2:20" ht="20.149999999999999" customHeight="1" x14ac:dyDescent="0.35">
      <c r="B331" s="8"/>
      <c r="C331" s="145"/>
      <c r="D331" s="200" t="s">
        <v>336</v>
      </c>
      <c r="E331" s="200"/>
      <c r="F331" s="200"/>
      <c r="G331" s="200"/>
      <c r="H331" s="200"/>
      <c r="I331" s="200"/>
      <c r="J331" s="337">
        <f>L327*P329*H329</f>
        <v>0</v>
      </c>
      <c r="K331" s="337"/>
      <c r="L331" s="337"/>
      <c r="M331" s="146"/>
      <c r="N331" s="186"/>
      <c r="O331" s="186"/>
      <c r="P331" s="186"/>
      <c r="Q331" s="186"/>
      <c r="R331" s="186"/>
      <c r="S331" s="101"/>
      <c r="T331" s="9"/>
    </row>
    <row r="332" spans="2:20" ht="9.65" customHeight="1" x14ac:dyDescent="0.35">
      <c r="B332" s="8"/>
      <c r="C332" s="131"/>
      <c r="D332" s="81"/>
      <c r="E332" s="81"/>
      <c r="F332" s="81"/>
      <c r="G332" s="81"/>
      <c r="H332" s="81"/>
      <c r="I332" s="81"/>
      <c r="J332" s="121"/>
      <c r="K332" s="121"/>
      <c r="L332" s="81"/>
      <c r="M332" s="81"/>
      <c r="N332" s="81"/>
      <c r="O332" s="81"/>
      <c r="P332" s="81"/>
      <c r="Q332" s="81"/>
      <c r="R332" s="122"/>
      <c r="S332" s="123"/>
      <c r="T332" s="9"/>
    </row>
    <row r="333" spans="2:20" ht="20.149999999999999" customHeight="1" x14ac:dyDescent="0.35">
      <c r="B333" s="8"/>
      <c r="C333" s="113"/>
      <c r="D333" s="336" t="s">
        <v>132</v>
      </c>
      <c r="E333" s="336"/>
      <c r="F333" s="336"/>
      <c r="G333" s="336"/>
      <c r="H333" s="336"/>
      <c r="I333" s="336"/>
      <c r="J333" s="336"/>
      <c r="K333" s="336"/>
      <c r="L333" s="336"/>
      <c r="M333" s="336"/>
      <c r="N333" s="336"/>
      <c r="O333" s="339"/>
      <c r="P333" s="339"/>
      <c r="Q333" s="339"/>
      <c r="R333" s="105"/>
      <c r="S333" s="139"/>
      <c r="T333" s="9"/>
    </row>
    <row r="334" spans="2:20" ht="8.15" customHeight="1" x14ac:dyDescent="0.35">
      <c r="B334" s="8"/>
      <c r="C334" s="100"/>
      <c r="D334" s="186"/>
      <c r="E334" s="186"/>
      <c r="F334" s="186"/>
      <c r="G334" s="186"/>
      <c r="H334" s="186"/>
      <c r="I334" s="186"/>
      <c r="J334" s="60"/>
      <c r="K334" s="60"/>
      <c r="L334" s="186"/>
      <c r="M334" s="186"/>
      <c r="N334" s="186"/>
      <c r="O334" s="186"/>
      <c r="P334" s="186"/>
      <c r="Q334" s="186"/>
      <c r="R334" s="102"/>
      <c r="S334" s="109"/>
      <c r="T334" s="9"/>
    </row>
    <row r="335" spans="2:20" ht="20.149999999999999" customHeight="1" x14ac:dyDescent="0.35">
      <c r="B335" s="8"/>
      <c r="C335" s="108"/>
      <c r="D335" s="199" t="s">
        <v>374</v>
      </c>
      <c r="E335" s="199"/>
      <c r="F335" s="199"/>
      <c r="G335" s="199"/>
      <c r="H335" s="191">
        <f>L99</f>
        <v>0</v>
      </c>
      <c r="J335" s="132"/>
      <c r="K335" s="186"/>
      <c r="L335" s="199" t="s">
        <v>17</v>
      </c>
      <c r="M335" s="199"/>
      <c r="N335" s="199"/>
      <c r="O335" s="199"/>
      <c r="P335" s="291"/>
      <c r="Q335" s="291"/>
      <c r="R335" s="186"/>
      <c r="S335" s="138"/>
      <c r="T335" s="9"/>
    </row>
    <row r="336" spans="2:20" ht="8.15" customHeight="1" x14ac:dyDescent="0.35">
      <c r="B336" s="8"/>
      <c r="C336" s="100"/>
      <c r="D336" s="186"/>
      <c r="E336" s="186"/>
      <c r="F336" s="186"/>
      <c r="G336" s="186"/>
      <c r="H336" s="186"/>
      <c r="I336" s="186"/>
      <c r="J336" s="60"/>
      <c r="K336" s="60"/>
      <c r="L336" s="186"/>
      <c r="M336" s="186"/>
      <c r="N336" s="186"/>
      <c r="O336" s="186"/>
      <c r="P336" s="186"/>
      <c r="Q336" s="186"/>
      <c r="R336" s="102"/>
      <c r="S336" s="109"/>
      <c r="T336" s="9"/>
    </row>
    <row r="337" spans="2:20" ht="20.149999999999999" customHeight="1" x14ac:dyDescent="0.35">
      <c r="B337" s="8"/>
      <c r="C337" s="145"/>
      <c r="D337" s="200" t="s">
        <v>73</v>
      </c>
      <c r="E337" s="200"/>
      <c r="F337" s="200"/>
      <c r="G337" s="200"/>
      <c r="H337" s="200"/>
      <c r="I337" s="200"/>
      <c r="J337" s="200"/>
      <c r="K337" s="200"/>
      <c r="L337" s="200"/>
      <c r="M337" s="200"/>
      <c r="N337" s="337">
        <f>O333*P335*H335</f>
        <v>0</v>
      </c>
      <c r="O337" s="337"/>
      <c r="P337" s="337"/>
      <c r="Q337" s="186"/>
      <c r="R337" s="186"/>
      <c r="S337" s="101"/>
      <c r="T337" s="9"/>
    </row>
    <row r="338" spans="2:20" ht="9.65" customHeight="1" x14ac:dyDescent="0.35">
      <c r="B338" s="8"/>
      <c r="C338" s="131"/>
      <c r="D338" s="81"/>
      <c r="E338" s="81"/>
      <c r="F338" s="81"/>
      <c r="G338" s="81"/>
      <c r="H338" s="81"/>
      <c r="I338" s="81"/>
      <c r="J338" s="121"/>
      <c r="K338" s="121"/>
      <c r="L338" s="81"/>
      <c r="M338" s="81"/>
      <c r="N338" s="81"/>
      <c r="O338" s="81"/>
      <c r="P338" s="81"/>
      <c r="Q338" s="81"/>
      <c r="R338" s="122"/>
      <c r="S338" s="123"/>
      <c r="T338" s="9"/>
    </row>
    <row r="339" spans="2:20" ht="20.149999999999999" customHeight="1" x14ac:dyDescent="0.35">
      <c r="B339" s="8"/>
      <c r="C339" s="113"/>
      <c r="D339" s="336" t="s">
        <v>18</v>
      </c>
      <c r="E339" s="336"/>
      <c r="F339" s="336"/>
      <c r="G339" s="336"/>
      <c r="H339" s="336"/>
      <c r="I339" s="336"/>
      <c r="J339" s="336"/>
      <c r="K339" s="339"/>
      <c r="L339" s="339"/>
      <c r="M339" s="339"/>
      <c r="N339" s="236" t="s">
        <v>375</v>
      </c>
      <c r="O339" s="236"/>
      <c r="P339" s="236"/>
      <c r="Q339" s="236"/>
      <c r="R339" s="192">
        <f>H329+H335</f>
        <v>0</v>
      </c>
      <c r="S339" s="140"/>
      <c r="T339" s="9"/>
    </row>
    <row r="340" spans="2:20" ht="8.15" customHeight="1" x14ac:dyDescent="0.35">
      <c r="B340" s="8"/>
      <c r="C340" s="100"/>
      <c r="D340" s="186"/>
      <c r="E340" s="186"/>
      <c r="F340" s="186"/>
      <c r="G340" s="186"/>
      <c r="H340" s="186"/>
      <c r="I340" s="186"/>
      <c r="J340" s="60"/>
      <c r="K340" s="60"/>
      <c r="L340" s="186"/>
      <c r="M340" s="186"/>
      <c r="N340" s="186"/>
      <c r="O340" s="186"/>
      <c r="P340" s="186"/>
      <c r="Q340" s="186"/>
      <c r="R340" s="102"/>
      <c r="S340" s="109"/>
      <c r="T340" s="9"/>
    </row>
    <row r="341" spans="2:20" ht="20.149999999999999" customHeight="1" thickBot="1" x14ac:dyDescent="0.4">
      <c r="B341" s="8"/>
      <c r="C341" s="141"/>
      <c r="D341" s="286" t="s">
        <v>74</v>
      </c>
      <c r="E341" s="286"/>
      <c r="F341" s="286"/>
      <c r="G341" s="286"/>
      <c r="H341" s="286"/>
      <c r="I341" s="286"/>
      <c r="J341" s="286"/>
      <c r="K341" s="286"/>
      <c r="L341" s="287">
        <f>K339*R339</f>
        <v>0</v>
      </c>
      <c r="M341" s="287"/>
      <c r="N341" s="287"/>
      <c r="O341" s="126"/>
      <c r="P341" s="126"/>
      <c r="Q341" s="99"/>
      <c r="R341" s="99"/>
      <c r="S341" s="116"/>
      <c r="T341" s="9"/>
    </row>
    <row r="342" spans="2:20" ht="8.15" customHeight="1" thickBot="1" x14ac:dyDescent="0.4">
      <c r="B342" s="8"/>
      <c r="C342" s="186"/>
      <c r="D342" s="186"/>
      <c r="E342" s="186"/>
      <c r="F342" s="186"/>
      <c r="G342" s="186"/>
      <c r="H342" s="186"/>
      <c r="I342" s="186"/>
      <c r="J342" s="60"/>
      <c r="K342" s="60"/>
      <c r="L342" s="186"/>
      <c r="M342" s="186"/>
      <c r="N342" s="186"/>
      <c r="O342" s="186"/>
      <c r="P342" s="186"/>
      <c r="Q342" s="186"/>
      <c r="R342" s="102"/>
      <c r="S342" s="102"/>
      <c r="T342" s="9"/>
    </row>
    <row r="343" spans="2:20" ht="20.149999999999999" customHeight="1" x14ac:dyDescent="0.35">
      <c r="B343" s="8"/>
      <c r="C343" s="134"/>
      <c r="D343" s="283" t="s">
        <v>133</v>
      </c>
      <c r="E343" s="283"/>
      <c r="F343" s="283"/>
      <c r="G343" s="283"/>
      <c r="H343" s="283"/>
      <c r="I343" s="283"/>
      <c r="J343" s="283"/>
      <c r="K343" s="283"/>
      <c r="L343" s="289"/>
      <c r="M343" s="289"/>
      <c r="N343" s="289"/>
      <c r="O343" s="2"/>
      <c r="P343" s="2"/>
      <c r="Q343" s="2"/>
      <c r="R343" s="2"/>
      <c r="S343" s="142"/>
      <c r="T343" s="9"/>
    </row>
    <row r="344" spans="2:20" ht="8.15" customHeight="1" x14ac:dyDescent="0.35">
      <c r="B344" s="8"/>
      <c r="C344" s="100"/>
      <c r="D344" s="186"/>
      <c r="E344" s="186"/>
      <c r="F344" s="186"/>
      <c r="G344" s="186"/>
      <c r="H344" s="186"/>
      <c r="I344" s="186"/>
      <c r="J344" s="60"/>
      <c r="K344" s="60"/>
      <c r="L344" s="186"/>
      <c r="M344" s="186"/>
      <c r="N344" s="186"/>
      <c r="O344" s="186"/>
      <c r="P344" s="186"/>
      <c r="Q344" s="186"/>
      <c r="R344" s="102"/>
      <c r="S344" s="109"/>
      <c r="T344" s="9"/>
    </row>
    <row r="345" spans="2:20" ht="20.149999999999999" customHeight="1" x14ac:dyDescent="0.35">
      <c r="B345" s="8"/>
      <c r="C345" s="100"/>
      <c r="D345" s="199" t="s">
        <v>88</v>
      </c>
      <c r="E345" s="199"/>
      <c r="F345" s="199"/>
      <c r="G345" s="199"/>
      <c r="H345" s="191">
        <f>L101</f>
        <v>0</v>
      </c>
      <c r="I345" s="186"/>
      <c r="J345" s="186"/>
      <c r="K345" s="199" t="s">
        <v>17</v>
      </c>
      <c r="L345" s="199"/>
      <c r="M345" s="199"/>
      <c r="N345" s="199"/>
      <c r="O345" s="291"/>
      <c r="P345" s="291"/>
      <c r="Q345" s="186"/>
      <c r="R345" s="133"/>
      <c r="S345" s="138"/>
      <c r="T345" s="9"/>
    </row>
    <row r="346" spans="2:20" ht="8.15" customHeight="1" x14ac:dyDescent="0.35">
      <c r="B346" s="8"/>
      <c r="C346" s="100"/>
      <c r="D346" s="186"/>
      <c r="E346" s="186"/>
      <c r="F346" s="186"/>
      <c r="G346" s="186"/>
      <c r="H346" s="186"/>
      <c r="I346" s="186"/>
      <c r="J346" s="60"/>
      <c r="K346" s="60"/>
      <c r="L346" s="186"/>
      <c r="M346" s="186"/>
      <c r="N346" s="186"/>
      <c r="O346" s="186"/>
      <c r="P346" s="186"/>
      <c r="Q346" s="186"/>
      <c r="R346" s="102"/>
      <c r="S346" s="109"/>
      <c r="T346" s="9"/>
    </row>
    <row r="347" spans="2:20" ht="20.149999999999999" customHeight="1" x14ac:dyDescent="0.35">
      <c r="B347" s="8"/>
      <c r="C347" s="145"/>
      <c r="D347" s="200" t="s">
        <v>81</v>
      </c>
      <c r="E347" s="200"/>
      <c r="F347" s="200"/>
      <c r="G347" s="200"/>
      <c r="H347" s="200"/>
      <c r="I347" s="200"/>
      <c r="J347" s="200"/>
      <c r="K347" s="337">
        <f>L343*H345*O345</f>
        <v>0</v>
      </c>
      <c r="L347" s="337"/>
      <c r="M347" s="337"/>
      <c r="N347" s="186"/>
      <c r="O347" s="186"/>
      <c r="P347" s="186"/>
      <c r="Q347" s="186"/>
      <c r="R347" s="186"/>
      <c r="S347" s="101"/>
      <c r="T347" s="9"/>
    </row>
    <row r="348" spans="2:20" ht="9.65" customHeight="1" x14ac:dyDescent="0.35">
      <c r="B348" s="8"/>
      <c r="C348" s="131"/>
      <c r="D348" s="81"/>
      <c r="E348" s="81"/>
      <c r="F348" s="81"/>
      <c r="G348" s="81"/>
      <c r="H348" s="81"/>
      <c r="I348" s="81"/>
      <c r="J348" s="121"/>
      <c r="K348" s="121"/>
      <c r="L348" s="81"/>
      <c r="M348" s="81"/>
      <c r="N348" s="81"/>
      <c r="O348" s="81"/>
      <c r="P348" s="81"/>
      <c r="Q348" s="81"/>
      <c r="R348" s="122"/>
      <c r="S348" s="123"/>
      <c r="T348" s="9"/>
    </row>
    <row r="349" spans="2:20" ht="20.149999999999999" customHeight="1" x14ac:dyDescent="0.35">
      <c r="B349" s="8"/>
      <c r="C349" s="113"/>
      <c r="D349" s="336" t="s">
        <v>134</v>
      </c>
      <c r="E349" s="336"/>
      <c r="F349" s="336"/>
      <c r="G349" s="336"/>
      <c r="H349" s="336"/>
      <c r="I349" s="336"/>
      <c r="J349" s="336"/>
      <c r="K349" s="336"/>
      <c r="L349" s="336"/>
      <c r="M349" s="336"/>
      <c r="N349" s="336"/>
      <c r="O349" s="339"/>
      <c r="P349" s="339"/>
      <c r="Q349" s="339"/>
      <c r="R349" s="105"/>
      <c r="S349" s="139"/>
      <c r="T349" s="9"/>
    </row>
    <row r="350" spans="2:20" ht="8.15" customHeight="1" x14ac:dyDescent="0.35">
      <c r="B350" s="8"/>
      <c r="C350" s="100"/>
      <c r="D350" s="186"/>
      <c r="E350" s="186"/>
      <c r="F350" s="186"/>
      <c r="G350" s="186"/>
      <c r="H350" s="186"/>
      <c r="I350" s="186"/>
      <c r="J350" s="60"/>
      <c r="K350" s="60"/>
      <c r="L350" s="186"/>
      <c r="M350" s="186"/>
      <c r="N350" s="186"/>
      <c r="O350" s="186"/>
      <c r="P350" s="186"/>
      <c r="Q350" s="186"/>
      <c r="R350" s="102"/>
      <c r="S350" s="109"/>
      <c r="T350" s="9"/>
    </row>
    <row r="351" spans="2:20" ht="20.149999999999999" customHeight="1" x14ac:dyDescent="0.35">
      <c r="B351" s="8"/>
      <c r="C351" s="108"/>
      <c r="D351" s="199" t="s">
        <v>88</v>
      </c>
      <c r="E351" s="199"/>
      <c r="F351" s="199"/>
      <c r="G351" s="199"/>
      <c r="H351" s="191">
        <f>L102</f>
        <v>0</v>
      </c>
      <c r="I351" s="186"/>
      <c r="J351" s="186"/>
      <c r="K351" s="199" t="s">
        <v>17</v>
      </c>
      <c r="L351" s="199"/>
      <c r="M351" s="199"/>
      <c r="N351" s="199"/>
      <c r="O351" s="291"/>
      <c r="P351" s="291"/>
      <c r="Q351" s="186"/>
      <c r="R351" s="186"/>
      <c r="S351" s="138"/>
      <c r="T351" s="9"/>
    </row>
    <row r="352" spans="2:20" ht="8.15" customHeight="1" x14ac:dyDescent="0.35">
      <c r="B352" s="8"/>
      <c r="C352" s="100"/>
      <c r="D352" s="186"/>
      <c r="E352" s="186"/>
      <c r="F352" s="186"/>
      <c r="G352" s="186"/>
      <c r="H352" s="186"/>
      <c r="I352" s="186"/>
      <c r="J352" s="60"/>
      <c r="K352" s="60"/>
      <c r="L352" s="186"/>
      <c r="M352" s="186"/>
      <c r="N352" s="186"/>
      <c r="O352" s="186"/>
      <c r="P352" s="186"/>
      <c r="Q352" s="186"/>
      <c r="R352" s="102"/>
      <c r="S352" s="109"/>
      <c r="T352" s="9"/>
    </row>
    <row r="353" spans="2:20" ht="20.149999999999999" customHeight="1" x14ac:dyDescent="0.35">
      <c r="B353" s="8"/>
      <c r="C353" s="145"/>
      <c r="D353" s="200" t="s">
        <v>82</v>
      </c>
      <c r="E353" s="200"/>
      <c r="F353" s="200"/>
      <c r="G353" s="200"/>
      <c r="H353" s="200"/>
      <c r="I353" s="200"/>
      <c r="J353" s="200"/>
      <c r="K353" s="200"/>
      <c r="L353" s="200"/>
      <c r="M353" s="200"/>
      <c r="N353" s="337">
        <f>O349*H351*O351</f>
        <v>0</v>
      </c>
      <c r="O353" s="337"/>
      <c r="P353" s="337"/>
      <c r="Q353" s="186"/>
      <c r="R353" s="186"/>
      <c r="S353" s="101"/>
      <c r="T353" s="9"/>
    </row>
    <row r="354" spans="2:20" ht="9.65" customHeight="1" x14ac:dyDescent="0.35">
      <c r="B354" s="8"/>
      <c r="C354" s="131"/>
      <c r="D354" s="81"/>
      <c r="E354" s="81"/>
      <c r="F354" s="81"/>
      <c r="G354" s="81"/>
      <c r="H354" s="81"/>
      <c r="I354" s="81"/>
      <c r="J354" s="121"/>
      <c r="K354" s="121"/>
      <c r="L354" s="81"/>
      <c r="M354" s="81"/>
      <c r="N354" s="81"/>
      <c r="O354" s="81"/>
      <c r="P354" s="81"/>
      <c r="Q354" s="81"/>
      <c r="R354" s="122"/>
      <c r="S354" s="123"/>
      <c r="T354" s="9"/>
    </row>
    <row r="355" spans="2:20" ht="20.149999999999999" customHeight="1" x14ac:dyDescent="0.35">
      <c r="B355" s="8"/>
      <c r="C355" s="113"/>
      <c r="D355" s="336" t="s">
        <v>135</v>
      </c>
      <c r="E355" s="336"/>
      <c r="F355" s="336"/>
      <c r="G355" s="336"/>
      <c r="H355" s="336"/>
      <c r="I355" s="336"/>
      <c r="J355" s="336"/>
      <c r="K355" s="336"/>
      <c r="L355" s="336"/>
      <c r="M355" s="339"/>
      <c r="N355" s="339"/>
      <c r="O355" s="339"/>
      <c r="P355" s="105"/>
      <c r="Q355" s="105"/>
      <c r="R355" s="105"/>
      <c r="S355" s="114"/>
      <c r="T355" s="9"/>
    </row>
    <row r="356" spans="2:20" ht="8.15" customHeight="1" x14ac:dyDescent="0.35">
      <c r="B356" s="8"/>
      <c r="C356" s="100"/>
      <c r="D356" s="186"/>
      <c r="E356" s="186"/>
      <c r="F356" s="186"/>
      <c r="G356" s="186"/>
      <c r="H356" s="186"/>
      <c r="I356" s="186"/>
      <c r="J356" s="60"/>
      <c r="K356" s="60"/>
      <c r="L356" s="186"/>
      <c r="M356" s="186"/>
      <c r="N356" s="186"/>
      <c r="O356" s="186"/>
      <c r="P356" s="186"/>
      <c r="Q356" s="186"/>
      <c r="R356" s="102"/>
      <c r="S356" s="109"/>
      <c r="T356" s="9"/>
    </row>
    <row r="357" spans="2:20" ht="20.149999999999999" customHeight="1" x14ac:dyDescent="0.35">
      <c r="B357" s="8"/>
      <c r="C357" s="100"/>
      <c r="D357" s="199" t="s">
        <v>88</v>
      </c>
      <c r="E357" s="199"/>
      <c r="F357" s="199"/>
      <c r="G357" s="199"/>
      <c r="H357" s="191">
        <f>L103</f>
        <v>0</v>
      </c>
      <c r="I357" s="186"/>
      <c r="J357" s="186"/>
      <c r="K357" s="199" t="s">
        <v>17</v>
      </c>
      <c r="L357" s="199"/>
      <c r="M357" s="199"/>
      <c r="N357" s="199"/>
      <c r="O357" s="291"/>
      <c r="P357" s="291"/>
      <c r="Q357" s="186"/>
      <c r="R357" s="133"/>
      <c r="S357" s="138"/>
      <c r="T357" s="9"/>
    </row>
    <row r="358" spans="2:20" ht="8.15" customHeight="1" x14ac:dyDescent="0.35">
      <c r="B358" s="8"/>
      <c r="C358" s="100"/>
      <c r="D358" s="186"/>
      <c r="E358" s="186"/>
      <c r="F358" s="186"/>
      <c r="G358" s="186"/>
      <c r="H358" s="186"/>
      <c r="I358" s="186"/>
      <c r="J358" s="60"/>
      <c r="K358" s="60"/>
      <c r="L358" s="186"/>
      <c r="M358" s="186"/>
      <c r="N358" s="186"/>
      <c r="O358" s="186"/>
      <c r="P358" s="186"/>
      <c r="Q358" s="186"/>
      <c r="R358" s="102"/>
      <c r="S358" s="109"/>
      <c r="T358" s="9"/>
    </row>
    <row r="359" spans="2:20" ht="20.149999999999999" customHeight="1" x14ac:dyDescent="0.35">
      <c r="B359" s="8"/>
      <c r="C359" s="145"/>
      <c r="D359" s="200" t="s">
        <v>83</v>
      </c>
      <c r="E359" s="200"/>
      <c r="F359" s="200"/>
      <c r="G359" s="200"/>
      <c r="H359" s="200"/>
      <c r="I359" s="200"/>
      <c r="J359" s="200"/>
      <c r="K359" s="337">
        <f>M355*H357*O357</f>
        <v>0</v>
      </c>
      <c r="L359" s="337"/>
      <c r="M359" s="337"/>
      <c r="N359" s="186"/>
      <c r="O359" s="186"/>
      <c r="P359" s="186"/>
      <c r="Q359" s="186"/>
      <c r="R359" s="186"/>
      <c r="S359" s="101"/>
      <c r="T359" s="9"/>
    </row>
    <row r="360" spans="2:20" ht="9.65" customHeight="1" x14ac:dyDescent="0.35">
      <c r="B360" s="8"/>
      <c r="C360" s="131"/>
      <c r="D360" s="81"/>
      <c r="E360" s="81"/>
      <c r="F360" s="81"/>
      <c r="G360" s="81"/>
      <c r="H360" s="81"/>
      <c r="I360" s="81"/>
      <c r="J360" s="121"/>
      <c r="K360" s="121"/>
      <c r="L360" s="81"/>
      <c r="M360" s="81"/>
      <c r="N360" s="81"/>
      <c r="O360" s="81"/>
      <c r="P360" s="81"/>
      <c r="Q360" s="81"/>
      <c r="R360" s="122"/>
      <c r="S360" s="123"/>
      <c r="T360" s="9"/>
    </row>
    <row r="361" spans="2:20" ht="20.149999999999999" customHeight="1" x14ac:dyDescent="0.35">
      <c r="B361" s="8"/>
      <c r="C361" s="113"/>
      <c r="D361" s="336" t="s">
        <v>136</v>
      </c>
      <c r="E361" s="336"/>
      <c r="F361" s="336"/>
      <c r="G361" s="336"/>
      <c r="H361" s="336"/>
      <c r="I361" s="336"/>
      <c r="J361" s="336"/>
      <c r="K361" s="336"/>
      <c r="L361" s="336"/>
      <c r="M361" s="336"/>
      <c r="N361" s="336"/>
      <c r="O361" s="339"/>
      <c r="P361" s="339"/>
      <c r="Q361" s="339"/>
      <c r="R361" s="105"/>
      <c r="S361" s="139"/>
      <c r="T361" s="9"/>
    </row>
    <row r="362" spans="2:20" ht="8.15" customHeight="1" x14ac:dyDescent="0.35">
      <c r="B362" s="8"/>
      <c r="C362" s="100"/>
      <c r="D362" s="186"/>
      <c r="E362" s="186"/>
      <c r="F362" s="186"/>
      <c r="G362" s="186"/>
      <c r="H362" s="186"/>
      <c r="I362" s="186"/>
      <c r="J362" s="60"/>
      <c r="K362" s="60"/>
      <c r="L362" s="186"/>
      <c r="M362" s="186"/>
      <c r="N362" s="186"/>
      <c r="O362" s="186"/>
      <c r="P362" s="186"/>
      <c r="Q362" s="186"/>
      <c r="R362" s="102"/>
      <c r="S362" s="109"/>
      <c r="T362" s="9"/>
    </row>
    <row r="363" spans="2:20" ht="20.149999999999999" customHeight="1" x14ac:dyDescent="0.35">
      <c r="B363" s="8"/>
      <c r="C363" s="108"/>
      <c r="D363" s="199" t="s">
        <v>88</v>
      </c>
      <c r="E363" s="199"/>
      <c r="F363" s="199"/>
      <c r="G363" s="199"/>
      <c r="H363" s="191">
        <f>L104</f>
        <v>0</v>
      </c>
      <c r="I363" s="186"/>
      <c r="J363" s="186"/>
      <c r="K363" s="199" t="s">
        <v>17</v>
      </c>
      <c r="L363" s="199"/>
      <c r="M363" s="199"/>
      <c r="N363" s="199"/>
      <c r="O363" s="291"/>
      <c r="P363" s="291"/>
      <c r="Q363" s="186"/>
      <c r="R363" s="186"/>
      <c r="S363" s="138"/>
      <c r="T363" s="9"/>
    </row>
    <row r="364" spans="2:20" ht="8.15" customHeight="1" x14ac:dyDescent="0.35">
      <c r="B364" s="8"/>
      <c r="C364" s="100"/>
      <c r="D364" s="186"/>
      <c r="E364" s="186"/>
      <c r="F364" s="186"/>
      <c r="G364" s="186"/>
      <c r="H364" s="186"/>
      <c r="I364" s="186"/>
      <c r="J364" s="60"/>
      <c r="K364" s="60"/>
      <c r="L364" s="186"/>
      <c r="M364" s="186"/>
      <c r="N364" s="186"/>
      <c r="O364" s="186"/>
      <c r="P364" s="186"/>
      <c r="Q364" s="186"/>
      <c r="R364" s="102"/>
      <c r="S364" s="109"/>
      <c r="T364" s="9"/>
    </row>
    <row r="365" spans="2:20" ht="20.149999999999999" customHeight="1" x14ac:dyDescent="0.35">
      <c r="B365" s="8"/>
      <c r="C365" s="145"/>
      <c r="D365" s="200" t="s">
        <v>84</v>
      </c>
      <c r="E365" s="200"/>
      <c r="F365" s="200"/>
      <c r="G365" s="200"/>
      <c r="H365" s="200"/>
      <c r="I365" s="200"/>
      <c r="J365" s="200"/>
      <c r="K365" s="200"/>
      <c r="L365" s="200"/>
      <c r="M365" s="200"/>
      <c r="N365" s="337">
        <f>O361*H363*O363</f>
        <v>0</v>
      </c>
      <c r="O365" s="337"/>
      <c r="P365" s="337"/>
      <c r="Q365" s="186"/>
      <c r="R365" s="186"/>
      <c r="S365" s="101"/>
      <c r="T365" s="9"/>
    </row>
    <row r="366" spans="2:20" ht="9.65" customHeight="1" x14ac:dyDescent="0.35">
      <c r="B366" s="8"/>
      <c r="C366" s="131"/>
      <c r="D366" s="81"/>
      <c r="E366" s="81"/>
      <c r="F366" s="81"/>
      <c r="G366" s="81"/>
      <c r="H366" s="81"/>
      <c r="I366" s="81"/>
      <c r="J366" s="121"/>
      <c r="K366" s="121"/>
      <c r="L366" s="81"/>
      <c r="M366" s="81"/>
      <c r="N366" s="81"/>
      <c r="O366" s="81"/>
      <c r="P366" s="81"/>
      <c r="Q366" s="81"/>
      <c r="R366" s="122"/>
      <c r="S366" s="123"/>
      <c r="T366" s="9"/>
    </row>
    <row r="367" spans="2:20" ht="20.149999999999999" customHeight="1" x14ac:dyDescent="0.35">
      <c r="B367" s="8"/>
      <c r="C367" s="113"/>
      <c r="D367" s="336" t="s">
        <v>53</v>
      </c>
      <c r="E367" s="336"/>
      <c r="F367" s="336"/>
      <c r="G367" s="336"/>
      <c r="H367" s="336"/>
      <c r="I367" s="336"/>
      <c r="J367" s="336"/>
      <c r="K367" s="336"/>
      <c r="L367" s="339"/>
      <c r="M367" s="339"/>
      <c r="N367" s="339"/>
      <c r="O367" s="236" t="s">
        <v>76</v>
      </c>
      <c r="P367" s="236"/>
      <c r="Q367" s="236"/>
      <c r="R367" s="192">
        <f>H345+H351+H357+H363</f>
        <v>0</v>
      </c>
      <c r="S367" s="193"/>
      <c r="T367" s="9"/>
    </row>
    <row r="368" spans="2:20" ht="8.15" customHeight="1" x14ac:dyDescent="0.35">
      <c r="B368" s="8"/>
      <c r="C368" s="100"/>
      <c r="D368" s="186"/>
      <c r="E368" s="186"/>
      <c r="F368" s="186"/>
      <c r="G368" s="186"/>
      <c r="H368" s="186"/>
      <c r="I368" s="186"/>
      <c r="J368" s="60"/>
      <c r="K368" s="60"/>
      <c r="L368" s="186"/>
      <c r="M368" s="186"/>
      <c r="N368" s="186"/>
      <c r="O368" s="186"/>
      <c r="P368" s="186"/>
      <c r="Q368" s="186"/>
      <c r="R368" s="102"/>
      <c r="S368" s="109"/>
      <c r="T368" s="9"/>
    </row>
    <row r="369" spans="2:20" ht="20.149999999999999" customHeight="1" thickBot="1" x14ac:dyDescent="0.4">
      <c r="B369" s="8"/>
      <c r="C369" s="141"/>
      <c r="D369" s="286" t="s">
        <v>75</v>
      </c>
      <c r="E369" s="286"/>
      <c r="F369" s="286"/>
      <c r="G369" s="286"/>
      <c r="H369" s="286"/>
      <c r="I369" s="286"/>
      <c r="J369" s="286"/>
      <c r="K369" s="286"/>
      <c r="L369" s="286"/>
      <c r="M369" s="287">
        <f>L367*R367</f>
        <v>0</v>
      </c>
      <c r="N369" s="287"/>
      <c r="O369" s="287"/>
      <c r="P369" s="99"/>
      <c r="Q369" s="99"/>
      <c r="R369" s="99"/>
      <c r="S369" s="116"/>
      <c r="T369" s="9"/>
    </row>
    <row r="370" spans="2:20" ht="10.4" customHeight="1" thickBot="1" x14ac:dyDescent="0.4">
      <c r="B370" s="11"/>
      <c r="C370" s="5"/>
      <c r="D370" s="5"/>
      <c r="E370" s="5"/>
      <c r="F370" s="5"/>
      <c r="G370" s="5"/>
      <c r="H370" s="5"/>
      <c r="I370" s="5"/>
      <c r="J370" s="5"/>
      <c r="K370" s="5"/>
      <c r="L370" s="5"/>
      <c r="M370" s="5"/>
      <c r="N370" s="5"/>
      <c r="O370" s="5"/>
      <c r="P370" s="5"/>
      <c r="Q370" s="5"/>
      <c r="R370" s="5"/>
      <c r="S370" s="5"/>
      <c r="T370" s="12"/>
    </row>
    <row r="371" spans="2:20" ht="20.5" customHeight="1" thickBot="1" x14ac:dyDescent="0.4">
      <c r="B371" s="280" t="s">
        <v>316</v>
      </c>
      <c r="C371" s="281"/>
      <c r="D371" s="281"/>
      <c r="E371" s="281"/>
      <c r="F371" s="281"/>
      <c r="G371" s="281"/>
      <c r="H371" s="281"/>
      <c r="I371" s="281"/>
      <c r="J371" s="281"/>
      <c r="K371" s="281"/>
      <c r="L371" s="281"/>
      <c r="M371" s="281"/>
      <c r="N371" s="281"/>
      <c r="O371" s="281"/>
      <c r="P371" s="281"/>
      <c r="Q371" s="281"/>
      <c r="R371" s="281"/>
      <c r="S371" s="281"/>
      <c r="T371" s="282"/>
    </row>
    <row r="372" spans="2:20" ht="8.15" customHeight="1" x14ac:dyDescent="0.35">
      <c r="B372" s="6"/>
      <c r="C372" s="2"/>
      <c r="D372" s="2"/>
      <c r="E372" s="2"/>
      <c r="F372" s="2"/>
      <c r="G372" s="2"/>
      <c r="H372" s="2"/>
      <c r="I372" s="2"/>
      <c r="J372" s="17"/>
      <c r="K372" s="17"/>
      <c r="L372" s="2"/>
      <c r="M372" s="2"/>
      <c r="N372" s="2"/>
      <c r="O372" s="2"/>
      <c r="P372" s="2"/>
      <c r="Q372" s="2"/>
      <c r="R372" s="18"/>
      <c r="S372" s="18"/>
      <c r="T372" s="7"/>
    </row>
    <row r="373" spans="2:20" ht="20" customHeight="1" x14ac:dyDescent="0.35">
      <c r="B373" s="8"/>
      <c r="C373" s="222" t="s">
        <v>4</v>
      </c>
      <c r="D373" s="222"/>
      <c r="E373" s="222"/>
      <c r="F373" s="222"/>
      <c r="G373" s="223" t="str">
        <f>$G$12</f>
        <v xml:space="preserve"> </v>
      </c>
      <c r="H373" s="224"/>
      <c r="I373" s="224"/>
      <c r="J373" s="224"/>
      <c r="K373" s="224"/>
      <c r="L373" s="224"/>
      <c r="M373" s="224"/>
      <c r="N373" s="224"/>
      <c r="O373" s="225" t="s">
        <v>22</v>
      </c>
      <c r="P373" s="225"/>
      <c r="Q373" s="225"/>
      <c r="R373" s="223" t="str">
        <f>$R$12</f>
        <v xml:space="preserve"> </v>
      </c>
      <c r="S373" s="224"/>
      <c r="T373" s="9"/>
    </row>
    <row r="374" spans="2:20" ht="6.65" customHeight="1" x14ac:dyDescent="0.35">
      <c r="B374" s="8"/>
      <c r="C374" s="186"/>
      <c r="D374" s="186"/>
      <c r="E374" s="186"/>
      <c r="F374" s="186"/>
      <c r="G374" s="186"/>
      <c r="H374" s="186"/>
      <c r="I374" s="186"/>
      <c r="J374" s="186"/>
      <c r="K374" s="186"/>
      <c r="L374" s="186"/>
      <c r="M374" s="186"/>
      <c r="N374" s="186"/>
      <c r="O374" s="186"/>
      <c r="P374" s="186"/>
      <c r="Q374" s="186"/>
      <c r="R374" s="186"/>
      <c r="S374" s="186"/>
      <c r="T374" s="9"/>
    </row>
    <row r="375" spans="2:20" ht="20.149999999999999" customHeight="1" x14ac:dyDescent="0.35">
      <c r="B375" s="8"/>
      <c r="C375" s="295" t="s">
        <v>167</v>
      </c>
      <c r="D375" s="296"/>
      <c r="E375" s="296"/>
      <c r="F375" s="296"/>
      <c r="G375" s="297"/>
      <c r="H375" s="143"/>
      <c r="I375" s="143"/>
      <c r="J375" s="143"/>
      <c r="K375" s="143"/>
      <c r="L375" s="143"/>
      <c r="M375" s="143"/>
      <c r="N375" s="143"/>
      <c r="O375" s="143"/>
      <c r="P375" s="143"/>
      <c r="Q375" s="144"/>
      <c r="R375" s="144"/>
      <c r="S375" s="186"/>
      <c r="T375" s="9"/>
    </row>
    <row r="376" spans="2:20" ht="8.15" customHeight="1" thickBot="1" x14ac:dyDescent="0.4">
      <c r="B376" s="8"/>
      <c r="C376" s="186"/>
      <c r="D376" s="186"/>
      <c r="E376" s="186"/>
      <c r="F376" s="186"/>
      <c r="G376" s="186"/>
      <c r="H376" s="186"/>
      <c r="I376" s="186"/>
      <c r="J376" s="60"/>
      <c r="K376" s="60"/>
      <c r="L376" s="186"/>
      <c r="M376" s="186"/>
      <c r="N376" s="186"/>
      <c r="O376" s="186"/>
      <c r="P376" s="186"/>
      <c r="Q376" s="186"/>
      <c r="R376" s="102"/>
      <c r="S376" s="102"/>
      <c r="T376" s="9"/>
    </row>
    <row r="377" spans="2:20" ht="20.149999999999999" customHeight="1" x14ac:dyDescent="0.35">
      <c r="B377" s="8"/>
      <c r="C377" s="134"/>
      <c r="D377" s="283" t="s">
        <v>137</v>
      </c>
      <c r="E377" s="283"/>
      <c r="F377" s="283"/>
      <c r="G377" s="283"/>
      <c r="H377" s="283"/>
      <c r="I377" s="283"/>
      <c r="J377" s="283"/>
      <c r="K377" s="283"/>
      <c r="L377" s="283"/>
      <c r="M377" s="289"/>
      <c r="N377" s="289"/>
      <c r="O377" s="289"/>
      <c r="P377" s="135"/>
      <c r="Q377" s="135"/>
      <c r="R377" s="135"/>
      <c r="S377" s="142"/>
      <c r="T377" s="9"/>
    </row>
    <row r="378" spans="2:20" ht="8.15" customHeight="1" x14ac:dyDescent="0.35">
      <c r="B378" s="8"/>
      <c r="C378" s="100"/>
      <c r="D378" s="186"/>
      <c r="E378" s="186"/>
      <c r="F378" s="186"/>
      <c r="G378" s="186"/>
      <c r="H378" s="186"/>
      <c r="I378" s="186"/>
      <c r="J378" s="60"/>
      <c r="K378" s="60"/>
      <c r="L378" s="186"/>
      <c r="M378" s="186"/>
      <c r="N378" s="186"/>
      <c r="O378" s="186"/>
      <c r="P378" s="186"/>
      <c r="Q378" s="186"/>
      <c r="R378" s="102"/>
      <c r="S378" s="109"/>
      <c r="T378" s="9"/>
    </row>
    <row r="379" spans="2:20" ht="20.149999999999999" customHeight="1" x14ac:dyDescent="0.35">
      <c r="B379" s="8"/>
      <c r="C379" s="100"/>
      <c r="D379" s="199" t="s">
        <v>89</v>
      </c>
      <c r="E379" s="199"/>
      <c r="F379" s="199"/>
      <c r="G379" s="199"/>
      <c r="H379" s="199"/>
      <c r="I379" s="191">
        <f>L106</f>
        <v>0</v>
      </c>
      <c r="J379" s="186"/>
      <c r="K379" s="199" t="s">
        <v>17</v>
      </c>
      <c r="L379" s="199"/>
      <c r="M379" s="199"/>
      <c r="N379" s="199"/>
      <c r="O379" s="291"/>
      <c r="P379" s="291"/>
      <c r="Q379" s="186"/>
      <c r="R379" s="133"/>
      <c r="S379" s="138"/>
      <c r="T379" s="9"/>
    </row>
    <row r="380" spans="2:20" ht="8.15" customHeight="1" x14ac:dyDescent="0.35">
      <c r="B380" s="8"/>
      <c r="C380" s="100"/>
      <c r="D380" s="186"/>
      <c r="E380" s="186"/>
      <c r="F380" s="186"/>
      <c r="G380" s="186"/>
      <c r="H380" s="186"/>
      <c r="I380" s="186"/>
      <c r="J380" s="60"/>
      <c r="K380" s="60"/>
      <c r="L380" s="186"/>
      <c r="M380" s="186"/>
      <c r="N380" s="186"/>
      <c r="O380" s="186"/>
      <c r="P380" s="186"/>
      <c r="Q380" s="186"/>
      <c r="R380" s="102"/>
      <c r="S380" s="109"/>
      <c r="T380" s="9"/>
    </row>
    <row r="381" spans="2:20" ht="20.149999999999999" customHeight="1" x14ac:dyDescent="0.35">
      <c r="B381" s="8"/>
      <c r="C381" s="145"/>
      <c r="D381" s="200" t="s">
        <v>85</v>
      </c>
      <c r="E381" s="200"/>
      <c r="F381" s="200"/>
      <c r="G381" s="200"/>
      <c r="H381" s="200"/>
      <c r="I381" s="200"/>
      <c r="J381" s="200"/>
      <c r="K381" s="200"/>
      <c r="L381" s="337">
        <f>M377*I379*O379</f>
        <v>0</v>
      </c>
      <c r="M381" s="337"/>
      <c r="N381" s="337"/>
      <c r="O381" s="186"/>
      <c r="P381" s="186"/>
      <c r="Q381" s="186"/>
      <c r="R381" s="186"/>
      <c r="S381" s="101"/>
      <c r="T381" s="9"/>
    </row>
    <row r="382" spans="2:20" ht="9.65" customHeight="1" x14ac:dyDescent="0.35">
      <c r="B382" s="8"/>
      <c r="C382" s="131"/>
      <c r="D382" s="81"/>
      <c r="E382" s="81"/>
      <c r="F382" s="81"/>
      <c r="G382" s="81"/>
      <c r="H382" s="81"/>
      <c r="I382" s="81"/>
      <c r="J382" s="121"/>
      <c r="K382" s="121"/>
      <c r="L382" s="81"/>
      <c r="M382" s="81"/>
      <c r="N382" s="81"/>
      <c r="O382" s="81"/>
      <c r="P382" s="81"/>
      <c r="Q382" s="81"/>
      <c r="R382" s="122"/>
      <c r="S382" s="123"/>
      <c r="T382" s="9"/>
    </row>
    <row r="383" spans="2:20" ht="20.149999999999999" customHeight="1" x14ac:dyDescent="0.35">
      <c r="B383" s="8"/>
      <c r="C383" s="113"/>
      <c r="D383" s="336" t="s">
        <v>138</v>
      </c>
      <c r="E383" s="336"/>
      <c r="F383" s="336"/>
      <c r="G383" s="336"/>
      <c r="H383" s="336"/>
      <c r="I383" s="336"/>
      <c r="J383" s="336"/>
      <c r="K383" s="336"/>
      <c r="L383" s="336"/>
      <c r="M383" s="336"/>
      <c r="N383" s="336"/>
      <c r="O383" s="336"/>
      <c r="P383" s="339"/>
      <c r="Q383" s="339"/>
      <c r="R383" s="339"/>
      <c r="S383" s="139"/>
      <c r="T383" s="9"/>
    </row>
    <row r="384" spans="2:20" ht="8.15" customHeight="1" x14ac:dyDescent="0.35">
      <c r="B384" s="8"/>
      <c r="C384" s="100"/>
      <c r="D384" s="186"/>
      <c r="E384" s="186"/>
      <c r="F384" s="186"/>
      <c r="G384" s="186"/>
      <c r="H384" s="186"/>
      <c r="I384" s="186"/>
      <c r="J384" s="60"/>
      <c r="K384" s="60"/>
      <c r="L384" s="186"/>
      <c r="M384" s="186"/>
      <c r="N384" s="186"/>
      <c r="O384" s="186"/>
      <c r="P384" s="186"/>
      <c r="Q384" s="186"/>
      <c r="R384" s="102"/>
      <c r="S384" s="109"/>
      <c r="T384" s="9"/>
    </row>
    <row r="385" spans="2:20" ht="20.149999999999999" customHeight="1" x14ac:dyDescent="0.35">
      <c r="B385" s="8"/>
      <c r="C385" s="108"/>
      <c r="D385" s="199" t="s">
        <v>89</v>
      </c>
      <c r="E385" s="199"/>
      <c r="F385" s="199"/>
      <c r="G385" s="199"/>
      <c r="H385" s="199"/>
      <c r="I385" s="191">
        <f>L107</f>
        <v>0</v>
      </c>
      <c r="J385" s="186"/>
      <c r="K385" s="199" t="s">
        <v>17</v>
      </c>
      <c r="L385" s="199"/>
      <c r="M385" s="199"/>
      <c r="N385" s="199"/>
      <c r="O385" s="291"/>
      <c r="P385" s="291"/>
      <c r="Q385" s="186"/>
      <c r="R385" s="186"/>
      <c r="S385" s="138"/>
      <c r="T385" s="9"/>
    </row>
    <row r="386" spans="2:20" ht="8.15" customHeight="1" x14ac:dyDescent="0.35">
      <c r="B386" s="8"/>
      <c r="C386" s="100"/>
      <c r="D386" s="186"/>
      <c r="E386" s="186"/>
      <c r="F386" s="186"/>
      <c r="G386" s="186"/>
      <c r="H386" s="186"/>
      <c r="I386" s="186"/>
      <c r="J386" s="60"/>
      <c r="K386" s="60"/>
      <c r="L386" s="186"/>
      <c r="M386" s="186"/>
      <c r="N386" s="186"/>
      <c r="O386" s="186"/>
      <c r="P386" s="186"/>
      <c r="Q386" s="186"/>
      <c r="R386" s="102"/>
      <c r="S386" s="109"/>
      <c r="T386" s="9"/>
    </row>
    <row r="387" spans="2:20" ht="20.149999999999999" customHeight="1" x14ac:dyDescent="0.35">
      <c r="B387" s="8"/>
      <c r="C387" s="145"/>
      <c r="D387" s="200" t="s">
        <v>86</v>
      </c>
      <c r="E387" s="200"/>
      <c r="F387" s="200"/>
      <c r="G387" s="200"/>
      <c r="H387" s="200"/>
      <c r="I387" s="200"/>
      <c r="J387" s="200"/>
      <c r="K387" s="200"/>
      <c r="L387" s="200"/>
      <c r="M387" s="200"/>
      <c r="N387" s="200"/>
      <c r="O387" s="337">
        <f>P383*I385*O385</f>
        <v>0</v>
      </c>
      <c r="P387" s="337"/>
      <c r="Q387" s="337"/>
      <c r="R387" s="186"/>
      <c r="S387" s="101"/>
      <c r="T387" s="9"/>
    </row>
    <row r="388" spans="2:20" ht="9.65" customHeight="1" x14ac:dyDescent="0.35">
      <c r="B388" s="8"/>
      <c r="C388" s="131"/>
      <c r="D388" s="81"/>
      <c r="E388" s="81"/>
      <c r="F388" s="81"/>
      <c r="G388" s="81"/>
      <c r="H388" s="81"/>
      <c r="I388" s="81"/>
      <c r="J388" s="121"/>
      <c r="K388" s="121"/>
      <c r="L388" s="81"/>
      <c r="M388" s="81"/>
      <c r="N388" s="81"/>
      <c r="O388" s="81"/>
      <c r="P388" s="81"/>
      <c r="Q388" s="81"/>
      <c r="R388" s="122"/>
      <c r="S388" s="123"/>
      <c r="T388" s="9"/>
    </row>
    <row r="389" spans="2:20" ht="20.149999999999999" customHeight="1" x14ac:dyDescent="0.35">
      <c r="B389" s="8"/>
      <c r="C389" s="113"/>
      <c r="D389" s="336" t="s">
        <v>139</v>
      </c>
      <c r="E389" s="336"/>
      <c r="F389" s="336"/>
      <c r="G389" s="336"/>
      <c r="H389" s="336"/>
      <c r="I389" s="336"/>
      <c r="J389" s="336"/>
      <c r="K389" s="339"/>
      <c r="L389" s="339"/>
      <c r="M389" s="339"/>
      <c r="N389" s="105"/>
      <c r="O389" s="351" t="s">
        <v>140</v>
      </c>
      <c r="P389" s="351"/>
      <c r="Q389" s="351"/>
      <c r="R389" s="192">
        <f>I379+I385</f>
        <v>0</v>
      </c>
      <c r="S389" s="193"/>
      <c r="T389" s="9"/>
    </row>
    <row r="390" spans="2:20" ht="8.15" customHeight="1" x14ac:dyDescent="0.35">
      <c r="B390" s="8"/>
      <c r="C390" s="100"/>
      <c r="D390" s="186"/>
      <c r="E390" s="186"/>
      <c r="F390" s="186"/>
      <c r="G390" s="186"/>
      <c r="H390" s="186"/>
      <c r="I390" s="186"/>
      <c r="J390" s="60"/>
      <c r="K390" s="60"/>
      <c r="L390" s="186"/>
      <c r="M390" s="186"/>
      <c r="N390" s="186"/>
      <c r="O390" s="186"/>
      <c r="P390" s="186"/>
      <c r="Q390" s="186"/>
      <c r="R390" s="102"/>
      <c r="S390" s="109"/>
      <c r="T390" s="9"/>
    </row>
    <row r="391" spans="2:20" ht="20.149999999999999" customHeight="1" thickBot="1" x14ac:dyDescent="0.4">
      <c r="B391" s="8"/>
      <c r="C391" s="141"/>
      <c r="D391" s="286" t="s">
        <v>141</v>
      </c>
      <c r="E391" s="286"/>
      <c r="F391" s="286"/>
      <c r="G391" s="286"/>
      <c r="H391" s="286"/>
      <c r="I391" s="286"/>
      <c r="J391" s="286"/>
      <c r="K391" s="286"/>
      <c r="L391" s="286"/>
      <c r="M391" s="286"/>
      <c r="N391" s="287">
        <f>K389*R389</f>
        <v>0</v>
      </c>
      <c r="O391" s="287"/>
      <c r="P391" s="287"/>
      <c r="Q391" s="99"/>
      <c r="R391" s="99"/>
      <c r="S391" s="116"/>
      <c r="T391" s="9"/>
    </row>
    <row r="392" spans="2:20" ht="9.65" customHeight="1" thickBot="1" x14ac:dyDescent="0.4">
      <c r="B392" s="8"/>
      <c r="C392" s="186"/>
      <c r="D392" s="186"/>
      <c r="E392" s="186"/>
      <c r="F392" s="186"/>
      <c r="G392" s="186"/>
      <c r="H392" s="186"/>
      <c r="I392" s="186"/>
      <c r="J392" s="60"/>
      <c r="K392" s="60"/>
      <c r="L392" s="186"/>
      <c r="M392" s="186"/>
      <c r="N392" s="186"/>
      <c r="O392" s="186"/>
      <c r="P392" s="186"/>
      <c r="Q392" s="186"/>
      <c r="R392" s="102"/>
      <c r="S392" s="102"/>
      <c r="T392" s="9"/>
    </row>
    <row r="393" spans="2:20" ht="20.149999999999999" customHeight="1" x14ac:dyDescent="0.35">
      <c r="B393" s="8"/>
      <c r="C393" s="134"/>
      <c r="D393" s="283" t="s">
        <v>142</v>
      </c>
      <c r="E393" s="283"/>
      <c r="F393" s="283"/>
      <c r="G393" s="283"/>
      <c r="H393" s="283"/>
      <c r="I393" s="283"/>
      <c r="J393" s="283"/>
      <c r="K393" s="289"/>
      <c r="L393" s="289"/>
      <c r="M393" s="289"/>
      <c r="N393" s="135"/>
      <c r="O393" s="135"/>
      <c r="P393" s="135"/>
      <c r="Q393" s="135"/>
      <c r="R393" s="135"/>
      <c r="S393" s="142"/>
      <c r="T393" s="9"/>
    </row>
    <row r="394" spans="2:20" ht="8.15" customHeight="1" x14ac:dyDescent="0.35">
      <c r="B394" s="8"/>
      <c r="C394" s="100"/>
      <c r="D394" s="186"/>
      <c r="E394" s="186"/>
      <c r="F394" s="186"/>
      <c r="G394" s="186"/>
      <c r="H394" s="186"/>
      <c r="I394" s="186"/>
      <c r="J394" s="60"/>
      <c r="K394" s="60"/>
      <c r="L394" s="186"/>
      <c r="M394" s="186"/>
      <c r="N394" s="186"/>
      <c r="O394" s="186"/>
      <c r="P394" s="186"/>
      <c r="Q394" s="186"/>
      <c r="R394" s="102"/>
      <c r="S394" s="109"/>
      <c r="T394" s="9"/>
    </row>
    <row r="395" spans="2:20" ht="20.149999999999999" customHeight="1" x14ac:dyDescent="0.35">
      <c r="B395" s="8"/>
      <c r="C395" s="100"/>
      <c r="D395" s="199" t="s">
        <v>90</v>
      </c>
      <c r="E395" s="199"/>
      <c r="F395" s="199"/>
      <c r="G395" s="199"/>
      <c r="H395" s="199"/>
      <c r="I395" s="191">
        <f>J109</f>
        <v>0</v>
      </c>
      <c r="J395" s="186"/>
      <c r="K395" s="199" t="s">
        <v>17</v>
      </c>
      <c r="L395" s="199"/>
      <c r="M395" s="199"/>
      <c r="N395" s="199"/>
      <c r="O395" s="291"/>
      <c r="P395" s="291"/>
      <c r="Q395" s="186"/>
      <c r="R395" s="133"/>
      <c r="S395" s="138"/>
      <c r="T395" s="9"/>
    </row>
    <row r="396" spans="2:20" ht="8.15" customHeight="1" x14ac:dyDescent="0.35">
      <c r="B396" s="8"/>
      <c r="C396" s="100"/>
      <c r="D396" s="186"/>
      <c r="E396" s="186"/>
      <c r="F396" s="186"/>
      <c r="G396" s="186"/>
      <c r="H396" s="186"/>
      <c r="I396" s="186"/>
      <c r="J396" s="60"/>
      <c r="K396" s="60"/>
      <c r="L396" s="186"/>
      <c r="M396" s="186"/>
      <c r="N396" s="186"/>
      <c r="O396" s="186"/>
      <c r="P396" s="186"/>
      <c r="Q396" s="186"/>
      <c r="R396" s="102"/>
      <c r="S396" s="109"/>
      <c r="T396" s="9"/>
    </row>
    <row r="397" spans="2:20" ht="20.149999999999999" customHeight="1" x14ac:dyDescent="0.35">
      <c r="B397" s="8"/>
      <c r="C397" s="145"/>
      <c r="D397" s="200" t="s">
        <v>79</v>
      </c>
      <c r="E397" s="200"/>
      <c r="F397" s="200"/>
      <c r="G397" s="200"/>
      <c r="H397" s="200"/>
      <c r="I397" s="337">
        <f>K393*I395*O395</f>
        <v>0</v>
      </c>
      <c r="J397" s="337"/>
      <c r="K397" s="337"/>
      <c r="L397" s="186"/>
      <c r="M397" s="186"/>
      <c r="N397" s="186"/>
      <c r="O397" s="186"/>
      <c r="P397" s="186"/>
      <c r="Q397" s="186"/>
      <c r="R397" s="186"/>
      <c r="S397" s="101"/>
      <c r="T397" s="9"/>
    </row>
    <row r="398" spans="2:20" ht="9.65" customHeight="1" x14ac:dyDescent="0.35">
      <c r="B398" s="8"/>
      <c r="C398" s="131"/>
      <c r="D398" s="81"/>
      <c r="E398" s="81"/>
      <c r="F398" s="81"/>
      <c r="G398" s="81"/>
      <c r="H398" s="81"/>
      <c r="I398" s="81"/>
      <c r="J398" s="121"/>
      <c r="K398" s="121"/>
      <c r="L398" s="81"/>
      <c r="M398" s="81"/>
      <c r="N398" s="81"/>
      <c r="O398" s="81"/>
      <c r="P398" s="81"/>
      <c r="Q398" s="81"/>
      <c r="R398" s="122"/>
      <c r="S398" s="123"/>
      <c r="T398" s="9"/>
    </row>
    <row r="399" spans="2:20" ht="20.149999999999999" customHeight="1" x14ac:dyDescent="0.35">
      <c r="B399" s="8"/>
      <c r="C399" s="113"/>
      <c r="D399" s="336" t="s">
        <v>143</v>
      </c>
      <c r="E399" s="336"/>
      <c r="F399" s="336"/>
      <c r="G399" s="336"/>
      <c r="H399" s="336"/>
      <c r="I399" s="336"/>
      <c r="J399" s="336"/>
      <c r="K399" s="336"/>
      <c r="L399" s="336"/>
      <c r="M399" s="339"/>
      <c r="N399" s="339"/>
      <c r="O399" s="339"/>
      <c r="P399" s="105"/>
      <c r="Q399" s="105"/>
      <c r="R399" s="105"/>
      <c r="S399" s="139"/>
      <c r="T399" s="9"/>
    </row>
    <row r="400" spans="2:20" ht="8.15" customHeight="1" x14ac:dyDescent="0.35">
      <c r="B400" s="8"/>
      <c r="C400" s="100"/>
      <c r="D400" s="186"/>
      <c r="E400" s="186"/>
      <c r="F400" s="186"/>
      <c r="G400" s="186"/>
      <c r="H400" s="186"/>
      <c r="I400" s="186"/>
      <c r="J400" s="60"/>
      <c r="K400" s="60"/>
      <c r="L400" s="186"/>
      <c r="M400" s="186"/>
      <c r="N400" s="186"/>
      <c r="O400" s="186"/>
      <c r="P400" s="186"/>
      <c r="Q400" s="186"/>
      <c r="R400" s="102"/>
      <c r="S400" s="109"/>
      <c r="T400" s="9"/>
    </row>
    <row r="401" spans="2:20" ht="20.149999999999999" customHeight="1" x14ac:dyDescent="0.35">
      <c r="B401" s="8"/>
      <c r="C401" s="108"/>
      <c r="D401" s="199" t="s">
        <v>90</v>
      </c>
      <c r="E401" s="199"/>
      <c r="F401" s="199"/>
      <c r="G401" s="199"/>
      <c r="H401" s="199"/>
      <c r="I401" s="191">
        <f>J110</f>
        <v>0</v>
      </c>
      <c r="J401" s="186"/>
      <c r="K401" s="199" t="s">
        <v>17</v>
      </c>
      <c r="L401" s="199"/>
      <c r="M401" s="199"/>
      <c r="N401" s="199"/>
      <c r="O401" s="291"/>
      <c r="P401" s="291"/>
      <c r="Q401" s="186"/>
      <c r="R401" s="186"/>
      <c r="S401" s="138"/>
      <c r="T401" s="9"/>
    </row>
    <row r="402" spans="2:20" ht="8.15" customHeight="1" x14ac:dyDescent="0.35">
      <c r="B402" s="8"/>
      <c r="C402" s="100"/>
      <c r="D402" s="186"/>
      <c r="E402" s="186"/>
      <c r="F402" s="186"/>
      <c r="G402" s="186"/>
      <c r="H402" s="186"/>
      <c r="I402" s="186"/>
      <c r="J402" s="60"/>
      <c r="K402" s="60"/>
      <c r="L402" s="186"/>
      <c r="M402" s="186"/>
      <c r="N402" s="186"/>
      <c r="O402" s="186"/>
      <c r="P402" s="186"/>
      <c r="Q402" s="186"/>
      <c r="R402" s="102"/>
      <c r="S402" s="109"/>
      <c r="T402" s="9"/>
    </row>
    <row r="403" spans="2:20" ht="20.149999999999999" customHeight="1" x14ac:dyDescent="0.35">
      <c r="B403" s="8"/>
      <c r="C403" s="145"/>
      <c r="D403" s="200" t="s">
        <v>80</v>
      </c>
      <c r="E403" s="200"/>
      <c r="F403" s="200"/>
      <c r="G403" s="200"/>
      <c r="H403" s="200"/>
      <c r="I403" s="200"/>
      <c r="J403" s="200"/>
      <c r="K403" s="200"/>
      <c r="L403" s="337">
        <f>M399*I401*O401</f>
        <v>0</v>
      </c>
      <c r="M403" s="337"/>
      <c r="N403" s="337"/>
      <c r="O403" s="186"/>
      <c r="P403" s="186"/>
      <c r="Q403" s="186"/>
      <c r="R403" s="186"/>
      <c r="S403" s="101"/>
      <c r="T403" s="9"/>
    </row>
    <row r="404" spans="2:20" ht="9.65" customHeight="1" x14ac:dyDescent="0.35">
      <c r="B404" s="8"/>
      <c r="C404" s="131"/>
      <c r="D404" s="81"/>
      <c r="E404" s="81"/>
      <c r="F404" s="81"/>
      <c r="G404" s="81"/>
      <c r="H404" s="81"/>
      <c r="I404" s="81"/>
      <c r="J404" s="121"/>
      <c r="K404" s="121"/>
      <c r="L404" s="81"/>
      <c r="M404" s="81"/>
      <c r="N404" s="81"/>
      <c r="O404" s="81"/>
      <c r="P404" s="81"/>
      <c r="Q404" s="81"/>
      <c r="R404" s="122"/>
      <c r="S404" s="123"/>
      <c r="T404" s="9"/>
    </row>
    <row r="405" spans="2:20" ht="20.149999999999999" customHeight="1" x14ac:dyDescent="0.35">
      <c r="B405" s="8"/>
      <c r="C405" s="113"/>
      <c r="D405" s="336" t="s">
        <v>78</v>
      </c>
      <c r="E405" s="336"/>
      <c r="F405" s="336"/>
      <c r="G405" s="336"/>
      <c r="H405" s="336"/>
      <c r="I405" s="336"/>
      <c r="J405" s="336"/>
      <c r="K405" s="339"/>
      <c r="L405" s="339"/>
      <c r="M405" s="339"/>
      <c r="N405" s="236" t="s">
        <v>77</v>
      </c>
      <c r="O405" s="236"/>
      <c r="P405" s="236"/>
      <c r="Q405" s="236"/>
      <c r="R405" s="192">
        <f>I395+I401</f>
        <v>0</v>
      </c>
      <c r="S405" s="193"/>
      <c r="T405" s="9"/>
    </row>
    <row r="406" spans="2:20" ht="8.15" customHeight="1" x14ac:dyDescent="0.35">
      <c r="B406" s="8"/>
      <c r="C406" s="100"/>
      <c r="D406" s="186"/>
      <c r="E406" s="186"/>
      <c r="F406" s="186"/>
      <c r="G406" s="186"/>
      <c r="H406" s="186"/>
      <c r="I406" s="186"/>
      <c r="J406" s="60"/>
      <c r="K406" s="60"/>
      <c r="L406" s="186"/>
      <c r="M406" s="186"/>
      <c r="N406" s="186"/>
      <c r="O406" s="186"/>
      <c r="P406" s="186"/>
      <c r="Q406" s="186"/>
      <c r="R406" s="102"/>
      <c r="S406" s="109"/>
      <c r="T406" s="9"/>
    </row>
    <row r="407" spans="2:20" ht="20.149999999999999" customHeight="1" thickBot="1" x14ac:dyDescent="0.4">
      <c r="B407" s="8"/>
      <c r="C407" s="141"/>
      <c r="D407" s="286" t="s">
        <v>87</v>
      </c>
      <c r="E407" s="286"/>
      <c r="F407" s="286"/>
      <c r="G407" s="286"/>
      <c r="H407" s="286"/>
      <c r="I407" s="286"/>
      <c r="J407" s="286"/>
      <c r="K407" s="286"/>
      <c r="L407" s="286"/>
      <c r="M407" s="286"/>
      <c r="N407" s="287">
        <f>K405*R405</f>
        <v>0</v>
      </c>
      <c r="O407" s="287"/>
      <c r="P407" s="287"/>
      <c r="Q407" s="99"/>
      <c r="R407" s="99"/>
      <c r="S407" s="116"/>
      <c r="T407" s="9"/>
    </row>
    <row r="408" spans="2:20" ht="8.15" customHeight="1" thickBot="1" x14ac:dyDescent="0.4">
      <c r="B408" s="8"/>
      <c r="C408" s="186"/>
      <c r="D408" s="186"/>
      <c r="E408" s="186"/>
      <c r="F408" s="186"/>
      <c r="G408" s="186"/>
      <c r="H408" s="186"/>
      <c r="I408" s="186"/>
      <c r="J408" s="60"/>
      <c r="K408" s="60"/>
      <c r="L408" s="186"/>
      <c r="M408" s="186"/>
      <c r="N408" s="186"/>
      <c r="O408" s="186"/>
      <c r="P408" s="186"/>
      <c r="Q408" s="186"/>
      <c r="R408" s="102"/>
      <c r="S408" s="102"/>
      <c r="T408" s="9"/>
    </row>
    <row r="409" spans="2:20" ht="20.149999999999999" customHeight="1" x14ac:dyDescent="0.35">
      <c r="B409" s="8"/>
      <c r="C409" s="134"/>
      <c r="D409" s="283" t="s">
        <v>71</v>
      </c>
      <c r="E409" s="283"/>
      <c r="F409" s="283"/>
      <c r="G409" s="283"/>
      <c r="H409" s="283"/>
      <c r="I409" s="283"/>
      <c r="J409" s="283"/>
      <c r="K409" s="289"/>
      <c r="L409" s="289"/>
      <c r="M409" s="289"/>
      <c r="N409" s="350" t="s">
        <v>17</v>
      </c>
      <c r="O409" s="350"/>
      <c r="P409" s="350"/>
      <c r="Q409" s="350"/>
      <c r="R409" s="347"/>
      <c r="S409" s="348"/>
      <c r="T409" s="9"/>
    </row>
    <row r="410" spans="2:20" ht="8.15" customHeight="1" x14ac:dyDescent="0.35">
      <c r="B410" s="8"/>
      <c r="C410" s="100"/>
      <c r="D410" s="186"/>
      <c r="E410" s="186"/>
      <c r="F410" s="186"/>
      <c r="G410" s="186"/>
      <c r="H410" s="186"/>
      <c r="I410" s="186"/>
      <c r="J410" s="60"/>
      <c r="K410" s="60"/>
      <c r="L410" s="186"/>
      <c r="M410" s="186"/>
      <c r="N410" s="186"/>
      <c r="O410" s="186"/>
      <c r="P410" s="186"/>
      <c r="Q410" s="186"/>
      <c r="R410" s="102"/>
      <c r="S410" s="109"/>
      <c r="T410" s="9"/>
    </row>
    <row r="411" spans="2:20" ht="20.149999999999999" customHeight="1" thickBot="1" x14ac:dyDescent="0.4">
      <c r="B411" s="8"/>
      <c r="C411" s="141"/>
      <c r="D411" s="286" t="s">
        <v>72</v>
      </c>
      <c r="E411" s="286"/>
      <c r="F411" s="286"/>
      <c r="G411" s="286"/>
      <c r="H411" s="286"/>
      <c r="I411" s="286"/>
      <c r="J411" s="286"/>
      <c r="K411" s="327">
        <f>K409*R409</f>
        <v>0</v>
      </c>
      <c r="L411" s="327"/>
      <c r="M411" s="327"/>
      <c r="N411" s="99"/>
      <c r="O411" s="99"/>
      <c r="P411" s="99"/>
      <c r="Q411" s="99"/>
      <c r="R411" s="99"/>
      <c r="S411" s="116"/>
      <c r="T411" s="9"/>
    </row>
    <row r="412" spans="2:20" ht="9.65" customHeight="1" thickBot="1" x14ac:dyDescent="0.4">
      <c r="B412" s="11"/>
      <c r="C412" s="99"/>
      <c r="D412" s="99"/>
      <c r="E412" s="99"/>
      <c r="F412" s="99"/>
      <c r="G412" s="99"/>
      <c r="H412" s="99"/>
      <c r="I412" s="99"/>
      <c r="J412" s="147"/>
      <c r="K412" s="147"/>
      <c r="L412" s="99"/>
      <c r="M412" s="99"/>
      <c r="N412" s="99"/>
      <c r="O412" s="99"/>
      <c r="P412" s="99"/>
      <c r="Q412" s="99"/>
      <c r="R412" s="148"/>
      <c r="S412" s="148"/>
      <c r="T412" s="12"/>
    </row>
    <row r="413" spans="2:20" ht="20.5" customHeight="1" thickBot="1" x14ac:dyDescent="0.4">
      <c r="B413" s="280" t="s">
        <v>316</v>
      </c>
      <c r="C413" s="281"/>
      <c r="D413" s="281"/>
      <c r="E413" s="281"/>
      <c r="F413" s="281"/>
      <c r="G413" s="281"/>
      <c r="H413" s="281"/>
      <c r="I413" s="281"/>
      <c r="J413" s="281"/>
      <c r="K413" s="281"/>
      <c r="L413" s="281"/>
      <c r="M413" s="281"/>
      <c r="N413" s="281"/>
      <c r="O413" s="281"/>
      <c r="P413" s="281"/>
      <c r="Q413" s="281"/>
      <c r="R413" s="281"/>
      <c r="S413" s="281"/>
      <c r="T413" s="282"/>
    </row>
    <row r="414" spans="2:20" ht="8.15" customHeight="1" x14ac:dyDescent="0.35">
      <c r="B414" s="6"/>
      <c r="C414" s="2"/>
      <c r="D414" s="2"/>
      <c r="E414" s="2"/>
      <c r="F414" s="2"/>
      <c r="G414" s="2"/>
      <c r="H414" s="2"/>
      <c r="I414" s="2"/>
      <c r="J414" s="17"/>
      <c r="K414" s="17"/>
      <c r="L414" s="2"/>
      <c r="M414" s="2"/>
      <c r="N414" s="2"/>
      <c r="O414" s="2"/>
      <c r="P414" s="2"/>
      <c r="Q414" s="2"/>
      <c r="R414" s="18"/>
      <c r="S414" s="18"/>
      <c r="T414" s="7"/>
    </row>
    <row r="415" spans="2:20" ht="20" customHeight="1" x14ac:dyDescent="0.35">
      <c r="B415" s="8"/>
      <c r="C415" s="222" t="s">
        <v>4</v>
      </c>
      <c r="D415" s="222"/>
      <c r="E415" s="222"/>
      <c r="F415" s="222"/>
      <c r="G415" s="223" t="str">
        <f>$G$12</f>
        <v xml:space="preserve"> </v>
      </c>
      <c r="H415" s="224"/>
      <c r="I415" s="224"/>
      <c r="J415" s="224"/>
      <c r="K415" s="224"/>
      <c r="L415" s="224"/>
      <c r="M415" s="224"/>
      <c r="N415" s="224"/>
      <c r="O415" s="225" t="s">
        <v>22</v>
      </c>
      <c r="P415" s="225"/>
      <c r="Q415" s="225"/>
      <c r="R415" s="223" t="str">
        <f>$R$12</f>
        <v xml:space="preserve"> </v>
      </c>
      <c r="S415" s="224"/>
      <c r="T415" s="9"/>
    </row>
    <row r="416" spans="2:20" ht="6.65" customHeight="1" x14ac:dyDescent="0.35">
      <c r="B416" s="8"/>
      <c r="C416" s="186"/>
      <c r="D416" s="186"/>
      <c r="E416" s="186"/>
      <c r="F416" s="186"/>
      <c r="G416" s="186"/>
      <c r="H416" s="186"/>
      <c r="I416" s="186"/>
      <c r="J416" s="186"/>
      <c r="K416" s="186"/>
      <c r="L416" s="186"/>
      <c r="M416" s="186"/>
      <c r="N416" s="186"/>
      <c r="O416" s="186"/>
      <c r="P416" s="186"/>
      <c r="Q416" s="186"/>
      <c r="R416" s="186"/>
      <c r="S416" s="186"/>
      <c r="T416" s="9"/>
    </row>
    <row r="417" spans="2:20" ht="15.5" x14ac:dyDescent="0.35">
      <c r="B417" s="8"/>
      <c r="C417" s="295" t="s">
        <v>167</v>
      </c>
      <c r="D417" s="296"/>
      <c r="E417" s="296"/>
      <c r="F417" s="296"/>
      <c r="G417" s="297"/>
      <c r="H417" s="143"/>
      <c r="I417" s="143"/>
      <c r="J417" s="143"/>
      <c r="K417" s="143"/>
      <c r="L417" s="143"/>
      <c r="M417" s="143"/>
      <c r="N417" s="143"/>
      <c r="O417" s="143"/>
      <c r="P417" s="143"/>
      <c r="Q417" s="144"/>
      <c r="R417" s="144"/>
      <c r="S417" s="186"/>
      <c r="T417" s="9"/>
    </row>
    <row r="418" spans="2:20" ht="9.65" customHeight="1" thickBot="1" x14ac:dyDescent="0.4">
      <c r="B418" s="8"/>
      <c r="C418" s="186"/>
      <c r="D418" s="186"/>
      <c r="E418" s="186"/>
      <c r="F418" s="186"/>
      <c r="G418" s="186"/>
      <c r="H418" s="186"/>
      <c r="I418" s="186"/>
      <c r="J418" s="60"/>
      <c r="K418" s="60"/>
      <c r="L418" s="186"/>
      <c r="M418" s="186"/>
      <c r="N418" s="186"/>
      <c r="O418" s="186"/>
      <c r="P418" s="186"/>
      <c r="Q418" s="186"/>
      <c r="R418" s="102"/>
      <c r="S418" s="102"/>
      <c r="T418" s="9"/>
    </row>
    <row r="419" spans="2:20" ht="20.149999999999999" customHeight="1" x14ac:dyDescent="0.35">
      <c r="B419" s="8"/>
      <c r="C419" s="134"/>
      <c r="D419" s="283" t="s">
        <v>91</v>
      </c>
      <c r="E419" s="283"/>
      <c r="F419" s="283"/>
      <c r="G419" s="283"/>
      <c r="H419" s="283"/>
      <c r="I419" s="283"/>
      <c r="J419" s="283"/>
      <c r="K419" s="289"/>
      <c r="L419" s="289"/>
      <c r="M419" s="289"/>
      <c r="N419" s="135"/>
      <c r="O419" s="135"/>
      <c r="P419" s="135"/>
      <c r="Q419" s="135"/>
      <c r="R419" s="135"/>
      <c r="S419" s="142"/>
      <c r="T419" s="9"/>
    </row>
    <row r="420" spans="2:20" ht="8.15" customHeight="1" x14ac:dyDescent="0.35">
      <c r="B420" s="8"/>
      <c r="C420" s="100"/>
      <c r="D420" s="186"/>
      <c r="E420" s="186"/>
      <c r="F420" s="186"/>
      <c r="G420" s="186"/>
      <c r="H420" s="186"/>
      <c r="I420" s="186"/>
      <c r="J420" s="60"/>
      <c r="K420" s="60"/>
      <c r="L420" s="186"/>
      <c r="M420" s="186"/>
      <c r="N420" s="186"/>
      <c r="O420" s="186"/>
      <c r="P420" s="186"/>
      <c r="Q420" s="186"/>
      <c r="R420" s="102"/>
      <c r="S420" s="109"/>
      <c r="T420" s="9"/>
    </row>
    <row r="421" spans="2:20" ht="20.149999999999999" customHeight="1" x14ac:dyDescent="0.35">
      <c r="B421" s="8"/>
      <c r="C421" s="100"/>
      <c r="D421" s="199" t="s">
        <v>92</v>
      </c>
      <c r="E421" s="199"/>
      <c r="F421" s="199"/>
      <c r="G421" s="199"/>
      <c r="H421" s="199"/>
      <c r="I421" s="191">
        <f>J95</f>
        <v>0</v>
      </c>
      <c r="J421" s="186"/>
      <c r="K421" s="199" t="s">
        <v>17</v>
      </c>
      <c r="L421" s="199"/>
      <c r="M421" s="199"/>
      <c r="N421" s="199"/>
      <c r="O421" s="291"/>
      <c r="P421" s="291"/>
      <c r="Q421" s="186"/>
      <c r="R421" s="133"/>
      <c r="S421" s="138"/>
      <c r="T421" s="9"/>
    </row>
    <row r="422" spans="2:20" ht="8.15" customHeight="1" x14ac:dyDescent="0.35">
      <c r="B422" s="8"/>
      <c r="C422" s="100"/>
      <c r="D422" s="186"/>
      <c r="E422" s="186"/>
      <c r="F422" s="186"/>
      <c r="G422" s="186"/>
      <c r="H422" s="186"/>
      <c r="I422" s="186"/>
      <c r="J422" s="60"/>
      <c r="K422" s="60"/>
      <c r="L422" s="186"/>
      <c r="M422" s="186"/>
      <c r="N422" s="186"/>
      <c r="O422" s="186"/>
      <c r="P422" s="186"/>
      <c r="Q422" s="186"/>
      <c r="R422" s="102"/>
      <c r="S422" s="109"/>
      <c r="T422" s="9"/>
    </row>
    <row r="423" spans="2:20" ht="20.149999999999999" customHeight="1" thickBot="1" x14ac:dyDescent="0.4">
      <c r="B423" s="8"/>
      <c r="C423" s="141"/>
      <c r="D423" s="286" t="s">
        <v>93</v>
      </c>
      <c r="E423" s="286"/>
      <c r="F423" s="286"/>
      <c r="G423" s="286"/>
      <c r="H423" s="286"/>
      <c r="I423" s="286"/>
      <c r="J423" s="287">
        <f>K419*I421*O421</f>
        <v>0</v>
      </c>
      <c r="K423" s="287"/>
      <c r="L423" s="287"/>
      <c r="M423" s="99"/>
      <c r="N423" s="99"/>
      <c r="O423" s="99"/>
      <c r="P423" s="99"/>
      <c r="Q423" s="99"/>
      <c r="R423" s="99"/>
      <c r="S423" s="116"/>
      <c r="T423" s="9"/>
    </row>
    <row r="424" spans="2:20" ht="8.15" customHeight="1" thickBot="1" x14ac:dyDescent="0.4">
      <c r="B424" s="8"/>
      <c r="C424" s="93"/>
      <c r="D424" s="93"/>
      <c r="E424" s="93"/>
      <c r="F424" s="93"/>
      <c r="G424" s="93"/>
      <c r="H424" s="93"/>
      <c r="I424" s="93"/>
      <c r="J424" s="96"/>
      <c r="K424" s="96"/>
      <c r="L424" s="93"/>
      <c r="M424" s="93"/>
      <c r="N424" s="93"/>
      <c r="O424" s="93"/>
      <c r="P424" s="93"/>
      <c r="Q424" s="93"/>
      <c r="R424" s="4"/>
      <c r="S424" s="4"/>
      <c r="T424" s="9"/>
    </row>
    <row r="425" spans="2:20" ht="20.149999999999999" customHeight="1" x14ac:dyDescent="0.35">
      <c r="B425" s="8"/>
      <c r="C425" s="134"/>
      <c r="D425" s="283" t="s">
        <v>94</v>
      </c>
      <c r="E425" s="283"/>
      <c r="F425" s="283"/>
      <c r="G425" s="283"/>
      <c r="H425" s="283"/>
      <c r="I425" s="283"/>
      <c r="J425" s="283"/>
      <c r="K425" s="283"/>
      <c r="L425" s="289"/>
      <c r="M425" s="289"/>
      <c r="N425" s="289"/>
      <c r="O425" s="135"/>
      <c r="P425" s="135"/>
      <c r="Q425" s="135"/>
      <c r="R425" s="135"/>
      <c r="S425" s="142"/>
      <c r="T425" s="9"/>
    </row>
    <row r="426" spans="2:20" ht="8.15" customHeight="1" x14ac:dyDescent="0.35">
      <c r="B426" s="8"/>
      <c r="C426" s="100"/>
      <c r="D426" s="186"/>
      <c r="E426" s="186"/>
      <c r="F426" s="186"/>
      <c r="G426" s="186"/>
      <c r="H426" s="186"/>
      <c r="I426" s="186"/>
      <c r="J426" s="60"/>
      <c r="K426" s="60"/>
      <c r="L426" s="186"/>
      <c r="M426" s="186"/>
      <c r="N426" s="186"/>
      <c r="O426" s="186"/>
      <c r="P426" s="186"/>
      <c r="Q426" s="186"/>
      <c r="R426" s="102"/>
      <c r="S426" s="109"/>
      <c r="T426" s="9"/>
    </row>
    <row r="427" spans="2:20" ht="20.149999999999999" customHeight="1" x14ac:dyDescent="0.35">
      <c r="B427" s="8"/>
      <c r="C427" s="100"/>
      <c r="D427" s="199" t="s">
        <v>95</v>
      </c>
      <c r="E427" s="199"/>
      <c r="F427" s="199"/>
      <c r="G427" s="199"/>
      <c r="H427" s="199"/>
      <c r="I427" s="199"/>
      <c r="J427" s="191">
        <f>J96</f>
        <v>0</v>
      </c>
      <c r="K427" s="186"/>
      <c r="L427" s="199" t="s">
        <v>17</v>
      </c>
      <c r="M427" s="199"/>
      <c r="N427" s="199"/>
      <c r="O427" s="199"/>
      <c r="P427" s="291"/>
      <c r="Q427" s="291"/>
      <c r="R427" s="133"/>
      <c r="S427" s="138"/>
      <c r="T427" s="9"/>
    </row>
    <row r="428" spans="2:20" ht="8.15" customHeight="1" x14ac:dyDescent="0.35">
      <c r="B428" s="8"/>
      <c r="C428" s="100"/>
      <c r="D428" s="186"/>
      <c r="E428" s="186"/>
      <c r="F428" s="186"/>
      <c r="G428" s="186"/>
      <c r="H428" s="186"/>
      <c r="I428" s="186"/>
      <c r="J428" s="60"/>
      <c r="K428" s="60"/>
      <c r="L428" s="186"/>
      <c r="M428" s="186"/>
      <c r="N428" s="186"/>
      <c r="O428" s="186"/>
      <c r="P428" s="186"/>
      <c r="Q428" s="186"/>
      <c r="R428" s="102"/>
      <c r="S428" s="109"/>
      <c r="T428" s="9"/>
    </row>
    <row r="429" spans="2:20" ht="20.149999999999999" customHeight="1" thickBot="1" x14ac:dyDescent="0.4">
      <c r="B429" s="8"/>
      <c r="C429" s="141"/>
      <c r="D429" s="286" t="s">
        <v>96</v>
      </c>
      <c r="E429" s="286"/>
      <c r="F429" s="286"/>
      <c r="G429" s="286"/>
      <c r="H429" s="286"/>
      <c r="I429" s="286"/>
      <c r="J429" s="286"/>
      <c r="K429" s="286"/>
      <c r="L429" s="287">
        <f>L425*J427*P427</f>
        <v>0</v>
      </c>
      <c r="M429" s="287"/>
      <c r="N429" s="287"/>
      <c r="O429" s="99"/>
      <c r="P429" s="99"/>
      <c r="Q429" s="99"/>
      <c r="R429" s="99"/>
      <c r="S429" s="116"/>
      <c r="T429" s="9"/>
    </row>
    <row r="430" spans="2:20" ht="9.65" customHeight="1" thickBot="1" x14ac:dyDescent="0.4">
      <c r="B430" s="8"/>
      <c r="C430" s="186"/>
      <c r="D430" s="186"/>
      <c r="E430" s="186"/>
      <c r="F430" s="186"/>
      <c r="G430" s="186"/>
      <c r="H430" s="186"/>
      <c r="I430" s="186"/>
      <c r="J430" s="60"/>
      <c r="K430" s="60"/>
      <c r="L430" s="186"/>
      <c r="M430" s="186"/>
      <c r="N430" s="186"/>
      <c r="O430" s="186"/>
      <c r="P430" s="186"/>
      <c r="Q430" s="186"/>
      <c r="R430" s="102"/>
      <c r="S430" s="102"/>
      <c r="T430" s="9"/>
    </row>
    <row r="431" spans="2:20" ht="20.149999999999999" customHeight="1" x14ac:dyDescent="0.35">
      <c r="B431" s="8"/>
      <c r="C431" s="134"/>
      <c r="D431" s="283" t="s">
        <v>97</v>
      </c>
      <c r="E431" s="283"/>
      <c r="F431" s="283"/>
      <c r="G431" s="283"/>
      <c r="H431" s="283"/>
      <c r="I431" s="283"/>
      <c r="J431" s="283"/>
      <c r="K431" s="283"/>
      <c r="L431" s="283"/>
      <c r="M431" s="283"/>
      <c r="N431" s="289"/>
      <c r="O431" s="289"/>
      <c r="P431" s="289"/>
      <c r="Q431" s="135"/>
      <c r="R431" s="135"/>
      <c r="S431" s="142"/>
      <c r="T431" s="9"/>
    </row>
    <row r="432" spans="2:20" ht="8.15" customHeight="1" x14ac:dyDescent="0.35">
      <c r="B432" s="8"/>
      <c r="C432" s="100"/>
      <c r="D432" s="186"/>
      <c r="E432" s="186"/>
      <c r="F432" s="186"/>
      <c r="G432" s="186"/>
      <c r="H432" s="186"/>
      <c r="I432" s="186"/>
      <c r="J432" s="60"/>
      <c r="K432" s="60"/>
      <c r="L432" s="186"/>
      <c r="M432" s="186"/>
      <c r="N432" s="186"/>
      <c r="O432" s="186"/>
      <c r="P432" s="186"/>
      <c r="Q432" s="186"/>
      <c r="R432" s="102"/>
      <c r="S432" s="109"/>
      <c r="T432" s="9"/>
    </row>
    <row r="433" spans="2:20" ht="20.149999999999999" customHeight="1" x14ac:dyDescent="0.35">
      <c r="B433" s="8"/>
      <c r="C433" s="100"/>
      <c r="D433" s="199" t="s">
        <v>98</v>
      </c>
      <c r="E433" s="199"/>
      <c r="F433" s="199"/>
      <c r="G433" s="199"/>
      <c r="H433" s="199"/>
      <c r="I433" s="199"/>
      <c r="J433" s="191">
        <f>L114</f>
        <v>0</v>
      </c>
      <c r="K433" s="186"/>
      <c r="L433" s="199" t="s">
        <v>17</v>
      </c>
      <c r="M433" s="199"/>
      <c r="N433" s="199"/>
      <c r="O433" s="199"/>
      <c r="P433" s="291"/>
      <c r="Q433" s="291"/>
      <c r="R433" s="133"/>
      <c r="S433" s="138"/>
      <c r="T433" s="9"/>
    </row>
    <row r="434" spans="2:20" ht="8.15" customHeight="1" x14ac:dyDescent="0.35">
      <c r="B434" s="8"/>
      <c r="C434" s="100"/>
      <c r="D434" s="186"/>
      <c r="E434" s="186"/>
      <c r="F434" s="186"/>
      <c r="G434" s="186"/>
      <c r="H434" s="186"/>
      <c r="I434" s="186"/>
      <c r="J434" s="60"/>
      <c r="K434" s="60"/>
      <c r="L434" s="186"/>
      <c r="M434" s="186"/>
      <c r="N434" s="186"/>
      <c r="O434" s="186"/>
      <c r="P434" s="186"/>
      <c r="Q434" s="186"/>
      <c r="R434" s="102"/>
      <c r="S434" s="109"/>
      <c r="T434" s="9"/>
    </row>
    <row r="435" spans="2:20" ht="20.149999999999999" customHeight="1" thickBot="1" x14ac:dyDescent="0.4">
      <c r="B435" s="8"/>
      <c r="C435" s="141"/>
      <c r="D435" s="286" t="s">
        <v>99</v>
      </c>
      <c r="E435" s="286"/>
      <c r="F435" s="286"/>
      <c r="G435" s="286"/>
      <c r="H435" s="286"/>
      <c r="I435" s="286"/>
      <c r="J435" s="286"/>
      <c r="K435" s="286"/>
      <c r="L435" s="286"/>
      <c r="M435" s="287">
        <f>N431*J433*P433</f>
        <v>0</v>
      </c>
      <c r="N435" s="287"/>
      <c r="O435" s="287"/>
      <c r="P435" s="99"/>
      <c r="Q435" s="99"/>
      <c r="R435" s="99"/>
      <c r="S435" s="116"/>
      <c r="T435" s="9"/>
    </row>
    <row r="436" spans="2:20" ht="9.65" customHeight="1" thickBot="1" x14ac:dyDescent="0.4">
      <c r="B436" s="8"/>
      <c r="C436" s="3"/>
      <c r="D436" s="93"/>
      <c r="E436" s="93"/>
      <c r="F436" s="93"/>
      <c r="G436" s="93"/>
      <c r="H436" s="93"/>
      <c r="I436" s="93"/>
      <c r="J436" s="96"/>
      <c r="K436" s="96"/>
      <c r="L436" s="93"/>
      <c r="M436" s="93"/>
      <c r="N436" s="93"/>
      <c r="O436" s="93"/>
      <c r="P436" s="93"/>
      <c r="Q436" s="93"/>
      <c r="R436" s="4"/>
      <c r="S436" s="4"/>
      <c r="T436" s="9"/>
    </row>
    <row r="437" spans="2:20" ht="20.149999999999999" customHeight="1" x14ac:dyDescent="0.35">
      <c r="B437" s="8"/>
      <c r="C437" s="134"/>
      <c r="D437" s="283" t="s">
        <v>100</v>
      </c>
      <c r="E437" s="283"/>
      <c r="F437" s="283"/>
      <c r="G437" s="283"/>
      <c r="H437" s="283"/>
      <c r="I437" s="283"/>
      <c r="J437" s="283"/>
      <c r="K437" s="283"/>
      <c r="L437" s="283"/>
      <c r="M437" s="283"/>
      <c r="N437" s="289"/>
      <c r="O437" s="289"/>
      <c r="P437" s="289"/>
      <c r="Q437" s="135"/>
      <c r="R437" s="135"/>
      <c r="S437" s="137"/>
      <c r="T437" s="9"/>
    </row>
    <row r="438" spans="2:20" ht="8.15" customHeight="1" x14ac:dyDescent="0.35">
      <c r="B438" s="8"/>
      <c r="C438" s="100"/>
      <c r="D438" s="186"/>
      <c r="E438" s="186"/>
      <c r="F438" s="186"/>
      <c r="G438" s="186"/>
      <c r="H438" s="186"/>
      <c r="I438" s="186"/>
      <c r="J438" s="60"/>
      <c r="K438" s="60"/>
      <c r="L438" s="186"/>
      <c r="M438" s="186"/>
      <c r="N438" s="186"/>
      <c r="O438" s="186"/>
      <c r="P438" s="186"/>
      <c r="Q438" s="186"/>
      <c r="R438" s="102"/>
      <c r="S438" s="109"/>
      <c r="T438" s="9"/>
    </row>
    <row r="439" spans="2:20" ht="20.149999999999999" customHeight="1" x14ac:dyDescent="0.35">
      <c r="B439" s="8"/>
      <c r="C439" s="108"/>
      <c r="D439" s="199" t="s">
        <v>101</v>
      </c>
      <c r="E439" s="199"/>
      <c r="F439" s="199"/>
      <c r="G439" s="199"/>
      <c r="H439" s="290">
        <f>L116</f>
        <v>0</v>
      </c>
      <c r="I439" s="290"/>
      <c r="J439" s="132"/>
      <c r="K439" s="186"/>
      <c r="L439" s="186"/>
      <c r="M439" s="186"/>
      <c r="N439" s="186"/>
      <c r="O439" s="186"/>
      <c r="P439" s="186"/>
      <c r="Q439" s="186"/>
      <c r="R439" s="186"/>
      <c r="S439" s="138"/>
      <c r="T439" s="9"/>
    </row>
    <row r="440" spans="2:20" ht="8.15" customHeight="1" x14ac:dyDescent="0.35">
      <c r="B440" s="8"/>
      <c r="C440" s="100"/>
      <c r="D440" s="186"/>
      <c r="E440" s="186"/>
      <c r="F440" s="186"/>
      <c r="G440" s="186"/>
      <c r="H440" s="186"/>
      <c r="I440" s="186"/>
      <c r="J440" s="60"/>
      <c r="K440" s="60"/>
      <c r="L440" s="186"/>
      <c r="M440" s="186"/>
      <c r="N440" s="186"/>
      <c r="O440" s="186"/>
      <c r="P440" s="186"/>
      <c r="Q440" s="186"/>
      <c r="R440" s="102"/>
      <c r="S440" s="109"/>
      <c r="T440" s="9"/>
    </row>
    <row r="441" spans="2:20" ht="20.149999999999999" customHeight="1" thickBot="1" x14ac:dyDescent="0.4">
      <c r="B441" s="8"/>
      <c r="C441" s="141"/>
      <c r="D441" s="286" t="s">
        <v>102</v>
      </c>
      <c r="E441" s="286"/>
      <c r="F441" s="286"/>
      <c r="G441" s="286"/>
      <c r="H441" s="286"/>
      <c r="I441" s="286"/>
      <c r="J441" s="286"/>
      <c r="K441" s="286"/>
      <c r="L441" s="286"/>
      <c r="M441" s="286"/>
      <c r="N441" s="287">
        <f>N437*H439</f>
        <v>0</v>
      </c>
      <c r="O441" s="287"/>
      <c r="P441" s="287"/>
      <c r="Q441" s="99"/>
      <c r="R441" s="99"/>
      <c r="S441" s="116"/>
      <c r="T441" s="9"/>
    </row>
    <row r="442" spans="2:20" ht="9.65" customHeight="1" thickBot="1" x14ac:dyDescent="0.4">
      <c r="B442" s="8"/>
      <c r="C442" s="186"/>
      <c r="D442" s="186"/>
      <c r="E442" s="186"/>
      <c r="F442" s="186"/>
      <c r="G442" s="186"/>
      <c r="H442" s="186"/>
      <c r="I442" s="186"/>
      <c r="J442" s="60"/>
      <c r="K442" s="60"/>
      <c r="L442" s="186"/>
      <c r="M442" s="186"/>
      <c r="N442" s="186"/>
      <c r="O442" s="186"/>
      <c r="P442" s="186"/>
      <c r="Q442" s="186"/>
      <c r="R442" s="102"/>
      <c r="S442" s="102"/>
      <c r="T442" s="9"/>
    </row>
    <row r="443" spans="2:20" ht="20.149999999999999" customHeight="1" x14ac:dyDescent="0.35">
      <c r="B443" s="8"/>
      <c r="C443" s="134"/>
      <c r="D443" s="283" t="s">
        <v>331</v>
      </c>
      <c r="E443" s="283"/>
      <c r="F443" s="283"/>
      <c r="G443" s="283"/>
      <c r="H443" s="283"/>
      <c r="I443" s="283"/>
      <c r="J443" s="283"/>
      <c r="K443" s="283"/>
      <c r="L443" s="283"/>
      <c r="M443" s="283"/>
      <c r="N443" s="283"/>
      <c r="O443" s="283"/>
      <c r="P443" s="283"/>
      <c r="Q443" s="283"/>
      <c r="R443" s="283"/>
      <c r="S443" s="284"/>
      <c r="T443" s="9"/>
    </row>
    <row r="444" spans="2:20" ht="20.149999999999999" customHeight="1" x14ac:dyDescent="0.35">
      <c r="B444" s="8"/>
      <c r="C444" s="108"/>
      <c r="D444" s="211" t="s">
        <v>332</v>
      </c>
      <c r="E444" s="211"/>
      <c r="F444" s="211"/>
      <c r="G444" s="211"/>
      <c r="H444" s="211"/>
      <c r="I444" s="211"/>
      <c r="J444" s="211"/>
      <c r="K444" s="288" t="str">
        <f>IF(OR(N121 = "Select from the drop-down",N121 = ""),"Not Requested ",N121)</f>
        <v xml:space="preserve">Not Requested </v>
      </c>
      <c r="L444" s="288"/>
      <c r="M444" s="288"/>
      <c r="N444" s="288"/>
      <c r="O444" s="179" t="s">
        <v>333</v>
      </c>
      <c r="P444" s="202"/>
      <c r="Q444" s="202"/>
      <c r="R444" s="202"/>
      <c r="S444" s="152" t="s">
        <v>337</v>
      </c>
      <c r="T444" s="9"/>
    </row>
    <row r="445" spans="2:20" ht="8.15" customHeight="1" x14ac:dyDescent="0.35">
      <c r="B445" s="8"/>
      <c r="C445" s="100"/>
      <c r="D445" s="186"/>
      <c r="E445" s="186"/>
      <c r="F445" s="186"/>
      <c r="G445" s="186"/>
      <c r="H445" s="186"/>
      <c r="I445" s="186"/>
      <c r="J445" s="60"/>
      <c r="K445" s="60"/>
      <c r="L445" s="186"/>
      <c r="M445" s="186"/>
      <c r="N445" s="186"/>
      <c r="O445" s="186"/>
      <c r="P445" s="186"/>
      <c r="Q445" s="186"/>
      <c r="R445" s="102"/>
      <c r="S445" s="109"/>
      <c r="T445" s="9"/>
    </row>
    <row r="446" spans="2:20" ht="20.149999999999999" customHeight="1" x14ac:dyDescent="0.35">
      <c r="B446" s="8"/>
      <c r="C446" s="108"/>
      <c r="D446" s="199" t="s">
        <v>103</v>
      </c>
      <c r="E446" s="199"/>
      <c r="F446" s="199"/>
      <c r="G446" s="199"/>
      <c r="H446" s="285">
        <f>K123</f>
        <v>0</v>
      </c>
      <c r="I446" s="285"/>
      <c r="J446" s="132"/>
      <c r="K446" s="186"/>
      <c r="L446" s="186"/>
      <c r="M446" s="186"/>
      <c r="N446" s="186"/>
      <c r="O446" s="186"/>
      <c r="P446" s="186"/>
      <c r="Q446" s="186"/>
      <c r="R446" s="186"/>
      <c r="S446" s="138"/>
      <c r="T446" s="9"/>
    </row>
    <row r="447" spans="2:20" ht="8.15" customHeight="1" x14ac:dyDescent="0.35">
      <c r="B447" s="8"/>
      <c r="C447" s="100"/>
      <c r="D447" s="186"/>
      <c r="E447" s="186"/>
      <c r="F447" s="186"/>
      <c r="G447" s="186"/>
      <c r="H447" s="186"/>
      <c r="I447" s="186"/>
      <c r="J447" s="60"/>
      <c r="K447" s="60"/>
      <c r="L447" s="186"/>
      <c r="M447" s="186"/>
      <c r="N447" s="186"/>
      <c r="O447" s="186"/>
      <c r="P447" s="186"/>
      <c r="Q447" s="186"/>
      <c r="R447" s="102"/>
      <c r="S447" s="109"/>
      <c r="T447" s="9"/>
    </row>
    <row r="448" spans="2:20" ht="20.149999999999999" customHeight="1" thickBot="1" x14ac:dyDescent="0.4">
      <c r="B448" s="8"/>
      <c r="C448" s="141"/>
      <c r="D448" s="286" t="s">
        <v>368</v>
      </c>
      <c r="E448" s="286"/>
      <c r="F448" s="286"/>
      <c r="G448" s="286"/>
      <c r="H448" s="286"/>
      <c r="I448" s="286"/>
      <c r="J448" s="286"/>
      <c r="K448" s="286"/>
      <c r="L448" s="286"/>
      <c r="M448" s="287">
        <f>P444*H446</f>
        <v>0</v>
      </c>
      <c r="N448" s="287"/>
      <c r="O448" s="287"/>
      <c r="P448" s="5"/>
      <c r="Q448" s="5"/>
      <c r="R448" s="5"/>
      <c r="S448" s="116"/>
      <c r="T448" s="9"/>
    </row>
    <row r="449" spans="2:20" ht="9.65" customHeight="1" thickBot="1" x14ac:dyDescent="0.4">
      <c r="B449" s="8"/>
      <c r="C449" s="186"/>
      <c r="D449" s="186"/>
      <c r="E449" s="186"/>
      <c r="F449" s="186"/>
      <c r="G449" s="186"/>
      <c r="H449" s="186"/>
      <c r="I449" s="186"/>
      <c r="J449" s="60"/>
      <c r="K449" s="60"/>
      <c r="L449" s="186"/>
      <c r="M449" s="186"/>
      <c r="N449" s="186"/>
      <c r="O449" s="186"/>
      <c r="P449" s="186"/>
      <c r="Q449" s="186"/>
      <c r="R449" s="102"/>
      <c r="S449" s="102"/>
      <c r="T449" s="9"/>
    </row>
    <row r="450" spans="2:20" ht="20.149999999999999" customHeight="1" x14ac:dyDescent="0.35">
      <c r="B450" s="8"/>
      <c r="C450" s="134"/>
      <c r="D450" s="283" t="s">
        <v>367</v>
      </c>
      <c r="E450" s="283"/>
      <c r="F450" s="283"/>
      <c r="G450" s="283"/>
      <c r="H450" s="283"/>
      <c r="I450" s="283"/>
      <c r="J450" s="283"/>
      <c r="K450" s="283"/>
      <c r="L450" s="283"/>
      <c r="M450" s="283"/>
      <c r="N450" s="283"/>
      <c r="O450" s="283"/>
      <c r="P450" s="283"/>
      <c r="Q450" s="283"/>
      <c r="R450" s="283"/>
      <c r="S450" s="284"/>
      <c r="T450" s="9"/>
    </row>
    <row r="451" spans="2:20" ht="20.149999999999999" customHeight="1" x14ac:dyDescent="0.35">
      <c r="B451" s="8"/>
      <c r="C451" s="108"/>
      <c r="D451" s="211" t="s">
        <v>332</v>
      </c>
      <c r="E451" s="211"/>
      <c r="F451" s="211"/>
      <c r="G451" s="211"/>
      <c r="H451" s="211"/>
      <c r="I451" s="211"/>
      <c r="J451" s="211"/>
      <c r="K451" s="288" t="str">
        <f>IF(OR(N127 = "Select from the drop-down",N127 = ""),"Not Requested ",N127)</f>
        <v xml:space="preserve">Not Requested </v>
      </c>
      <c r="L451" s="288"/>
      <c r="M451" s="288"/>
      <c r="N451" s="288"/>
      <c r="O451" s="179" t="s">
        <v>333</v>
      </c>
      <c r="P451" s="202"/>
      <c r="Q451" s="202"/>
      <c r="R451" s="202"/>
      <c r="S451" s="152" t="s">
        <v>337</v>
      </c>
      <c r="T451" s="9"/>
    </row>
    <row r="452" spans="2:20" ht="8.15" customHeight="1" x14ac:dyDescent="0.35">
      <c r="B452" s="8"/>
      <c r="C452" s="100"/>
      <c r="D452" s="186"/>
      <c r="E452" s="186"/>
      <c r="F452" s="186"/>
      <c r="G452" s="186"/>
      <c r="H452" s="186"/>
      <c r="I452" s="186"/>
      <c r="J452" s="60"/>
      <c r="K452" s="60"/>
      <c r="L452" s="186"/>
      <c r="M452" s="186"/>
      <c r="N452" s="186"/>
      <c r="O452" s="186"/>
      <c r="P452" s="186"/>
      <c r="Q452" s="186"/>
      <c r="R452" s="102"/>
      <c r="S452" s="109"/>
      <c r="T452" s="9"/>
    </row>
    <row r="453" spans="2:20" ht="20.149999999999999" customHeight="1" x14ac:dyDescent="0.35">
      <c r="B453" s="8"/>
      <c r="C453" s="108"/>
      <c r="D453" s="199" t="s">
        <v>103</v>
      </c>
      <c r="E453" s="199"/>
      <c r="F453" s="199"/>
      <c r="G453" s="199"/>
      <c r="H453" s="285">
        <f>K129</f>
        <v>0</v>
      </c>
      <c r="I453" s="285"/>
      <c r="J453" s="132"/>
      <c r="K453" s="186"/>
      <c r="L453" s="186"/>
      <c r="M453" s="186"/>
      <c r="N453" s="186"/>
      <c r="O453" s="186"/>
      <c r="P453" s="93"/>
      <c r="Q453" s="93"/>
      <c r="R453" s="93"/>
      <c r="S453" s="138"/>
      <c r="T453" s="9"/>
    </row>
    <row r="454" spans="2:20" ht="8.15" customHeight="1" x14ac:dyDescent="0.35">
      <c r="B454" s="8"/>
      <c r="C454" s="100"/>
      <c r="D454" s="186"/>
      <c r="E454" s="186"/>
      <c r="F454" s="186"/>
      <c r="G454" s="186"/>
      <c r="H454" s="186"/>
      <c r="I454" s="186"/>
      <c r="J454" s="60"/>
      <c r="K454" s="60"/>
      <c r="L454" s="186"/>
      <c r="M454" s="186"/>
      <c r="N454" s="186"/>
      <c r="O454" s="186"/>
      <c r="P454" s="186"/>
      <c r="Q454" s="186"/>
      <c r="R454" s="102"/>
      <c r="S454" s="109"/>
      <c r="T454" s="9"/>
    </row>
    <row r="455" spans="2:20" ht="20.149999999999999" customHeight="1" thickBot="1" x14ac:dyDescent="0.4">
      <c r="B455" s="8"/>
      <c r="C455" s="141"/>
      <c r="D455" s="286" t="s">
        <v>369</v>
      </c>
      <c r="E455" s="286"/>
      <c r="F455" s="286"/>
      <c r="G455" s="286"/>
      <c r="H455" s="286"/>
      <c r="I455" s="287">
        <f>P451*H453</f>
        <v>0</v>
      </c>
      <c r="J455" s="287"/>
      <c r="K455" s="287"/>
      <c r="L455" s="126"/>
      <c r="M455" s="126"/>
      <c r="N455" s="126"/>
      <c r="O455" s="5"/>
      <c r="P455" s="5"/>
      <c r="Q455" s="5"/>
      <c r="R455" s="5"/>
      <c r="S455" s="116"/>
      <c r="T455" s="9"/>
    </row>
    <row r="456" spans="2:20" ht="9.65" customHeight="1" thickBot="1" x14ac:dyDescent="0.4">
      <c r="B456" s="11"/>
      <c r="C456" s="99"/>
      <c r="D456" s="99"/>
      <c r="E456" s="99"/>
      <c r="F456" s="99"/>
      <c r="G456" s="99"/>
      <c r="H456" s="99"/>
      <c r="I456" s="99"/>
      <c r="J456" s="147"/>
      <c r="K456" s="147"/>
      <c r="L456" s="99"/>
      <c r="M456" s="99"/>
      <c r="N456" s="99"/>
      <c r="O456" s="99"/>
      <c r="P456" s="99"/>
      <c r="Q456" s="99"/>
      <c r="R456" s="148"/>
      <c r="S456" s="148"/>
      <c r="T456" s="12"/>
    </row>
    <row r="457" spans="2:20" ht="20.5" customHeight="1" thickBot="1" x14ac:dyDescent="0.4">
      <c r="B457" s="280" t="s">
        <v>316</v>
      </c>
      <c r="C457" s="281"/>
      <c r="D457" s="281"/>
      <c r="E457" s="281"/>
      <c r="F457" s="281"/>
      <c r="G457" s="281"/>
      <c r="H457" s="281"/>
      <c r="I457" s="281"/>
      <c r="J457" s="281"/>
      <c r="K457" s="281"/>
      <c r="L457" s="281"/>
      <c r="M457" s="281"/>
      <c r="N457" s="281"/>
      <c r="O457" s="281"/>
      <c r="P457" s="281"/>
      <c r="Q457" s="281"/>
      <c r="R457" s="281"/>
      <c r="S457" s="281"/>
      <c r="T457" s="282"/>
    </row>
    <row r="458" spans="2:20" ht="8.15" customHeight="1" x14ac:dyDescent="0.35">
      <c r="B458" s="6"/>
      <c r="C458" s="2"/>
      <c r="D458" s="2"/>
      <c r="E458" s="2"/>
      <c r="F458" s="2"/>
      <c r="G458" s="2"/>
      <c r="H458" s="2"/>
      <c r="I458" s="2"/>
      <c r="J458" s="17"/>
      <c r="K458" s="17"/>
      <c r="L458" s="2"/>
      <c r="M458" s="2"/>
      <c r="N458" s="2"/>
      <c r="O458" s="2"/>
      <c r="P458" s="2"/>
      <c r="Q458" s="2"/>
      <c r="R458" s="18"/>
      <c r="S458" s="18"/>
      <c r="T458" s="7"/>
    </row>
    <row r="459" spans="2:20" ht="20" customHeight="1" x14ac:dyDescent="0.35">
      <c r="B459" s="8"/>
      <c r="C459" s="222" t="s">
        <v>4</v>
      </c>
      <c r="D459" s="222"/>
      <c r="E459" s="222"/>
      <c r="F459" s="222"/>
      <c r="G459" s="223" t="str">
        <f>$G$12</f>
        <v xml:space="preserve"> </v>
      </c>
      <c r="H459" s="224"/>
      <c r="I459" s="224"/>
      <c r="J459" s="224"/>
      <c r="K459" s="224"/>
      <c r="L459" s="224"/>
      <c r="M459" s="224"/>
      <c r="N459" s="224"/>
      <c r="O459" s="225" t="s">
        <v>22</v>
      </c>
      <c r="P459" s="225"/>
      <c r="Q459" s="225"/>
      <c r="R459" s="223" t="str">
        <f>$R$12</f>
        <v xml:space="preserve"> </v>
      </c>
      <c r="S459" s="224"/>
      <c r="T459" s="9"/>
    </row>
    <row r="460" spans="2:20" ht="6.65" customHeight="1" x14ac:dyDescent="0.35">
      <c r="B460" s="8"/>
      <c r="C460" s="186"/>
      <c r="D460" s="186"/>
      <c r="E460" s="186"/>
      <c r="F460" s="186"/>
      <c r="G460" s="186"/>
      <c r="H460" s="186"/>
      <c r="I460" s="186"/>
      <c r="J460" s="186"/>
      <c r="K460" s="186"/>
      <c r="L460" s="186"/>
      <c r="M460" s="186"/>
      <c r="N460" s="186"/>
      <c r="O460" s="186"/>
      <c r="P460" s="186"/>
      <c r="Q460" s="186"/>
      <c r="R460" s="186"/>
      <c r="S460" s="186"/>
      <c r="T460" s="9"/>
    </row>
    <row r="461" spans="2:20" ht="15.5" x14ac:dyDescent="0.35">
      <c r="B461" s="8"/>
      <c r="C461" s="295" t="s">
        <v>167</v>
      </c>
      <c r="D461" s="296"/>
      <c r="E461" s="296"/>
      <c r="F461" s="296"/>
      <c r="G461" s="297"/>
      <c r="H461" s="143"/>
      <c r="I461" s="143"/>
      <c r="J461" s="143"/>
      <c r="K461" s="143"/>
      <c r="L461" s="143"/>
      <c r="M461" s="143"/>
      <c r="N461" s="143"/>
      <c r="O461" s="143"/>
      <c r="P461" s="143"/>
      <c r="Q461" s="144"/>
      <c r="R461" s="144"/>
      <c r="S461" s="186"/>
      <c r="T461" s="9"/>
    </row>
    <row r="462" spans="2:20" ht="9.65" customHeight="1" thickBot="1" x14ac:dyDescent="0.4">
      <c r="B462" s="8"/>
      <c r="C462" s="186"/>
      <c r="D462" s="186"/>
      <c r="E462" s="186"/>
      <c r="F462" s="186"/>
      <c r="G462" s="186"/>
      <c r="H462" s="186"/>
      <c r="I462" s="186"/>
      <c r="J462" s="60"/>
      <c r="K462" s="60"/>
      <c r="L462" s="186"/>
      <c r="M462" s="186"/>
      <c r="N462" s="186"/>
      <c r="O462" s="186"/>
      <c r="P462" s="186"/>
      <c r="Q462" s="186"/>
      <c r="R462" s="102"/>
      <c r="S462" s="102"/>
      <c r="T462" s="9"/>
    </row>
    <row r="463" spans="2:20" ht="20.149999999999999" customHeight="1" x14ac:dyDescent="0.35">
      <c r="B463" s="8"/>
      <c r="C463" s="134"/>
      <c r="D463" s="353" t="s">
        <v>335</v>
      </c>
      <c r="E463" s="353"/>
      <c r="F463" s="353"/>
      <c r="G463" s="353"/>
      <c r="H463" s="353"/>
      <c r="I463" s="135"/>
      <c r="J463" s="135"/>
      <c r="K463" s="135"/>
      <c r="L463" s="135"/>
      <c r="M463" s="135"/>
      <c r="N463" s="135"/>
      <c r="O463" s="135"/>
      <c r="P463" s="135"/>
      <c r="Q463" s="135"/>
      <c r="R463" s="135"/>
      <c r="S463" s="142"/>
      <c r="T463" s="9"/>
    </row>
    <row r="464" spans="2:20" ht="8.15" customHeight="1" x14ac:dyDescent="0.35">
      <c r="B464" s="8"/>
      <c r="C464" s="108"/>
      <c r="D464" s="186"/>
      <c r="E464" s="186"/>
      <c r="F464" s="186"/>
      <c r="G464" s="186"/>
      <c r="H464" s="186"/>
      <c r="I464" s="186"/>
      <c r="J464" s="60"/>
      <c r="K464" s="60"/>
      <c r="L464" s="186"/>
      <c r="M464" s="186"/>
      <c r="N464" s="186"/>
      <c r="O464" s="186"/>
      <c r="P464" s="186"/>
      <c r="Q464" s="186"/>
      <c r="R464" s="102"/>
      <c r="S464" s="109"/>
      <c r="T464" s="9"/>
    </row>
    <row r="465" spans="2:20" ht="20.149999999999999" customHeight="1" x14ac:dyDescent="0.35">
      <c r="B465" s="8"/>
      <c r="C465" s="108"/>
      <c r="D465" s="352" t="s">
        <v>303</v>
      </c>
      <c r="E465" s="352"/>
      <c r="F465" s="352"/>
      <c r="G465" s="352"/>
      <c r="H465" s="352"/>
      <c r="I465" s="352"/>
      <c r="J465" s="352"/>
      <c r="K465" s="352"/>
      <c r="L465" s="352"/>
      <c r="M465" s="354" t="str">
        <f>IF(OR(N141 = "Select from the drop-down",N141 = ""),"Not Needed ",N141)</f>
        <v xml:space="preserve">Not Needed </v>
      </c>
      <c r="N465" s="354"/>
      <c r="O465" s="354"/>
      <c r="P465" s="354"/>
      <c r="Q465" s="187" t="s">
        <v>304</v>
      </c>
      <c r="R465" s="150"/>
      <c r="S465" s="151"/>
      <c r="T465" s="9"/>
    </row>
    <row r="466" spans="2:20" ht="20.149999999999999" customHeight="1" x14ac:dyDescent="0.35">
      <c r="B466" s="8"/>
      <c r="C466" s="108"/>
      <c r="D466" s="199" t="s">
        <v>334</v>
      </c>
      <c r="E466" s="199"/>
      <c r="F466" s="199"/>
      <c r="G466" s="199"/>
      <c r="H466" s="199"/>
      <c r="I466" s="199"/>
      <c r="J466" s="199"/>
      <c r="K466" s="199"/>
      <c r="L466" s="199"/>
      <c r="M466" s="199"/>
      <c r="N466" s="288" t="str">
        <f>IF(OR(O143 = "Select from the drop-down",O143 = ""),"Not Requested ",O143)</f>
        <v xml:space="preserve">Not Requested </v>
      </c>
      <c r="O466" s="288"/>
      <c r="P466" s="288"/>
      <c r="Q466" s="288"/>
      <c r="R466" s="179"/>
      <c r="S466" s="149"/>
      <c r="T466" s="9"/>
    </row>
    <row r="467" spans="2:20" ht="20.149999999999999" customHeight="1" x14ac:dyDescent="0.35">
      <c r="B467" s="8"/>
      <c r="C467" s="108"/>
      <c r="D467" s="199" t="s">
        <v>339</v>
      </c>
      <c r="E467" s="199"/>
      <c r="F467" s="199"/>
      <c r="G467" s="199"/>
      <c r="H467" s="199"/>
      <c r="I467" s="199"/>
      <c r="J467" s="199"/>
      <c r="K467" s="199"/>
      <c r="L467" s="199"/>
      <c r="M467" s="199"/>
      <c r="N467" s="179" t="s">
        <v>333</v>
      </c>
      <c r="O467" s="202"/>
      <c r="P467" s="202"/>
      <c r="Q467" s="202"/>
      <c r="R467" s="186" t="s">
        <v>338</v>
      </c>
      <c r="S467" s="149"/>
      <c r="T467" s="9"/>
    </row>
    <row r="468" spans="2:20" ht="8.15" customHeight="1" x14ac:dyDescent="0.35">
      <c r="B468" s="8"/>
      <c r="C468" s="100"/>
      <c r="D468" s="186"/>
      <c r="E468" s="186"/>
      <c r="F468" s="186"/>
      <c r="G468" s="186"/>
      <c r="H468" s="186"/>
      <c r="I468" s="186"/>
      <c r="J468" s="60"/>
      <c r="K468" s="60"/>
      <c r="L468" s="186"/>
      <c r="M468" s="186"/>
      <c r="N468" s="186"/>
      <c r="O468" s="186"/>
      <c r="P468" s="186"/>
      <c r="Q468" s="186"/>
      <c r="R468" s="102"/>
      <c r="S468" s="109"/>
      <c r="T468" s="9"/>
    </row>
    <row r="469" spans="2:20" ht="20.149999999999999" customHeight="1" x14ac:dyDescent="0.35">
      <c r="B469" s="8"/>
      <c r="C469" s="108"/>
      <c r="D469" s="199" t="s">
        <v>342</v>
      </c>
      <c r="E469" s="199"/>
      <c r="F469" s="199"/>
      <c r="G469" s="199"/>
      <c r="H469" s="285">
        <f>K147</f>
        <v>0</v>
      </c>
      <c r="I469" s="285"/>
      <c r="J469" s="132"/>
      <c r="K469" s="186"/>
      <c r="L469" s="186"/>
      <c r="M469" s="186"/>
      <c r="N469" s="93"/>
      <c r="O469" s="93"/>
      <c r="P469" s="93"/>
      <c r="Q469" s="93"/>
      <c r="R469" s="186"/>
      <c r="S469" s="138"/>
      <c r="T469" s="9"/>
    </row>
    <row r="470" spans="2:20" ht="9.65" customHeight="1" x14ac:dyDescent="0.35">
      <c r="B470" s="8"/>
      <c r="C470" s="100"/>
      <c r="D470" s="186"/>
      <c r="E470" s="186"/>
      <c r="F470" s="186"/>
      <c r="G470" s="186"/>
      <c r="H470" s="186"/>
      <c r="I470" s="186"/>
      <c r="J470" s="60"/>
      <c r="K470" s="60"/>
      <c r="L470" s="186"/>
      <c r="M470" s="186"/>
      <c r="N470" s="186"/>
      <c r="O470" s="93"/>
      <c r="P470" s="93"/>
      <c r="Q470" s="93"/>
      <c r="R470" s="186"/>
      <c r="S470" s="138"/>
      <c r="T470" s="9"/>
    </row>
    <row r="471" spans="2:20" ht="20.149999999999999" customHeight="1" x14ac:dyDescent="0.35">
      <c r="B471" s="8"/>
      <c r="C471" s="145"/>
      <c r="D471" s="200" t="s">
        <v>343</v>
      </c>
      <c r="E471" s="200"/>
      <c r="F471" s="200"/>
      <c r="G471" s="200"/>
      <c r="H471" s="200"/>
      <c r="I471" s="200"/>
      <c r="J471" s="200"/>
      <c r="K471" s="337">
        <f>O467*H469</f>
        <v>0</v>
      </c>
      <c r="L471" s="337"/>
      <c r="M471" s="337"/>
      <c r="N471" s="146"/>
      <c r="O471" s="146"/>
      <c r="P471" s="146"/>
      <c r="Q471" s="93"/>
      <c r="R471" s="93"/>
      <c r="S471" s="9"/>
      <c r="T471" s="9"/>
    </row>
    <row r="472" spans="2:20" ht="9.65" customHeight="1" thickBot="1" x14ac:dyDescent="0.4">
      <c r="B472" s="8"/>
      <c r="C472" s="153"/>
      <c r="D472" s="99"/>
      <c r="E472" s="99"/>
      <c r="F472" s="99"/>
      <c r="G472" s="99"/>
      <c r="H472" s="99"/>
      <c r="I472" s="99"/>
      <c r="J472" s="147"/>
      <c r="K472" s="147"/>
      <c r="L472" s="99"/>
      <c r="M472" s="99"/>
      <c r="N472" s="99"/>
      <c r="O472" s="5"/>
      <c r="P472" s="5"/>
      <c r="Q472" s="5"/>
      <c r="R472" s="99"/>
      <c r="S472" s="154"/>
      <c r="T472" s="9"/>
    </row>
    <row r="473" spans="2:20" ht="9.65" customHeight="1" thickBot="1" x14ac:dyDescent="0.4">
      <c r="B473" s="8"/>
      <c r="C473" s="186"/>
      <c r="D473" s="186"/>
      <c r="E473" s="186"/>
      <c r="F473" s="186"/>
      <c r="G473" s="186"/>
      <c r="H473" s="186"/>
      <c r="I473" s="186"/>
      <c r="J473" s="60"/>
      <c r="K473" s="60"/>
      <c r="L473" s="186"/>
      <c r="M473" s="186"/>
      <c r="N473" s="186"/>
      <c r="O473" s="186"/>
      <c r="P473" s="186"/>
      <c r="Q473" s="186"/>
      <c r="R473" s="102"/>
      <c r="S473" s="102"/>
      <c r="T473" s="9"/>
    </row>
    <row r="474" spans="2:20" ht="20.149999999999999" customHeight="1" x14ac:dyDescent="0.35">
      <c r="B474" s="8"/>
      <c r="C474" s="134"/>
      <c r="D474" s="353" t="s">
        <v>344</v>
      </c>
      <c r="E474" s="353"/>
      <c r="F474" s="353"/>
      <c r="G474" s="353"/>
      <c r="H474" s="353"/>
      <c r="I474" s="353"/>
      <c r="J474" s="353"/>
      <c r="K474" s="353"/>
      <c r="L474" s="135"/>
      <c r="M474" s="135"/>
      <c r="N474" s="135"/>
      <c r="O474" s="135"/>
      <c r="P474" s="135"/>
      <c r="Q474" s="135"/>
      <c r="R474" s="135"/>
      <c r="S474" s="142"/>
      <c r="T474" s="9"/>
    </row>
    <row r="475" spans="2:20" ht="8.15" customHeight="1" x14ac:dyDescent="0.35">
      <c r="B475" s="8"/>
      <c r="C475" s="108"/>
      <c r="D475" s="186"/>
      <c r="E475" s="186"/>
      <c r="F475" s="186"/>
      <c r="G475" s="186"/>
      <c r="H475" s="186"/>
      <c r="I475" s="186"/>
      <c r="J475" s="60"/>
      <c r="K475" s="60"/>
      <c r="L475" s="186"/>
      <c r="Q475" s="186"/>
      <c r="R475" s="102"/>
      <c r="S475" s="109"/>
      <c r="T475" s="9"/>
    </row>
    <row r="476" spans="2:20" ht="20.149999999999999" customHeight="1" x14ac:dyDescent="0.35">
      <c r="B476" s="8"/>
      <c r="C476" s="108"/>
      <c r="D476" s="352" t="s">
        <v>345</v>
      </c>
      <c r="E476" s="352"/>
      <c r="F476" s="352"/>
      <c r="G476" s="352"/>
      <c r="H476" s="352"/>
      <c r="I476" s="352"/>
      <c r="J476" s="352"/>
      <c r="K476" s="352"/>
      <c r="L476" s="352"/>
      <c r="M476" s="352"/>
      <c r="N476" s="352"/>
      <c r="O476" s="352"/>
      <c r="P476" s="352"/>
      <c r="Q476" s="352"/>
      <c r="R476" s="352"/>
      <c r="S476" s="151"/>
      <c r="T476" s="9"/>
    </row>
    <row r="477" spans="2:20" ht="20.149999999999999" customHeight="1" x14ac:dyDescent="0.35">
      <c r="B477" s="8"/>
      <c r="C477" s="108"/>
      <c r="D477" s="199" t="s">
        <v>334</v>
      </c>
      <c r="E477" s="199"/>
      <c r="F477" s="199"/>
      <c r="G477" s="199"/>
      <c r="H477" s="199"/>
      <c r="I477" s="199"/>
      <c r="J477" s="199"/>
      <c r="K477" s="199"/>
      <c r="L477" s="199"/>
      <c r="M477" s="199"/>
      <c r="N477" s="288" t="str">
        <f>IF(OR(O154 = "Select from the drop-down",O154 = ""),"Not Requested ",O154)</f>
        <v xml:space="preserve">Not Requested </v>
      </c>
      <c r="O477" s="288"/>
      <c r="P477" s="288"/>
      <c r="Q477" s="288"/>
      <c r="R477" s="179"/>
      <c r="S477" s="149"/>
      <c r="T477" s="9"/>
    </row>
    <row r="478" spans="2:20" ht="20.149999999999999" customHeight="1" x14ac:dyDescent="0.35">
      <c r="B478" s="8"/>
      <c r="C478" s="108"/>
      <c r="D478" s="199" t="s">
        <v>339</v>
      </c>
      <c r="E478" s="199"/>
      <c r="F478" s="199"/>
      <c r="G478" s="199"/>
      <c r="H478" s="199"/>
      <c r="I478" s="199"/>
      <c r="J478" s="199"/>
      <c r="K478" s="199"/>
      <c r="L478" s="199"/>
      <c r="M478" s="199"/>
      <c r="N478" s="179" t="s">
        <v>333</v>
      </c>
      <c r="O478" s="202"/>
      <c r="P478" s="202"/>
      <c r="Q478" s="202"/>
      <c r="R478" s="186" t="s">
        <v>338</v>
      </c>
      <c r="S478" s="149"/>
      <c r="T478" s="9"/>
    </row>
    <row r="479" spans="2:20" ht="8.15" customHeight="1" x14ac:dyDescent="0.35">
      <c r="B479" s="8"/>
      <c r="C479" s="100"/>
      <c r="D479" s="186"/>
      <c r="E479" s="186"/>
      <c r="F479" s="186"/>
      <c r="G479" s="186"/>
      <c r="H479" s="186"/>
      <c r="I479" s="186"/>
      <c r="J479" s="60"/>
      <c r="K479" s="60"/>
      <c r="L479" s="186"/>
      <c r="M479" s="186"/>
      <c r="N479" s="186"/>
      <c r="O479" s="186"/>
      <c r="P479" s="186"/>
      <c r="Q479" s="186"/>
      <c r="R479" s="102"/>
      <c r="S479" s="109"/>
      <c r="T479" s="9"/>
    </row>
    <row r="480" spans="2:20" ht="20.149999999999999" customHeight="1" x14ac:dyDescent="0.35">
      <c r="B480" s="8"/>
      <c r="C480" s="108"/>
      <c r="D480" s="199" t="s">
        <v>342</v>
      </c>
      <c r="E480" s="199"/>
      <c r="F480" s="199"/>
      <c r="G480" s="199"/>
      <c r="H480" s="285">
        <f>K158</f>
        <v>0</v>
      </c>
      <c r="I480" s="285"/>
      <c r="J480" s="132"/>
      <c r="K480" s="186"/>
      <c r="L480" s="186"/>
      <c r="M480" s="186"/>
      <c r="N480" s="93"/>
      <c r="O480" s="93"/>
      <c r="P480" s="93"/>
      <c r="Q480" s="93"/>
      <c r="R480" s="186"/>
      <c r="S480" s="138"/>
      <c r="T480" s="9"/>
    </row>
    <row r="481" spans="2:20" ht="9.65" customHeight="1" x14ac:dyDescent="0.35">
      <c r="B481" s="8"/>
      <c r="C481" s="100"/>
      <c r="D481" s="186"/>
      <c r="E481" s="186"/>
      <c r="F481" s="186"/>
      <c r="G481" s="186"/>
      <c r="H481" s="186"/>
      <c r="I481" s="186"/>
      <c r="J481" s="60"/>
      <c r="K481" s="60"/>
      <c r="L481" s="186"/>
      <c r="M481" s="186"/>
      <c r="N481" s="186"/>
      <c r="O481" s="93"/>
      <c r="P481" s="93"/>
      <c r="Q481" s="93"/>
      <c r="R481" s="186"/>
      <c r="S481" s="138"/>
      <c r="T481" s="9"/>
    </row>
    <row r="482" spans="2:20" ht="20.149999999999999" customHeight="1" x14ac:dyDescent="0.35">
      <c r="B482" s="8"/>
      <c r="C482" s="145"/>
      <c r="D482" s="200" t="s">
        <v>365</v>
      </c>
      <c r="E482" s="200"/>
      <c r="F482" s="200"/>
      <c r="G482" s="200"/>
      <c r="H482" s="200"/>
      <c r="I482" s="200"/>
      <c r="J482" s="200"/>
      <c r="K482" s="337">
        <f>O478*H480</f>
        <v>0</v>
      </c>
      <c r="L482" s="337"/>
      <c r="M482" s="337"/>
      <c r="N482" s="146"/>
      <c r="O482" s="146"/>
      <c r="P482" s="146"/>
      <c r="Q482" s="93"/>
      <c r="R482" s="93"/>
      <c r="S482" s="9"/>
      <c r="T482" s="9"/>
    </row>
    <row r="483" spans="2:20" ht="9.65" customHeight="1" thickBot="1" x14ac:dyDescent="0.4">
      <c r="B483" s="8"/>
      <c r="C483" s="153"/>
      <c r="D483" s="99"/>
      <c r="E483" s="99"/>
      <c r="F483" s="99"/>
      <c r="G483" s="99"/>
      <c r="H483" s="99"/>
      <c r="I483" s="99"/>
      <c r="J483" s="147"/>
      <c r="K483" s="147"/>
      <c r="L483" s="99"/>
      <c r="M483" s="99"/>
      <c r="N483" s="99"/>
      <c r="O483" s="5"/>
      <c r="P483" s="5"/>
      <c r="Q483" s="5"/>
      <c r="R483" s="99"/>
      <c r="S483" s="154"/>
      <c r="T483" s="9"/>
    </row>
    <row r="484" spans="2:20" ht="9.65" customHeight="1" thickBot="1" x14ac:dyDescent="0.4">
      <c r="B484" s="8"/>
      <c r="C484" s="186"/>
      <c r="D484" s="186"/>
      <c r="E484" s="186"/>
      <c r="F484" s="186"/>
      <c r="G484" s="186"/>
      <c r="H484" s="186"/>
      <c r="I484" s="186"/>
      <c r="J484" s="60"/>
      <c r="K484" s="60"/>
      <c r="L484" s="186"/>
      <c r="M484" s="186"/>
      <c r="N484" s="186"/>
      <c r="O484" s="186"/>
      <c r="P484" s="186"/>
      <c r="Q484" s="186"/>
      <c r="R484" s="102"/>
      <c r="S484" s="102"/>
      <c r="T484" s="9"/>
    </row>
    <row r="485" spans="2:20" ht="20.149999999999999" customHeight="1" x14ac:dyDescent="0.35">
      <c r="B485" s="8"/>
      <c r="C485" s="134"/>
      <c r="D485" s="353" t="s">
        <v>346</v>
      </c>
      <c r="E485" s="353"/>
      <c r="F485" s="353"/>
      <c r="G485" s="353"/>
      <c r="H485" s="353"/>
      <c r="I485" s="353"/>
      <c r="J485" s="353"/>
      <c r="K485" s="353"/>
      <c r="L485" s="353"/>
      <c r="M485" s="353"/>
      <c r="N485" s="353"/>
      <c r="O485" s="353"/>
      <c r="P485" s="353"/>
      <c r="Q485" s="353"/>
      <c r="R485" s="353"/>
      <c r="S485" s="142"/>
      <c r="T485" s="9"/>
    </row>
    <row r="486" spans="2:20" ht="8.15" customHeight="1" x14ac:dyDescent="0.35">
      <c r="B486" s="8"/>
      <c r="C486" s="108"/>
      <c r="D486" s="186"/>
      <c r="E486" s="186"/>
      <c r="F486" s="186"/>
      <c r="G486" s="186"/>
      <c r="H486" s="186"/>
      <c r="I486" s="186"/>
      <c r="J486" s="60"/>
      <c r="K486" s="60"/>
      <c r="L486" s="186"/>
      <c r="M486" s="93"/>
      <c r="N486" s="93"/>
      <c r="O486" s="93"/>
      <c r="P486" s="93"/>
      <c r="Q486" s="186"/>
      <c r="R486" s="102"/>
      <c r="S486" s="109"/>
      <c r="T486" s="9"/>
    </row>
    <row r="487" spans="2:20" ht="20.149999999999999" customHeight="1" x14ac:dyDescent="0.35">
      <c r="B487" s="8"/>
      <c r="C487" s="108"/>
      <c r="D487" s="352" t="s">
        <v>340</v>
      </c>
      <c r="E487" s="352"/>
      <c r="F487" s="352"/>
      <c r="G487" s="352"/>
      <c r="H487" s="352"/>
      <c r="I487" s="352"/>
      <c r="J487" s="352"/>
      <c r="K487" s="352"/>
      <c r="L487" s="352"/>
      <c r="M487" s="202"/>
      <c r="N487" s="202"/>
      <c r="O487" s="202"/>
      <c r="P487" s="93"/>
      <c r="Q487" s="93"/>
      <c r="R487" s="93"/>
      <c r="S487" s="138"/>
      <c r="T487" s="9"/>
    </row>
    <row r="488" spans="2:20" ht="8.15" customHeight="1" x14ac:dyDescent="0.35">
      <c r="B488" s="8"/>
      <c r="C488" s="100"/>
      <c r="D488" s="186"/>
      <c r="E488" s="186"/>
      <c r="F488" s="186"/>
      <c r="G488" s="186"/>
      <c r="H488" s="186"/>
      <c r="I488" s="186"/>
      <c r="J488" s="60"/>
      <c r="K488" s="60"/>
      <c r="L488" s="186"/>
      <c r="M488" s="186"/>
      <c r="N488" s="186"/>
      <c r="O488" s="186"/>
      <c r="P488" s="186"/>
      <c r="Q488" s="186"/>
      <c r="R488" s="102"/>
      <c r="S488" s="109"/>
      <c r="T488" s="9"/>
    </row>
    <row r="489" spans="2:20" ht="20.149999999999999" customHeight="1" x14ac:dyDescent="0.35">
      <c r="B489" s="8"/>
      <c r="C489" s="108"/>
      <c r="D489" s="362" t="s">
        <v>341</v>
      </c>
      <c r="E489" s="362"/>
      <c r="F489" s="362"/>
      <c r="G489" s="362"/>
      <c r="H489" s="362"/>
      <c r="I489" s="290">
        <f>K163</f>
        <v>0</v>
      </c>
      <c r="J489" s="290"/>
      <c r="K489" s="290"/>
      <c r="L489" s="150"/>
      <c r="M489" s="93"/>
      <c r="N489" s="93"/>
      <c r="O489" s="93"/>
      <c r="P489" s="93"/>
      <c r="Q489" s="93"/>
      <c r="R489" s="93"/>
      <c r="S489" s="138"/>
      <c r="T489" s="9"/>
    </row>
    <row r="490" spans="2:20" ht="8.15" customHeight="1" x14ac:dyDescent="0.35">
      <c r="B490" s="8"/>
      <c r="C490" s="100"/>
      <c r="D490" s="186"/>
      <c r="E490" s="186"/>
      <c r="F490" s="186"/>
      <c r="G490" s="186"/>
      <c r="H490" s="186"/>
      <c r="I490" s="186"/>
      <c r="J490" s="60"/>
      <c r="K490" s="60"/>
      <c r="L490" s="186"/>
      <c r="M490" s="186"/>
      <c r="N490" s="186"/>
      <c r="O490" s="186"/>
      <c r="P490" s="186"/>
      <c r="Q490" s="186"/>
      <c r="R490" s="102"/>
      <c r="S490" s="109"/>
      <c r="T490" s="9"/>
    </row>
    <row r="491" spans="2:20" ht="20.149999999999999" customHeight="1" thickBot="1" x14ac:dyDescent="0.4">
      <c r="B491" s="8"/>
      <c r="C491" s="141"/>
      <c r="D491" s="286" t="s">
        <v>370</v>
      </c>
      <c r="E491" s="286"/>
      <c r="F491" s="286"/>
      <c r="G491" s="286"/>
      <c r="H491" s="286"/>
      <c r="I491" s="286"/>
      <c r="J491" s="286"/>
      <c r="K491" s="286"/>
      <c r="L491" s="286"/>
      <c r="M491" s="286"/>
      <c r="N491" s="287">
        <f>M487*I489</f>
        <v>0</v>
      </c>
      <c r="O491" s="287"/>
      <c r="P491" s="287"/>
      <c r="Q491" s="5"/>
      <c r="R491" s="99"/>
      <c r="S491" s="116"/>
      <c r="T491" s="9"/>
    </row>
    <row r="492" spans="2:20" ht="8.15" customHeight="1" thickBot="1" x14ac:dyDescent="0.4">
      <c r="B492" s="8"/>
      <c r="C492" s="186"/>
      <c r="D492" s="186"/>
      <c r="E492" s="186"/>
      <c r="F492" s="186"/>
      <c r="G492" s="186"/>
      <c r="H492" s="186"/>
      <c r="I492" s="186"/>
      <c r="J492" s="60"/>
      <c r="K492" s="60"/>
      <c r="L492" s="186"/>
      <c r="M492" s="186"/>
      <c r="N492" s="186"/>
      <c r="O492" s="186"/>
      <c r="P492" s="186"/>
      <c r="Q492" s="186"/>
      <c r="R492" s="102"/>
      <c r="S492" s="102"/>
      <c r="T492" s="9"/>
    </row>
    <row r="493" spans="2:20" ht="20.149999999999999" customHeight="1" thickBot="1" x14ac:dyDescent="0.4">
      <c r="B493" s="8"/>
      <c r="C493" s="366" t="s">
        <v>366</v>
      </c>
      <c r="D493" s="318"/>
      <c r="E493" s="318"/>
      <c r="F493" s="318"/>
      <c r="G493" s="318"/>
      <c r="H493" s="318"/>
      <c r="I493" s="318"/>
      <c r="J493" s="318"/>
      <c r="K493" s="318"/>
      <c r="L493" s="318"/>
      <c r="M493" s="318"/>
      <c r="N493" s="318"/>
      <c r="O493" s="322">
        <f>K471+K482+N491</f>
        <v>0</v>
      </c>
      <c r="P493" s="322"/>
      <c r="Q493" s="322"/>
      <c r="R493" s="322"/>
      <c r="S493" s="177"/>
      <c r="T493" s="9"/>
    </row>
    <row r="494" spans="2:20" ht="9.65" customHeight="1" thickBot="1" x14ac:dyDescent="0.4">
      <c r="B494" s="8"/>
      <c r="C494" s="186"/>
      <c r="D494" s="186"/>
      <c r="E494" s="186"/>
      <c r="F494" s="186"/>
      <c r="G494" s="186"/>
      <c r="H494" s="186"/>
      <c r="I494" s="186"/>
      <c r="J494" s="60"/>
      <c r="K494" s="60"/>
      <c r="L494" s="186"/>
      <c r="M494" s="186"/>
      <c r="N494" s="186"/>
      <c r="O494" s="186"/>
      <c r="P494" s="186"/>
      <c r="Q494" s="186"/>
      <c r="R494" s="102"/>
      <c r="S494" s="102"/>
      <c r="T494" s="9"/>
    </row>
    <row r="495" spans="2:20" ht="20.149999999999999" customHeight="1" thickBot="1" x14ac:dyDescent="0.4">
      <c r="B495" s="8"/>
      <c r="C495" s="166"/>
      <c r="D495" s="318" t="s">
        <v>19</v>
      </c>
      <c r="E495" s="318"/>
      <c r="F495" s="318"/>
      <c r="G495" s="318"/>
      <c r="H495" s="364"/>
      <c r="I495" s="364"/>
      <c r="J495" s="364"/>
      <c r="K495" s="167"/>
      <c r="L495" s="167"/>
      <c r="M495" s="167"/>
      <c r="N495" s="167"/>
      <c r="O495" s="167"/>
      <c r="P495" s="167"/>
      <c r="Q495" s="168"/>
      <c r="R495" s="168"/>
      <c r="S495" s="169"/>
      <c r="T495" s="9"/>
    </row>
    <row r="496" spans="2:20" ht="8.15" customHeight="1" thickBot="1" x14ac:dyDescent="0.4">
      <c r="B496" s="8"/>
      <c r="C496" s="186"/>
      <c r="D496" s="186"/>
      <c r="E496" s="186"/>
      <c r="F496" s="186"/>
      <c r="G496" s="186"/>
      <c r="H496" s="186"/>
      <c r="I496" s="186"/>
      <c r="J496" s="60"/>
      <c r="K496" s="60"/>
      <c r="L496" s="186"/>
      <c r="M496" s="186"/>
      <c r="N496" s="186"/>
      <c r="O496" s="186"/>
      <c r="P496" s="186"/>
      <c r="Q496" s="186"/>
      <c r="R496" s="102"/>
      <c r="S496" s="102"/>
      <c r="T496" s="9"/>
    </row>
    <row r="497" spans="2:20" ht="20.149999999999999" customHeight="1" thickBot="1" x14ac:dyDescent="0.4">
      <c r="B497" s="8"/>
      <c r="C497" s="166"/>
      <c r="D497" s="318" t="s">
        <v>364</v>
      </c>
      <c r="E497" s="318"/>
      <c r="F497" s="318"/>
      <c r="G497" s="318"/>
      <c r="H497" s="318"/>
      <c r="I497" s="318"/>
      <c r="J497" s="318"/>
      <c r="K497" s="318"/>
      <c r="L497" s="318"/>
      <c r="M497" s="318"/>
      <c r="N497" s="322">
        <f>J331+N337+L341+K347+N353+K359+N365+M369+L381+O387+N391+I397+L403+N407+K411+J423+L429+M435+N441+M448+I455+K471+K482+N491+H495</f>
        <v>0</v>
      </c>
      <c r="O497" s="322"/>
      <c r="P497" s="322"/>
      <c r="Q497" s="322"/>
      <c r="R497" s="168"/>
      <c r="S497" s="169"/>
      <c r="T497" s="9"/>
    </row>
    <row r="498" spans="2:20" ht="10.4" customHeight="1" thickBot="1" x14ac:dyDescent="0.4">
      <c r="B498" s="11"/>
      <c r="C498" s="5"/>
      <c r="D498" s="5"/>
      <c r="E498" s="5"/>
      <c r="F498" s="5"/>
      <c r="G498" s="5"/>
      <c r="H498" s="5"/>
      <c r="I498" s="5"/>
      <c r="J498" s="5"/>
      <c r="K498" s="5"/>
      <c r="L498" s="5"/>
      <c r="M498" s="5"/>
      <c r="N498" s="5"/>
      <c r="O498" s="5"/>
      <c r="P498" s="5"/>
      <c r="Q498" s="5"/>
      <c r="R498" s="5"/>
      <c r="S498" s="5"/>
      <c r="T498" s="12"/>
    </row>
    <row r="499" spans="2:20" ht="20.5" customHeight="1" thickBot="1" x14ac:dyDescent="0.4">
      <c r="B499" s="280" t="s">
        <v>316</v>
      </c>
      <c r="C499" s="281"/>
      <c r="D499" s="281"/>
      <c r="E499" s="281"/>
      <c r="F499" s="281"/>
      <c r="G499" s="281"/>
      <c r="H499" s="281"/>
      <c r="I499" s="281"/>
      <c r="J499" s="281"/>
      <c r="K499" s="281"/>
      <c r="L499" s="281"/>
      <c r="M499" s="281"/>
      <c r="N499" s="281"/>
      <c r="O499" s="281"/>
      <c r="P499" s="281"/>
      <c r="Q499" s="281"/>
      <c r="R499" s="281"/>
      <c r="S499" s="281"/>
      <c r="T499" s="282"/>
    </row>
    <row r="500" spans="2:20" ht="8.15" customHeight="1" x14ac:dyDescent="0.35">
      <c r="B500" s="6"/>
      <c r="C500" s="2"/>
      <c r="D500" s="2"/>
      <c r="E500" s="2"/>
      <c r="F500" s="2"/>
      <c r="G500" s="2"/>
      <c r="H500" s="2"/>
      <c r="I500" s="2"/>
      <c r="J500" s="17"/>
      <c r="K500" s="17"/>
      <c r="L500" s="2"/>
      <c r="M500" s="2"/>
      <c r="N500" s="2"/>
      <c r="O500" s="2"/>
      <c r="P500" s="2"/>
      <c r="Q500" s="2"/>
      <c r="R500" s="18"/>
      <c r="S500" s="18"/>
      <c r="T500" s="7"/>
    </row>
    <row r="501" spans="2:20" ht="20" customHeight="1" x14ac:dyDescent="0.35">
      <c r="B501" s="8"/>
      <c r="C501" s="222" t="s">
        <v>4</v>
      </c>
      <c r="D501" s="222"/>
      <c r="E501" s="222"/>
      <c r="F501" s="222"/>
      <c r="G501" s="223" t="str">
        <f>$G$12</f>
        <v xml:space="preserve"> </v>
      </c>
      <c r="H501" s="224"/>
      <c r="I501" s="224"/>
      <c r="J501" s="224"/>
      <c r="K501" s="224"/>
      <c r="L501" s="224"/>
      <c r="M501" s="224"/>
      <c r="N501" s="224"/>
      <c r="O501" s="225" t="s">
        <v>22</v>
      </c>
      <c r="P501" s="225"/>
      <c r="Q501" s="225"/>
      <c r="R501" s="223" t="str">
        <f>$R$12</f>
        <v xml:space="preserve"> </v>
      </c>
      <c r="S501" s="224"/>
      <c r="T501" s="9"/>
    </row>
    <row r="502" spans="2:20" ht="6.65" customHeight="1" x14ac:dyDescent="0.35">
      <c r="B502" s="8"/>
      <c r="C502" s="186"/>
      <c r="D502" s="186"/>
      <c r="E502" s="186"/>
      <c r="F502" s="186"/>
      <c r="G502" s="186"/>
      <c r="H502" s="186"/>
      <c r="I502" s="186"/>
      <c r="J502" s="186"/>
      <c r="K502" s="186"/>
      <c r="L502" s="186"/>
      <c r="M502" s="186"/>
      <c r="N502" s="186"/>
      <c r="O502" s="186"/>
      <c r="P502" s="186"/>
      <c r="Q502" s="186"/>
      <c r="R502" s="186"/>
      <c r="S502" s="186"/>
      <c r="T502" s="9"/>
    </row>
    <row r="503" spans="2:20" ht="20.149999999999999" customHeight="1" x14ac:dyDescent="0.35">
      <c r="B503" s="8"/>
      <c r="C503" s="365" t="s">
        <v>31</v>
      </c>
      <c r="D503" s="365"/>
      <c r="E503" s="365"/>
      <c r="F503" s="365"/>
      <c r="G503" s="365"/>
      <c r="H503" s="365"/>
      <c r="I503" s="365"/>
      <c r="J503" s="365"/>
      <c r="K503" s="365"/>
      <c r="L503" s="365"/>
      <c r="M503" s="365"/>
      <c r="N503" s="335" t="str">
        <f>N214</f>
        <v>Select</v>
      </c>
      <c r="O503" s="335"/>
      <c r="P503" s="335"/>
      <c r="Q503" s="155" t="s">
        <v>30</v>
      </c>
      <c r="R503" s="110" t="s">
        <v>37</v>
      </c>
      <c r="S503" s="111">
        <f>S7</f>
        <v>0</v>
      </c>
      <c r="T503" s="19"/>
    </row>
    <row r="504" spans="2:20" ht="8.15" customHeight="1" thickBot="1" x14ac:dyDescent="0.4">
      <c r="B504" s="8"/>
      <c r="C504" s="186"/>
      <c r="D504" s="186"/>
      <c r="E504" s="186"/>
      <c r="F504" s="186"/>
      <c r="G504" s="186"/>
      <c r="H504" s="186"/>
      <c r="I504" s="186"/>
      <c r="J504" s="60"/>
      <c r="K504" s="60"/>
      <c r="L504" s="186"/>
      <c r="M504" s="186"/>
      <c r="N504" s="186"/>
      <c r="O504" s="186"/>
      <c r="P504" s="186"/>
      <c r="Q504" s="186"/>
      <c r="R504" s="102"/>
      <c r="S504" s="102"/>
      <c r="T504" s="9"/>
    </row>
    <row r="505" spans="2:20" ht="14.5" customHeight="1" x14ac:dyDescent="0.35">
      <c r="B505" s="8"/>
      <c r="C505" s="329" t="s">
        <v>348</v>
      </c>
      <c r="D505" s="330"/>
      <c r="E505" s="330"/>
      <c r="F505" s="330"/>
      <c r="G505" s="330"/>
      <c r="H505" s="330"/>
      <c r="I505" s="330"/>
      <c r="J505" s="330"/>
      <c r="K505" s="330"/>
      <c r="L505" s="330"/>
      <c r="M505" s="330"/>
      <c r="N505" s="330"/>
      <c r="O505" s="331"/>
      <c r="P505" s="323">
        <f>P242+P280+P318+N497</f>
        <v>0</v>
      </c>
      <c r="Q505" s="324"/>
      <c r="R505" s="324"/>
      <c r="S505" s="325"/>
      <c r="T505" s="9"/>
    </row>
    <row r="506" spans="2:20" ht="30" customHeight="1" thickBot="1" x14ac:dyDescent="0.4">
      <c r="B506" s="8"/>
      <c r="C506" s="332"/>
      <c r="D506" s="333"/>
      <c r="E506" s="333"/>
      <c r="F506" s="333"/>
      <c r="G506" s="333"/>
      <c r="H506" s="333"/>
      <c r="I506" s="333"/>
      <c r="J506" s="333"/>
      <c r="K506" s="333"/>
      <c r="L506" s="333"/>
      <c r="M506" s="333"/>
      <c r="N506" s="333"/>
      <c r="O506" s="334"/>
      <c r="P506" s="326"/>
      <c r="Q506" s="327"/>
      <c r="R506" s="327"/>
      <c r="S506" s="328"/>
      <c r="T506" s="9"/>
    </row>
    <row r="507" spans="2:20" ht="15.5" x14ac:dyDescent="0.35">
      <c r="B507" s="8"/>
      <c r="C507" s="186"/>
      <c r="D507" s="156"/>
      <c r="E507" s="89"/>
      <c r="F507" s="89"/>
      <c r="G507" s="89"/>
      <c r="H507" s="89"/>
      <c r="I507" s="89"/>
      <c r="J507" s="89"/>
      <c r="K507" s="89"/>
      <c r="L507" s="89"/>
      <c r="M507" s="89"/>
      <c r="N507" s="89"/>
      <c r="O507" s="89"/>
      <c r="P507" s="89"/>
      <c r="Q507" s="89"/>
      <c r="R507" s="89"/>
      <c r="S507" s="186"/>
      <c r="T507" s="9"/>
    </row>
    <row r="508" spans="2:20" ht="20" customHeight="1" x14ac:dyDescent="0.35">
      <c r="B508" s="8"/>
      <c r="C508" s="199" t="s">
        <v>373</v>
      </c>
      <c r="D508" s="199"/>
      <c r="E508" s="199"/>
      <c r="F508" s="199"/>
      <c r="G508" s="199"/>
      <c r="H508" s="199"/>
      <c r="I508" s="363" t="s">
        <v>307</v>
      </c>
      <c r="J508" s="363"/>
      <c r="K508" s="92"/>
      <c r="L508" s="92"/>
      <c r="M508" s="102"/>
      <c r="N508" s="92"/>
      <c r="O508" s="92"/>
      <c r="P508" s="102"/>
      <c r="Q508" s="89"/>
      <c r="R508" s="157"/>
      <c r="S508" s="157"/>
      <c r="T508" s="9"/>
    </row>
    <row r="509" spans="2:20" ht="15.5" x14ac:dyDescent="0.35">
      <c r="B509" s="8"/>
      <c r="C509" s="186"/>
      <c r="D509" s="156"/>
      <c r="E509" s="89"/>
      <c r="F509" s="89"/>
      <c r="G509" s="89"/>
      <c r="H509" s="89"/>
      <c r="I509" s="89"/>
      <c r="J509" s="89"/>
      <c r="K509" s="89"/>
      <c r="L509" s="89"/>
      <c r="M509" s="89"/>
      <c r="N509" s="89"/>
      <c r="O509" s="89"/>
      <c r="P509" s="89"/>
      <c r="Q509" s="89"/>
      <c r="R509" s="89"/>
      <c r="S509" s="186"/>
      <c r="T509" s="9"/>
    </row>
    <row r="510" spans="2:20" ht="20" customHeight="1" x14ac:dyDescent="0.35">
      <c r="B510" s="8"/>
      <c r="C510" s="199" t="s">
        <v>371</v>
      </c>
      <c r="D510" s="199"/>
      <c r="E510" s="199"/>
      <c r="F510" s="199"/>
      <c r="G510" s="199"/>
      <c r="H510" s="199"/>
      <c r="I510" s="199"/>
      <c r="J510" s="199"/>
      <c r="K510" s="199"/>
      <c r="L510" s="199"/>
      <c r="M510" s="199"/>
      <c r="N510" s="199"/>
      <c r="O510" s="363" t="s">
        <v>307</v>
      </c>
      <c r="P510" s="363"/>
      <c r="Q510" s="89"/>
      <c r="R510" s="157"/>
      <c r="S510" s="157"/>
      <c r="T510" s="9"/>
    </row>
    <row r="511" spans="2:20" ht="15.5" x14ac:dyDescent="0.35">
      <c r="B511" s="8"/>
      <c r="C511" s="178"/>
      <c r="D511" s="178"/>
      <c r="E511" s="178"/>
      <c r="F511" s="178"/>
      <c r="G511" s="178"/>
      <c r="H511" s="178"/>
      <c r="I511" s="89"/>
      <c r="J511" s="89"/>
      <c r="K511" s="92"/>
      <c r="L511" s="92"/>
      <c r="M511" s="156"/>
      <c r="N511" s="92"/>
      <c r="O511" s="92"/>
      <c r="P511" s="157"/>
      <c r="Q511" s="89"/>
      <c r="R511" s="157"/>
      <c r="S511" s="157"/>
      <c r="T511" s="9"/>
    </row>
    <row r="512" spans="2:20" ht="15.5" x14ac:dyDescent="0.35">
      <c r="B512" s="8"/>
      <c r="C512" s="158"/>
      <c r="D512" s="183"/>
      <c r="E512" s="183"/>
      <c r="F512" s="183"/>
      <c r="G512" s="183"/>
      <c r="H512" s="183"/>
      <c r="I512" s="105"/>
      <c r="J512" s="105"/>
      <c r="K512" s="94"/>
      <c r="L512" s="94"/>
      <c r="M512" s="159"/>
      <c r="N512" s="94"/>
      <c r="O512" s="94"/>
      <c r="P512" s="160"/>
      <c r="Q512" s="105"/>
      <c r="R512" s="160"/>
      <c r="S512" s="161"/>
      <c r="T512" s="9"/>
    </row>
    <row r="513" spans="2:20" ht="30" customHeight="1" x14ac:dyDescent="0.35">
      <c r="B513" s="8"/>
      <c r="C513" s="355" t="s">
        <v>318</v>
      </c>
      <c r="D513" s="307"/>
      <c r="E513" s="307"/>
      <c r="F513" s="307"/>
      <c r="G513" s="356" t="str">
        <f>G198</f>
        <v>Select from the drop-down menu</v>
      </c>
      <c r="H513" s="356"/>
      <c r="I513" s="356"/>
      <c r="J513" s="356"/>
      <c r="K513" s="356"/>
      <c r="L513" s="356"/>
      <c r="M513" s="356"/>
      <c r="N513" s="356"/>
      <c r="O513" s="356"/>
      <c r="P513" s="356"/>
      <c r="Q513" s="356"/>
      <c r="R513" s="356"/>
      <c r="S513" s="357"/>
      <c r="T513" s="9"/>
    </row>
    <row r="514" spans="2:20" ht="15.5" x14ac:dyDescent="0.35">
      <c r="B514" s="8"/>
      <c r="C514" s="80"/>
      <c r="D514" s="156"/>
      <c r="E514" s="186"/>
      <c r="F514" s="186"/>
      <c r="G514" s="186"/>
      <c r="H514" s="186"/>
      <c r="I514" s="186"/>
      <c r="J514" s="186"/>
      <c r="K514" s="186"/>
      <c r="L514" s="186"/>
      <c r="M514" s="186"/>
      <c r="N514" s="186"/>
      <c r="O514" s="186"/>
      <c r="P514" s="186"/>
      <c r="Q514" s="186"/>
      <c r="R514" s="186"/>
      <c r="S514" s="83"/>
      <c r="T514" s="9"/>
    </row>
    <row r="515" spans="2:20" ht="24" customHeight="1" x14ac:dyDescent="0.35">
      <c r="B515" s="8"/>
      <c r="C515" s="215" t="s">
        <v>20</v>
      </c>
      <c r="D515" s="199"/>
      <c r="E515" s="199"/>
      <c r="F515" s="186"/>
      <c r="G515" s="243"/>
      <c r="H515" s="243"/>
      <c r="I515" s="243"/>
      <c r="J515" s="243"/>
      <c r="K515" s="243"/>
      <c r="L515" s="243"/>
      <c r="M515" s="243"/>
      <c r="N515" s="243"/>
      <c r="O515" s="243"/>
      <c r="P515" s="319" t="s">
        <v>0</v>
      </c>
      <c r="Q515" s="319"/>
      <c r="R515" s="320"/>
      <c r="S515" s="321"/>
      <c r="T515" s="9"/>
    </row>
    <row r="516" spans="2:20" ht="15.5" x14ac:dyDescent="0.35">
      <c r="B516" s="8"/>
      <c r="C516" s="80"/>
      <c r="D516" s="156"/>
      <c r="E516" s="186"/>
      <c r="F516" s="186"/>
      <c r="G516" s="186"/>
      <c r="H516" s="186"/>
      <c r="I516" s="186"/>
      <c r="J516" s="186"/>
      <c r="K516" s="186"/>
      <c r="L516" s="186"/>
      <c r="M516" s="186"/>
      <c r="N516" s="186"/>
      <c r="O516" s="186"/>
      <c r="P516" s="186"/>
      <c r="Q516" s="186"/>
      <c r="R516" s="186"/>
      <c r="S516" s="83"/>
      <c r="T516" s="9"/>
    </row>
    <row r="517" spans="2:20" ht="24" customHeight="1" x14ac:dyDescent="0.35">
      <c r="B517" s="8"/>
      <c r="C517" s="215" t="s">
        <v>162</v>
      </c>
      <c r="D517" s="199"/>
      <c r="E517" s="199"/>
      <c r="F517" s="199"/>
      <c r="G517" s="199"/>
      <c r="H517" s="243"/>
      <c r="I517" s="243"/>
      <c r="J517" s="243"/>
      <c r="K517" s="243"/>
      <c r="L517" s="243"/>
      <c r="M517" s="243"/>
      <c r="N517" s="243"/>
      <c r="O517" s="157"/>
      <c r="P517" s="157"/>
      <c r="Q517" s="157"/>
      <c r="R517" s="157"/>
      <c r="S517" s="162"/>
      <c r="T517" s="9"/>
    </row>
    <row r="518" spans="2:20" ht="15.5" x14ac:dyDescent="0.35">
      <c r="B518" s="8"/>
      <c r="C518" s="163"/>
      <c r="D518" s="182"/>
      <c r="E518" s="182"/>
      <c r="F518" s="182"/>
      <c r="G518" s="182"/>
      <c r="H518" s="182"/>
      <c r="I518" s="182"/>
      <c r="J518" s="182"/>
      <c r="K518" s="182"/>
      <c r="L518" s="182"/>
      <c r="M518" s="182"/>
      <c r="N518" s="182"/>
      <c r="O518" s="182"/>
      <c r="P518" s="164"/>
      <c r="Q518" s="164"/>
      <c r="R518" s="164"/>
      <c r="S518" s="165"/>
      <c r="T518" s="9"/>
    </row>
    <row r="519" spans="2:20" ht="15.5" x14ac:dyDescent="0.35">
      <c r="B519" s="8"/>
      <c r="C519" s="178"/>
      <c r="D519" s="178"/>
      <c r="E519" s="178"/>
      <c r="F519" s="178"/>
      <c r="G519" s="178"/>
      <c r="H519" s="178"/>
      <c r="I519" s="178"/>
      <c r="J519" s="178"/>
      <c r="K519" s="178"/>
      <c r="L519" s="178"/>
      <c r="M519" s="178"/>
      <c r="N519" s="178"/>
      <c r="O519" s="178"/>
      <c r="P519" s="157"/>
      <c r="Q519" s="157"/>
      <c r="R519" s="157"/>
      <c r="S519" s="157"/>
      <c r="T519" s="9"/>
    </row>
    <row r="520" spans="2:20" ht="15.5" x14ac:dyDescent="0.35">
      <c r="B520" s="8"/>
      <c r="C520" s="76"/>
      <c r="D520" s="159"/>
      <c r="E520" s="105"/>
      <c r="F520" s="105"/>
      <c r="G520" s="105"/>
      <c r="H520" s="105"/>
      <c r="I520" s="105"/>
      <c r="J520" s="105"/>
      <c r="K520" s="105"/>
      <c r="L520" s="105"/>
      <c r="M520" s="105"/>
      <c r="N520" s="105"/>
      <c r="O520" s="105"/>
      <c r="P520" s="105"/>
      <c r="Q520" s="105"/>
      <c r="R520" s="105"/>
      <c r="S520" s="125"/>
      <c r="T520" s="9"/>
    </row>
    <row r="521" spans="2:20" ht="30" customHeight="1" x14ac:dyDescent="0.35">
      <c r="B521" s="8"/>
      <c r="C521" s="358" t="s">
        <v>347</v>
      </c>
      <c r="D521" s="359"/>
      <c r="E521" s="359"/>
      <c r="F521" s="359"/>
      <c r="G521" s="360" t="str">
        <f>IF(OR((G204="Select from the drop-down menu if Contractor #2 is needed for the Joint Quick Quote Option"),(G204="")),"This is not a Joint Quick Quote", G204)</f>
        <v>This is not a Joint Quick Quote</v>
      </c>
      <c r="H521" s="360"/>
      <c r="I521" s="360"/>
      <c r="J521" s="360"/>
      <c r="K521" s="360"/>
      <c r="L521" s="360"/>
      <c r="M521" s="360"/>
      <c r="N521" s="360"/>
      <c r="O521" s="360"/>
      <c r="P521" s="360"/>
      <c r="Q521" s="360"/>
      <c r="R521" s="360"/>
      <c r="S521" s="361"/>
      <c r="T521" s="9"/>
    </row>
    <row r="522" spans="2:20" ht="15.5" x14ac:dyDescent="0.35">
      <c r="B522" s="8"/>
      <c r="C522" s="80"/>
      <c r="D522" s="156"/>
      <c r="E522" s="186"/>
      <c r="F522" s="186"/>
      <c r="G522" s="186"/>
      <c r="H522" s="186"/>
      <c r="I522" s="186"/>
      <c r="J522" s="186"/>
      <c r="K522" s="186"/>
      <c r="L522" s="186"/>
      <c r="M522" s="186"/>
      <c r="N522" s="186"/>
      <c r="O522" s="186"/>
      <c r="P522" s="186"/>
      <c r="Q522" s="186"/>
      <c r="R522" s="186"/>
      <c r="S522" s="83"/>
      <c r="T522" s="9"/>
    </row>
    <row r="523" spans="2:20" ht="24" customHeight="1" x14ac:dyDescent="0.35">
      <c r="B523" s="8"/>
      <c r="C523" s="215" t="s">
        <v>20</v>
      </c>
      <c r="D523" s="199"/>
      <c r="E523" s="199"/>
      <c r="F523" s="186"/>
      <c r="G523" s="243"/>
      <c r="H523" s="243"/>
      <c r="I523" s="243"/>
      <c r="J523" s="243"/>
      <c r="K523" s="243"/>
      <c r="L523" s="243"/>
      <c r="M523" s="243"/>
      <c r="N523" s="243"/>
      <c r="O523" s="243"/>
      <c r="P523" s="319" t="s">
        <v>0</v>
      </c>
      <c r="Q523" s="319"/>
      <c r="R523" s="320"/>
      <c r="S523" s="321"/>
      <c r="T523" s="9"/>
    </row>
    <row r="524" spans="2:20" ht="15.5" x14ac:dyDescent="0.35">
      <c r="B524" s="8"/>
      <c r="C524" s="80"/>
      <c r="D524" s="156"/>
      <c r="E524" s="186"/>
      <c r="F524" s="186"/>
      <c r="G524" s="186"/>
      <c r="H524" s="186"/>
      <c r="I524" s="186"/>
      <c r="J524" s="186"/>
      <c r="K524" s="186"/>
      <c r="L524" s="186"/>
      <c r="M524" s="186"/>
      <c r="N524" s="186"/>
      <c r="O524" s="186"/>
      <c r="P524" s="186"/>
      <c r="Q524" s="186"/>
      <c r="R524" s="186"/>
      <c r="S524" s="83"/>
      <c r="T524" s="9"/>
    </row>
    <row r="525" spans="2:20" ht="24" customHeight="1" x14ac:dyDescent="0.35">
      <c r="B525" s="8"/>
      <c r="C525" s="215" t="s">
        <v>161</v>
      </c>
      <c r="D525" s="199"/>
      <c r="E525" s="199"/>
      <c r="F525" s="199"/>
      <c r="G525" s="199"/>
      <c r="H525" s="243"/>
      <c r="I525" s="243"/>
      <c r="J525" s="243"/>
      <c r="K525" s="243"/>
      <c r="L525" s="243"/>
      <c r="M525" s="243"/>
      <c r="N525" s="243"/>
      <c r="O525" s="157"/>
      <c r="P525" s="157"/>
      <c r="Q525" s="157"/>
      <c r="R525" s="157"/>
      <c r="S525" s="162"/>
      <c r="T525" s="9"/>
    </row>
    <row r="526" spans="2:20" ht="15.5" x14ac:dyDescent="0.35">
      <c r="B526" s="8"/>
      <c r="C526" s="163"/>
      <c r="D526" s="182"/>
      <c r="E526" s="182"/>
      <c r="F526" s="182"/>
      <c r="G526" s="182"/>
      <c r="H526" s="182"/>
      <c r="I526" s="182"/>
      <c r="J526" s="182"/>
      <c r="K526" s="182"/>
      <c r="L526" s="182"/>
      <c r="M526" s="182"/>
      <c r="N526" s="182"/>
      <c r="O526" s="182"/>
      <c r="P526" s="164"/>
      <c r="Q526" s="164"/>
      <c r="R526" s="164"/>
      <c r="S526" s="165"/>
      <c r="T526" s="9"/>
    </row>
    <row r="527" spans="2:20" ht="15.5" x14ac:dyDescent="0.35">
      <c r="B527" s="8"/>
      <c r="C527" s="186"/>
      <c r="D527" s="156"/>
      <c r="E527" s="89"/>
      <c r="F527" s="89"/>
      <c r="G527" s="89"/>
      <c r="H527" s="89"/>
      <c r="I527" s="89"/>
      <c r="J527" s="89"/>
      <c r="K527" s="89"/>
      <c r="L527" s="89"/>
      <c r="M527" s="89"/>
      <c r="N527" s="89"/>
      <c r="O527" s="89"/>
      <c r="P527" s="89"/>
      <c r="Q527" s="89"/>
      <c r="R527" s="89"/>
      <c r="S527" s="186"/>
      <c r="T527" s="9"/>
    </row>
    <row r="528" spans="2:20" ht="14.15" customHeight="1" x14ac:dyDescent="0.35">
      <c r="B528" s="8"/>
      <c r="C528" s="309" t="s">
        <v>376</v>
      </c>
      <c r="D528" s="310"/>
      <c r="E528" s="310"/>
      <c r="F528" s="310"/>
      <c r="G528" s="310"/>
      <c r="H528" s="310"/>
      <c r="I528" s="310"/>
      <c r="J528" s="310"/>
      <c r="K528" s="310"/>
      <c r="L528" s="310"/>
      <c r="M528" s="310"/>
      <c r="N528" s="310"/>
      <c r="O528" s="310"/>
      <c r="P528" s="310"/>
      <c r="Q528" s="310"/>
      <c r="R528" s="310"/>
      <c r="S528" s="311"/>
      <c r="T528" s="9"/>
    </row>
    <row r="529" spans="2:29" x14ac:dyDescent="0.35">
      <c r="B529" s="8"/>
      <c r="C529" s="312"/>
      <c r="D529" s="313"/>
      <c r="E529" s="313"/>
      <c r="F529" s="313"/>
      <c r="G529" s="313"/>
      <c r="H529" s="313"/>
      <c r="I529" s="313"/>
      <c r="J529" s="313"/>
      <c r="K529" s="313"/>
      <c r="L529" s="313"/>
      <c r="M529" s="313"/>
      <c r="N529" s="313"/>
      <c r="O529" s="313"/>
      <c r="P529" s="313"/>
      <c r="Q529" s="313"/>
      <c r="R529" s="313"/>
      <c r="S529" s="314"/>
      <c r="T529" s="9"/>
    </row>
    <row r="530" spans="2:29" x14ac:dyDescent="0.35">
      <c r="B530" s="8"/>
      <c r="C530" s="312"/>
      <c r="D530" s="313"/>
      <c r="E530" s="313"/>
      <c r="F530" s="313"/>
      <c r="G530" s="313"/>
      <c r="H530" s="313"/>
      <c r="I530" s="313"/>
      <c r="J530" s="313"/>
      <c r="K530" s="313"/>
      <c r="L530" s="313"/>
      <c r="M530" s="313"/>
      <c r="N530" s="313"/>
      <c r="O530" s="313"/>
      <c r="P530" s="313"/>
      <c r="Q530" s="313"/>
      <c r="R530" s="313"/>
      <c r="S530" s="314"/>
      <c r="T530" s="9"/>
    </row>
    <row r="531" spans="2:29" x14ac:dyDescent="0.35">
      <c r="B531" s="8"/>
      <c r="C531" s="312"/>
      <c r="D531" s="313"/>
      <c r="E531" s="313"/>
      <c r="F531" s="313"/>
      <c r="G531" s="313"/>
      <c r="H531" s="313"/>
      <c r="I531" s="313"/>
      <c r="J531" s="313"/>
      <c r="K531" s="313"/>
      <c r="L531" s="313"/>
      <c r="M531" s="313"/>
      <c r="N531" s="313"/>
      <c r="O531" s="313"/>
      <c r="P531" s="313"/>
      <c r="Q531" s="313"/>
      <c r="R531" s="313"/>
      <c r="S531" s="314"/>
      <c r="T531" s="9"/>
    </row>
    <row r="532" spans="2:29" x14ac:dyDescent="0.35">
      <c r="B532" s="8"/>
      <c r="C532" s="312"/>
      <c r="D532" s="313"/>
      <c r="E532" s="313"/>
      <c r="F532" s="313"/>
      <c r="G532" s="313"/>
      <c r="H532" s="313"/>
      <c r="I532" s="313"/>
      <c r="J532" s="313"/>
      <c r="K532" s="313"/>
      <c r="L532" s="313"/>
      <c r="M532" s="313"/>
      <c r="N532" s="313"/>
      <c r="O532" s="313"/>
      <c r="P532" s="313"/>
      <c r="Q532" s="313"/>
      <c r="R532" s="313"/>
      <c r="S532" s="314"/>
      <c r="T532" s="9"/>
    </row>
    <row r="533" spans="2:29" x14ac:dyDescent="0.35">
      <c r="B533" s="8"/>
      <c r="C533" s="312"/>
      <c r="D533" s="313"/>
      <c r="E533" s="313"/>
      <c r="F533" s="313"/>
      <c r="G533" s="313"/>
      <c r="H533" s="313"/>
      <c r="I533" s="313"/>
      <c r="J533" s="313"/>
      <c r="K533" s="313"/>
      <c r="L533" s="313"/>
      <c r="M533" s="313"/>
      <c r="N533" s="313"/>
      <c r="O533" s="313"/>
      <c r="P533" s="313"/>
      <c r="Q533" s="313"/>
      <c r="R533" s="313"/>
      <c r="S533" s="314"/>
      <c r="T533" s="9"/>
    </row>
    <row r="534" spans="2:29" x14ac:dyDescent="0.35">
      <c r="B534" s="8"/>
      <c r="C534" s="312"/>
      <c r="D534" s="313"/>
      <c r="E534" s="313"/>
      <c r="F534" s="313"/>
      <c r="G534" s="313"/>
      <c r="H534" s="313"/>
      <c r="I534" s="313"/>
      <c r="J534" s="313"/>
      <c r="K534" s="313"/>
      <c r="L534" s="313"/>
      <c r="M534" s="313"/>
      <c r="N534" s="313"/>
      <c r="O534" s="313"/>
      <c r="P534" s="313"/>
      <c r="Q534" s="313"/>
      <c r="R534" s="313"/>
      <c r="S534" s="314"/>
      <c r="T534" s="9"/>
    </row>
    <row r="535" spans="2:29" x14ac:dyDescent="0.35">
      <c r="B535" s="8"/>
      <c r="C535" s="312"/>
      <c r="D535" s="313"/>
      <c r="E535" s="313"/>
      <c r="F535" s="313"/>
      <c r="G535" s="313"/>
      <c r="H535" s="313"/>
      <c r="I535" s="313"/>
      <c r="J535" s="313"/>
      <c r="K535" s="313"/>
      <c r="L535" s="313"/>
      <c r="M535" s="313"/>
      <c r="N535" s="313"/>
      <c r="O535" s="313"/>
      <c r="P535" s="313"/>
      <c r="Q535" s="313"/>
      <c r="R535" s="313"/>
      <c r="S535" s="314"/>
      <c r="T535" s="9"/>
    </row>
    <row r="536" spans="2:29" x14ac:dyDescent="0.35">
      <c r="B536" s="8"/>
      <c r="C536" s="312"/>
      <c r="D536" s="313"/>
      <c r="E536" s="313"/>
      <c r="F536" s="313"/>
      <c r="G536" s="313"/>
      <c r="H536" s="313"/>
      <c r="I536" s="313"/>
      <c r="J536" s="313"/>
      <c r="K536" s="313"/>
      <c r="L536" s="313"/>
      <c r="M536" s="313"/>
      <c r="N536" s="313"/>
      <c r="O536" s="313"/>
      <c r="P536" s="313"/>
      <c r="Q536" s="313"/>
      <c r="R536" s="313"/>
      <c r="S536" s="314"/>
      <c r="T536" s="9"/>
    </row>
    <row r="537" spans="2:29" ht="8.15" customHeight="1" x14ac:dyDescent="0.35">
      <c r="B537" s="8"/>
      <c r="C537" s="315"/>
      <c r="D537" s="316"/>
      <c r="E537" s="316"/>
      <c r="F537" s="316"/>
      <c r="G537" s="316"/>
      <c r="H537" s="316"/>
      <c r="I537" s="316"/>
      <c r="J537" s="316"/>
      <c r="K537" s="316"/>
      <c r="L537" s="316"/>
      <c r="M537" s="316"/>
      <c r="N537" s="316"/>
      <c r="O537" s="316"/>
      <c r="P537" s="316"/>
      <c r="Q537" s="316"/>
      <c r="R537" s="316"/>
      <c r="S537" s="317"/>
      <c r="T537" s="9"/>
    </row>
    <row r="538" spans="2:29" ht="8.15" customHeight="1" thickBot="1" x14ac:dyDescent="0.4">
      <c r="B538" s="11"/>
      <c r="C538" s="5"/>
      <c r="D538" s="5"/>
      <c r="E538" s="5"/>
      <c r="F538" s="5"/>
      <c r="G538" s="5"/>
      <c r="H538" s="5"/>
      <c r="I538" s="5"/>
      <c r="J538" s="15"/>
      <c r="K538" s="15"/>
      <c r="L538" s="5"/>
      <c r="M538" s="5"/>
      <c r="N538" s="5"/>
      <c r="O538" s="5"/>
      <c r="P538" s="5"/>
      <c r="Q538" s="5"/>
      <c r="R538" s="16"/>
      <c r="S538" s="16"/>
      <c r="T538" s="12"/>
    </row>
    <row r="540" spans="2:29" ht="14.5" x14ac:dyDescent="0.35">
      <c r="V540" s="195" t="s">
        <v>152</v>
      </c>
      <c r="W540" s="195" t="s">
        <v>26</v>
      </c>
      <c r="X540" s="195" t="s">
        <v>153</v>
      </c>
      <c r="Y540" s="195" t="s">
        <v>154</v>
      </c>
      <c r="Z540" s="195" t="s">
        <v>155</v>
      </c>
      <c r="AA540" s="195" t="s">
        <v>156</v>
      </c>
      <c r="AB540" s="25" t="s">
        <v>163</v>
      </c>
      <c r="AC540" s="25" t="s">
        <v>164</v>
      </c>
    </row>
    <row r="541" spans="2:29" x14ac:dyDescent="0.3">
      <c r="V541" s="23" t="s">
        <v>307</v>
      </c>
      <c r="W541" s="23">
        <v>1</v>
      </c>
      <c r="X541" s="1">
        <v>23</v>
      </c>
      <c r="Y541" s="1" t="s">
        <v>165</v>
      </c>
      <c r="Z541" s="1" t="s">
        <v>322</v>
      </c>
      <c r="AA541" s="1" t="s">
        <v>323</v>
      </c>
      <c r="AB541" s="1" t="s">
        <v>165</v>
      </c>
      <c r="AC541" s="1" t="s">
        <v>166</v>
      </c>
    </row>
    <row r="542" spans="2:29" x14ac:dyDescent="0.3">
      <c r="V542" s="23" t="s">
        <v>38</v>
      </c>
      <c r="W542" s="23">
        <v>2</v>
      </c>
      <c r="X542" s="1">
        <v>24</v>
      </c>
      <c r="Y542" s="24" t="s">
        <v>55</v>
      </c>
      <c r="Z542" s="24" t="s">
        <v>55</v>
      </c>
      <c r="AA542" s="24" t="s">
        <v>55</v>
      </c>
      <c r="AB542" s="196" t="s">
        <v>379</v>
      </c>
      <c r="AC542" s="196" t="s">
        <v>379</v>
      </c>
    </row>
    <row r="543" spans="2:29" x14ac:dyDescent="0.3">
      <c r="V543" s="23" t="s">
        <v>39</v>
      </c>
      <c r="W543" s="23">
        <v>3</v>
      </c>
      <c r="X543" s="1">
        <v>25</v>
      </c>
      <c r="Y543" s="24" t="s">
        <v>214</v>
      </c>
      <c r="Z543" s="24" t="s">
        <v>214</v>
      </c>
      <c r="AA543" s="24" t="s">
        <v>214</v>
      </c>
      <c r="AB543" s="196" t="s">
        <v>230</v>
      </c>
      <c r="AC543" s="196" t="s">
        <v>230</v>
      </c>
    </row>
    <row r="544" spans="2:29" ht="14.5" x14ac:dyDescent="0.35">
      <c r="V544" s="23" t="s">
        <v>40</v>
      </c>
      <c r="W544" s="23">
        <v>4</v>
      </c>
      <c r="X544" s="39"/>
      <c r="Y544" s="24" t="s">
        <v>215</v>
      </c>
      <c r="Z544" s="24" t="s">
        <v>215</v>
      </c>
      <c r="AA544" s="24" t="s">
        <v>215</v>
      </c>
      <c r="AB544" s="196" t="s">
        <v>231</v>
      </c>
      <c r="AC544" s="196" t="s">
        <v>231</v>
      </c>
    </row>
    <row r="545" spans="22:29" ht="14.5" x14ac:dyDescent="0.35">
      <c r="V545" s="23" t="s">
        <v>41</v>
      </c>
      <c r="W545" s="23">
        <v>5</v>
      </c>
      <c r="X545" s="39"/>
      <c r="Y545" s="24" t="s">
        <v>216</v>
      </c>
      <c r="Z545" s="24" t="s">
        <v>216</v>
      </c>
      <c r="AA545" s="24" t="s">
        <v>216</v>
      </c>
      <c r="AB545" s="196" t="s">
        <v>232</v>
      </c>
      <c r="AC545" s="196" t="s">
        <v>232</v>
      </c>
    </row>
    <row r="546" spans="22:29" ht="14.5" x14ac:dyDescent="0.35">
      <c r="V546" s="23" t="s">
        <v>42</v>
      </c>
      <c r="W546" s="23">
        <v>6</v>
      </c>
      <c r="X546" s="39"/>
      <c r="Y546" s="24" t="s">
        <v>217</v>
      </c>
      <c r="Z546" s="24" t="s">
        <v>217</v>
      </c>
      <c r="AA546" s="24" t="s">
        <v>217</v>
      </c>
      <c r="AB546" s="196" t="s">
        <v>233</v>
      </c>
      <c r="AC546" s="196" t="s">
        <v>233</v>
      </c>
    </row>
    <row r="547" spans="22:29" ht="14.5" x14ac:dyDescent="0.35">
      <c r="V547" s="23" t="s">
        <v>43</v>
      </c>
      <c r="W547" s="23">
        <v>7</v>
      </c>
      <c r="X547" s="39"/>
      <c r="Y547" s="24" t="s">
        <v>218</v>
      </c>
      <c r="Z547" s="24" t="s">
        <v>218</v>
      </c>
      <c r="AA547" s="24" t="s">
        <v>218</v>
      </c>
      <c r="AB547" s="196" t="s">
        <v>234</v>
      </c>
      <c r="AC547" s="196" t="s">
        <v>234</v>
      </c>
    </row>
    <row r="548" spans="22:29" ht="14.5" x14ac:dyDescent="0.35">
      <c r="V548" s="23" t="s">
        <v>44</v>
      </c>
      <c r="W548" s="23">
        <v>8</v>
      </c>
      <c r="X548" s="39"/>
      <c r="Y548" s="22" t="s">
        <v>227</v>
      </c>
      <c r="Z548" s="22" t="s">
        <v>227</v>
      </c>
      <c r="AA548" s="22" t="s">
        <v>227</v>
      </c>
      <c r="AB548" s="196" t="s">
        <v>235</v>
      </c>
      <c r="AC548" s="196" t="s">
        <v>235</v>
      </c>
    </row>
    <row r="549" spans="22:29" ht="14.5" x14ac:dyDescent="0.35">
      <c r="V549" s="23" t="s">
        <v>45</v>
      </c>
      <c r="W549" s="23">
        <v>9</v>
      </c>
      <c r="X549" s="39"/>
      <c r="Y549" s="22" t="s">
        <v>228</v>
      </c>
      <c r="Z549" s="22" t="s">
        <v>228</v>
      </c>
      <c r="AA549" s="22" t="s">
        <v>228</v>
      </c>
      <c r="AB549" s="196" t="s">
        <v>237</v>
      </c>
      <c r="AC549" s="196" t="s">
        <v>237</v>
      </c>
    </row>
    <row r="550" spans="22:29" ht="14.5" x14ac:dyDescent="0.35">
      <c r="V550" s="23" t="s">
        <v>36</v>
      </c>
      <c r="W550" s="23">
        <v>10</v>
      </c>
      <c r="X550" s="39"/>
      <c r="Y550" s="22" t="s">
        <v>229</v>
      </c>
      <c r="Z550" s="22" t="s">
        <v>229</v>
      </c>
      <c r="AA550" s="22" t="s">
        <v>229</v>
      </c>
      <c r="AB550" s="196" t="s">
        <v>236</v>
      </c>
      <c r="AC550" s="196" t="s">
        <v>236</v>
      </c>
    </row>
    <row r="551" spans="22:29" ht="14.5" x14ac:dyDescent="0.35">
      <c r="V551" s="23" t="s">
        <v>46</v>
      </c>
      <c r="W551" s="23">
        <v>11</v>
      </c>
      <c r="X551" s="39"/>
      <c r="Y551" s="24" t="s">
        <v>219</v>
      </c>
      <c r="Z551" s="24" t="s">
        <v>219</v>
      </c>
      <c r="AA551" s="24" t="s">
        <v>219</v>
      </c>
      <c r="AB551" s="196" t="s">
        <v>238</v>
      </c>
      <c r="AC551" s="196" t="s">
        <v>238</v>
      </c>
    </row>
    <row r="552" spans="22:29" ht="14.5" x14ac:dyDescent="0.35">
      <c r="V552" s="23" t="s">
        <v>47</v>
      </c>
      <c r="W552" s="23">
        <v>12</v>
      </c>
      <c r="X552" s="39"/>
      <c r="Y552" s="24" t="s">
        <v>220</v>
      </c>
      <c r="Z552" s="24" t="s">
        <v>220</v>
      </c>
      <c r="AA552" s="24" t="s">
        <v>220</v>
      </c>
      <c r="AB552" s="196" t="s">
        <v>239</v>
      </c>
      <c r="AC552" s="196" t="s">
        <v>239</v>
      </c>
    </row>
    <row r="553" spans="22:29" ht="14.5" x14ac:dyDescent="0.35">
      <c r="V553" s="23" t="s">
        <v>48</v>
      </c>
      <c r="W553" s="23">
        <v>13</v>
      </c>
      <c r="X553" s="39"/>
      <c r="Y553" s="24" t="s">
        <v>221</v>
      </c>
      <c r="Z553" s="24" t="s">
        <v>221</v>
      </c>
      <c r="AA553" s="24" t="s">
        <v>221</v>
      </c>
      <c r="AB553" s="196" t="s">
        <v>241</v>
      </c>
      <c r="AC553" s="196" t="s">
        <v>241</v>
      </c>
    </row>
    <row r="554" spans="22:29" ht="14.5" x14ac:dyDescent="0.35">
      <c r="V554" s="39"/>
      <c r="W554" s="23">
        <v>14</v>
      </c>
      <c r="X554" s="39"/>
      <c r="Y554" s="24" t="s">
        <v>222</v>
      </c>
      <c r="Z554" s="24" t="s">
        <v>222</v>
      </c>
      <c r="AA554" s="24" t="s">
        <v>222</v>
      </c>
      <c r="AB554" s="196" t="s">
        <v>240</v>
      </c>
      <c r="AC554" s="196" t="s">
        <v>240</v>
      </c>
    </row>
    <row r="555" spans="22:29" ht="14.5" x14ac:dyDescent="0.35">
      <c r="V555" s="39"/>
      <c r="W555" s="23">
        <v>15</v>
      </c>
      <c r="X555" s="39"/>
      <c r="Y555" s="24" t="s">
        <v>223</v>
      </c>
      <c r="Z555" s="24" t="s">
        <v>223</v>
      </c>
      <c r="AA555" s="24" t="s">
        <v>223</v>
      </c>
      <c r="AB555" s="196" t="s">
        <v>242</v>
      </c>
      <c r="AC555" s="196" t="s">
        <v>242</v>
      </c>
    </row>
    <row r="556" spans="22:29" ht="14.5" x14ac:dyDescent="0.35">
      <c r="V556" s="39"/>
      <c r="W556" s="23">
        <v>16</v>
      </c>
      <c r="X556" s="39"/>
      <c r="Y556" s="24" t="s">
        <v>224</v>
      </c>
      <c r="Z556" s="24" t="s">
        <v>224</v>
      </c>
      <c r="AA556" s="24" t="s">
        <v>224</v>
      </c>
      <c r="AB556" s="196" t="s">
        <v>243</v>
      </c>
      <c r="AC556" s="196" t="s">
        <v>243</v>
      </c>
    </row>
    <row r="557" spans="22:29" ht="14.5" x14ac:dyDescent="0.35">
      <c r="V557" s="39"/>
      <c r="W557" s="23">
        <v>17</v>
      </c>
      <c r="X557" s="39"/>
      <c r="Y557" s="24" t="s">
        <v>225</v>
      </c>
      <c r="Z557" s="24" t="s">
        <v>225</v>
      </c>
      <c r="AA557" s="24" t="s">
        <v>225</v>
      </c>
      <c r="AB557" s="196" t="s">
        <v>244</v>
      </c>
      <c r="AC557" s="196" t="s">
        <v>244</v>
      </c>
    </row>
    <row r="558" spans="22:29" ht="14.5" x14ac:dyDescent="0.35">
      <c r="V558" s="39"/>
      <c r="W558" s="23">
        <v>18</v>
      </c>
      <c r="X558" s="39"/>
      <c r="Y558" s="22" t="s">
        <v>226</v>
      </c>
      <c r="Z558" s="22" t="s">
        <v>226</v>
      </c>
      <c r="AA558" s="22" t="s">
        <v>226</v>
      </c>
      <c r="AB558" s="196" t="s">
        <v>245</v>
      </c>
      <c r="AC558" s="196" t="s">
        <v>245</v>
      </c>
    </row>
    <row r="559" spans="22:29" ht="14.5" x14ac:dyDescent="0.35">
      <c r="V559" s="39"/>
      <c r="W559" s="23">
        <v>19</v>
      </c>
      <c r="X559" s="39"/>
      <c r="Y559" s="22"/>
      <c r="Z559" s="39"/>
      <c r="AA559" s="39"/>
      <c r="AB559" s="196" t="s">
        <v>246</v>
      </c>
      <c r="AC559" s="196" t="s">
        <v>246</v>
      </c>
    </row>
    <row r="560" spans="22:29" ht="14.5" x14ac:dyDescent="0.35">
      <c r="V560" s="39"/>
      <c r="W560" s="23">
        <v>20</v>
      </c>
      <c r="X560" s="39"/>
      <c r="Y560" s="22"/>
      <c r="Z560" s="39"/>
      <c r="AA560" s="39"/>
      <c r="AB560" s="196" t="s">
        <v>247</v>
      </c>
      <c r="AC560" s="196" t="s">
        <v>247</v>
      </c>
    </row>
    <row r="561" spans="22:29" ht="14.5" x14ac:dyDescent="0.35">
      <c r="V561" s="39"/>
      <c r="W561" s="23">
        <v>21</v>
      </c>
      <c r="X561" s="39"/>
      <c r="Y561" s="22"/>
      <c r="Z561" s="39"/>
      <c r="AA561" s="39"/>
      <c r="AB561" s="196" t="s">
        <v>248</v>
      </c>
      <c r="AC561" s="196" t="s">
        <v>248</v>
      </c>
    </row>
    <row r="562" spans="22:29" ht="14.5" x14ac:dyDescent="0.35">
      <c r="V562" s="39"/>
      <c r="W562" s="23">
        <v>22</v>
      </c>
      <c r="X562" s="39"/>
      <c r="Y562" s="22"/>
      <c r="Z562" s="39"/>
      <c r="AA562" s="39"/>
      <c r="AB562" s="196" t="s">
        <v>249</v>
      </c>
      <c r="AC562" s="196" t="s">
        <v>249</v>
      </c>
    </row>
    <row r="563" spans="22:29" ht="14.5" x14ac:dyDescent="0.35">
      <c r="V563" s="39"/>
      <c r="W563" s="23">
        <v>23</v>
      </c>
      <c r="X563" s="39"/>
      <c r="Y563" s="22"/>
      <c r="Z563" s="39"/>
      <c r="AA563" s="39"/>
      <c r="AB563" s="196" t="s">
        <v>250</v>
      </c>
      <c r="AC563" s="196" t="s">
        <v>250</v>
      </c>
    </row>
    <row r="564" spans="22:29" ht="14.5" x14ac:dyDescent="0.35">
      <c r="V564" s="39"/>
      <c r="W564" s="23">
        <v>24</v>
      </c>
      <c r="X564" s="39"/>
      <c r="Z564" s="39"/>
      <c r="AA564" s="39"/>
      <c r="AB564" s="196" t="s">
        <v>251</v>
      </c>
      <c r="AC564" s="196" t="s">
        <v>251</v>
      </c>
    </row>
    <row r="565" spans="22:29" ht="14.5" x14ac:dyDescent="0.35">
      <c r="V565" s="39"/>
      <c r="W565" s="23">
        <v>25</v>
      </c>
      <c r="X565" s="39"/>
      <c r="Y565" s="39"/>
      <c r="Z565" s="39"/>
      <c r="AA565" s="39"/>
      <c r="AB565" s="196" t="s">
        <v>252</v>
      </c>
      <c r="AC565" s="196" t="s">
        <v>252</v>
      </c>
    </row>
    <row r="566" spans="22:29" ht="14.5" x14ac:dyDescent="0.35">
      <c r="V566" s="39"/>
      <c r="W566" s="23">
        <v>26</v>
      </c>
      <c r="X566" s="39"/>
      <c r="Y566" s="39"/>
      <c r="Z566" s="39"/>
      <c r="AA566" s="39"/>
      <c r="AB566" s="196" t="s">
        <v>253</v>
      </c>
      <c r="AC566" s="196" t="s">
        <v>253</v>
      </c>
    </row>
    <row r="567" spans="22:29" ht="14.5" x14ac:dyDescent="0.35">
      <c r="V567" s="39"/>
      <c r="W567" s="23">
        <v>27</v>
      </c>
      <c r="X567" s="39"/>
      <c r="Y567" s="39"/>
      <c r="Z567" s="39"/>
      <c r="AA567" s="39"/>
      <c r="AB567" s="196" t="s">
        <v>254</v>
      </c>
      <c r="AC567" s="196" t="s">
        <v>254</v>
      </c>
    </row>
    <row r="568" spans="22:29" ht="14.5" x14ac:dyDescent="0.35">
      <c r="V568" s="39"/>
      <c r="W568" s="23">
        <v>28</v>
      </c>
      <c r="X568" s="39"/>
      <c r="Y568" s="39"/>
      <c r="Z568" s="39"/>
      <c r="AA568" s="39"/>
      <c r="AB568" s="1" t="s">
        <v>255</v>
      </c>
      <c r="AC568" s="1" t="s">
        <v>255</v>
      </c>
    </row>
    <row r="569" spans="22:29" ht="14.5" x14ac:dyDescent="0.35">
      <c r="V569" s="39"/>
      <c r="W569" s="23">
        <v>29</v>
      </c>
      <c r="X569" s="39"/>
      <c r="Y569" s="39"/>
      <c r="Z569" s="39"/>
      <c r="AA569" s="39"/>
      <c r="AB569" s="1" t="s">
        <v>256</v>
      </c>
      <c r="AC569" s="1" t="s">
        <v>256</v>
      </c>
    </row>
    <row r="570" spans="22:29" ht="14.5" x14ac:dyDescent="0.35">
      <c r="V570" s="39"/>
      <c r="W570" s="23">
        <v>30</v>
      </c>
      <c r="X570" s="39"/>
      <c r="Y570" s="39"/>
      <c r="Z570" s="39"/>
      <c r="AA570" s="39"/>
      <c r="AB570" s="1" t="s">
        <v>257</v>
      </c>
      <c r="AC570" s="1" t="s">
        <v>257</v>
      </c>
    </row>
    <row r="571" spans="22:29" ht="14.5" x14ac:dyDescent="0.35">
      <c r="V571" s="39"/>
      <c r="W571" s="23">
        <v>31</v>
      </c>
      <c r="X571" s="39"/>
      <c r="Y571" s="39"/>
      <c r="Z571" s="39"/>
      <c r="AA571" s="39"/>
      <c r="AB571" s="1" t="s">
        <v>258</v>
      </c>
      <c r="AC571" s="1" t="s">
        <v>258</v>
      </c>
    </row>
    <row r="572" spans="22:29" ht="14.5" x14ac:dyDescent="0.35">
      <c r="V572" s="39"/>
      <c r="W572" s="39"/>
      <c r="X572" s="39"/>
      <c r="Y572" s="39"/>
      <c r="Z572" s="39"/>
      <c r="AA572" s="39"/>
      <c r="AB572" s="1" t="s">
        <v>259</v>
      </c>
      <c r="AC572" s="1" t="s">
        <v>259</v>
      </c>
    </row>
    <row r="573" spans="22:29" ht="14.5" x14ac:dyDescent="0.35">
      <c r="V573" s="39"/>
      <c r="W573" s="39"/>
      <c r="X573" s="39"/>
      <c r="Y573" s="39"/>
      <c r="Z573" s="39"/>
      <c r="AA573" s="39"/>
      <c r="AB573" s="1" t="s">
        <v>260</v>
      </c>
      <c r="AC573" s="1" t="s">
        <v>260</v>
      </c>
    </row>
    <row r="574" spans="22:29" ht="14.5" x14ac:dyDescent="0.35">
      <c r="V574" s="39"/>
      <c r="W574" s="39"/>
      <c r="X574" s="39"/>
      <c r="Y574" s="39"/>
      <c r="Z574" s="39"/>
      <c r="AA574" s="39"/>
      <c r="AB574" s="1" t="s">
        <v>261</v>
      </c>
      <c r="AC574" s="1" t="s">
        <v>261</v>
      </c>
    </row>
    <row r="575" spans="22:29" ht="14.5" x14ac:dyDescent="0.35">
      <c r="V575" s="39"/>
      <c r="W575" s="39"/>
      <c r="X575" s="39"/>
      <c r="Y575" s="39"/>
      <c r="Z575" s="39"/>
      <c r="AA575" s="39"/>
      <c r="AB575" s="1" t="s">
        <v>262</v>
      </c>
      <c r="AC575" s="1" t="s">
        <v>262</v>
      </c>
    </row>
    <row r="576" spans="22:29" ht="14.5" x14ac:dyDescent="0.35">
      <c r="V576" s="39"/>
      <c r="W576" s="39"/>
      <c r="X576" s="39"/>
      <c r="Y576" s="39"/>
      <c r="Z576" s="39"/>
      <c r="AA576" s="39"/>
      <c r="AB576" s="1" t="s">
        <v>263</v>
      </c>
      <c r="AC576" s="1" t="s">
        <v>263</v>
      </c>
    </row>
    <row r="577" spans="22:29" ht="14.5" x14ac:dyDescent="0.35">
      <c r="V577" s="39"/>
      <c r="W577" s="39"/>
      <c r="X577" s="39"/>
      <c r="Y577" s="39"/>
      <c r="Z577" s="39"/>
      <c r="AA577" s="39"/>
      <c r="AB577" s="1" t="s">
        <v>264</v>
      </c>
      <c r="AC577" s="1" t="s">
        <v>264</v>
      </c>
    </row>
    <row r="578" spans="22:29" ht="14.5" x14ac:dyDescent="0.35">
      <c r="V578" s="39"/>
      <c r="W578" s="39"/>
      <c r="X578" s="39"/>
      <c r="Y578" s="39"/>
      <c r="Z578" s="39"/>
      <c r="AA578" s="39"/>
      <c r="AB578" s="1" t="s">
        <v>265</v>
      </c>
      <c r="AC578" s="1" t="s">
        <v>265</v>
      </c>
    </row>
    <row r="579" spans="22:29" ht="14.5" x14ac:dyDescent="0.35">
      <c r="V579" s="39"/>
      <c r="W579" s="39"/>
      <c r="X579" s="39"/>
      <c r="Y579" s="39"/>
      <c r="Z579" s="39"/>
      <c r="AA579" s="39"/>
      <c r="AB579" s="1" t="s">
        <v>266</v>
      </c>
      <c r="AC579" s="1" t="s">
        <v>266</v>
      </c>
    </row>
    <row r="580" spans="22:29" ht="14.5" x14ac:dyDescent="0.35">
      <c r="V580" s="39"/>
      <c r="W580" s="39"/>
      <c r="X580" s="39"/>
      <c r="Y580" s="39"/>
      <c r="Z580" s="39"/>
      <c r="AA580" s="39"/>
      <c r="AB580" s="1" t="s">
        <v>267</v>
      </c>
      <c r="AC580" s="1" t="s">
        <v>267</v>
      </c>
    </row>
    <row r="581" spans="22:29" ht="14.5" x14ac:dyDescent="0.35">
      <c r="V581" s="39"/>
      <c r="W581" s="39"/>
      <c r="X581" s="39"/>
      <c r="Y581" s="39"/>
      <c r="Z581" s="39"/>
      <c r="AA581" s="39"/>
      <c r="AB581" s="1" t="s">
        <v>268</v>
      </c>
      <c r="AC581" s="1" t="s">
        <v>268</v>
      </c>
    </row>
    <row r="582" spans="22:29" ht="14.5" x14ac:dyDescent="0.35">
      <c r="V582" s="39"/>
      <c r="W582" s="39"/>
      <c r="X582" s="39"/>
      <c r="Y582" s="39"/>
      <c r="Z582" s="39"/>
      <c r="AA582" s="39"/>
      <c r="AB582" s="1" t="s">
        <v>269</v>
      </c>
      <c r="AC582" s="1" t="s">
        <v>269</v>
      </c>
    </row>
    <row r="583" spans="22:29" ht="14.5" x14ac:dyDescent="0.35">
      <c r="V583" s="39"/>
      <c r="W583" s="39"/>
      <c r="X583" s="39"/>
      <c r="Y583" s="39"/>
      <c r="Z583" s="39"/>
      <c r="AA583" s="39"/>
      <c r="AB583" s="1" t="s">
        <v>270</v>
      </c>
      <c r="AC583" s="1" t="s">
        <v>270</v>
      </c>
    </row>
    <row r="584" spans="22:29" ht="14.5" x14ac:dyDescent="0.35">
      <c r="V584" s="39"/>
      <c r="W584" s="39"/>
      <c r="X584" s="39"/>
      <c r="Y584" s="39"/>
      <c r="Z584" s="39"/>
      <c r="AA584" s="39"/>
      <c r="AB584" s="1" t="s">
        <v>271</v>
      </c>
      <c r="AC584" s="1" t="s">
        <v>271</v>
      </c>
    </row>
    <row r="585" spans="22:29" ht="14.5" x14ac:dyDescent="0.35">
      <c r="V585" s="39"/>
      <c r="W585" s="39"/>
      <c r="X585" s="39"/>
      <c r="Y585" s="39"/>
      <c r="Z585" s="39"/>
      <c r="AA585" s="39"/>
      <c r="AB585" s="1" t="s">
        <v>272</v>
      </c>
      <c r="AC585" s="1" t="s">
        <v>272</v>
      </c>
    </row>
    <row r="586" spans="22:29" ht="14.5" x14ac:dyDescent="0.35">
      <c r="V586" s="39"/>
      <c r="W586" s="39"/>
      <c r="X586" s="39"/>
      <c r="Y586" s="39"/>
      <c r="Z586" s="39"/>
      <c r="AA586" s="39"/>
      <c r="AB586" s="1" t="s">
        <v>273</v>
      </c>
      <c r="AC586" s="1" t="s">
        <v>273</v>
      </c>
    </row>
    <row r="587" spans="22:29" ht="14.5" x14ac:dyDescent="0.35">
      <c r="V587" s="39"/>
      <c r="W587" s="39"/>
      <c r="X587" s="39"/>
      <c r="Y587" s="39"/>
      <c r="Z587" s="39"/>
      <c r="AA587" s="39"/>
      <c r="AB587" s="1" t="s">
        <v>274</v>
      </c>
      <c r="AC587" s="1" t="s">
        <v>274</v>
      </c>
    </row>
    <row r="588" spans="22:29" ht="14.5" x14ac:dyDescent="0.35">
      <c r="V588" s="39"/>
      <c r="AB588" s="1" t="s">
        <v>275</v>
      </c>
      <c r="AC588" s="1" t="s">
        <v>275</v>
      </c>
    </row>
    <row r="589" spans="22:29" x14ac:dyDescent="0.35">
      <c r="AB589" s="1" t="s">
        <v>276</v>
      </c>
      <c r="AC589" s="1" t="s">
        <v>276</v>
      </c>
    </row>
    <row r="590" spans="22:29" x14ac:dyDescent="0.35">
      <c r="AB590" s="1" t="s">
        <v>277</v>
      </c>
      <c r="AC590" s="1" t="s">
        <v>277</v>
      </c>
    </row>
    <row r="591" spans="22:29" x14ac:dyDescent="0.35">
      <c r="AB591" s="1" t="s">
        <v>278</v>
      </c>
      <c r="AC591" s="1" t="s">
        <v>278</v>
      </c>
    </row>
    <row r="592" spans="22:29" x14ac:dyDescent="0.35">
      <c r="AB592" s="1" t="s">
        <v>279</v>
      </c>
      <c r="AC592" s="1" t="s">
        <v>279</v>
      </c>
    </row>
    <row r="593" spans="28:29" x14ac:dyDescent="0.35">
      <c r="AB593" s="1" t="s">
        <v>280</v>
      </c>
      <c r="AC593" s="1" t="s">
        <v>280</v>
      </c>
    </row>
    <row r="594" spans="28:29" x14ac:dyDescent="0.35">
      <c r="AB594" s="1" t="s">
        <v>281</v>
      </c>
      <c r="AC594" s="1" t="s">
        <v>281</v>
      </c>
    </row>
    <row r="595" spans="28:29" x14ac:dyDescent="0.35">
      <c r="AB595" s="1" t="s">
        <v>282</v>
      </c>
      <c r="AC595" s="1" t="s">
        <v>282</v>
      </c>
    </row>
    <row r="596" spans="28:29" x14ac:dyDescent="0.35">
      <c r="AB596" s="1" t="s">
        <v>283</v>
      </c>
      <c r="AC596" s="1" t="s">
        <v>283</v>
      </c>
    </row>
  </sheetData>
  <sheetProtection algorithmName="SHA-512" hashValue="a9+p55avjqM0UCYd0lvPUU69k02l/UDY8udASvQnrEcxbaAhN7TGXVtfvNZo9r+5x9MxT5oF0sAxQLsc92nXJQ==" saltValue="Zhhxb3518e1nBo7BviHnWA==" spinCount="100000" sheet="1" formatColumns="0" formatRows="0" selectLockedCells="1"/>
  <mergeCells count="583">
    <mergeCell ref="E152:S152"/>
    <mergeCell ref="E154:N154"/>
    <mergeCell ref="E156:S156"/>
    <mergeCell ref="F158:J158"/>
    <mergeCell ref="C161:M161"/>
    <mergeCell ref="C152:D152"/>
    <mergeCell ref="C165:S165"/>
    <mergeCell ref="L163:S163"/>
    <mergeCell ref="C163:J163"/>
    <mergeCell ref="E109:I109"/>
    <mergeCell ref="C138:S138"/>
    <mergeCell ref="E141:M141"/>
    <mergeCell ref="E143:N143"/>
    <mergeCell ref="E145:S145"/>
    <mergeCell ref="F147:J147"/>
    <mergeCell ref="C141:D141"/>
    <mergeCell ref="E120:S120"/>
    <mergeCell ref="C120:D120"/>
    <mergeCell ref="E121:M121"/>
    <mergeCell ref="F123:J123"/>
    <mergeCell ref="E126:S126"/>
    <mergeCell ref="C126:D126"/>
    <mergeCell ref="E127:M127"/>
    <mergeCell ref="F129:J129"/>
    <mergeCell ref="E132:S132"/>
    <mergeCell ref="C132:D132"/>
    <mergeCell ref="N141:R141"/>
    <mergeCell ref="K123:M123"/>
    <mergeCell ref="C139:I139"/>
    <mergeCell ref="K129:M129"/>
    <mergeCell ref="O79:P79"/>
    <mergeCell ref="C81:M81"/>
    <mergeCell ref="N81:O81"/>
    <mergeCell ref="C83:M83"/>
    <mergeCell ref="C98:D98"/>
    <mergeCell ref="C99:D99"/>
    <mergeCell ref="E98:I98"/>
    <mergeCell ref="N99:S99"/>
    <mergeCell ref="E99:K99"/>
    <mergeCell ref="N98:R98"/>
    <mergeCell ref="N83:O83"/>
    <mergeCell ref="G90:N90"/>
    <mergeCell ref="O90:Q90"/>
    <mergeCell ref="R90:S90"/>
    <mergeCell ref="C85:Q85"/>
    <mergeCell ref="R85:S85"/>
    <mergeCell ref="C26:D26"/>
    <mergeCell ref="C28:D28"/>
    <mergeCell ref="C54:D54"/>
    <mergeCell ref="E54:S54"/>
    <mergeCell ref="C56:D56"/>
    <mergeCell ref="E56:S56"/>
    <mergeCell ref="C75:D75"/>
    <mergeCell ref="E75:S75"/>
    <mergeCell ref="C77:D77"/>
    <mergeCell ref="E77:S77"/>
    <mergeCell ref="N60:O60"/>
    <mergeCell ref="B43:T43"/>
    <mergeCell ref="C45:F45"/>
    <mergeCell ref="G45:N45"/>
    <mergeCell ref="C47:S47"/>
    <mergeCell ref="R45:S45"/>
    <mergeCell ref="O45:Q45"/>
    <mergeCell ref="C30:N30"/>
    <mergeCell ref="C32:S32"/>
    <mergeCell ref="E26:S26"/>
    <mergeCell ref="E28:S28"/>
    <mergeCell ref="C71:K71"/>
    <mergeCell ref="P71:Q71"/>
    <mergeCell ref="C68:S68"/>
    <mergeCell ref="D485:R485"/>
    <mergeCell ref="C513:F513"/>
    <mergeCell ref="G513:S513"/>
    <mergeCell ref="C521:F521"/>
    <mergeCell ref="G521:S521"/>
    <mergeCell ref="D497:M497"/>
    <mergeCell ref="N497:Q497"/>
    <mergeCell ref="D487:L487"/>
    <mergeCell ref="I489:K489"/>
    <mergeCell ref="D489:H489"/>
    <mergeCell ref="M487:O487"/>
    <mergeCell ref="D491:M491"/>
    <mergeCell ref="N491:P491"/>
    <mergeCell ref="C508:H508"/>
    <mergeCell ref="I508:J508"/>
    <mergeCell ref="C510:N510"/>
    <mergeCell ref="O510:P510"/>
    <mergeCell ref="H495:J495"/>
    <mergeCell ref="C503:M503"/>
    <mergeCell ref="C493:N493"/>
    <mergeCell ref="C501:F501"/>
    <mergeCell ref="G501:N501"/>
    <mergeCell ref="O501:Q501"/>
    <mergeCell ref="R501:S501"/>
    <mergeCell ref="K471:M471"/>
    <mergeCell ref="D477:M477"/>
    <mergeCell ref="N477:Q477"/>
    <mergeCell ref="D478:M478"/>
    <mergeCell ref="O478:Q478"/>
    <mergeCell ref="D480:G480"/>
    <mergeCell ref="H480:I480"/>
    <mergeCell ref="D482:J482"/>
    <mergeCell ref="K482:M482"/>
    <mergeCell ref="D474:K474"/>
    <mergeCell ref="D471:J471"/>
    <mergeCell ref="D476:R476"/>
    <mergeCell ref="C461:G461"/>
    <mergeCell ref="D469:G469"/>
    <mergeCell ref="H469:I469"/>
    <mergeCell ref="D465:L465"/>
    <mergeCell ref="N466:Q466"/>
    <mergeCell ref="O467:Q467"/>
    <mergeCell ref="D466:M466"/>
    <mergeCell ref="D463:H463"/>
    <mergeCell ref="D467:M467"/>
    <mergeCell ref="M465:P465"/>
    <mergeCell ref="G415:N415"/>
    <mergeCell ref="O415:Q415"/>
    <mergeCell ref="O373:Q373"/>
    <mergeCell ref="N405:Q405"/>
    <mergeCell ref="O401:P401"/>
    <mergeCell ref="L403:N403"/>
    <mergeCell ref="N409:Q409"/>
    <mergeCell ref="D397:H397"/>
    <mergeCell ref="O395:P395"/>
    <mergeCell ref="I397:K397"/>
    <mergeCell ref="K389:M389"/>
    <mergeCell ref="D391:M391"/>
    <mergeCell ref="O389:Q389"/>
    <mergeCell ref="M399:O399"/>
    <mergeCell ref="K401:N401"/>
    <mergeCell ref="D399:L399"/>
    <mergeCell ref="D395:H395"/>
    <mergeCell ref="N407:P407"/>
    <mergeCell ref="D403:K403"/>
    <mergeCell ref="G208:S208"/>
    <mergeCell ref="D218:M218"/>
    <mergeCell ref="N214:O214"/>
    <mergeCell ref="N216:O216"/>
    <mergeCell ref="C248:E248"/>
    <mergeCell ref="F248:S248"/>
    <mergeCell ref="M264:N264"/>
    <mergeCell ref="D387:N387"/>
    <mergeCell ref="D377:L377"/>
    <mergeCell ref="K385:N385"/>
    <mergeCell ref="C326:S326"/>
    <mergeCell ref="D357:G357"/>
    <mergeCell ref="D363:G363"/>
    <mergeCell ref="D379:H379"/>
    <mergeCell ref="O387:Q387"/>
    <mergeCell ref="B371:T371"/>
    <mergeCell ref="K363:N363"/>
    <mergeCell ref="O363:P363"/>
    <mergeCell ref="N365:P365"/>
    <mergeCell ref="D383:O383"/>
    <mergeCell ref="D367:K367"/>
    <mergeCell ref="O264:Q264"/>
    <mergeCell ref="D242:O242"/>
    <mergeCell ref="D280:O280"/>
    <mergeCell ref="D411:J411"/>
    <mergeCell ref="B413:T413"/>
    <mergeCell ref="C373:F373"/>
    <mergeCell ref="G373:N373"/>
    <mergeCell ref="R415:S415"/>
    <mergeCell ref="K421:N421"/>
    <mergeCell ref="O421:P421"/>
    <mergeCell ref="J423:L423"/>
    <mergeCell ref="D419:J419"/>
    <mergeCell ref="D423:I423"/>
    <mergeCell ref="K419:M419"/>
    <mergeCell ref="C417:G417"/>
    <mergeCell ref="R409:S409"/>
    <mergeCell ref="D407:M407"/>
    <mergeCell ref="D393:J393"/>
    <mergeCell ref="D405:J405"/>
    <mergeCell ref="K405:M405"/>
    <mergeCell ref="N391:P391"/>
    <mergeCell ref="D421:H421"/>
    <mergeCell ref="K393:M393"/>
    <mergeCell ref="K411:M411"/>
    <mergeCell ref="K409:M409"/>
    <mergeCell ref="D409:J409"/>
    <mergeCell ref="C415:F415"/>
    <mergeCell ref="C286:E286"/>
    <mergeCell ref="F286:S286"/>
    <mergeCell ref="D262:G262"/>
    <mergeCell ref="H262:L262"/>
    <mergeCell ref="D264:G264"/>
    <mergeCell ref="P242:S242"/>
    <mergeCell ref="B244:T244"/>
    <mergeCell ref="D266:O266"/>
    <mergeCell ref="R276:S276"/>
    <mergeCell ref="Q258:R258"/>
    <mergeCell ref="R266:S266"/>
    <mergeCell ref="D274:J274"/>
    <mergeCell ref="N292:O292"/>
    <mergeCell ref="D316:F316"/>
    <mergeCell ref="G316:I316"/>
    <mergeCell ref="M310:N310"/>
    <mergeCell ref="D312:J312"/>
    <mergeCell ref="M250:O250"/>
    <mergeCell ref="N252:O252"/>
    <mergeCell ref="D250:J250"/>
    <mergeCell ref="N294:O294"/>
    <mergeCell ref="D270:H270"/>
    <mergeCell ref="I270:J270"/>
    <mergeCell ref="D260:L260"/>
    <mergeCell ref="M260:N260"/>
    <mergeCell ref="K288:L288"/>
    <mergeCell ref="M288:O288"/>
    <mergeCell ref="D288:J288"/>
    <mergeCell ref="N290:O290"/>
    <mergeCell ref="K274:L274"/>
    <mergeCell ref="D272:J272"/>
    <mergeCell ref="K272:L272"/>
    <mergeCell ref="M274:N274"/>
    <mergeCell ref="H264:L264"/>
    <mergeCell ref="M262:N262"/>
    <mergeCell ref="O262:Q262"/>
    <mergeCell ref="D292:L292"/>
    <mergeCell ref="K250:L250"/>
    <mergeCell ref="D240:F240"/>
    <mergeCell ref="P266:Q266"/>
    <mergeCell ref="D268:H268"/>
    <mergeCell ref="K270:L270"/>
    <mergeCell ref="N256:O256"/>
    <mergeCell ref="G240:I240"/>
    <mergeCell ref="D254:L254"/>
    <mergeCell ref="N254:O254"/>
    <mergeCell ref="D256:M256"/>
    <mergeCell ref="D276:O276"/>
    <mergeCell ref="P276:Q276"/>
    <mergeCell ref="D278:F278"/>
    <mergeCell ref="G278:I278"/>
    <mergeCell ref="P280:S280"/>
    <mergeCell ref="M272:N272"/>
    <mergeCell ref="C246:F246"/>
    <mergeCell ref="G246:N246"/>
    <mergeCell ref="O246:Q246"/>
    <mergeCell ref="R246:S246"/>
    <mergeCell ref="D258:P258"/>
    <mergeCell ref="C290:M290"/>
    <mergeCell ref="B282:T282"/>
    <mergeCell ref="D401:H401"/>
    <mergeCell ref="D381:K381"/>
    <mergeCell ref="M377:O377"/>
    <mergeCell ref="O379:P379"/>
    <mergeCell ref="L381:N381"/>
    <mergeCell ref="P383:R383"/>
    <mergeCell ref="O367:Q367"/>
    <mergeCell ref="D369:L369"/>
    <mergeCell ref="M369:O369"/>
    <mergeCell ref="D385:H385"/>
    <mergeCell ref="D389:J389"/>
    <mergeCell ref="O385:P385"/>
    <mergeCell ref="K395:N395"/>
    <mergeCell ref="R373:S373"/>
    <mergeCell ref="K379:N379"/>
    <mergeCell ref="P335:Q335"/>
    <mergeCell ref="N337:P337"/>
    <mergeCell ref="D355:L355"/>
    <mergeCell ref="D365:M365"/>
    <mergeCell ref="M355:O355"/>
    <mergeCell ref="D349:N349"/>
    <mergeCell ref="D351:G351"/>
    <mergeCell ref="K351:N351"/>
    <mergeCell ref="K357:N357"/>
    <mergeCell ref="O357:P357"/>
    <mergeCell ref="K359:M359"/>
    <mergeCell ref="D361:N361"/>
    <mergeCell ref="O361:Q361"/>
    <mergeCell ref="D359:J359"/>
    <mergeCell ref="K347:M347"/>
    <mergeCell ref="D343:K343"/>
    <mergeCell ref="D341:K341"/>
    <mergeCell ref="D347:J347"/>
    <mergeCell ref="D353:M353"/>
    <mergeCell ref="L343:N343"/>
    <mergeCell ref="K345:N345"/>
    <mergeCell ref="O345:P345"/>
    <mergeCell ref="O349:Q349"/>
    <mergeCell ref="P318:S318"/>
    <mergeCell ref="L329:O329"/>
    <mergeCell ref="P329:Q329"/>
    <mergeCell ref="B320:T320"/>
    <mergeCell ref="D331:I331"/>
    <mergeCell ref="D318:O318"/>
    <mergeCell ref="N339:Q339"/>
    <mergeCell ref="D294:M294"/>
    <mergeCell ref="L367:N367"/>
    <mergeCell ref="K339:M339"/>
    <mergeCell ref="P314:Q314"/>
    <mergeCell ref="D296:P296"/>
    <mergeCell ref="C324:F324"/>
    <mergeCell ref="O333:Q333"/>
    <mergeCell ref="D329:G329"/>
    <mergeCell ref="L327:N327"/>
    <mergeCell ref="N353:P353"/>
    <mergeCell ref="D335:G335"/>
    <mergeCell ref="D308:H308"/>
    <mergeCell ref="I308:J308"/>
    <mergeCell ref="D345:G345"/>
    <mergeCell ref="D327:K327"/>
    <mergeCell ref="D339:J339"/>
    <mergeCell ref="K308:L308"/>
    <mergeCell ref="D310:J310"/>
    <mergeCell ref="K310:L310"/>
    <mergeCell ref="K312:L312"/>
    <mergeCell ref="J331:L331"/>
    <mergeCell ref="L341:N341"/>
    <mergeCell ref="L335:O335"/>
    <mergeCell ref="D333:N333"/>
    <mergeCell ref="D337:M337"/>
    <mergeCell ref="C528:S537"/>
    <mergeCell ref="D495:G495"/>
    <mergeCell ref="G515:O515"/>
    <mergeCell ref="P515:Q515"/>
    <mergeCell ref="R515:S515"/>
    <mergeCell ref="O493:R493"/>
    <mergeCell ref="H525:N525"/>
    <mergeCell ref="C525:G525"/>
    <mergeCell ref="D429:K429"/>
    <mergeCell ref="C523:E523"/>
    <mergeCell ref="G523:O523"/>
    <mergeCell ref="P523:Q523"/>
    <mergeCell ref="R523:S523"/>
    <mergeCell ref="C517:G517"/>
    <mergeCell ref="H517:N517"/>
    <mergeCell ref="C515:E515"/>
    <mergeCell ref="M435:O435"/>
    <mergeCell ref="B499:T499"/>
    <mergeCell ref="P505:S506"/>
    <mergeCell ref="C505:O506"/>
    <mergeCell ref="L429:N429"/>
    <mergeCell ref="N503:P503"/>
    <mergeCell ref="D439:G439"/>
    <mergeCell ref="P451:R451"/>
    <mergeCell ref="M7:O7"/>
    <mergeCell ref="L178:M178"/>
    <mergeCell ref="D222:L222"/>
    <mergeCell ref="D228:O228"/>
    <mergeCell ref="N218:O218"/>
    <mergeCell ref="J184:L184"/>
    <mergeCell ref="C22:K22"/>
    <mergeCell ref="C50:K50"/>
    <mergeCell ref="L50:O50"/>
    <mergeCell ref="O30:P30"/>
    <mergeCell ref="C20:S20"/>
    <mergeCell ref="L22:O22"/>
    <mergeCell ref="N178:O178"/>
    <mergeCell ref="M222:N222"/>
    <mergeCell ref="K212:L212"/>
    <mergeCell ref="D212:J212"/>
    <mergeCell ref="L16:N16"/>
    <mergeCell ref="J16:K16"/>
    <mergeCell ref="C16:F16"/>
    <mergeCell ref="N200:P200"/>
    <mergeCell ref="G182:L182"/>
    <mergeCell ref="C182:F182"/>
    <mergeCell ref="C95:D95"/>
    <mergeCell ref="C94:D94"/>
    <mergeCell ref="B1:T1"/>
    <mergeCell ref="C375:G375"/>
    <mergeCell ref="D238:O238"/>
    <mergeCell ref="R12:S12"/>
    <mergeCell ref="C7:L7"/>
    <mergeCell ref="G16:I16"/>
    <mergeCell ref="R16:S16"/>
    <mergeCell ref="P22:Q22"/>
    <mergeCell ref="O16:Q16"/>
    <mergeCell ref="O12:Q12"/>
    <mergeCell ref="G10:S10"/>
    <mergeCell ref="C10:F10"/>
    <mergeCell ref="G12:N12"/>
    <mergeCell ref="C12:F12"/>
    <mergeCell ref="C14:F14"/>
    <mergeCell ref="G14:S14"/>
    <mergeCell ref="O351:P351"/>
    <mergeCell ref="D216:L216"/>
    <mergeCell ref="C206:D206"/>
    <mergeCell ref="B194:T194"/>
    <mergeCell ref="B195:T195"/>
    <mergeCell ref="G202:S202"/>
    <mergeCell ref="R238:S238"/>
    <mergeCell ref="B3:T3"/>
    <mergeCell ref="N437:P437"/>
    <mergeCell ref="L425:N425"/>
    <mergeCell ref="H439:I439"/>
    <mergeCell ref="D437:M437"/>
    <mergeCell ref="D448:L448"/>
    <mergeCell ref="M448:O448"/>
    <mergeCell ref="P444:R444"/>
    <mergeCell ref="D443:S443"/>
    <mergeCell ref="D444:J444"/>
    <mergeCell ref="K444:N444"/>
    <mergeCell ref="D435:L435"/>
    <mergeCell ref="D425:K425"/>
    <mergeCell ref="D427:I427"/>
    <mergeCell ref="D433:I433"/>
    <mergeCell ref="L433:O433"/>
    <mergeCell ref="P433:Q433"/>
    <mergeCell ref="N431:P431"/>
    <mergeCell ref="D431:M431"/>
    <mergeCell ref="L427:O427"/>
    <mergeCell ref="P427:Q427"/>
    <mergeCell ref="B457:T457"/>
    <mergeCell ref="C459:F459"/>
    <mergeCell ref="G459:N459"/>
    <mergeCell ref="O459:Q459"/>
    <mergeCell ref="R459:S459"/>
    <mergeCell ref="D450:S450"/>
    <mergeCell ref="D446:G446"/>
    <mergeCell ref="H446:I446"/>
    <mergeCell ref="D441:M441"/>
    <mergeCell ref="N441:P441"/>
    <mergeCell ref="D455:H455"/>
    <mergeCell ref="D453:G453"/>
    <mergeCell ref="H453:I453"/>
    <mergeCell ref="I455:K455"/>
    <mergeCell ref="D451:J451"/>
    <mergeCell ref="K451:N451"/>
    <mergeCell ref="K232:L232"/>
    <mergeCell ref="K234:L234"/>
    <mergeCell ref="D234:J234"/>
    <mergeCell ref="C208:F208"/>
    <mergeCell ref="C196:F196"/>
    <mergeCell ref="G196:N196"/>
    <mergeCell ref="O196:Q196"/>
    <mergeCell ref="R196:S196"/>
    <mergeCell ref="C176:I176"/>
    <mergeCell ref="C184:I184"/>
    <mergeCell ref="G180:S180"/>
    <mergeCell ref="D230:H230"/>
    <mergeCell ref="C210:E210"/>
    <mergeCell ref="F210:S210"/>
    <mergeCell ref="C198:F198"/>
    <mergeCell ref="G198:S198"/>
    <mergeCell ref="C204:F204"/>
    <mergeCell ref="G204:S204"/>
    <mergeCell ref="M226:N226"/>
    <mergeCell ref="O226:Q226"/>
    <mergeCell ref="D224:G224"/>
    <mergeCell ref="H224:L224"/>
    <mergeCell ref="D226:G226"/>
    <mergeCell ref="H226:L226"/>
    <mergeCell ref="C104:D104"/>
    <mergeCell ref="E103:K103"/>
    <mergeCell ref="E104:K104"/>
    <mergeCell ref="C106:D106"/>
    <mergeCell ref="C107:D107"/>
    <mergeCell ref="C187:S192"/>
    <mergeCell ref="F94:S94"/>
    <mergeCell ref="C96:D96"/>
    <mergeCell ref="E96:I96"/>
    <mergeCell ref="E95:I95"/>
    <mergeCell ref="N102:S102"/>
    <mergeCell ref="N101:R101"/>
    <mergeCell ref="E110:I110"/>
    <mergeCell ref="N110:S110"/>
    <mergeCell ref="N109:R109"/>
    <mergeCell ref="J176:L176"/>
    <mergeCell ref="C114:D114"/>
    <mergeCell ref="C116:D116"/>
    <mergeCell ref="E114:K114"/>
    <mergeCell ref="E116:K116"/>
    <mergeCell ref="E118:K118"/>
    <mergeCell ref="C118:D118"/>
    <mergeCell ref="C109:D109"/>
    <mergeCell ref="C110:D110"/>
    <mergeCell ref="C5:F5"/>
    <mergeCell ref="G5:N5"/>
    <mergeCell ref="O5:Q5"/>
    <mergeCell ref="R5:S5"/>
    <mergeCell ref="C284:F284"/>
    <mergeCell ref="G284:N284"/>
    <mergeCell ref="O284:Q284"/>
    <mergeCell ref="R284:S284"/>
    <mergeCell ref="C322:F322"/>
    <mergeCell ref="G322:N322"/>
    <mergeCell ref="O322:Q322"/>
    <mergeCell ref="R322:S322"/>
    <mergeCell ref="C19:S19"/>
    <mergeCell ref="C24:S24"/>
    <mergeCell ref="C35:Q35"/>
    <mergeCell ref="C38:Q38"/>
    <mergeCell ref="R41:S41"/>
    <mergeCell ref="C41:Q41"/>
    <mergeCell ref="C48:S48"/>
    <mergeCell ref="C34:Q34"/>
    <mergeCell ref="C37:Q37"/>
    <mergeCell ref="C40:Q40"/>
    <mergeCell ref="R35:S35"/>
    <mergeCell ref="R38:S38"/>
    <mergeCell ref="E200:G200"/>
    <mergeCell ref="J200:M200"/>
    <mergeCell ref="E206:G206"/>
    <mergeCell ref="J206:M206"/>
    <mergeCell ref="C73:S73"/>
    <mergeCell ref="C69:S69"/>
    <mergeCell ref="P50:Q50"/>
    <mergeCell ref="L71:O71"/>
    <mergeCell ref="C52:S52"/>
    <mergeCell ref="O58:P58"/>
    <mergeCell ref="C58:N58"/>
    <mergeCell ref="C150:M150"/>
    <mergeCell ref="C60:M60"/>
    <mergeCell ref="N121:R121"/>
    <mergeCell ref="N127:R127"/>
    <mergeCell ref="B134:T134"/>
    <mergeCell ref="C136:F136"/>
    <mergeCell ref="O143:S143"/>
    <mergeCell ref="G136:N136"/>
    <mergeCell ref="O136:Q136"/>
    <mergeCell ref="R136:S136"/>
    <mergeCell ref="K147:M147"/>
    <mergeCell ref="C90:F90"/>
    <mergeCell ref="C62:M62"/>
    <mergeCell ref="N62:O62"/>
    <mergeCell ref="C64:Q64"/>
    <mergeCell ref="R64:S64"/>
    <mergeCell ref="C79:N79"/>
    <mergeCell ref="B88:T88"/>
    <mergeCell ref="C92:S92"/>
    <mergeCell ref="B172:T172"/>
    <mergeCell ref="C174:F174"/>
    <mergeCell ref="G174:N174"/>
    <mergeCell ref="O174:Q174"/>
    <mergeCell ref="R174:S174"/>
    <mergeCell ref="O154:S154"/>
    <mergeCell ref="K158:M158"/>
    <mergeCell ref="C167:S167"/>
    <mergeCell ref="E106:K106"/>
    <mergeCell ref="E107:K107"/>
    <mergeCell ref="N107:S107"/>
    <mergeCell ref="N106:R106"/>
    <mergeCell ref="C112:S112"/>
    <mergeCell ref="C101:D101"/>
    <mergeCell ref="C102:D102"/>
    <mergeCell ref="E101:K101"/>
    <mergeCell ref="E102:K102"/>
    <mergeCell ref="C103:D103"/>
    <mergeCell ref="C214:M214"/>
    <mergeCell ref="C252:M252"/>
    <mergeCell ref="P238:Q238"/>
    <mergeCell ref="M234:N234"/>
    <mergeCell ref="C186:S186"/>
    <mergeCell ref="C202:F202"/>
    <mergeCell ref="C178:K178"/>
    <mergeCell ref="M212:O212"/>
    <mergeCell ref="R228:S228"/>
    <mergeCell ref="Q220:R220"/>
    <mergeCell ref="D220:P220"/>
    <mergeCell ref="C180:F180"/>
    <mergeCell ref="Q200:S200"/>
    <mergeCell ref="H206:I206"/>
    <mergeCell ref="C200:D200"/>
    <mergeCell ref="D236:J236"/>
    <mergeCell ref="K236:L236"/>
    <mergeCell ref="D232:H232"/>
    <mergeCell ref="I232:J232"/>
    <mergeCell ref="M236:N236"/>
    <mergeCell ref="H200:I200"/>
    <mergeCell ref="M224:N224"/>
    <mergeCell ref="P228:Q228"/>
    <mergeCell ref="O224:Q224"/>
    <mergeCell ref="Q296:R296"/>
    <mergeCell ref="P304:Q304"/>
    <mergeCell ref="M312:N312"/>
    <mergeCell ref="D314:O314"/>
    <mergeCell ref="D298:L298"/>
    <mergeCell ref="M298:N298"/>
    <mergeCell ref="D304:O304"/>
    <mergeCell ref="M300:N300"/>
    <mergeCell ref="O300:Q300"/>
    <mergeCell ref="M302:N302"/>
    <mergeCell ref="O302:Q302"/>
    <mergeCell ref="D300:G300"/>
    <mergeCell ref="H300:L300"/>
    <mergeCell ref="D302:G302"/>
    <mergeCell ref="H302:L302"/>
    <mergeCell ref="R314:S314"/>
    <mergeCell ref="D306:H306"/>
    <mergeCell ref="R304:S304"/>
  </mergeCells>
  <conditionalFormatting sqref="C95:C96 C98:C99 C101:C104 C106:C107 C109:C110 C114 C116 C118 C120 C126 C132 C141 C152">
    <cfRule type="cellIs" dxfId="90" priority="115" operator="equal">
      <formula>"Yes"</formula>
    </cfRule>
  </conditionalFormatting>
  <conditionalFormatting sqref="C95:C96 C98:C99 C101:C104 C106:C107 C109:C110 C114 C116 C118 C120 C126 C132 C141 C152">
    <cfRule type="cellIs" dxfId="89" priority="116" operator="equal">
      <formula>"No"</formula>
    </cfRule>
  </conditionalFormatting>
  <conditionalFormatting sqref="J95">
    <cfRule type="expression" dxfId="88" priority="111">
      <formula>IF($C$95="Yes", TRUE,FALSE)</formula>
    </cfRule>
    <cfRule type="expression" dxfId="87" priority="112">
      <formula>IF($C$95="No", TRUE,FALSE)</formula>
    </cfRule>
  </conditionalFormatting>
  <conditionalFormatting sqref="J96">
    <cfRule type="expression" dxfId="86" priority="113">
      <formula>IF($C$96="Yes", TRUE,FALSE)</formula>
    </cfRule>
    <cfRule type="expression" dxfId="85" priority="114">
      <formula>IF($C$96="No", TRUE,FALSE)</formula>
    </cfRule>
  </conditionalFormatting>
  <conditionalFormatting sqref="J98">
    <cfRule type="expression" dxfId="84" priority="105">
      <formula>IF($C$98="No", TRUE,FALSE)</formula>
    </cfRule>
    <cfRule type="expression" dxfId="83" priority="108">
      <formula>IF($C$98="Yes", TRUE,FALSE)</formula>
    </cfRule>
  </conditionalFormatting>
  <conditionalFormatting sqref="L99">
    <cfRule type="expression" dxfId="82" priority="103">
      <formula>IF($C$99="Yes",TRUE, FALSE)</formula>
    </cfRule>
    <cfRule type="expression" dxfId="81" priority="104">
      <formula>IF($C$99="No",TRUE, FALSE)</formula>
    </cfRule>
  </conditionalFormatting>
  <conditionalFormatting sqref="L101">
    <cfRule type="expression" dxfId="80" priority="99">
      <formula>IF($C$101="Yes",TRUE, FALSE)</formula>
    </cfRule>
    <cfRule type="expression" dxfId="79" priority="100">
      <formula>IF($C$101="No",TRUE, FALSE)</formula>
    </cfRule>
  </conditionalFormatting>
  <conditionalFormatting sqref="L102">
    <cfRule type="expression" dxfId="78" priority="95">
      <formula>IF($C$102="Yes",TRUE, FALSE)</formula>
    </cfRule>
    <cfRule type="expression" dxfId="77" priority="96">
      <formula>IF($C$102="No",TRUE, FALSE)</formula>
    </cfRule>
  </conditionalFormatting>
  <conditionalFormatting sqref="L103">
    <cfRule type="expression" dxfId="76" priority="97">
      <formula>IF($C$103="Yes",TRUE, FALSE)</formula>
    </cfRule>
    <cfRule type="expression" dxfId="75" priority="98">
      <formula>IF($C$103="No",TRUE, FALSE)</formula>
    </cfRule>
  </conditionalFormatting>
  <conditionalFormatting sqref="L104">
    <cfRule type="expression" dxfId="74" priority="93">
      <formula>IF($C$104="Yes",TRUE, FALSE)</formula>
    </cfRule>
    <cfRule type="expression" dxfId="73" priority="94">
      <formula>IF($C$104="No",TRUE, FALSE)</formula>
    </cfRule>
  </conditionalFormatting>
  <conditionalFormatting sqref="L106">
    <cfRule type="expression" dxfId="72" priority="89">
      <formula>IF($C$106="Yes",TRUE, FALSE)</formula>
    </cfRule>
    <cfRule type="expression" dxfId="71" priority="90">
      <formula>IF($C$106="No",TRUE, FALSE)</formula>
    </cfRule>
  </conditionalFormatting>
  <conditionalFormatting sqref="L107">
    <cfRule type="expression" dxfId="70" priority="87">
      <formula>IF($C$107="Yes",TRUE, FALSE)</formula>
    </cfRule>
    <cfRule type="expression" dxfId="69" priority="88">
      <formula>IF($C$107="No",TRUE, FALSE)</formula>
    </cfRule>
  </conditionalFormatting>
  <conditionalFormatting sqref="J109">
    <cfRule type="expression" dxfId="68" priority="83">
      <formula>IF($C$109="Yes", TRUE,FALSE)</formula>
    </cfRule>
    <cfRule type="expression" dxfId="67" priority="84">
      <formula>IF($C$109="No", TRUE,FALSE)</formula>
    </cfRule>
  </conditionalFormatting>
  <conditionalFormatting sqref="J110">
    <cfRule type="expression" dxfId="66" priority="81">
      <formula>IF($C$110="Yes", TRUE,FALSE)</formula>
    </cfRule>
    <cfRule type="expression" dxfId="65" priority="82">
      <formula>IF($C$110="No", TRUE,FALSE)</formula>
    </cfRule>
  </conditionalFormatting>
  <conditionalFormatting sqref="L114">
    <cfRule type="expression" dxfId="64" priority="77">
      <formula>IF($C$114="Yes",TRUE, FALSE)</formula>
    </cfRule>
    <cfRule type="expression" dxfId="63" priority="78">
      <formula>IF($C$114="No",TRUE, FALSE)</formula>
    </cfRule>
  </conditionalFormatting>
  <conditionalFormatting sqref="L116">
    <cfRule type="expression" dxfId="62" priority="75">
      <formula>IF($C$116="Yes",TRUE, FALSE)</formula>
    </cfRule>
    <cfRule type="expression" dxfId="61" priority="76">
      <formula>IF($C$116="No",TRUE, FALSE)</formula>
    </cfRule>
  </conditionalFormatting>
  <conditionalFormatting sqref="N121">
    <cfRule type="expression" dxfId="60" priority="73">
      <formula>IF($C$120="Yes",TRUE, FALSE)</formula>
    </cfRule>
    <cfRule type="expression" dxfId="59" priority="74">
      <formula>IF($C$120="No",TRUE, FALSE)</formula>
    </cfRule>
  </conditionalFormatting>
  <conditionalFormatting sqref="K123">
    <cfRule type="expression" dxfId="58" priority="71">
      <formula>IF($C$120="Yes",TRUE, FALSE)</formula>
    </cfRule>
    <cfRule type="expression" dxfId="57" priority="72">
      <formula>IF($C$120="No",TRUE, FALSE)</formula>
    </cfRule>
  </conditionalFormatting>
  <conditionalFormatting sqref="N127">
    <cfRule type="expression" dxfId="56" priority="69">
      <formula>IF($C$126="Yes",TRUE, FALSE)</formula>
    </cfRule>
    <cfRule type="expression" dxfId="55" priority="70">
      <formula>IF($C$126="No",TRUE, FALSE)</formula>
    </cfRule>
  </conditionalFormatting>
  <conditionalFormatting sqref="K129">
    <cfRule type="expression" dxfId="54" priority="67">
      <formula>IF($C$126="Yes",TRUE, FALSE)</formula>
    </cfRule>
    <cfRule type="expression" dxfId="53" priority="68">
      <formula>IF($C$126="No",TRUE, FALSE)</formula>
    </cfRule>
  </conditionalFormatting>
  <conditionalFormatting sqref="N141">
    <cfRule type="expression" dxfId="52" priority="64">
      <formula>IF($C$141="Yes",TRUE, FALSE)</formula>
    </cfRule>
    <cfRule type="expression" dxfId="51" priority="66">
      <formula>IF($C$141="No",TRUE, FALSE)</formula>
    </cfRule>
  </conditionalFormatting>
  <conditionalFormatting sqref="O143">
    <cfRule type="expression" dxfId="50" priority="62">
      <formula>IF($C$141="Yes",TRUE, FALSE)</formula>
    </cfRule>
    <cfRule type="expression" dxfId="49" priority="63">
      <formula>IF($C$141="No",TRUE, FALSE)</formula>
    </cfRule>
  </conditionalFormatting>
  <conditionalFormatting sqref="K147">
    <cfRule type="expression" dxfId="48" priority="60">
      <formula>IF($C$141="Yes",TRUE, FALSE)</formula>
    </cfRule>
    <cfRule type="expression" dxfId="47" priority="61">
      <formula>IF($C$141="No",TRUE, FALSE)</formula>
    </cfRule>
  </conditionalFormatting>
  <conditionalFormatting sqref="O154">
    <cfRule type="expression" dxfId="46" priority="58">
      <formula>IF($C$152="Yes",TRUE, FALSE)</formula>
    </cfRule>
    <cfRule type="expression" dxfId="45" priority="59">
      <formula>IF($C$152="No",TRUE, FALSE)</formula>
    </cfRule>
  </conditionalFormatting>
  <conditionalFormatting sqref="K158">
    <cfRule type="expression" dxfId="44" priority="56">
      <formula>IF($C$152="Yes",TRUE, FALSE)</formula>
    </cfRule>
    <cfRule type="expression" dxfId="43" priority="57">
      <formula>IF($C$152="No",TRUE, FALSE)</formula>
    </cfRule>
  </conditionalFormatting>
  <conditionalFormatting sqref="K163">
    <cfRule type="expression" dxfId="42" priority="54">
      <formula>IF(OR($C$141="Yes",$C$152="Yes"),TRUE,FALSE)</formula>
    </cfRule>
    <cfRule type="expression" dxfId="41" priority="55">
      <formula>IF(AND($C$141="No",$C$152="No"),TRUE,FALSE)</formula>
    </cfRule>
  </conditionalFormatting>
  <conditionalFormatting sqref="I508">
    <cfRule type="cellIs" dxfId="40" priority="51" operator="equal">
      <formula>"Yes"</formula>
    </cfRule>
  </conditionalFormatting>
  <conditionalFormatting sqref="O510">
    <cfRule type="cellIs" dxfId="39" priority="49" operator="equal">
      <formula>"Yes"</formula>
    </cfRule>
  </conditionalFormatting>
  <conditionalFormatting sqref="O510">
    <cfRule type="cellIs" dxfId="38" priority="48" operator="equal">
      <formula>"No"</formula>
    </cfRule>
  </conditionalFormatting>
  <conditionalFormatting sqref="C339:S341">
    <cfRule type="expression" dxfId="37" priority="41">
      <formula>IF(AND(OR($C$98="Select",$C$98="No",$C$98=""),OR($C$99="Select",$C$99="No",$C$99="")=TRUE),TRUE, FALSE)</formula>
    </cfRule>
  </conditionalFormatting>
  <conditionalFormatting sqref="C349:S354">
    <cfRule type="expression" dxfId="36" priority="12">
      <formula>IF(OR($C$102="Select",$C$102="No",$C$102=""),TRUE, FALSE)</formula>
    </cfRule>
  </conditionalFormatting>
  <conditionalFormatting sqref="C355:S360">
    <cfRule type="expression" dxfId="35" priority="44">
      <formula>IF(OR($C$103="Select",$C$103="No",$C$103=""),TRUE, FALSE)</formula>
    </cfRule>
  </conditionalFormatting>
  <conditionalFormatting sqref="C361:S366">
    <cfRule type="expression" dxfId="34" priority="39">
      <formula>IF(OR($C$104="Select",$C$104="No",$C$104=""),TRUE, FALSE)</formula>
    </cfRule>
  </conditionalFormatting>
  <conditionalFormatting sqref="C367:S369">
    <cfRule type="expression" dxfId="33" priority="47">
      <formula>IF(AND(OR($C$101="Select",$C$101="No",$C$101=""),OR($C$102="Select",$C$102="No",$C$102=""),OR($C$103="Select",$C$103="No",$C$103=""),OR($C$104="Select",$C$104="No",$C$104="")=TRUE),TRUE, FALSE)</formula>
    </cfRule>
  </conditionalFormatting>
  <conditionalFormatting sqref="C377:S382">
    <cfRule type="expression" dxfId="32" priority="36">
      <formula>IF(OR($C$106="Select",$C$106="No",$C$106=""),TRUE, FALSE)</formula>
    </cfRule>
  </conditionalFormatting>
  <conditionalFormatting sqref="C383:S388">
    <cfRule type="expression" dxfId="31" priority="52">
      <formula>IF(OR($C$107="Select",$C$107="No",$C$107=""),TRUE, FALSE)</formula>
    </cfRule>
  </conditionalFormatting>
  <conditionalFormatting sqref="C389:S391">
    <cfRule type="expression" dxfId="30" priority="35">
      <formula>IF(AND(OR($C$106="Select",$C$106="No",$C$106=""),OR($C$107="Select",$C$107="No",$C$107="")=TRUE),TRUE, FALSE)</formula>
    </cfRule>
  </conditionalFormatting>
  <conditionalFormatting sqref="C393:S398">
    <cfRule type="expression" dxfId="29" priority="37">
      <formula>IF(OR($C$109="Select",$C$109="No",$C$109=""),TRUE, FALSE)</formula>
    </cfRule>
  </conditionalFormatting>
  <conditionalFormatting sqref="C399:S404">
    <cfRule type="expression" dxfId="28" priority="34">
      <formula>IF(OR($C$110="Select",$C$110="No",$C$110=""),TRUE, FALSE)</formula>
    </cfRule>
  </conditionalFormatting>
  <conditionalFormatting sqref="C405:S407">
    <cfRule type="expression" dxfId="27" priority="25">
      <formula>IF(AND(OR($C$109="Select",$C$109="No",$C$109=""),OR($C$110="Select",$C$110="No",$C$110="")=TRUE),TRUE, FALSE)</formula>
    </cfRule>
  </conditionalFormatting>
  <conditionalFormatting sqref="C409:S411">
    <cfRule type="expression" dxfId="26" priority="40">
      <formula>IF(OR($C$118="Select",$C$118="No",$C$118=""),TRUE, FALSE)</formula>
    </cfRule>
  </conditionalFormatting>
  <conditionalFormatting sqref="C419:S423">
    <cfRule type="expression" dxfId="25" priority="32">
      <formula>IF(OR($C$95="Select",$C$95="No",$C$95=""),TRUE, FALSE)</formula>
    </cfRule>
  </conditionalFormatting>
  <conditionalFormatting sqref="C425:S429">
    <cfRule type="expression" dxfId="24" priority="30">
      <formula>IF(OR($C$96="Select",$C$96="No",$C$96=""),TRUE, FALSE)</formula>
    </cfRule>
  </conditionalFormatting>
  <conditionalFormatting sqref="C431:S435">
    <cfRule type="expression" dxfId="23" priority="31">
      <formula>IF(OR($C$114="Select",$C$114="No",$C$114=""),TRUE, FALSE)</formula>
    </cfRule>
  </conditionalFormatting>
  <conditionalFormatting sqref="C437:S441">
    <cfRule type="expression" dxfId="22" priority="28">
      <formula>IF(OR($C$116="Select",$C$116="No",$C$116=""),TRUE, FALSE)</formula>
    </cfRule>
  </conditionalFormatting>
  <conditionalFormatting sqref="C443:S448">
    <cfRule type="expression" dxfId="21" priority="29">
      <formula>IF(OR($C$120="Select",$C$120="No",$C$120=""),TRUE, FALSE)</formula>
    </cfRule>
  </conditionalFormatting>
  <conditionalFormatting sqref="C450:S455">
    <cfRule type="expression" dxfId="20" priority="26">
      <formula>IF(OR($C$126="Select",$C$126="No",$C$126=""),TRUE, FALSE)</formula>
    </cfRule>
  </conditionalFormatting>
  <conditionalFormatting sqref="C463:S472">
    <cfRule type="expression" dxfId="19" priority="27">
      <formula>IF(OR($C$141="Select",$C$141="No",$C$141=""),TRUE, FALSE)</formula>
    </cfRule>
  </conditionalFormatting>
  <conditionalFormatting sqref="C474:S483">
    <cfRule type="expression" dxfId="18" priority="33">
      <formula>IF(OR($C$152="Select",$C$152="No",$C$152=""),TRUE, FALSE)</formula>
    </cfRule>
  </conditionalFormatting>
  <conditionalFormatting sqref="C485:S491">
    <cfRule type="expression" dxfId="17" priority="24">
      <formula>IF(AND(OR($C$141="Select",$C$141="No",$C$141=""),OR($C$152="Select",$C$152="No",$C$152="")=TRUE),TRUE, FALSE)</formula>
    </cfRule>
  </conditionalFormatting>
  <conditionalFormatting sqref="C493:S493">
    <cfRule type="expression" dxfId="16" priority="38">
      <formula>IF(AND(OR($C$141="Select",$C$141="No",$C$141=""),OR($C$152="Select",$C$152="No",$C$152="")=TRUE),TRUE, FALSE)</formula>
    </cfRule>
  </conditionalFormatting>
  <conditionalFormatting sqref="C495:S495">
    <cfRule type="expression" dxfId="15" priority="23">
      <formula>IF(OR($C$132="Select",$C$132="No",$C$132=""),TRUE, FALSE)</formula>
    </cfRule>
  </conditionalFormatting>
  <conditionalFormatting sqref="I508 O510">
    <cfRule type="cellIs" dxfId="14" priority="22" operator="equal">
      <formula>"No"</formula>
    </cfRule>
  </conditionalFormatting>
  <conditionalFormatting sqref="C249:S280">
    <cfRule type="expression" dxfId="13" priority="17">
      <formula>IF(OR($C$48="Select from the drop-down menu if Material #2 is needed",$C$48=""),TRUE, FALSE)</formula>
    </cfRule>
  </conditionalFormatting>
  <conditionalFormatting sqref="C287:S318">
    <cfRule type="expression" dxfId="12" priority="45">
      <formula>IF(OR($C$69="Select from the drop-down menu if Material #3 is needed",$C$69=""),TRUE, FALSE)</formula>
    </cfRule>
  </conditionalFormatting>
  <conditionalFormatting sqref="C211:S242">
    <cfRule type="expression" dxfId="11" priority="6">
      <formula>IF(OR($C$20="Select from the drop-down menu",$C$20=""),TRUE, FALSE)</formula>
    </cfRule>
  </conditionalFormatting>
  <conditionalFormatting sqref="C343:S348">
    <cfRule type="expression" dxfId="10" priority="11">
      <formula>IF(OR($C$101="Select",$C$101="No",$C$101=""),TRUE, FALSE)</formula>
    </cfRule>
  </conditionalFormatting>
  <conditionalFormatting sqref="C327:S332">
    <cfRule type="expression" dxfId="9" priority="43">
      <formula>IF(OR($C$98="Select",$C$98="No",$C$98=""),TRUE, FALSE)</formula>
    </cfRule>
  </conditionalFormatting>
  <conditionalFormatting sqref="C333:S338">
    <cfRule type="expression" dxfId="8" priority="10">
      <formula>IF(OR($C$99="Select",$C$99="No",$C$99=""),TRUE, FALSE)</formula>
    </cfRule>
  </conditionalFormatting>
  <conditionalFormatting sqref="C26 C28 C54 C56 C75 C77">
    <cfRule type="cellIs" dxfId="7" priority="7" operator="equal">
      <formula>"No"</formula>
    </cfRule>
    <cfRule type="cellIs" dxfId="6" priority="8" operator="equal">
      <formula>"Yes"</formula>
    </cfRule>
  </conditionalFormatting>
  <conditionalFormatting sqref="M224:N224">
    <cfRule type="expression" dxfId="5" priority="18">
      <formula>IF(C26="No", TRUE, FALSE)</formula>
    </cfRule>
  </conditionalFormatting>
  <conditionalFormatting sqref="M226">
    <cfRule type="expression" dxfId="4" priority="5">
      <formula>IF(C28="No", TRUE, FALSE)</formula>
    </cfRule>
  </conditionalFormatting>
  <conditionalFormatting sqref="M262">
    <cfRule type="expression" dxfId="3" priority="4">
      <formula>IF(C54="No", TRUE, FALSE)</formula>
    </cfRule>
  </conditionalFormatting>
  <conditionalFormatting sqref="M264">
    <cfRule type="expression" dxfId="2" priority="3">
      <formula>IF(C56="No", TRUE, FALSE)</formula>
    </cfRule>
  </conditionalFormatting>
  <conditionalFormatting sqref="M300">
    <cfRule type="expression" dxfId="1" priority="2">
      <formula>IF(C75="No", TRUE, FALSE)</formula>
    </cfRule>
  </conditionalFormatting>
  <conditionalFormatting sqref="M302">
    <cfRule type="expression" dxfId="0" priority="1">
      <formula>IF(C77="No", TRUE, FALSE)</formula>
    </cfRule>
  </conditionalFormatting>
  <dataValidations count="11">
    <dataValidation type="list" allowBlank="1" showInputMessage="1" showErrorMessage="1" prompt="Please, select from the drop-down list" sqref="Q7" xr:uid="{00000000-0002-0000-0000-000001000000}">
      <formula1>$W$541:$W$571</formula1>
    </dataValidation>
    <dataValidation type="list" allowBlank="1" showInputMessage="1" showErrorMessage="1" error="Please, select from the drop-down list" prompt="Please, select from the drop-down list" sqref="S7" xr:uid="{00000000-0002-0000-0000-000002000000}">
      <formula1>$X$541:$X$543</formula1>
    </dataValidation>
    <dataValidation type="list" allowBlank="1" showInputMessage="1" showErrorMessage="1" sqref="C69:S69" xr:uid="{00000000-0002-0000-0000-000003000000}">
      <formula1>$AA$541:$AA$558</formula1>
    </dataValidation>
    <dataValidation type="list" allowBlank="1" showInputMessage="1" showErrorMessage="1" sqref="C48:S48" xr:uid="{00000000-0002-0000-0000-000005000000}">
      <formula1>$Z$541:$Z$558</formula1>
    </dataValidation>
    <dataValidation type="list" allowBlank="1" showInputMessage="1" showErrorMessage="1" sqref="C20:S20" xr:uid="{00000000-0002-0000-0000-000004000000}">
      <formula1>$Y$541:$Y$558</formula1>
    </dataValidation>
    <dataValidation type="list" allowBlank="1" showInputMessage="1" showErrorMessage="1" sqref="N121:R121 N127:R127 O143:S143 O154:S154" xr:uid="{22F3E254-23A5-4ADC-9D07-F25262A2ACCB}">
      <formula1>"Select from the drop-down, Authorized User, Contractor"</formula1>
    </dataValidation>
    <dataValidation type="list" allowBlank="1" showInputMessage="1" showErrorMessage="1" sqref="N141:R141" xr:uid="{E7DC3156-F9B4-4B1D-A354-77465C5FF138}">
      <formula1>"Select from the drop-down, (depth up to 2""), (depth: 2"" to 4"")"</formula1>
    </dataValidation>
    <dataValidation type="list" allowBlank="1" showInputMessage="1" showErrorMessage="1" error="Please choose from the pull-down menu" prompt="Please, select from the drop-down list" sqref="M7:O7" xr:uid="{00000000-0002-0000-0000-000000000000}">
      <formula1>$V$541:$V$553</formula1>
    </dataValidation>
    <dataValidation type="list" allowBlank="1" showInputMessage="1" showErrorMessage="1" sqref="C26:D26 C28:D28 C54:D54 C56:D56 C75:D75 C77:D77 C95:D96 C98:D99 C101:D104 C106:D107 C109:D110 C114:D114 C116:D116 C118:D118 C120:D120 C126:D126 C132:D132 C141:D141 C152:D152 I508:J508 O510:P510" xr:uid="{51DAF708-8D36-450A-A42A-A0E006AB112D}">
      <formula1>"Select, Yes, No"</formula1>
    </dataValidation>
    <dataValidation type="list" allowBlank="1" showInputMessage="1" showErrorMessage="1" sqref="G198:S198" xr:uid="{00000000-0002-0000-0000-000006000000}">
      <formula1>$AB$541:$AB$596</formula1>
    </dataValidation>
    <dataValidation type="list" allowBlank="1" showInputMessage="1" showErrorMessage="1" sqref="G204" xr:uid="{00000000-0002-0000-0000-000007000000}">
      <formula1>$AC$541:$AC$596</formula1>
    </dataValidation>
  </dataValidations>
  <printOptions horizontalCentered="1"/>
  <pageMargins left="0.25" right="0.25" top="0.75" bottom="0.75" header="0.3" footer="0.3"/>
  <pageSetup scale="80" fitToHeight="3" orientation="portrait" r:id="rId1"/>
  <headerFooter>
    <oddFooter>Page &amp;P of &amp;N</oddFooter>
  </headerFooter>
  <rowBreaks count="13" manualBreakCount="13">
    <brk id="42" min="1" max="19" man="1"/>
    <brk id="87" min="1" max="19" man="1"/>
    <brk id="133" min="1" max="19" man="1"/>
    <brk id="171" min="1" max="19" man="1"/>
    <brk id="193" min="1" max="19" man="1"/>
    <brk id="243" min="1" max="19" man="1"/>
    <brk id="281" min="1" max="19" man="1"/>
    <brk id="319" min="1" max="19" man="1"/>
    <brk id="370" min="1" max="19" man="1"/>
    <brk id="412" min="1" max="19" man="1"/>
    <brk id="412" min="1" max="19" man="1"/>
    <brk id="456" min="1" max="19" man="1"/>
    <brk id="498" min="1" max="19" man="1"/>
  </rowBreaks>
  <ignoredErrors>
    <ignoredError sqref="Q214 R503 R30 R58 R7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69EC-3693-4CC1-BB10-F4097F9BAC14}">
  <sheetPr>
    <tabColor rgb="FFFF0000"/>
  </sheetPr>
  <dimension ref="B1:S118"/>
  <sheetViews>
    <sheetView showGridLines="0" showRowColHeaders="0" zoomScaleNormal="100" workbookViewId="0">
      <selection activeCell="C88" sqref="C88:K88"/>
    </sheetView>
  </sheetViews>
  <sheetFormatPr defaultColWidth="8.7265625" defaultRowHeight="14.5" x14ac:dyDescent="0.35"/>
  <cols>
    <col min="1" max="1" width="3.54296875" style="39" customWidth="1"/>
    <col min="2" max="16384" width="8.7265625" style="39"/>
  </cols>
  <sheetData>
    <row r="1" spans="2:19" s="1" customFormat="1" ht="42.65" customHeight="1" thickBot="1" x14ac:dyDescent="0.4">
      <c r="B1" s="405" t="s">
        <v>377</v>
      </c>
      <c r="C1" s="406"/>
      <c r="D1" s="406"/>
      <c r="E1" s="406"/>
      <c r="F1" s="406"/>
      <c r="G1" s="406"/>
      <c r="H1" s="406"/>
      <c r="I1" s="406"/>
      <c r="J1" s="406"/>
      <c r="K1" s="406"/>
      <c r="L1" s="406"/>
      <c r="M1" s="406"/>
      <c r="N1" s="406"/>
      <c r="O1" s="406"/>
      <c r="P1" s="406"/>
      <c r="Q1" s="406"/>
      <c r="R1" s="406"/>
      <c r="S1" s="407"/>
    </row>
    <row r="2" spans="2:19" s="1" customFormat="1" ht="3.75" customHeight="1" thickBot="1" x14ac:dyDescent="0.4">
      <c r="B2" s="2"/>
      <c r="C2" s="3"/>
      <c r="D2" s="36"/>
      <c r="E2" s="36"/>
      <c r="F2" s="36"/>
      <c r="G2" s="36"/>
      <c r="H2" s="36"/>
      <c r="I2" s="36"/>
      <c r="J2" s="21"/>
      <c r="K2" s="21"/>
      <c r="L2" s="36"/>
      <c r="M2" s="36"/>
      <c r="N2" s="36"/>
      <c r="O2" s="36"/>
      <c r="P2" s="36"/>
      <c r="Q2" s="36"/>
      <c r="R2" s="4"/>
      <c r="S2" s="36"/>
    </row>
    <row r="3" spans="2:19" s="1" customFormat="1" ht="41.5" customHeight="1" thickBot="1" x14ac:dyDescent="0.4">
      <c r="B3" s="408" t="s">
        <v>177</v>
      </c>
      <c r="C3" s="409"/>
      <c r="D3" s="409"/>
      <c r="E3" s="409"/>
      <c r="F3" s="409"/>
      <c r="G3" s="409"/>
      <c r="H3" s="409"/>
      <c r="I3" s="409"/>
      <c r="J3" s="409"/>
      <c r="K3" s="409"/>
      <c r="L3" s="409"/>
      <c r="M3" s="409"/>
      <c r="N3" s="409"/>
      <c r="O3" s="409"/>
      <c r="P3" s="409"/>
      <c r="Q3" s="409"/>
      <c r="R3" s="409"/>
      <c r="S3" s="410"/>
    </row>
    <row r="4" spans="2:19" s="1" customFormat="1" ht="26.15" customHeight="1" x14ac:dyDescent="0.35">
      <c r="B4" s="37" t="s">
        <v>178</v>
      </c>
      <c r="C4" s="3"/>
      <c r="D4" s="36"/>
      <c r="E4" s="36"/>
      <c r="F4" s="36"/>
      <c r="G4" s="36"/>
      <c r="H4" s="36"/>
      <c r="I4" s="36"/>
      <c r="J4" s="21"/>
      <c r="K4" s="21"/>
      <c r="L4" s="36"/>
      <c r="M4" s="36"/>
      <c r="N4" s="36"/>
      <c r="O4" s="36"/>
      <c r="P4" s="36"/>
      <c r="Q4" s="36"/>
      <c r="R4" s="4"/>
      <c r="S4" s="36"/>
    </row>
    <row r="5" spans="2:19" ht="64" customHeight="1" x14ac:dyDescent="0.35">
      <c r="B5" s="381">
        <v>1</v>
      </c>
      <c r="C5" s="384" t="s">
        <v>202</v>
      </c>
      <c r="D5" s="385"/>
      <c r="E5" s="385"/>
      <c r="F5" s="385"/>
      <c r="G5" s="385"/>
      <c r="H5" s="385"/>
      <c r="I5" s="385"/>
      <c r="J5" s="385"/>
      <c r="K5" s="386"/>
      <c r="L5" s="38"/>
      <c r="M5" s="38"/>
      <c r="N5" s="38"/>
      <c r="O5" s="38"/>
      <c r="P5" s="38"/>
      <c r="Q5" s="38"/>
      <c r="R5" s="38"/>
      <c r="S5" s="38"/>
    </row>
    <row r="6" spans="2:19" ht="33.65" customHeight="1" x14ac:dyDescent="0.35">
      <c r="B6" s="383"/>
      <c r="C6" s="415" t="s">
        <v>378</v>
      </c>
      <c r="D6" s="416"/>
      <c r="E6" s="416"/>
      <c r="F6" s="416"/>
      <c r="G6" s="416"/>
      <c r="H6" s="416"/>
      <c r="I6" s="416"/>
      <c r="J6" s="416"/>
      <c r="K6" s="417"/>
      <c r="L6" s="40"/>
      <c r="M6" s="40"/>
      <c r="N6" s="40"/>
      <c r="O6" s="40"/>
      <c r="P6" s="40"/>
      <c r="Q6" s="40"/>
      <c r="R6" s="40"/>
      <c r="S6" s="40"/>
    </row>
    <row r="7" spans="2:19" ht="33.65" customHeight="1" x14ac:dyDescent="0.35">
      <c r="B7" s="41"/>
      <c r="C7" s="42"/>
      <c r="D7" s="42"/>
      <c r="E7" s="42"/>
      <c r="F7" s="42"/>
      <c r="G7" s="42"/>
      <c r="H7" s="42"/>
      <c r="I7" s="42"/>
      <c r="J7" s="42"/>
      <c r="K7" s="42"/>
      <c r="L7" s="40"/>
      <c r="M7" s="40"/>
      <c r="N7" s="40"/>
      <c r="O7" s="40"/>
      <c r="P7" s="40"/>
      <c r="Q7" s="40"/>
      <c r="R7" s="40"/>
      <c r="S7" s="40"/>
    </row>
    <row r="8" spans="2:19" ht="30" customHeight="1" x14ac:dyDescent="0.35">
      <c r="B8" s="381">
        <v>2</v>
      </c>
      <c r="C8" s="384" t="s">
        <v>179</v>
      </c>
      <c r="D8" s="385"/>
      <c r="E8" s="385"/>
      <c r="F8" s="385"/>
      <c r="G8" s="385"/>
      <c r="H8" s="385"/>
      <c r="I8" s="385"/>
      <c r="J8" s="385"/>
      <c r="K8" s="386"/>
      <c r="L8" s="411"/>
      <c r="M8" s="411"/>
      <c r="N8" s="411"/>
      <c r="O8" s="411"/>
      <c r="P8" s="411"/>
      <c r="Q8" s="411"/>
      <c r="R8" s="411"/>
      <c r="S8" s="411"/>
    </row>
    <row r="9" spans="2:19" ht="41.5" customHeight="1" x14ac:dyDescent="0.35">
      <c r="B9" s="382"/>
      <c r="C9" s="396" t="s">
        <v>180</v>
      </c>
      <c r="D9" s="397"/>
      <c r="E9" s="397"/>
      <c r="F9" s="397"/>
      <c r="G9" s="397"/>
      <c r="H9" s="397"/>
      <c r="I9" s="397"/>
      <c r="J9" s="397"/>
      <c r="K9" s="398"/>
    </row>
    <row r="10" spans="2:19" ht="30" customHeight="1" x14ac:dyDescent="0.35">
      <c r="B10" s="383"/>
      <c r="C10" s="387" t="s">
        <v>201</v>
      </c>
      <c r="D10" s="388"/>
      <c r="E10" s="388"/>
      <c r="F10" s="388"/>
      <c r="G10" s="388"/>
      <c r="H10" s="388"/>
      <c r="I10" s="388"/>
      <c r="J10" s="388"/>
      <c r="K10" s="389"/>
    </row>
    <row r="11" spans="2:19" ht="30" customHeight="1" x14ac:dyDescent="0.35"/>
    <row r="12" spans="2:19" ht="18.5" x14ac:dyDescent="0.35">
      <c r="C12" s="38"/>
      <c r="D12" s="38"/>
      <c r="E12" s="38"/>
      <c r="F12" s="38"/>
      <c r="G12" s="38"/>
      <c r="H12" s="38"/>
      <c r="I12" s="38"/>
      <c r="J12" s="38"/>
      <c r="K12" s="38"/>
    </row>
    <row r="17" spans="2:11" ht="73.5" customHeight="1" x14ac:dyDescent="0.35">
      <c r="B17" s="43">
        <v>3</v>
      </c>
      <c r="C17" s="399" t="s">
        <v>209</v>
      </c>
      <c r="D17" s="400"/>
      <c r="E17" s="400"/>
      <c r="F17" s="400"/>
      <c r="G17" s="400"/>
      <c r="H17" s="400"/>
      <c r="I17" s="400"/>
      <c r="J17" s="400"/>
      <c r="K17" s="401"/>
    </row>
    <row r="39" spans="2:11" ht="126.65" customHeight="1" x14ac:dyDescent="0.35">
      <c r="B39" s="381">
        <v>4</v>
      </c>
      <c r="C39" s="384" t="s">
        <v>210</v>
      </c>
      <c r="D39" s="385"/>
      <c r="E39" s="385"/>
      <c r="F39" s="385"/>
      <c r="G39" s="385"/>
      <c r="H39" s="385"/>
      <c r="I39" s="385"/>
      <c r="J39" s="385"/>
      <c r="K39" s="386"/>
    </row>
    <row r="40" spans="2:11" ht="34" customHeight="1" x14ac:dyDescent="0.35">
      <c r="B40" s="382"/>
      <c r="C40" s="396" t="s">
        <v>188</v>
      </c>
      <c r="D40" s="397"/>
      <c r="E40" s="397"/>
      <c r="F40" s="397"/>
      <c r="G40" s="397"/>
      <c r="H40" s="397"/>
      <c r="I40" s="397"/>
      <c r="J40" s="397"/>
      <c r="K40" s="398"/>
    </row>
    <row r="41" spans="2:11" ht="33.65" customHeight="1" x14ac:dyDescent="0.35">
      <c r="B41" s="382"/>
      <c r="C41" s="390" t="s">
        <v>181</v>
      </c>
      <c r="D41" s="391"/>
      <c r="E41" s="391"/>
      <c r="F41" s="391"/>
      <c r="G41" s="391"/>
      <c r="H41" s="391"/>
      <c r="I41" s="391"/>
      <c r="J41" s="391"/>
      <c r="K41" s="392"/>
    </row>
    <row r="42" spans="2:11" ht="31" customHeight="1" x14ac:dyDescent="0.35">
      <c r="B42" s="382"/>
      <c r="C42" s="393" t="s">
        <v>193</v>
      </c>
      <c r="D42" s="394"/>
      <c r="E42" s="394"/>
      <c r="F42" s="394"/>
      <c r="G42" s="394"/>
      <c r="H42" s="394"/>
      <c r="I42" s="394"/>
      <c r="J42" s="394"/>
      <c r="K42" s="395"/>
    </row>
    <row r="43" spans="2:11" ht="42.65" customHeight="1" x14ac:dyDescent="0.35">
      <c r="B43" s="382"/>
      <c r="C43" s="396" t="s">
        <v>203</v>
      </c>
      <c r="D43" s="397"/>
      <c r="E43" s="397"/>
      <c r="F43" s="397"/>
      <c r="G43" s="397"/>
      <c r="H43" s="397"/>
      <c r="I43" s="397"/>
      <c r="J43" s="397"/>
      <c r="K43" s="398"/>
    </row>
    <row r="44" spans="2:11" ht="42.65" customHeight="1" x14ac:dyDescent="0.35">
      <c r="B44" s="382"/>
      <c r="C44" s="396" t="s">
        <v>187</v>
      </c>
      <c r="D44" s="397"/>
      <c r="E44" s="397"/>
      <c r="F44" s="397"/>
      <c r="G44" s="397"/>
      <c r="H44" s="397"/>
      <c r="I44" s="397"/>
      <c r="J44" s="397"/>
      <c r="K44" s="398"/>
    </row>
    <row r="45" spans="2:11" ht="57.65" customHeight="1" x14ac:dyDescent="0.35">
      <c r="B45" s="383"/>
      <c r="C45" s="412" t="s">
        <v>207</v>
      </c>
      <c r="D45" s="413"/>
      <c r="E45" s="413"/>
      <c r="F45" s="413"/>
      <c r="G45" s="413"/>
      <c r="H45" s="413"/>
      <c r="I45" s="413"/>
      <c r="J45" s="413"/>
      <c r="K45" s="414"/>
    </row>
    <row r="67" spans="2:11" ht="73.5" customHeight="1" x14ac:dyDescent="0.35">
      <c r="B67" s="43">
        <v>5</v>
      </c>
      <c r="C67" s="399" t="s">
        <v>211</v>
      </c>
      <c r="D67" s="400"/>
      <c r="E67" s="400"/>
      <c r="F67" s="400"/>
      <c r="G67" s="400"/>
      <c r="H67" s="400"/>
      <c r="I67" s="400"/>
      <c r="J67" s="400"/>
      <c r="K67" s="401"/>
    </row>
    <row r="86" spans="2:11" ht="49" customHeight="1" x14ac:dyDescent="0.35">
      <c r="B86" s="381">
        <v>6</v>
      </c>
      <c r="C86" s="384" t="s">
        <v>189</v>
      </c>
      <c r="D86" s="385"/>
      <c r="E86" s="385"/>
      <c r="F86" s="385"/>
      <c r="G86" s="385"/>
      <c r="H86" s="385"/>
      <c r="I86" s="385"/>
      <c r="J86" s="385"/>
      <c r="K86" s="386"/>
    </row>
    <row r="87" spans="2:11" ht="33.65" customHeight="1" x14ac:dyDescent="0.35">
      <c r="B87" s="382"/>
      <c r="C87" s="390" t="s">
        <v>190</v>
      </c>
      <c r="D87" s="391"/>
      <c r="E87" s="391"/>
      <c r="F87" s="391"/>
      <c r="G87" s="391"/>
      <c r="H87" s="391"/>
      <c r="I87" s="391"/>
      <c r="J87" s="391"/>
      <c r="K87" s="392"/>
    </row>
    <row r="88" spans="2:11" ht="31" customHeight="1" x14ac:dyDescent="0.35">
      <c r="B88" s="382"/>
      <c r="C88" s="393" t="s">
        <v>191</v>
      </c>
      <c r="D88" s="394"/>
      <c r="E88" s="394"/>
      <c r="F88" s="394"/>
      <c r="G88" s="394"/>
      <c r="H88" s="394"/>
      <c r="I88" s="394"/>
      <c r="J88" s="394"/>
      <c r="K88" s="395"/>
    </row>
    <row r="89" spans="2:11" ht="42.65" customHeight="1" x14ac:dyDescent="0.35">
      <c r="B89" s="382"/>
      <c r="C89" s="396" t="s">
        <v>212</v>
      </c>
      <c r="D89" s="397"/>
      <c r="E89" s="397"/>
      <c r="F89" s="397"/>
      <c r="G89" s="397"/>
      <c r="H89" s="397"/>
      <c r="I89" s="397"/>
      <c r="J89" s="397"/>
      <c r="K89" s="398"/>
    </row>
    <row r="90" spans="2:11" ht="42.65" customHeight="1" x14ac:dyDescent="0.35">
      <c r="B90" s="382"/>
      <c r="C90" s="396" t="s">
        <v>192</v>
      </c>
      <c r="D90" s="397"/>
      <c r="E90" s="397"/>
      <c r="F90" s="397"/>
      <c r="G90" s="397"/>
      <c r="H90" s="397"/>
      <c r="I90" s="397"/>
      <c r="J90" s="397"/>
      <c r="K90" s="398"/>
    </row>
    <row r="91" spans="2:11" ht="22" customHeight="1" x14ac:dyDescent="0.35">
      <c r="B91" s="382"/>
      <c r="C91" s="396" t="s">
        <v>194</v>
      </c>
      <c r="D91" s="397"/>
      <c r="E91" s="397"/>
      <c r="F91" s="397"/>
      <c r="G91" s="397"/>
      <c r="H91" s="397"/>
      <c r="I91" s="397"/>
      <c r="J91" s="397"/>
      <c r="K91" s="398"/>
    </row>
    <row r="92" spans="2:11" ht="57.65" customHeight="1" x14ac:dyDescent="0.35">
      <c r="B92" s="383"/>
      <c r="C92" s="402" t="s">
        <v>213</v>
      </c>
      <c r="D92" s="403"/>
      <c r="E92" s="403"/>
      <c r="F92" s="403"/>
      <c r="G92" s="403"/>
      <c r="H92" s="403"/>
      <c r="I92" s="403"/>
      <c r="J92" s="403"/>
      <c r="K92" s="404"/>
    </row>
    <row r="98" spans="2:11" ht="49" customHeight="1" x14ac:dyDescent="0.35">
      <c r="B98" s="381">
        <v>7</v>
      </c>
      <c r="C98" s="384" t="s">
        <v>195</v>
      </c>
      <c r="D98" s="385"/>
      <c r="E98" s="385"/>
      <c r="F98" s="385"/>
      <c r="G98" s="385"/>
      <c r="H98" s="385"/>
      <c r="I98" s="385"/>
      <c r="J98" s="385"/>
      <c r="K98" s="386"/>
    </row>
    <row r="99" spans="2:11" ht="35.15" customHeight="1" x14ac:dyDescent="0.35">
      <c r="B99" s="382"/>
      <c r="C99" s="396" t="s">
        <v>196</v>
      </c>
      <c r="D99" s="397"/>
      <c r="E99" s="397"/>
      <c r="F99" s="397"/>
      <c r="G99" s="397"/>
      <c r="H99" s="397"/>
      <c r="I99" s="397"/>
      <c r="J99" s="397"/>
      <c r="K99" s="398"/>
    </row>
    <row r="100" spans="2:11" ht="42.65" customHeight="1" x14ac:dyDescent="0.35">
      <c r="B100" s="382"/>
      <c r="C100" s="396" t="s">
        <v>197</v>
      </c>
      <c r="D100" s="397"/>
      <c r="E100" s="397"/>
      <c r="F100" s="397"/>
      <c r="G100" s="397"/>
      <c r="H100" s="397"/>
      <c r="I100" s="397"/>
      <c r="J100" s="397"/>
      <c r="K100" s="398"/>
    </row>
    <row r="101" spans="2:11" ht="22" customHeight="1" x14ac:dyDescent="0.35">
      <c r="B101" s="383"/>
      <c r="C101" s="387" t="s">
        <v>208</v>
      </c>
      <c r="D101" s="388"/>
      <c r="E101" s="388"/>
      <c r="F101" s="388"/>
      <c r="G101" s="388"/>
      <c r="H101" s="388"/>
      <c r="I101" s="388"/>
      <c r="J101" s="388"/>
      <c r="K101" s="389"/>
    </row>
    <row r="115" spans="2:11" ht="41.5" customHeight="1" x14ac:dyDescent="0.35">
      <c r="B115" s="381">
        <v>8</v>
      </c>
      <c r="C115" s="384" t="s">
        <v>200</v>
      </c>
      <c r="D115" s="385"/>
      <c r="E115" s="385"/>
      <c r="F115" s="385"/>
      <c r="G115" s="385"/>
      <c r="H115" s="385"/>
      <c r="I115" s="385"/>
      <c r="J115" s="385"/>
      <c r="K115" s="386"/>
    </row>
    <row r="116" spans="2:11" ht="71.5" customHeight="1" x14ac:dyDescent="0.35">
      <c r="B116" s="382"/>
      <c r="C116" s="387" t="s">
        <v>204</v>
      </c>
      <c r="D116" s="388"/>
      <c r="E116" s="388"/>
      <c r="F116" s="388"/>
      <c r="G116" s="388"/>
      <c r="H116" s="388"/>
      <c r="I116" s="388"/>
      <c r="J116" s="388"/>
      <c r="K116" s="389"/>
    </row>
    <row r="117" spans="2:11" ht="112.5" customHeight="1" x14ac:dyDescent="0.35">
      <c r="B117" s="382"/>
      <c r="C117" s="384" t="s">
        <v>199</v>
      </c>
      <c r="D117" s="385"/>
      <c r="E117" s="385"/>
      <c r="F117" s="385"/>
      <c r="G117" s="385"/>
      <c r="H117" s="385"/>
      <c r="I117" s="385"/>
      <c r="J117" s="385"/>
      <c r="K117" s="386"/>
    </row>
    <row r="118" spans="2:11" ht="103.5" customHeight="1" x14ac:dyDescent="0.35">
      <c r="B118" s="383"/>
      <c r="C118" s="387" t="s">
        <v>198</v>
      </c>
      <c r="D118" s="388"/>
      <c r="E118" s="388"/>
      <c r="F118" s="388"/>
      <c r="G118" s="388"/>
      <c r="H118" s="388"/>
      <c r="I118" s="388"/>
      <c r="J118" s="388"/>
      <c r="K118" s="389"/>
    </row>
  </sheetData>
  <sheetProtection algorithmName="SHA-512" hashValue="ClKGDUi8fr0zdBlD1T0JLCqYOfaAqAS1T/MH9kAP8epD1TKjFgh3D4A75KdvABSd3lAEhD3kvc72H5dtkpHAhg==" saltValue="ktubq0E0BcFSYZ88bnkOAg==" spinCount="100000" sheet="1" objects="1" scenarios="1"/>
  <mergeCells count="38">
    <mergeCell ref="B8:B10"/>
    <mergeCell ref="C92:K92"/>
    <mergeCell ref="B1:S1"/>
    <mergeCell ref="B3:S3"/>
    <mergeCell ref="L8:S8"/>
    <mergeCell ref="C44:K44"/>
    <mergeCell ref="C45:K45"/>
    <mergeCell ref="C5:K5"/>
    <mergeCell ref="C39:K39"/>
    <mergeCell ref="C6:K6"/>
    <mergeCell ref="B5:B6"/>
    <mergeCell ref="C8:K8"/>
    <mergeCell ref="C9:K9"/>
    <mergeCell ref="C10:K10"/>
    <mergeCell ref="C41:K41"/>
    <mergeCell ref="C42:K42"/>
    <mergeCell ref="C17:K17"/>
    <mergeCell ref="C43:K43"/>
    <mergeCell ref="B39:B45"/>
    <mergeCell ref="C67:K67"/>
    <mergeCell ref="C40:K40"/>
    <mergeCell ref="B98:B101"/>
    <mergeCell ref="C98:K98"/>
    <mergeCell ref="C99:K99"/>
    <mergeCell ref="C100:K100"/>
    <mergeCell ref="C101:K101"/>
    <mergeCell ref="B86:B92"/>
    <mergeCell ref="C86:K86"/>
    <mergeCell ref="C87:K87"/>
    <mergeCell ref="C88:K88"/>
    <mergeCell ref="C89:K89"/>
    <mergeCell ref="C90:K90"/>
    <mergeCell ref="C91:K91"/>
    <mergeCell ref="B115:B118"/>
    <mergeCell ref="C115:K115"/>
    <mergeCell ref="C117:K117"/>
    <mergeCell ref="C118:K118"/>
    <mergeCell ref="C116:K116"/>
  </mergeCells>
  <phoneticPr fontId="16" type="noConversion"/>
  <hyperlinks>
    <hyperlink ref="C6" r:id="rId1" xr:uid="{D43370B5-6892-4A1E-B82D-2BED535B31B3}"/>
  </hyperlinks>
  <pageMargins left="0.7" right="0.7" top="0.75" bottom="0.75" header="0.3" footer="0.3"/>
  <pageSetup scale="55" orientation="landscape" r:id="rId2"/>
  <rowBreaks count="3" manualBreakCount="3">
    <brk id="31" max="25" man="1"/>
    <brk id="60" max="25" man="1"/>
    <brk id="93" max="2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Quick Quote Asphalt Mix</vt:lpstr>
      <vt:lpstr>Price Adjustment Instructions</vt:lpstr>
      <vt:lpstr>'Price Adjustment Instructions'!Print_Area</vt:lpstr>
      <vt:lpstr>'Quick Quote Asphalt Mix'!Print_Area</vt:lpstr>
      <vt:lpstr>'Quick Quote Asphalt Mix'!Print_Titles</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deandrej</dc:creator>
  <cp:lastModifiedBy>Dettmer, Christine (OGS)</cp:lastModifiedBy>
  <cp:lastPrinted>2023-04-10T00:23:23Z</cp:lastPrinted>
  <dcterms:created xsi:type="dcterms:W3CDTF">2012-10-22T18:04:15Z</dcterms:created>
  <dcterms:modified xsi:type="dcterms:W3CDTF">2024-06-28T15:48:16Z</dcterms:modified>
</cp:coreProperties>
</file>