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ProcurementServices\PSTm03(Nusbaum)\03SHARED\RoadwaysSHARED\Price Adjust_HMA_Liquids\2021 Price Adjustments\April 2021\"/>
    </mc:Choice>
  </mc:AlternateContent>
  <xr:revisionPtr revIDLastSave="0" documentId="13_ncr:1_{44FA9859-7472-4E70-BD10-6B300FBE0930}" xr6:coauthVersionLast="45" xr6:coauthVersionMax="45" xr10:uidLastSave="{00000000-0000-0000-0000-000000000000}"/>
  <workbookProtection workbookAlgorithmName="SHA-512" workbookHashValue="JI+etzf1oCNcB2aHieV3hqprg3klmWK04Z6Jxk4is5ymEDbEq8SqF7i5K8vmzkDAaUTvQCLaMTJ4Z3FmKGaYyQ==" workbookSaltValue="qELkh+vFjGKy+5Fr0KBCjw==" workbookSpinCount="100000" lockStructure="1"/>
  <bookViews>
    <workbookView xWindow="-110" yWindow="-110" windowWidth="19420" windowHeight="10420" xr2:uid="{028F6D51-FFBF-45BF-BDBE-085726E3ED95}"/>
  </bookViews>
  <sheets>
    <sheet name="April 2021" sheetId="25" r:id="rId1"/>
    <sheet name="March 2021" sheetId="24" r:id="rId2"/>
    <sheet name="Feb 2021" sheetId="23" r:id="rId3"/>
    <sheet name="Jan 2021" sheetId="22" r:id="rId4"/>
    <sheet name="Dec 2020" sheetId="21" r:id="rId5"/>
    <sheet name="Nov 2020" sheetId="20" r:id="rId6"/>
    <sheet name="Oct 2020" sheetId="19" r:id="rId7"/>
    <sheet name="Sept 2020" sheetId="18" r:id="rId8"/>
    <sheet name="August 2020" sheetId="17" r:id="rId9"/>
    <sheet name="July 2020 " sheetId="16" r:id="rId10"/>
    <sheet name="June 2020" sheetId="15" r:id="rId11"/>
    <sheet name="May 2020" sheetId="14" r:id="rId12"/>
    <sheet name="April 2020" sheetId="13" r:id="rId13"/>
    <sheet name="March 2020 " sheetId="12" r:id="rId14"/>
    <sheet name="February 2020 " sheetId="11" r:id="rId15"/>
    <sheet name="January 2020" sheetId="10" r:id="rId16"/>
    <sheet name="December 2019" sheetId="9" r:id="rId17"/>
    <sheet name="November 2019" sheetId="8" r:id="rId18"/>
    <sheet name="October 2019 " sheetId="7" r:id="rId19"/>
    <sheet name="September 2019" sheetId="6" r:id="rId20"/>
    <sheet name="August 2019" sheetId="5" r:id="rId21"/>
    <sheet name="July 2019" sheetId="4" r:id="rId22"/>
    <sheet name="June 2019" sheetId="3" r:id="rId23"/>
    <sheet name="May 2019" sheetId="2" r:id="rId24"/>
    <sheet name="April 2019" sheetId="1" r:id="rId25"/>
  </sheets>
  <definedNames>
    <definedName name="_xlnm.Print_Area" localSheetId="24">'April 2019'!$B$1:$H$92</definedName>
    <definedName name="_xlnm.Print_Area" localSheetId="12">'April 2020'!$B$1:$H$91</definedName>
    <definedName name="_xlnm.Print_Area" localSheetId="0">'April 2021'!$B$1:$H$91</definedName>
    <definedName name="_xlnm.Print_Area" localSheetId="20">'August 2019'!$B$1:$H$91</definedName>
    <definedName name="_xlnm.Print_Area" localSheetId="8">'August 2020'!$B$1:$H$91</definedName>
    <definedName name="_xlnm.Print_Area" localSheetId="4">'Dec 2020'!$B$1:$H$91</definedName>
    <definedName name="_xlnm.Print_Area" localSheetId="16">'December 2019'!$B$1:$H$91</definedName>
    <definedName name="_xlnm.Print_Area" localSheetId="2">'Feb 2021'!$B$1:$H$91</definedName>
    <definedName name="_xlnm.Print_Area" localSheetId="14">'February 2020 '!$B$1:$H$91</definedName>
    <definedName name="_xlnm.Print_Area" localSheetId="3">'Jan 2021'!$B$1:$H$91</definedName>
    <definedName name="_xlnm.Print_Area" localSheetId="15">'January 2020'!$B$1:$H$91</definedName>
    <definedName name="_xlnm.Print_Area" localSheetId="21">'July 2019'!$B$1:$H$91</definedName>
    <definedName name="_xlnm.Print_Area" localSheetId="9">'July 2020 '!$B$1:$H$91</definedName>
    <definedName name="_xlnm.Print_Area" localSheetId="22">'June 2019'!$B$1:$H$92</definedName>
    <definedName name="_xlnm.Print_Area" localSheetId="10">'June 2020'!$B$1:$H$91</definedName>
    <definedName name="_xlnm.Print_Area" localSheetId="13">'March 2020 '!$B$1:$H$91</definedName>
    <definedName name="_xlnm.Print_Area" localSheetId="1">'March 2021'!$B$1:$H$91</definedName>
    <definedName name="_xlnm.Print_Area" localSheetId="23">'May 2019'!$B$1:$H$92</definedName>
    <definedName name="_xlnm.Print_Area" localSheetId="11">'May 2020'!$B$1:$H$91</definedName>
    <definedName name="_xlnm.Print_Area" localSheetId="5">'Nov 2020'!$B$1:$H$91</definedName>
    <definedName name="_xlnm.Print_Area" localSheetId="17">'November 2019'!$B$1:$H$91</definedName>
    <definedName name="_xlnm.Print_Area" localSheetId="6">'Oct 2020'!$B$1:$H$91</definedName>
    <definedName name="_xlnm.Print_Area" localSheetId="18">'October 2019 '!$B$1:$H$91</definedName>
    <definedName name="_xlnm.Print_Area" localSheetId="7">'Sept 2020'!$B$1:$H$91</definedName>
    <definedName name="_xlnm.Print_Area" localSheetId="19">'September 2019'!$B$1:$H$91</definedName>
    <definedName name="_xlnm.Print_Titles" localSheetId="24">'April 2019'!$1:$4</definedName>
    <definedName name="_xlnm.Print_Titles" localSheetId="12">'April 2020'!$1:$4</definedName>
    <definedName name="_xlnm.Print_Titles" localSheetId="0">'April 2021'!$1:$4</definedName>
    <definedName name="_xlnm.Print_Titles" localSheetId="20">'August 2019'!$1:$4</definedName>
    <definedName name="_xlnm.Print_Titles" localSheetId="8">'August 2020'!$1:$4</definedName>
    <definedName name="_xlnm.Print_Titles" localSheetId="4">'Dec 2020'!$1:$4</definedName>
    <definedName name="_xlnm.Print_Titles" localSheetId="16">'December 2019'!$1:$4</definedName>
    <definedName name="_xlnm.Print_Titles" localSheetId="2">'Feb 2021'!$1:$4</definedName>
    <definedName name="_xlnm.Print_Titles" localSheetId="14">'February 2020 '!$1:$4</definedName>
    <definedName name="_xlnm.Print_Titles" localSheetId="3">'Jan 2021'!$1:$4</definedName>
    <definedName name="_xlnm.Print_Titles" localSheetId="15">'January 2020'!$1:$4</definedName>
    <definedName name="_xlnm.Print_Titles" localSheetId="21">'July 2019'!$1:$4</definedName>
    <definedName name="_xlnm.Print_Titles" localSheetId="9">'July 2020 '!$1:$4</definedName>
    <definedName name="_xlnm.Print_Titles" localSheetId="22">'June 2019'!$1:$4</definedName>
    <definedName name="_xlnm.Print_Titles" localSheetId="10">'June 2020'!$1:$4</definedName>
    <definedName name="_xlnm.Print_Titles" localSheetId="13">'March 2020 '!$1:$4</definedName>
    <definedName name="_xlnm.Print_Titles" localSheetId="1">'March 2021'!$1:$4</definedName>
    <definedName name="_xlnm.Print_Titles" localSheetId="23">'May 2019'!$1:$4</definedName>
    <definedName name="_xlnm.Print_Titles" localSheetId="11">'May 2020'!$1:$4</definedName>
    <definedName name="_xlnm.Print_Titles" localSheetId="5">'Nov 2020'!$1:$4</definedName>
    <definedName name="_xlnm.Print_Titles" localSheetId="17">'November 2019'!$1:$4</definedName>
    <definedName name="_xlnm.Print_Titles" localSheetId="6">'Oct 2020'!$1:$4</definedName>
    <definedName name="_xlnm.Print_Titles" localSheetId="18">'October 2019 '!$1:$4</definedName>
    <definedName name="_xlnm.Print_Titles" localSheetId="7">'Sept 2020'!$1:$4</definedName>
    <definedName name="_xlnm.Print_Titles" localSheetId="19">'September 2019'!$1:$4</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1" i="25" l="1"/>
  <c r="F61" i="25"/>
  <c r="G61" i="25" s="1"/>
  <c r="H60" i="25"/>
  <c r="F60" i="25"/>
  <c r="G60" i="25" s="1"/>
  <c r="H59" i="25"/>
  <c r="F59" i="25"/>
  <c r="G59" i="25" s="1"/>
  <c r="H53" i="25"/>
  <c r="F53" i="25"/>
  <c r="H52" i="25"/>
  <c r="F52" i="25"/>
  <c r="H51" i="25"/>
  <c r="F51" i="25"/>
  <c r="H50" i="25"/>
  <c r="F50" i="25"/>
  <c r="H49" i="25"/>
  <c r="F49" i="25"/>
  <c r="H48" i="25"/>
  <c r="F48" i="25"/>
  <c r="H47" i="25"/>
  <c r="F47" i="25"/>
  <c r="H46" i="25"/>
  <c r="F46" i="25"/>
  <c r="H45" i="25"/>
  <c r="F45" i="25"/>
  <c r="H44" i="25"/>
  <c r="F44" i="25"/>
  <c r="H43" i="25"/>
  <c r="D76" i="25" s="1"/>
  <c r="F43" i="25"/>
  <c r="G39" i="25"/>
  <c r="E39" i="25"/>
  <c r="F37" i="25"/>
  <c r="C37" i="25"/>
  <c r="H30" i="25"/>
  <c r="F30" i="25"/>
  <c r="G30" i="25" s="1"/>
  <c r="H29" i="25"/>
  <c r="F29" i="25"/>
  <c r="G29" i="25" s="1"/>
  <c r="H28" i="25"/>
  <c r="F28" i="25"/>
  <c r="G28" i="25" s="1"/>
  <c r="H27" i="25"/>
  <c r="F27" i="25"/>
  <c r="G27" i="25" s="1"/>
  <c r="H26" i="25"/>
  <c r="F26" i="25"/>
  <c r="G26" i="25" s="1"/>
  <c r="H25" i="25"/>
  <c r="F25" i="25"/>
  <c r="G25" i="25" s="1"/>
  <c r="H24" i="25"/>
  <c r="G24" i="25"/>
  <c r="F24" i="25"/>
  <c r="H23" i="25"/>
  <c r="G23" i="25"/>
  <c r="F23" i="25"/>
  <c r="H22" i="25"/>
  <c r="F22" i="25"/>
  <c r="G22" i="25" s="1"/>
  <c r="H21" i="25"/>
  <c r="F21" i="25"/>
  <c r="G21" i="25" s="1"/>
  <c r="H20" i="25"/>
  <c r="F20" i="25"/>
  <c r="G20" i="25" s="1"/>
  <c r="D74" i="25" s="1"/>
  <c r="F12" i="25"/>
  <c r="G10" i="25"/>
  <c r="F7" i="25"/>
  <c r="G6" i="25"/>
  <c r="G1" i="25"/>
  <c r="F1" i="25"/>
  <c r="F6" i="25" s="1"/>
  <c r="D10" i="25" l="1"/>
  <c r="H77" i="25"/>
  <c r="C79" i="25" s="1"/>
  <c r="C77" i="25"/>
  <c r="D79" i="25"/>
  <c r="D90" i="25"/>
  <c r="D91" i="25" s="1"/>
  <c r="C90" i="25"/>
  <c r="C76" i="25"/>
  <c r="C74" i="25"/>
  <c r="D76" i="24"/>
  <c r="H77" i="24" s="1"/>
  <c r="H61" i="24"/>
  <c r="F61" i="24"/>
  <c r="G61" i="24" s="1"/>
  <c r="H60" i="24"/>
  <c r="G60" i="24"/>
  <c r="F60" i="24"/>
  <c r="H59" i="24"/>
  <c r="F59" i="24"/>
  <c r="G59" i="24" s="1"/>
  <c r="H53" i="24"/>
  <c r="F53" i="24"/>
  <c r="H52" i="24"/>
  <c r="F52" i="24"/>
  <c r="H51" i="24"/>
  <c r="F51" i="24"/>
  <c r="H50" i="24"/>
  <c r="F50" i="24"/>
  <c r="H49" i="24"/>
  <c r="F49" i="24"/>
  <c r="H48" i="24"/>
  <c r="F48" i="24"/>
  <c r="H47" i="24"/>
  <c r="F47" i="24"/>
  <c r="H46" i="24"/>
  <c r="F46" i="24"/>
  <c r="H45" i="24"/>
  <c r="F45" i="24"/>
  <c r="H44" i="24"/>
  <c r="F44" i="24"/>
  <c r="H43" i="24"/>
  <c r="C76" i="24" s="1"/>
  <c r="F43" i="24"/>
  <c r="G39" i="24"/>
  <c r="E39" i="24"/>
  <c r="F37" i="24"/>
  <c r="C37" i="24"/>
  <c r="H30" i="24"/>
  <c r="G30" i="24"/>
  <c r="F30" i="24"/>
  <c r="H29" i="24"/>
  <c r="F29" i="24"/>
  <c r="G29" i="24" s="1"/>
  <c r="H28" i="24"/>
  <c r="G28" i="24"/>
  <c r="F28" i="24"/>
  <c r="H27" i="24"/>
  <c r="F27" i="24"/>
  <c r="G27" i="24" s="1"/>
  <c r="H26" i="24"/>
  <c r="G26" i="24"/>
  <c r="F26" i="24"/>
  <c r="H25" i="24"/>
  <c r="F25" i="24"/>
  <c r="G25" i="24" s="1"/>
  <c r="H24" i="24"/>
  <c r="G24" i="24"/>
  <c r="F24" i="24"/>
  <c r="H23" i="24"/>
  <c r="F23" i="24"/>
  <c r="G23" i="24" s="1"/>
  <c r="H22" i="24"/>
  <c r="G22" i="24"/>
  <c r="F22" i="24"/>
  <c r="H21" i="24"/>
  <c r="F21" i="24"/>
  <c r="G21" i="24" s="1"/>
  <c r="H20" i="24"/>
  <c r="G20" i="24"/>
  <c r="D74" i="24" s="1"/>
  <c r="F20" i="24"/>
  <c r="F12" i="24"/>
  <c r="G10" i="24"/>
  <c r="F7" i="24"/>
  <c r="G6" i="24"/>
  <c r="G1" i="24"/>
  <c r="F1" i="24"/>
  <c r="F6" i="24" l="1"/>
  <c r="C79" i="24"/>
  <c r="D79" i="24"/>
  <c r="D90" i="24"/>
  <c r="D91" i="24" s="1"/>
  <c r="C90" i="24"/>
  <c r="C74" i="24"/>
  <c r="C77" i="24"/>
  <c r="D10" i="24"/>
  <c r="H61" i="23"/>
  <c r="F61" i="23"/>
  <c r="G61" i="23" s="1"/>
  <c r="H60" i="23"/>
  <c r="F60" i="23"/>
  <c r="G60" i="23" s="1"/>
  <c r="H59" i="23"/>
  <c r="F59" i="23"/>
  <c r="G59" i="23" s="1"/>
  <c r="D90" i="23" s="1"/>
  <c r="D91" i="23" s="1"/>
  <c r="H53" i="23"/>
  <c r="F53" i="23"/>
  <c r="H52" i="23"/>
  <c r="F52" i="23"/>
  <c r="H51" i="23"/>
  <c r="F51" i="23"/>
  <c r="H50" i="23"/>
  <c r="F50" i="23"/>
  <c r="H49" i="23"/>
  <c r="F49" i="23"/>
  <c r="H48" i="23"/>
  <c r="F48" i="23"/>
  <c r="H47" i="23"/>
  <c r="F47" i="23"/>
  <c r="H46" i="23"/>
  <c r="F46" i="23"/>
  <c r="H45" i="23"/>
  <c r="F45" i="23"/>
  <c r="H44" i="23"/>
  <c r="F44" i="23"/>
  <c r="H43" i="23"/>
  <c r="D76" i="23" s="1"/>
  <c r="F43" i="23"/>
  <c r="G39" i="23"/>
  <c r="E39" i="23"/>
  <c r="F37" i="23"/>
  <c r="C37" i="23"/>
  <c r="H30" i="23"/>
  <c r="F30" i="23"/>
  <c r="G30" i="23" s="1"/>
  <c r="H29" i="23"/>
  <c r="F29" i="23"/>
  <c r="G29" i="23" s="1"/>
  <c r="H28" i="23"/>
  <c r="F28" i="23"/>
  <c r="G28" i="23" s="1"/>
  <c r="H27" i="23"/>
  <c r="F27" i="23"/>
  <c r="G27" i="23" s="1"/>
  <c r="H26" i="23"/>
  <c r="F26" i="23"/>
  <c r="G26" i="23" s="1"/>
  <c r="H25" i="23"/>
  <c r="G25" i="23"/>
  <c r="F25" i="23"/>
  <c r="H24" i="23"/>
  <c r="F24" i="23"/>
  <c r="G24" i="23" s="1"/>
  <c r="H23" i="23"/>
  <c r="F23" i="23"/>
  <c r="G23" i="23" s="1"/>
  <c r="H22" i="23"/>
  <c r="F22" i="23"/>
  <c r="G22" i="23" s="1"/>
  <c r="H21" i="23"/>
  <c r="F21" i="23"/>
  <c r="G21" i="23" s="1"/>
  <c r="H20" i="23"/>
  <c r="F20" i="23"/>
  <c r="G20" i="23" s="1"/>
  <c r="F12" i="23"/>
  <c r="G10" i="23"/>
  <c r="F7" i="23"/>
  <c r="G6" i="23"/>
  <c r="G1" i="23"/>
  <c r="F1" i="23"/>
  <c r="D10" i="23" s="1"/>
  <c r="F6" i="23" l="1"/>
  <c r="D74" i="23"/>
  <c r="C74" i="23"/>
  <c r="H77" i="23"/>
  <c r="C77" i="23"/>
  <c r="C76" i="23"/>
  <c r="C90" i="23"/>
  <c r="H61" i="22"/>
  <c r="F61" i="22"/>
  <c r="G61" i="22" s="1"/>
  <c r="H60" i="22"/>
  <c r="F60" i="22"/>
  <c r="G60" i="22" s="1"/>
  <c r="H59" i="22"/>
  <c r="F59" i="22"/>
  <c r="G59" i="22" s="1"/>
  <c r="H53" i="22"/>
  <c r="F53" i="22"/>
  <c r="H52" i="22"/>
  <c r="F52" i="22"/>
  <c r="H51" i="22"/>
  <c r="F51" i="22"/>
  <c r="H50" i="22"/>
  <c r="F50" i="22"/>
  <c r="H49" i="22"/>
  <c r="F49" i="22"/>
  <c r="H48" i="22"/>
  <c r="F48" i="22"/>
  <c r="H47" i="22"/>
  <c r="F47" i="22"/>
  <c r="H46" i="22"/>
  <c r="F46" i="22"/>
  <c r="H45" i="22"/>
  <c r="F45" i="22"/>
  <c r="H44" i="22"/>
  <c r="F44" i="22"/>
  <c r="H43" i="22"/>
  <c r="C76" i="22" s="1"/>
  <c r="F43" i="22"/>
  <c r="G39" i="22"/>
  <c r="E39" i="22"/>
  <c r="F37" i="22"/>
  <c r="C37" i="22"/>
  <c r="H30" i="22"/>
  <c r="F30" i="22"/>
  <c r="G30" i="22" s="1"/>
  <c r="H29" i="22"/>
  <c r="F29" i="22"/>
  <c r="G29" i="22" s="1"/>
  <c r="H28" i="22"/>
  <c r="F28" i="22"/>
  <c r="G28" i="22" s="1"/>
  <c r="H27" i="22"/>
  <c r="F27" i="22"/>
  <c r="G27" i="22" s="1"/>
  <c r="H26" i="22"/>
  <c r="G26" i="22"/>
  <c r="F26" i="22"/>
  <c r="H25" i="22"/>
  <c r="F25" i="22"/>
  <c r="G25" i="22" s="1"/>
  <c r="H24" i="22"/>
  <c r="F24" i="22"/>
  <c r="G24" i="22" s="1"/>
  <c r="H23" i="22"/>
  <c r="F23" i="22"/>
  <c r="G23" i="22" s="1"/>
  <c r="H22" i="22"/>
  <c r="F22" i="22"/>
  <c r="G22" i="22" s="1"/>
  <c r="H21" i="22"/>
  <c r="F21" i="22"/>
  <c r="G21" i="22" s="1"/>
  <c r="H20" i="22"/>
  <c r="F20" i="22"/>
  <c r="G20" i="22" s="1"/>
  <c r="D74" i="22" s="1"/>
  <c r="F12" i="22"/>
  <c r="G10" i="22"/>
  <c r="F7" i="22"/>
  <c r="G6" i="22"/>
  <c r="G1" i="22"/>
  <c r="F1" i="22"/>
  <c r="D79" i="23" l="1"/>
  <c r="C79" i="23"/>
  <c r="D76" i="22"/>
  <c r="H77" i="22" s="1"/>
  <c r="C79" i="22" s="1"/>
  <c r="F6" i="22"/>
  <c r="D90" i="22"/>
  <c r="D91" i="22" s="1"/>
  <c r="C90" i="22"/>
  <c r="C74" i="22"/>
  <c r="D10" i="22"/>
  <c r="H61" i="21"/>
  <c r="F61" i="21"/>
  <c r="G61" i="21" s="1"/>
  <c r="H60" i="21"/>
  <c r="F60" i="21"/>
  <c r="G60" i="21" s="1"/>
  <c r="H59" i="21"/>
  <c r="F59" i="21"/>
  <c r="G59" i="21" s="1"/>
  <c r="H53" i="21"/>
  <c r="F53" i="21"/>
  <c r="H52" i="21"/>
  <c r="F52" i="21"/>
  <c r="H51" i="21"/>
  <c r="F51" i="21"/>
  <c r="H50" i="21"/>
  <c r="F50" i="21"/>
  <c r="H49" i="21"/>
  <c r="F49" i="21"/>
  <c r="H48" i="21"/>
  <c r="F48" i="21"/>
  <c r="H47" i="21"/>
  <c r="F47" i="21"/>
  <c r="H46" i="21"/>
  <c r="F46" i="21"/>
  <c r="H45" i="21"/>
  <c r="F45" i="21"/>
  <c r="H44" i="21"/>
  <c r="F44" i="21"/>
  <c r="H43" i="21"/>
  <c r="C76" i="21" s="1"/>
  <c r="F43" i="21"/>
  <c r="G39" i="21"/>
  <c r="E39" i="21"/>
  <c r="F37" i="21"/>
  <c r="C37" i="21"/>
  <c r="H30" i="21"/>
  <c r="F30" i="21"/>
  <c r="G30" i="21" s="1"/>
  <c r="H29" i="21"/>
  <c r="F29" i="21"/>
  <c r="G29" i="21" s="1"/>
  <c r="H28" i="21"/>
  <c r="F28" i="21"/>
  <c r="G28" i="21" s="1"/>
  <c r="H27" i="21"/>
  <c r="F27" i="21"/>
  <c r="G27" i="21" s="1"/>
  <c r="H26" i="21"/>
  <c r="G26" i="21"/>
  <c r="F26" i="21"/>
  <c r="H25" i="21"/>
  <c r="F25" i="21"/>
  <c r="G25" i="21" s="1"/>
  <c r="H24" i="21"/>
  <c r="F24" i="21"/>
  <c r="G24" i="21" s="1"/>
  <c r="H23" i="21"/>
  <c r="F23" i="21"/>
  <c r="G23" i="21" s="1"/>
  <c r="H22" i="21"/>
  <c r="F22" i="21"/>
  <c r="G22" i="21" s="1"/>
  <c r="H21" i="21"/>
  <c r="F21" i="21"/>
  <c r="G21" i="21" s="1"/>
  <c r="H20" i="21"/>
  <c r="F20" i="21"/>
  <c r="G20" i="21" s="1"/>
  <c r="D74" i="21" s="1"/>
  <c r="F12" i="21"/>
  <c r="G10" i="21"/>
  <c r="F7" i="21"/>
  <c r="G6" i="21"/>
  <c r="G1" i="21"/>
  <c r="F1" i="21"/>
  <c r="F6" i="21" s="1"/>
  <c r="D76" i="21" l="1"/>
  <c r="H77" i="21" s="1"/>
  <c r="D10" i="21"/>
  <c r="C77" i="22"/>
  <c r="D79" i="22"/>
  <c r="D90" i="21"/>
  <c r="D91" i="21" s="1"/>
  <c r="C90" i="21"/>
  <c r="C79" i="21"/>
  <c r="D79" i="21"/>
  <c r="C74" i="21"/>
  <c r="C77" i="21"/>
  <c r="H61" i="20"/>
  <c r="F61" i="20"/>
  <c r="G61" i="20" s="1"/>
  <c r="H60" i="20"/>
  <c r="F60" i="20"/>
  <c r="G60" i="20" s="1"/>
  <c r="H59" i="20"/>
  <c r="F59" i="20"/>
  <c r="G59" i="20" s="1"/>
  <c r="H53" i="20"/>
  <c r="F53" i="20"/>
  <c r="H52" i="20"/>
  <c r="F52" i="20"/>
  <c r="H51" i="20"/>
  <c r="F51" i="20"/>
  <c r="H50" i="20"/>
  <c r="F50" i="20"/>
  <c r="H49" i="20"/>
  <c r="F49" i="20"/>
  <c r="H48" i="20"/>
  <c r="F48" i="20"/>
  <c r="H47" i="20"/>
  <c r="F47" i="20"/>
  <c r="H46" i="20"/>
  <c r="F46" i="20"/>
  <c r="H45" i="20"/>
  <c r="F45" i="20"/>
  <c r="H44" i="20"/>
  <c r="F44" i="20"/>
  <c r="H43" i="20"/>
  <c r="C76" i="20" s="1"/>
  <c r="F43" i="20"/>
  <c r="G39" i="20"/>
  <c r="E39" i="20"/>
  <c r="F37" i="20"/>
  <c r="C37" i="20"/>
  <c r="H30" i="20"/>
  <c r="F30" i="20"/>
  <c r="G30" i="20" s="1"/>
  <c r="H29" i="20"/>
  <c r="F29" i="20"/>
  <c r="G29" i="20" s="1"/>
  <c r="H28" i="20"/>
  <c r="F28" i="20"/>
  <c r="G28" i="20" s="1"/>
  <c r="H27" i="20"/>
  <c r="F27" i="20"/>
  <c r="G27" i="20" s="1"/>
  <c r="H26" i="20"/>
  <c r="G26" i="20"/>
  <c r="F26" i="20"/>
  <c r="H25" i="20"/>
  <c r="F25" i="20"/>
  <c r="G25" i="20" s="1"/>
  <c r="H24" i="20"/>
  <c r="F24" i="20"/>
  <c r="G24" i="20" s="1"/>
  <c r="H23" i="20"/>
  <c r="F23" i="20"/>
  <c r="G23" i="20" s="1"/>
  <c r="H22" i="20"/>
  <c r="F22" i="20"/>
  <c r="G22" i="20" s="1"/>
  <c r="H21" i="20"/>
  <c r="F21" i="20"/>
  <c r="G21" i="20" s="1"/>
  <c r="H20" i="20"/>
  <c r="F20" i="20"/>
  <c r="G20" i="20" s="1"/>
  <c r="D74" i="20" s="1"/>
  <c r="F12" i="20"/>
  <c r="G10" i="20"/>
  <c r="F7" i="20"/>
  <c r="G6" i="20"/>
  <c r="G1" i="20"/>
  <c r="D10" i="20" s="1"/>
  <c r="F1" i="20"/>
  <c r="D76" i="20" l="1"/>
  <c r="H77" i="20" s="1"/>
  <c r="F6" i="20"/>
  <c r="D90" i="20"/>
  <c r="D91" i="20" s="1"/>
  <c r="C90" i="20"/>
  <c r="C79" i="20"/>
  <c r="D79" i="20"/>
  <c r="C74" i="20"/>
  <c r="C77" i="20"/>
  <c r="H61" i="19"/>
  <c r="F61" i="19"/>
  <c r="G61" i="19" s="1"/>
  <c r="H60" i="19"/>
  <c r="G60" i="19"/>
  <c r="F60" i="19"/>
  <c r="H59" i="19"/>
  <c r="F59" i="19"/>
  <c r="G59" i="19" s="1"/>
  <c r="H53" i="19"/>
  <c r="F53" i="19"/>
  <c r="H52" i="19"/>
  <c r="F52" i="19"/>
  <c r="H51" i="19"/>
  <c r="F51" i="19"/>
  <c r="H50" i="19"/>
  <c r="F50" i="19"/>
  <c r="H49" i="19"/>
  <c r="F49" i="19"/>
  <c r="H48" i="19"/>
  <c r="F48" i="19"/>
  <c r="H47" i="19"/>
  <c r="F47" i="19"/>
  <c r="H46" i="19"/>
  <c r="F46" i="19"/>
  <c r="H45" i="19"/>
  <c r="F45" i="19"/>
  <c r="H44" i="19"/>
  <c r="F44" i="19"/>
  <c r="H43" i="19"/>
  <c r="C76" i="19" s="1"/>
  <c r="F43" i="19"/>
  <c r="G39" i="19"/>
  <c r="E39" i="19"/>
  <c r="F37" i="19"/>
  <c r="C37" i="19"/>
  <c r="H30" i="19"/>
  <c r="F30" i="19"/>
  <c r="G30" i="19" s="1"/>
  <c r="H29" i="19"/>
  <c r="F29" i="19"/>
  <c r="G29" i="19" s="1"/>
  <c r="H28" i="19"/>
  <c r="G28" i="19"/>
  <c r="F28" i="19"/>
  <c r="H27" i="19"/>
  <c r="F27" i="19"/>
  <c r="G27" i="19" s="1"/>
  <c r="H26" i="19"/>
  <c r="F26" i="19"/>
  <c r="G26" i="19" s="1"/>
  <c r="H25" i="19"/>
  <c r="F25" i="19"/>
  <c r="G25" i="19" s="1"/>
  <c r="H24" i="19"/>
  <c r="F24" i="19"/>
  <c r="G24" i="19" s="1"/>
  <c r="H23" i="19"/>
  <c r="F23" i="19"/>
  <c r="G23" i="19" s="1"/>
  <c r="H22" i="19"/>
  <c r="F22" i="19"/>
  <c r="G22" i="19" s="1"/>
  <c r="H21" i="19"/>
  <c r="F21" i="19"/>
  <c r="G21" i="19" s="1"/>
  <c r="H20" i="19"/>
  <c r="G20" i="19"/>
  <c r="D74" i="19" s="1"/>
  <c r="F20" i="19"/>
  <c r="F12" i="19"/>
  <c r="G10" i="19"/>
  <c r="F7" i="19"/>
  <c r="G6" i="19"/>
  <c r="G1" i="19"/>
  <c r="F1" i="19"/>
  <c r="F6" i="19" s="1"/>
  <c r="D10" i="19" l="1"/>
  <c r="D76" i="19"/>
  <c r="H77" i="19" s="1"/>
  <c r="C79" i="19" s="1"/>
  <c r="D90" i="19"/>
  <c r="D91" i="19" s="1"/>
  <c r="C90" i="19"/>
  <c r="D79" i="19"/>
  <c r="C74" i="19"/>
  <c r="C77" i="19"/>
  <c r="H61" i="18"/>
  <c r="F61" i="18"/>
  <c r="G61" i="18" s="1"/>
  <c r="H60" i="18"/>
  <c r="F60" i="18"/>
  <c r="G60" i="18" s="1"/>
  <c r="H59" i="18"/>
  <c r="F59" i="18"/>
  <c r="G59" i="18" s="1"/>
  <c r="H53" i="18"/>
  <c r="F53" i="18"/>
  <c r="H52" i="18"/>
  <c r="F52" i="18"/>
  <c r="H51" i="18"/>
  <c r="F51" i="18"/>
  <c r="H50" i="18"/>
  <c r="F50" i="18"/>
  <c r="H49" i="18"/>
  <c r="F49" i="18"/>
  <c r="H48" i="18"/>
  <c r="F48" i="18"/>
  <c r="H47" i="18"/>
  <c r="F47" i="18"/>
  <c r="H46" i="18"/>
  <c r="F46" i="18"/>
  <c r="H45" i="18"/>
  <c r="F45" i="18"/>
  <c r="H44" i="18"/>
  <c r="F44" i="18"/>
  <c r="H43" i="18"/>
  <c r="C76" i="18" s="1"/>
  <c r="F43" i="18"/>
  <c r="G39" i="18"/>
  <c r="E39" i="18"/>
  <c r="F37" i="18"/>
  <c r="C37" i="18"/>
  <c r="H30" i="18"/>
  <c r="G30" i="18"/>
  <c r="F30" i="18"/>
  <c r="H29" i="18"/>
  <c r="F29" i="18"/>
  <c r="G29" i="18" s="1"/>
  <c r="H28" i="18"/>
  <c r="F28" i="18"/>
  <c r="G28" i="18" s="1"/>
  <c r="H27" i="18"/>
  <c r="F27" i="18"/>
  <c r="G27" i="18" s="1"/>
  <c r="H26" i="18"/>
  <c r="G26" i="18"/>
  <c r="F26" i="18"/>
  <c r="H25" i="18"/>
  <c r="F25" i="18"/>
  <c r="G25" i="18" s="1"/>
  <c r="H24" i="18"/>
  <c r="F24" i="18"/>
  <c r="G24" i="18" s="1"/>
  <c r="H23" i="18"/>
  <c r="F23" i="18"/>
  <c r="G23" i="18" s="1"/>
  <c r="H22" i="18"/>
  <c r="F22" i="18"/>
  <c r="G22" i="18" s="1"/>
  <c r="H21" i="18"/>
  <c r="F21" i="18"/>
  <c r="G21" i="18" s="1"/>
  <c r="H20" i="18"/>
  <c r="F20" i="18"/>
  <c r="G20" i="18" s="1"/>
  <c r="F12" i="18"/>
  <c r="G10" i="18"/>
  <c r="F7" i="18"/>
  <c r="G6" i="18"/>
  <c r="F6" i="18"/>
  <c r="G1" i="18"/>
  <c r="F1" i="18"/>
  <c r="D10" i="18" s="1"/>
  <c r="D76" i="18" l="1"/>
  <c r="H77" i="18" s="1"/>
  <c r="D90" i="18"/>
  <c r="D91" i="18" s="1"/>
  <c r="C90" i="18"/>
  <c r="D74" i="18"/>
  <c r="C74" i="18"/>
  <c r="C77" i="18"/>
  <c r="H61" i="17"/>
  <c r="F61" i="17"/>
  <c r="G61" i="17" s="1"/>
  <c r="H60" i="17"/>
  <c r="F60" i="17"/>
  <c r="G60" i="17" s="1"/>
  <c r="H59" i="17"/>
  <c r="F59" i="17"/>
  <c r="G59" i="17" s="1"/>
  <c r="H53" i="17"/>
  <c r="F53" i="17"/>
  <c r="H52" i="17"/>
  <c r="F52" i="17"/>
  <c r="H51" i="17"/>
  <c r="F51" i="17"/>
  <c r="H50" i="17"/>
  <c r="F50" i="17"/>
  <c r="H49" i="17"/>
  <c r="F49" i="17"/>
  <c r="H48" i="17"/>
  <c r="F48" i="17"/>
  <c r="H47" i="17"/>
  <c r="F47" i="17"/>
  <c r="H46" i="17"/>
  <c r="F46" i="17"/>
  <c r="H45" i="17"/>
  <c r="F45" i="17"/>
  <c r="H44" i="17"/>
  <c r="F44" i="17"/>
  <c r="H43" i="17"/>
  <c r="C76" i="17" s="1"/>
  <c r="F43" i="17"/>
  <c r="G39" i="17"/>
  <c r="E39" i="17"/>
  <c r="F37" i="17"/>
  <c r="C37" i="17"/>
  <c r="H30" i="17"/>
  <c r="F30" i="17"/>
  <c r="G30" i="17" s="1"/>
  <c r="H29" i="17"/>
  <c r="F29" i="17"/>
  <c r="G29" i="17" s="1"/>
  <c r="H28" i="17"/>
  <c r="F28" i="17"/>
  <c r="G28" i="17" s="1"/>
  <c r="H27" i="17"/>
  <c r="F27" i="17"/>
  <c r="G27" i="17" s="1"/>
  <c r="H26" i="17"/>
  <c r="G26" i="17"/>
  <c r="F26" i="17"/>
  <c r="H25" i="17"/>
  <c r="F25" i="17"/>
  <c r="G25" i="17" s="1"/>
  <c r="H24" i="17"/>
  <c r="F24" i="17"/>
  <c r="G24" i="17" s="1"/>
  <c r="H23" i="17"/>
  <c r="F23" i="17"/>
  <c r="G23" i="17" s="1"/>
  <c r="H22" i="17"/>
  <c r="F22" i="17"/>
  <c r="G22" i="17" s="1"/>
  <c r="H21" i="17"/>
  <c r="F21" i="17"/>
  <c r="G21" i="17" s="1"/>
  <c r="H20" i="17"/>
  <c r="F20" i="17"/>
  <c r="G20" i="17" s="1"/>
  <c r="D74" i="17" s="1"/>
  <c r="F12" i="17"/>
  <c r="G10" i="17"/>
  <c r="F7" i="17"/>
  <c r="G6" i="17"/>
  <c r="G1" i="17"/>
  <c r="F1" i="17"/>
  <c r="F6" i="17" s="1"/>
  <c r="D76" i="17" l="1"/>
  <c r="H77" i="17" s="1"/>
  <c r="D10" i="17"/>
  <c r="C79" i="18"/>
  <c r="D79" i="18"/>
  <c r="D90" i="17"/>
  <c r="D91" i="17" s="1"/>
  <c r="C90" i="17"/>
  <c r="C79" i="17"/>
  <c r="D79" i="17"/>
  <c r="C74" i="17"/>
  <c r="C77" i="17"/>
  <c r="H61" i="16"/>
  <c r="G61" i="16"/>
  <c r="F61" i="16"/>
  <c r="H60" i="16"/>
  <c r="F60" i="16"/>
  <c r="G60" i="16" s="1"/>
  <c r="H59" i="16"/>
  <c r="F59" i="16"/>
  <c r="G59" i="16" s="1"/>
  <c r="H53" i="16"/>
  <c r="F53" i="16"/>
  <c r="H52" i="16"/>
  <c r="F52" i="16"/>
  <c r="H51" i="16"/>
  <c r="F51" i="16"/>
  <c r="H50" i="16"/>
  <c r="F50" i="16"/>
  <c r="H49" i="16"/>
  <c r="F49" i="16"/>
  <c r="H48" i="16"/>
  <c r="F48" i="16"/>
  <c r="H47" i="16"/>
  <c r="F47" i="16"/>
  <c r="H46" i="16"/>
  <c r="F46" i="16"/>
  <c r="H45" i="16"/>
  <c r="F45" i="16"/>
  <c r="H44" i="16"/>
  <c r="F44" i="16"/>
  <c r="H43" i="16"/>
  <c r="D76" i="16" s="1"/>
  <c r="F43" i="16"/>
  <c r="G39" i="16"/>
  <c r="E39" i="16"/>
  <c r="F37" i="16"/>
  <c r="C37" i="16"/>
  <c r="H30" i="16"/>
  <c r="F30" i="16"/>
  <c r="G30" i="16" s="1"/>
  <c r="H29" i="16"/>
  <c r="F29" i="16"/>
  <c r="G29" i="16" s="1"/>
  <c r="H28" i="16"/>
  <c r="F28" i="16"/>
  <c r="G28" i="16" s="1"/>
  <c r="H27" i="16"/>
  <c r="G27" i="16"/>
  <c r="F27" i="16"/>
  <c r="H26" i="16"/>
  <c r="F26" i="16"/>
  <c r="G26" i="16" s="1"/>
  <c r="H25" i="16"/>
  <c r="F25" i="16"/>
  <c r="G25" i="16" s="1"/>
  <c r="H24" i="16"/>
  <c r="F24" i="16"/>
  <c r="G24" i="16" s="1"/>
  <c r="H23" i="16"/>
  <c r="F23" i="16"/>
  <c r="G23" i="16" s="1"/>
  <c r="H22" i="16"/>
  <c r="F22" i="16"/>
  <c r="G22" i="16" s="1"/>
  <c r="H21" i="16"/>
  <c r="F21" i="16"/>
  <c r="G21" i="16" s="1"/>
  <c r="H20" i="16"/>
  <c r="G20" i="16"/>
  <c r="D74" i="16" s="1"/>
  <c r="F20" i="16"/>
  <c r="F12" i="16"/>
  <c r="G10" i="16"/>
  <c r="F7" i="16"/>
  <c r="G6" i="16"/>
  <c r="G1" i="16"/>
  <c r="F1" i="16"/>
  <c r="F6" i="16" s="1"/>
  <c r="D10" i="16" l="1"/>
  <c r="H77" i="16"/>
  <c r="D79" i="16" s="1"/>
  <c r="C77" i="16"/>
  <c r="D90" i="16"/>
  <c r="D91" i="16" s="1"/>
  <c r="C90" i="16"/>
  <c r="C76" i="16"/>
  <c r="C74" i="16"/>
  <c r="H61" i="15"/>
  <c r="F61" i="15"/>
  <c r="G61" i="15" s="1"/>
  <c r="H60" i="15"/>
  <c r="G60" i="15"/>
  <c r="F60" i="15"/>
  <c r="H59" i="15"/>
  <c r="F59" i="15"/>
  <c r="G59" i="15" s="1"/>
  <c r="H53" i="15"/>
  <c r="F53" i="15"/>
  <c r="H52" i="15"/>
  <c r="F52" i="15"/>
  <c r="H51" i="15"/>
  <c r="F51" i="15"/>
  <c r="H50" i="15"/>
  <c r="F50" i="15"/>
  <c r="H49" i="15"/>
  <c r="F49" i="15"/>
  <c r="H48" i="15"/>
  <c r="F48" i="15"/>
  <c r="H47" i="15"/>
  <c r="F47" i="15"/>
  <c r="H46" i="15"/>
  <c r="F46" i="15"/>
  <c r="H45" i="15"/>
  <c r="F45" i="15"/>
  <c r="H44" i="15"/>
  <c r="F44" i="15"/>
  <c r="H43" i="15"/>
  <c r="C76" i="15" s="1"/>
  <c r="F43" i="15"/>
  <c r="G39" i="15"/>
  <c r="E39" i="15"/>
  <c r="F37" i="15"/>
  <c r="C37" i="15"/>
  <c r="H30" i="15"/>
  <c r="F30" i="15"/>
  <c r="G30" i="15" s="1"/>
  <c r="H29" i="15"/>
  <c r="F29" i="15"/>
  <c r="G29" i="15" s="1"/>
  <c r="H28" i="15"/>
  <c r="G28" i="15"/>
  <c r="F28" i="15"/>
  <c r="H27" i="15"/>
  <c r="F27" i="15"/>
  <c r="G27" i="15" s="1"/>
  <c r="H26" i="15"/>
  <c r="F26" i="15"/>
  <c r="G26" i="15" s="1"/>
  <c r="H25" i="15"/>
  <c r="F25" i="15"/>
  <c r="G25" i="15" s="1"/>
  <c r="H24" i="15"/>
  <c r="F24" i="15"/>
  <c r="G24" i="15" s="1"/>
  <c r="H23" i="15"/>
  <c r="F23" i="15"/>
  <c r="G23" i="15" s="1"/>
  <c r="H22" i="15"/>
  <c r="F22" i="15"/>
  <c r="G22" i="15" s="1"/>
  <c r="H21" i="15"/>
  <c r="F21" i="15"/>
  <c r="G21" i="15" s="1"/>
  <c r="H20" i="15"/>
  <c r="G20" i="15"/>
  <c r="D74" i="15" s="1"/>
  <c r="F20" i="15"/>
  <c r="F12" i="15"/>
  <c r="G10" i="15"/>
  <c r="F7" i="15"/>
  <c r="G6" i="15"/>
  <c r="G1" i="15"/>
  <c r="F1" i="15"/>
  <c r="F6" i="15" s="1"/>
  <c r="D76" i="15" l="1"/>
  <c r="H77" i="15" s="1"/>
  <c r="D10" i="15"/>
  <c r="C79" i="16"/>
  <c r="C79" i="15"/>
  <c r="D79" i="15"/>
  <c r="D90" i="15"/>
  <c r="D91" i="15" s="1"/>
  <c r="C90" i="15"/>
  <c r="C74" i="15"/>
  <c r="C77" i="15"/>
  <c r="H61" i="14"/>
  <c r="F61" i="14"/>
  <c r="G61" i="14" s="1"/>
  <c r="H60" i="14"/>
  <c r="F60" i="14"/>
  <c r="G60" i="14" s="1"/>
  <c r="H59" i="14"/>
  <c r="F59" i="14"/>
  <c r="G59" i="14" s="1"/>
  <c r="H53" i="14"/>
  <c r="F53" i="14"/>
  <c r="H52" i="14"/>
  <c r="F52" i="14"/>
  <c r="H51" i="14"/>
  <c r="F51" i="14"/>
  <c r="H50" i="14"/>
  <c r="F50" i="14"/>
  <c r="H49" i="14"/>
  <c r="F49" i="14"/>
  <c r="H48" i="14"/>
  <c r="F48" i="14"/>
  <c r="H47" i="14"/>
  <c r="F47" i="14"/>
  <c r="H46" i="14"/>
  <c r="F46" i="14"/>
  <c r="H45" i="14"/>
  <c r="F45" i="14"/>
  <c r="H44" i="14"/>
  <c r="F44" i="14"/>
  <c r="H43" i="14"/>
  <c r="D76" i="14" s="1"/>
  <c r="F43" i="14"/>
  <c r="G39" i="14"/>
  <c r="E39" i="14"/>
  <c r="F37" i="14"/>
  <c r="C37" i="14"/>
  <c r="H30" i="14"/>
  <c r="F30" i="14"/>
  <c r="G30" i="14" s="1"/>
  <c r="H29" i="14"/>
  <c r="F29" i="14"/>
  <c r="G29" i="14" s="1"/>
  <c r="H28" i="14"/>
  <c r="F28" i="14"/>
  <c r="G28" i="14" s="1"/>
  <c r="H27" i="14"/>
  <c r="F27" i="14"/>
  <c r="G27" i="14" s="1"/>
  <c r="H26" i="14"/>
  <c r="F26" i="14"/>
  <c r="G26" i="14" s="1"/>
  <c r="H25" i="14"/>
  <c r="G25" i="14"/>
  <c r="F25" i="14"/>
  <c r="H24" i="14"/>
  <c r="F24" i="14"/>
  <c r="G24" i="14" s="1"/>
  <c r="H23" i="14"/>
  <c r="F23" i="14"/>
  <c r="G23" i="14" s="1"/>
  <c r="H22" i="14"/>
  <c r="F22" i="14"/>
  <c r="G22" i="14" s="1"/>
  <c r="H21" i="14"/>
  <c r="F21" i="14"/>
  <c r="G21" i="14" s="1"/>
  <c r="H20" i="14"/>
  <c r="F20" i="14"/>
  <c r="G20" i="14" s="1"/>
  <c r="F12" i="14"/>
  <c r="G10" i="14"/>
  <c r="F7" i="14"/>
  <c r="G6" i="14"/>
  <c r="G1" i="14"/>
  <c r="F1" i="14"/>
  <c r="D10" i="14" s="1"/>
  <c r="F6" i="14" l="1"/>
  <c r="D90" i="14"/>
  <c r="D91" i="14" s="1"/>
  <c r="C90" i="14"/>
  <c r="D74" i="14"/>
  <c r="C74" i="14"/>
  <c r="H77" i="14"/>
  <c r="C77" i="14"/>
  <c r="C76" i="14"/>
  <c r="H61" i="13"/>
  <c r="F61" i="13"/>
  <c r="G61" i="13" s="1"/>
  <c r="H60" i="13"/>
  <c r="G60" i="13"/>
  <c r="F60" i="13"/>
  <c r="H59" i="13"/>
  <c r="F59" i="13"/>
  <c r="G59" i="13" s="1"/>
  <c r="H53" i="13"/>
  <c r="F53" i="13"/>
  <c r="H52" i="13"/>
  <c r="F52" i="13"/>
  <c r="H51" i="13"/>
  <c r="F51" i="13"/>
  <c r="H50" i="13"/>
  <c r="F50" i="13"/>
  <c r="H49" i="13"/>
  <c r="F49" i="13"/>
  <c r="H48" i="13"/>
  <c r="F48" i="13"/>
  <c r="H47" i="13"/>
  <c r="F47" i="13"/>
  <c r="H46" i="13"/>
  <c r="F46" i="13"/>
  <c r="H45" i="13"/>
  <c r="F45" i="13"/>
  <c r="H44" i="13"/>
  <c r="F44" i="13"/>
  <c r="H43" i="13"/>
  <c r="C76" i="13" s="1"/>
  <c r="F43" i="13"/>
  <c r="G39" i="13"/>
  <c r="E39" i="13"/>
  <c r="F37" i="13"/>
  <c r="C37" i="13"/>
  <c r="H30" i="13"/>
  <c r="F30" i="13"/>
  <c r="G30" i="13" s="1"/>
  <c r="H29" i="13"/>
  <c r="F29" i="13"/>
  <c r="G29" i="13" s="1"/>
  <c r="H28" i="13"/>
  <c r="G28" i="13"/>
  <c r="F28" i="13"/>
  <c r="H27" i="13"/>
  <c r="F27" i="13"/>
  <c r="G27" i="13" s="1"/>
  <c r="H26" i="13"/>
  <c r="F26" i="13"/>
  <c r="G26" i="13" s="1"/>
  <c r="H25" i="13"/>
  <c r="F25" i="13"/>
  <c r="G25" i="13" s="1"/>
  <c r="H24" i="13"/>
  <c r="F24" i="13"/>
  <c r="G24" i="13" s="1"/>
  <c r="H23" i="13"/>
  <c r="F23" i="13"/>
  <c r="G23" i="13" s="1"/>
  <c r="H22" i="13"/>
  <c r="F22" i="13"/>
  <c r="G22" i="13" s="1"/>
  <c r="H21" i="13"/>
  <c r="F21" i="13"/>
  <c r="G21" i="13" s="1"/>
  <c r="H20" i="13"/>
  <c r="G20" i="13"/>
  <c r="D74" i="13" s="1"/>
  <c r="F20" i="13"/>
  <c r="F12" i="13"/>
  <c r="G10" i="13"/>
  <c r="F7" i="13"/>
  <c r="G6" i="13"/>
  <c r="G1" i="13"/>
  <c r="F1" i="13"/>
  <c r="F6" i="13" s="1"/>
  <c r="D10" i="13" l="1"/>
  <c r="D79" i="14"/>
  <c r="C79" i="14"/>
  <c r="D76" i="13"/>
  <c r="H77" i="13" s="1"/>
  <c r="D79" i="13" s="1"/>
  <c r="D90" i="13"/>
  <c r="D91" i="13" s="1"/>
  <c r="C90" i="13"/>
  <c r="C74" i="13"/>
  <c r="H61" i="12"/>
  <c r="F61" i="12"/>
  <c r="G61" i="12" s="1"/>
  <c r="H60" i="12"/>
  <c r="F60" i="12"/>
  <c r="G60" i="12" s="1"/>
  <c r="H59" i="12"/>
  <c r="F59" i="12"/>
  <c r="G59" i="12" s="1"/>
  <c r="H53" i="12"/>
  <c r="F53" i="12"/>
  <c r="H52" i="12"/>
  <c r="F52" i="12"/>
  <c r="H51" i="12"/>
  <c r="F51" i="12"/>
  <c r="H50" i="12"/>
  <c r="F50" i="12"/>
  <c r="H49" i="12"/>
  <c r="F49" i="12"/>
  <c r="H48" i="12"/>
  <c r="F48" i="12"/>
  <c r="H47" i="12"/>
  <c r="F47" i="12"/>
  <c r="H46" i="12"/>
  <c r="F46" i="12"/>
  <c r="H45" i="12"/>
  <c r="F45" i="12"/>
  <c r="H44" i="12"/>
  <c r="F44" i="12"/>
  <c r="H43" i="12"/>
  <c r="C76" i="12" s="1"/>
  <c r="F43" i="12"/>
  <c r="G39" i="12"/>
  <c r="E39" i="12"/>
  <c r="F37" i="12"/>
  <c r="C37" i="12"/>
  <c r="H30" i="12"/>
  <c r="F30" i="12"/>
  <c r="G30" i="12" s="1"/>
  <c r="H29" i="12"/>
  <c r="F29" i="12"/>
  <c r="G29" i="12" s="1"/>
  <c r="H28" i="12"/>
  <c r="F28" i="12"/>
  <c r="G28" i="12" s="1"/>
  <c r="H27" i="12"/>
  <c r="F27" i="12"/>
  <c r="G27" i="12" s="1"/>
  <c r="H26" i="12"/>
  <c r="G26" i="12"/>
  <c r="F26" i="12"/>
  <c r="H25" i="12"/>
  <c r="F25" i="12"/>
  <c r="G25" i="12" s="1"/>
  <c r="H24" i="12"/>
  <c r="F24" i="12"/>
  <c r="G24" i="12" s="1"/>
  <c r="H23" i="12"/>
  <c r="F23" i="12"/>
  <c r="G23" i="12" s="1"/>
  <c r="H22" i="12"/>
  <c r="F22" i="12"/>
  <c r="G22" i="12" s="1"/>
  <c r="H21" i="12"/>
  <c r="F21" i="12"/>
  <c r="G21" i="12" s="1"/>
  <c r="H20" i="12"/>
  <c r="F20" i="12"/>
  <c r="G20" i="12" s="1"/>
  <c r="D74" i="12" s="1"/>
  <c r="F12" i="12"/>
  <c r="G10" i="12"/>
  <c r="F7" i="12"/>
  <c r="G6" i="12"/>
  <c r="G1" i="12"/>
  <c r="F1" i="12"/>
  <c r="F6" i="12" s="1"/>
  <c r="D76" i="12" l="1"/>
  <c r="H77" i="12" s="1"/>
  <c r="C79" i="13"/>
  <c r="C77" i="13"/>
  <c r="D10" i="12"/>
  <c r="D90" i="12"/>
  <c r="D91" i="12" s="1"/>
  <c r="C90" i="12"/>
  <c r="C79" i="12"/>
  <c r="D79" i="12"/>
  <c r="C74" i="12"/>
  <c r="C77" i="12"/>
  <c r="H61" i="11"/>
  <c r="F61" i="11"/>
  <c r="G61" i="11" s="1"/>
  <c r="H60" i="11"/>
  <c r="G60" i="11"/>
  <c r="F60" i="11"/>
  <c r="H59" i="11"/>
  <c r="F59" i="11"/>
  <c r="G59" i="11" s="1"/>
  <c r="H53" i="11"/>
  <c r="F53" i="11"/>
  <c r="H52" i="11"/>
  <c r="F52" i="11"/>
  <c r="H51" i="11"/>
  <c r="F51" i="11"/>
  <c r="H50" i="11"/>
  <c r="F50" i="11"/>
  <c r="H49" i="11"/>
  <c r="F49" i="11"/>
  <c r="H48" i="11"/>
  <c r="F48" i="11"/>
  <c r="H47" i="11"/>
  <c r="F47" i="11"/>
  <c r="H46" i="11"/>
  <c r="F46" i="11"/>
  <c r="H45" i="11"/>
  <c r="F45" i="11"/>
  <c r="H44" i="11"/>
  <c r="F44" i="11"/>
  <c r="H43" i="11"/>
  <c r="C76" i="11" s="1"/>
  <c r="F43" i="11"/>
  <c r="G39" i="11"/>
  <c r="E39" i="11"/>
  <c r="F37" i="11"/>
  <c r="C37" i="11"/>
  <c r="H30" i="11"/>
  <c r="F30" i="11"/>
  <c r="G30" i="11" s="1"/>
  <c r="H29" i="11"/>
  <c r="F29" i="11"/>
  <c r="G29" i="11" s="1"/>
  <c r="H28" i="11"/>
  <c r="G28" i="11"/>
  <c r="F28" i="11"/>
  <c r="H27" i="11"/>
  <c r="F27" i="11"/>
  <c r="G27" i="11" s="1"/>
  <c r="H26" i="11"/>
  <c r="F26" i="11"/>
  <c r="G26" i="11" s="1"/>
  <c r="H25" i="11"/>
  <c r="F25" i="11"/>
  <c r="G25" i="11" s="1"/>
  <c r="H24" i="11"/>
  <c r="G24" i="11"/>
  <c r="F24" i="11"/>
  <c r="H23" i="11"/>
  <c r="F23" i="11"/>
  <c r="G23" i="11" s="1"/>
  <c r="H22" i="11"/>
  <c r="F22" i="11"/>
  <c r="G22" i="11" s="1"/>
  <c r="H21" i="11"/>
  <c r="F21" i="11"/>
  <c r="G21" i="11" s="1"/>
  <c r="H20" i="11"/>
  <c r="G20" i="11"/>
  <c r="D74" i="11" s="1"/>
  <c r="F20" i="11"/>
  <c r="F12" i="11"/>
  <c r="G10" i="11"/>
  <c r="F7" i="11"/>
  <c r="G6" i="11"/>
  <c r="G1" i="11"/>
  <c r="F1" i="11"/>
  <c r="F6" i="11" s="1"/>
  <c r="D76" i="11" l="1"/>
  <c r="H77" i="11" s="1"/>
  <c r="D10" i="11"/>
  <c r="C79" i="11"/>
  <c r="D79" i="11"/>
  <c r="D90" i="11"/>
  <c r="D91" i="11" s="1"/>
  <c r="C90" i="11"/>
  <c r="C74" i="11"/>
  <c r="C77" i="11"/>
  <c r="H61" i="10"/>
  <c r="F61" i="10"/>
  <c r="G61" i="10" s="1"/>
  <c r="H60" i="10"/>
  <c r="G60" i="10"/>
  <c r="F60" i="10"/>
  <c r="H59" i="10"/>
  <c r="F59" i="10"/>
  <c r="G59" i="10" s="1"/>
  <c r="H53" i="10"/>
  <c r="F53" i="10"/>
  <c r="H52" i="10"/>
  <c r="F52" i="10"/>
  <c r="H51" i="10"/>
  <c r="F51" i="10"/>
  <c r="H50" i="10"/>
  <c r="F50" i="10"/>
  <c r="H49" i="10"/>
  <c r="F49" i="10"/>
  <c r="H48" i="10"/>
  <c r="F48" i="10"/>
  <c r="H47" i="10"/>
  <c r="F47" i="10"/>
  <c r="H46" i="10"/>
  <c r="F46" i="10"/>
  <c r="H45" i="10"/>
  <c r="F45" i="10"/>
  <c r="H44" i="10"/>
  <c r="F44" i="10"/>
  <c r="H43" i="10"/>
  <c r="C76" i="10" s="1"/>
  <c r="F43" i="10"/>
  <c r="G39" i="10"/>
  <c r="E39" i="10"/>
  <c r="F37" i="10"/>
  <c r="C37" i="10"/>
  <c r="H30" i="10"/>
  <c r="F30" i="10"/>
  <c r="G30" i="10" s="1"/>
  <c r="H29" i="10"/>
  <c r="F29" i="10"/>
  <c r="G29" i="10" s="1"/>
  <c r="H28" i="10"/>
  <c r="G28" i="10"/>
  <c r="F28" i="10"/>
  <c r="H27" i="10"/>
  <c r="F27" i="10"/>
  <c r="G27" i="10" s="1"/>
  <c r="H26" i="10"/>
  <c r="F26" i="10"/>
  <c r="G26" i="10" s="1"/>
  <c r="H25" i="10"/>
  <c r="F25" i="10"/>
  <c r="G25" i="10" s="1"/>
  <c r="H24" i="10"/>
  <c r="F24" i="10"/>
  <c r="G24" i="10" s="1"/>
  <c r="H23" i="10"/>
  <c r="F23" i="10"/>
  <c r="G23" i="10" s="1"/>
  <c r="H22" i="10"/>
  <c r="F22" i="10"/>
  <c r="G22" i="10" s="1"/>
  <c r="H21" i="10"/>
  <c r="F21" i="10"/>
  <c r="G21" i="10" s="1"/>
  <c r="H20" i="10"/>
  <c r="G20" i="10"/>
  <c r="D74" i="10" s="1"/>
  <c r="F20" i="10"/>
  <c r="F12" i="10"/>
  <c r="G10" i="10"/>
  <c r="F7" i="10"/>
  <c r="G6" i="10"/>
  <c r="G1" i="10"/>
  <c r="F1" i="10"/>
  <c r="D76" i="10" l="1"/>
  <c r="H77" i="10" s="1"/>
  <c r="D79" i="10" s="1"/>
  <c r="F6" i="10"/>
  <c r="D90" i="10"/>
  <c r="D91" i="10" s="1"/>
  <c r="C90" i="10"/>
  <c r="C79" i="10"/>
  <c r="C74" i="10"/>
  <c r="C77" i="10"/>
  <c r="D10" i="10"/>
  <c r="H61" i="9"/>
  <c r="F61" i="9"/>
  <c r="G61" i="9" s="1"/>
  <c r="H60" i="9"/>
  <c r="F60" i="9"/>
  <c r="G60" i="9" s="1"/>
  <c r="H59" i="9"/>
  <c r="F59" i="9"/>
  <c r="G59" i="9" s="1"/>
  <c r="H53" i="9"/>
  <c r="F53" i="9"/>
  <c r="H52" i="9"/>
  <c r="F52" i="9"/>
  <c r="H51" i="9"/>
  <c r="F51" i="9"/>
  <c r="H50" i="9"/>
  <c r="F50" i="9"/>
  <c r="H49" i="9"/>
  <c r="F49" i="9"/>
  <c r="H48" i="9"/>
  <c r="F48" i="9"/>
  <c r="H47" i="9"/>
  <c r="F47" i="9"/>
  <c r="H46" i="9"/>
  <c r="F46" i="9"/>
  <c r="H45" i="9"/>
  <c r="F45" i="9"/>
  <c r="H44" i="9"/>
  <c r="F44" i="9"/>
  <c r="H43" i="9"/>
  <c r="C76" i="9" s="1"/>
  <c r="F43" i="9"/>
  <c r="G39" i="9"/>
  <c r="E39" i="9"/>
  <c r="F37" i="9"/>
  <c r="C37" i="9"/>
  <c r="H30" i="9"/>
  <c r="F30" i="9"/>
  <c r="G30" i="9" s="1"/>
  <c r="H29" i="9"/>
  <c r="F29" i="9"/>
  <c r="G29" i="9" s="1"/>
  <c r="H28" i="9"/>
  <c r="F28" i="9"/>
  <c r="G28" i="9" s="1"/>
  <c r="H27" i="9"/>
  <c r="F27" i="9"/>
  <c r="G27" i="9" s="1"/>
  <c r="H26" i="9"/>
  <c r="F26" i="9"/>
  <c r="G26" i="9" s="1"/>
  <c r="H25" i="9"/>
  <c r="F25" i="9"/>
  <c r="G25" i="9" s="1"/>
  <c r="H24" i="9"/>
  <c r="F24" i="9"/>
  <c r="G24" i="9" s="1"/>
  <c r="H23" i="9"/>
  <c r="F23" i="9"/>
  <c r="G23" i="9" s="1"/>
  <c r="H22" i="9"/>
  <c r="F22" i="9"/>
  <c r="G22" i="9" s="1"/>
  <c r="H21" i="9"/>
  <c r="F21" i="9"/>
  <c r="G21" i="9" s="1"/>
  <c r="H20" i="9"/>
  <c r="F20" i="9"/>
  <c r="G20" i="9" s="1"/>
  <c r="F12" i="9"/>
  <c r="G10" i="9"/>
  <c r="F7" i="9"/>
  <c r="G6" i="9"/>
  <c r="G1" i="9"/>
  <c r="F1" i="9"/>
  <c r="F6" i="9" l="1"/>
  <c r="D76" i="9"/>
  <c r="H77" i="9" s="1"/>
  <c r="D90" i="9"/>
  <c r="D91" i="9" s="1"/>
  <c r="C90" i="9"/>
  <c r="D74" i="9"/>
  <c r="C74" i="9"/>
  <c r="D10" i="9"/>
  <c r="H61" i="8"/>
  <c r="F61" i="8"/>
  <c r="G61" i="8" s="1"/>
  <c r="H60" i="8"/>
  <c r="G60" i="8"/>
  <c r="F60" i="8"/>
  <c r="H59" i="8"/>
  <c r="F59" i="8"/>
  <c r="G59" i="8" s="1"/>
  <c r="H53" i="8"/>
  <c r="F53" i="8"/>
  <c r="H52" i="8"/>
  <c r="F52" i="8"/>
  <c r="H51" i="8"/>
  <c r="F51" i="8"/>
  <c r="H50" i="8"/>
  <c r="F50" i="8"/>
  <c r="H49" i="8"/>
  <c r="F49" i="8"/>
  <c r="H48" i="8"/>
  <c r="F48" i="8"/>
  <c r="H47" i="8"/>
  <c r="F47" i="8"/>
  <c r="H46" i="8"/>
  <c r="F46" i="8"/>
  <c r="H45" i="8"/>
  <c r="F45" i="8"/>
  <c r="H44" i="8"/>
  <c r="F44" i="8"/>
  <c r="H43" i="8"/>
  <c r="C76" i="8" s="1"/>
  <c r="F43" i="8"/>
  <c r="G39" i="8"/>
  <c r="E39" i="8"/>
  <c r="F37" i="8"/>
  <c r="C37" i="8"/>
  <c r="H30" i="8"/>
  <c r="F30" i="8"/>
  <c r="G30" i="8" s="1"/>
  <c r="H29" i="8"/>
  <c r="F29" i="8"/>
  <c r="G29" i="8" s="1"/>
  <c r="H28" i="8"/>
  <c r="F28" i="8"/>
  <c r="G28" i="8" s="1"/>
  <c r="H27" i="8"/>
  <c r="F27" i="8"/>
  <c r="G27" i="8" s="1"/>
  <c r="H26" i="8"/>
  <c r="G26" i="8"/>
  <c r="F26" i="8"/>
  <c r="H25" i="8"/>
  <c r="F25" i="8"/>
  <c r="G25" i="8" s="1"/>
  <c r="H24" i="8"/>
  <c r="F24" i="8"/>
  <c r="G24" i="8" s="1"/>
  <c r="H23" i="8"/>
  <c r="F23" i="8"/>
  <c r="G23" i="8" s="1"/>
  <c r="H22" i="8"/>
  <c r="F22" i="8"/>
  <c r="G22" i="8" s="1"/>
  <c r="H21" i="8"/>
  <c r="F21" i="8"/>
  <c r="G21" i="8" s="1"/>
  <c r="H20" i="8"/>
  <c r="F20" i="8"/>
  <c r="G20" i="8" s="1"/>
  <c r="D74" i="8" s="1"/>
  <c r="F12" i="8"/>
  <c r="G10" i="8"/>
  <c r="F7" i="8"/>
  <c r="G6" i="8"/>
  <c r="G1" i="8"/>
  <c r="F1" i="8"/>
  <c r="F6" i="8" s="1"/>
  <c r="D76" i="8" l="1"/>
  <c r="H77" i="8" s="1"/>
  <c r="C77" i="9"/>
  <c r="C79" i="9"/>
  <c r="D79" i="9"/>
  <c r="D10" i="8"/>
  <c r="C79" i="8"/>
  <c r="D79" i="8"/>
  <c r="D90" i="8"/>
  <c r="D91" i="8" s="1"/>
  <c r="C90" i="8"/>
  <c r="C74" i="8"/>
  <c r="C77" i="8"/>
  <c r="E39" i="7"/>
  <c r="E39" i="6"/>
  <c r="E39" i="5" l="1"/>
  <c r="E39" i="4"/>
  <c r="H61" i="7" l="1"/>
  <c r="F61" i="7"/>
  <c r="G61" i="7" s="1"/>
  <c r="H60" i="7"/>
  <c r="G60" i="7"/>
  <c r="F60" i="7"/>
  <c r="H59" i="7"/>
  <c r="F59" i="7"/>
  <c r="G59" i="7" s="1"/>
  <c r="H53" i="7"/>
  <c r="F53" i="7"/>
  <c r="H52" i="7"/>
  <c r="F52" i="7"/>
  <c r="H51" i="7"/>
  <c r="F51" i="7"/>
  <c r="H50" i="7"/>
  <c r="F50" i="7"/>
  <c r="H49" i="7"/>
  <c r="F49" i="7"/>
  <c r="H48" i="7"/>
  <c r="F48" i="7"/>
  <c r="H47" i="7"/>
  <c r="F47" i="7"/>
  <c r="H46" i="7"/>
  <c r="F46" i="7"/>
  <c r="H45" i="7"/>
  <c r="F45" i="7"/>
  <c r="H44" i="7"/>
  <c r="F44" i="7"/>
  <c r="H43" i="7"/>
  <c r="C76" i="7" s="1"/>
  <c r="F43" i="7"/>
  <c r="G39" i="7"/>
  <c r="F37" i="7"/>
  <c r="C37" i="7"/>
  <c r="H30" i="7"/>
  <c r="F30" i="7"/>
  <c r="G30" i="7" s="1"/>
  <c r="H29" i="7"/>
  <c r="F29" i="7"/>
  <c r="G29" i="7" s="1"/>
  <c r="H28" i="7"/>
  <c r="F28" i="7"/>
  <c r="G28" i="7" s="1"/>
  <c r="H27" i="7"/>
  <c r="G27" i="7"/>
  <c r="F27" i="7"/>
  <c r="H26" i="7"/>
  <c r="F26" i="7"/>
  <c r="G26" i="7" s="1"/>
  <c r="H25" i="7"/>
  <c r="F25" i="7"/>
  <c r="G25" i="7" s="1"/>
  <c r="H24" i="7"/>
  <c r="F24" i="7"/>
  <c r="G24" i="7" s="1"/>
  <c r="H23" i="7"/>
  <c r="F23" i="7"/>
  <c r="G23" i="7" s="1"/>
  <c r="H22" i="7"/>
  <c r="F22" i="7"/>
  <c r="G22" i="7" s="1"/>
  <c r="H21" i="7"/>
  <c r="F21" i="7"/>
  <c r="G21" i="7" s="1"/>
  <c r="H20" i="7"/>
  <c r="F20" i="7"/>
  <c r="G20" i="7" s="1"/>
  <c r="F12" i="7"/>
  <c r="G10" i="7"/>
  <c r="F7" i="7"/>
  <c r="G6" i="7"/>
  <c r="G1" i="7"/>
  <c r="F1" i="7"/>
  <c r="D10" i="7" s="1"/>
  <c r="F6" i="7" l="1"/>
  <c r="D76" i="7"/>
  <c r="H77" i="7" s="1"/>
  <c r="D90" i="7"/>
  <c r="D91" i="7" s="1"/>
  <c r="C90" i="7"/>
  <c r="D74" i="7"/>
  <c r="C74" i="7"/>
  <c r="C77" i="7"/>
  <c r="H61" i="6"/>
  <c r="F61" i="6"/>
  <c r="G61" i="6" s="1"/>
  <c r="H60" i="6"/>
  <c r="G60" i="6"/>
  <c r="F60" i="6"/>
  <c r="H59" i="6"/>
  <c r="F59" i="6"/>
  <c r="G59" i="6" s="1"/>
  <c r="H53" i="6"/>
  <c r="F53" i="6"/>
  <c r="H52" i="6"/>
  <c r="F52" i="6"/>
  <c r="H51" i="6"/>
  <c r="F51" i="6"/>
  <c r="H50" i="6"/>
  <c r="F50" i="6"/>
  <c r="H49" i="6"/>
  <c r="F49" i="6"/>
  <c r="H48" i="6"/>
  <c r="F48" i="6"/>
  <c r="H47" i="6"/>
  <c r="F47" i="6"/>
  <c r="H46" i="6"/>
  <c r="F46" i="6"/>
  <c r="H45" i="6"/>
  <c r="F45" i="6"/>
  <c r="H44" i="6"/>
  <c r="F44" i="6"/>
  <c r="H43" i="6"/>
  <c r="C76" i="6" s="1"/>
  <c r="F43" i="6"/>
  <c r="G39" i="6"/>
  <c r="F37" i="6"/>
  <c r="C37" i="6"/>
  <c r="H30" i="6"/>
  <c r="F30" i="6"/>
  <c r="G30" i="6" s="1"/>
  <c r="H29" i="6"/>
  <c r="G29" i="6"/>
  <c r="F29" i="6"/>
  <c r="H28" i="6"/>
  <c r="F28" i="6"/>
  <c r="G28" i="6" s="1"/>
  <c r="H27" i="6"/>
  <c r="F27" i="6"/>
  <c r="G27" i="6" s="1"/>
  <c r="H26" i="6"/>
  <c r="F26" i="6"/>
  <c r="G26" i="6" s="1"/>
  <c r="H25" i="6"/>
  <c r="G25" i="6"/>
  <c r="F25" i="6"/>
  <c r="H24" i="6"/>
  <c r="F24" i="6"/>
  <c r="G24" i="6" s="1"/>
  <c r="H23" i="6"/>
  <c r="F23" i="6"/>
  <c r="G23" i="6" s="1"/>
  <c r="H22" i="6"/>
  <c r="F22" i="6"/>
  <c r="G22" i="6" s="1"/>
  <c r="H21" i="6"/>
  <c r="G21" i="6"/>
  <c r="F21" i="6"/>
  <c r="H20" i="6"/>
  <c r="F20" i="6"/>
  <c r="G20" i="6" s="1"/>
  <c r="F12" i="6"/>
  <c r="G10" i="6"/>
  <c r="F7" i="6"/>
  <c r="G6" i="6"/>
  <c r="G1" i="6"/>
  <c r="F1" i="6"/>
  <c r="D76" i="6" l="1"/>
  <c r="H77" i="6" s="1"/>
  <c r="D10" i="6"/>
  <c r="C79" i="7"/>
  <c r="D79" i="7"/>
  <c r="F6" i="6"/>
  <c r="D74" i="6"/>
  <c r="C74" i="6"/>
  <c r="D90" i="6"/>
  <c r="D91" i="6" s="1"/>
  <c r="C90" i="6"/>
  <c r="C77" i="6"/>
  <c r="H61" i="5"/>
  <c r="G61" i="5"/>
  <c r="F61" i="5"/>
  <c r="H60" i="5"/>
  <c r="F60" i="5"/>
  <c r="G60" i="5" s="1"/>
  <c r="H59" i="5"/>
  <c r="F59" i="5"/>
  <c r="G59" i="5" s="1"/>
  <c r="H53" i="5"/>
  <c r="F53" i="5"/>
  <c r="H52" i="5"/>
  <c r="F52" i="5"/>
  <c r="H51" i="5"/>
  <c r="F51" i="5"/>
  <c r="H50" i="5"/>
  <c r="F50" i="5"/>
  <c r="H49" i="5"/>
  <c r="F49" i="5"/>
  <c r="H48" i="5"/>
  <c r="F48" i="5"/>
  <c r="H47" i="5"/>
  <c r="F47" i="5"/>
  <c r="H46" i="5"/>
  <c r="F46" i="5"/>
  <c r="H45" i="5"/>
  <c r="F45" i="5"/>
  <c r="H44" i="5"/>
  <c r="F44" i="5"/>
  <c r="H43" i="5"/>
  <c r="D76" i="5" s="1"/>
  <c r="F43" i="5"/>
  <c r="G39" i="5"/>
  <c r="F37" i="5"/>
  <c r="C37" i="5"/>
  <c r="H30" i="5"/>
  <c r="F30" i="5"/>
  <c r="G30" i="5" s="1"/>
  <c r="H29" i="5"/>
  <c r="F29" i="5"/>
  <c r="G29" i="5" s="1"/>
  <c r="H28" i="5"/>
  <c r="G28" i="5"/>
  <c r="F28" i="5"/>
  <c r="H27" i="5"/>
  <c r="F27" i="5"/>
  <c r="G27" i="5" s="1"/>
  <c r="H26" i="5"/>
  <c r="F26" i="5"/>
  <c r="G26" i="5" s="1"/>
  <c r="H25" i="5"/>
  <c r="F25" i="5"/>
  <c r="G25" i="5" s="1"/>
  <c r="H24" i="5"/>
  <c r="F24" i="5"/>
  <c r="G24" i="5" s="1"/>
  <c r="H23" i="5"/>
  <c r="F23" i="5"/>
  <c r="G23" i="5" s="1"/>
  <c r="H22" i="5"/>
  <c r="F22" i="5"/>
  <c r="G22" i="5" s="1"/>
  <c r="H21" i="5"/>
  <c r="F21" i="5"/>
  <c r="G21" i="5" s="1"/>
  <c r="H20" i="5"/>
  <c r="F20" i="5"/>
  <c r="G20" i="5" s="1"/>
  <c r="D74" i="5" s="1"/>
  <c r="F12" i="5"/>
  <c r="G10" i="5"/>
  <c r="F7" i="5"/>
  <c r="G6" i="5"/>
  <c r="G1" i="5"/>
  <c r="F1" i="5"/>
  <c r="C79" i="6" l="1"/>
  <c r="D79" i="6"/>
  <c r="F6" i="5"/>
  <c r="D79" i="5"/>
  <c r="H77" i="5"/>
  <c r="C79" i="5" s="1"/>
  <c r="C77" i="5"/>
  <c r="D90" i="5"/>
  <c r="D91" i="5" s="1"/>
  <c r="C90" i="5"/>
  <c r="D10" i="5"/>
  <c r="C74" i="5"/>
  <c r="C76" i="5"/>
  <c r="G39" i="4"/>
  <c r="H61" i="4"/>
  <c r="F61" i="4"/>
  <c r="G61" i="4" s="1"/>
  <c r="H60" i="4"/>
  <c r="F60" i="4"/>
  <c r="G60" i="4" s="1"/>
  <c r="H59" i="4"/>
  <c r="F59" i="4"/>
  <c r="G59" i="4" s="1"/>
  <c r="H53" i="4"/>
  <c r="F53" i="4"/>
  <c r="H52" i="4"/>
  <c r="F52" i="4"/>
  <c r="H51" i="4"/>
  <c r="F51" i="4"/>
  <c r="H50" i="4"/>
  <c r="F50" i="4"/>
  <c r="H49" i="4"/>
  <c r="F49" i="4"/>
  <c r="H48" i="4"/>
  <c r="F48" i="4"/>
  <c r="H47" i="4"/>
  <c r="F47" i="4"/>
  <c r="H46" i="4"/>
  <c r="F46" i="4"/>
  <c r="H45" i="4"/>
  <c r="F45" i="4"/>
  <c r="H44" i="4"/>
  <c r="F44" i="4"/>
  <c r="H43" i="4"/>
  <c r="F43" i="4"/>
  <c r="F37" i="4"/>
  <c r="C37" i="4"/>
  <c r="H30" i="4"/>
  <c r="F30" i="4"/>
  <c r="G30" i="4" s="1"/>
  <c r="H29" i="4"/>
  <c r="F29" i="4"/>
  <c r="G29" i="4" s="1"/>
  <c r="H28" i="4"/>
  <c r="F28" i="4"/>
  <c r="G28" i="4" s="1"/>
  <c r="H27" i="4"/>
  <c r="F27" i="4"/>
  <c r="G27" i="4" s="1"/>
  <c r="H26" i="4"/>
  <c r="F26" i="4"/>
  <c r="G26" i="4" s="1"/>
  <c r="H25" i="4"/>
  <c r="F25" i="4"/>
  <c r="G25" i="4" s="1"/>
  <c r="H24" i="4"/>
  <c r="F24" i="4"/>
  <c r="G24" i="4" s="1"/>
  <c r="H23" i="4"/>
  <c r="F23" i="4"/>
  <c r="G23" i="4" s="1"/>
  <c r="H22" i="4"/>
  <c r="F22" i="4"/>
  <c r="G22" i="4" s="1"/>
  <c r="H21" i="4"/>
  <c r="F21" i="4"/>
  <c r="G21" i="4" s="1"/>
  <c r="H20" i="4"/>
  <c r="F20" i="4"/>
  <c r="G20" i="4" s="1"/>
  <c r="D74" i="4" s="1"/>
  <c r="F12" i="4"/>
  <c r="G10" i="4"/>
  <c r="F7" i="4"/>
  <c r="G6" i="4"/>
  <c r="G1" i="4"/>
  <c r="F1" i="4"/>
  <c r="C76" i="4" l="1"/>
  <c r="D76" i="4"/>
  <c r="D10" i="4"/>
  <c r="D90" i="4"/>
  <c r="D91" i="4" s="1"/>
  <c r="C90" i="4"/>
  <c r="F6" i="4"/>
  <c r="C74" i="4"/>
  <c r="D77" i="3"/>
  <c r="C77" i="3"/>
  <c r="H78" i="3" s="1"/>
  <c r="H62" i="3"/>
  <c r="F62" i="3"/>
  <c r="G62" i="3" s="1"/>
  <c r="H61" i="3"/>
  <c r="F61" i="3"/>
  <c r="G61" i="3" s="1"/>
  <c r="H60" i="3"/>
  <c r="F60" i="3"/>
  <c r="G60" i="3" s="1"/>
  <c r="H54" i="3"/>
  <c r="F54" i="3"/>
  <c r="H53" i="3"/>
  <c r="F53" i="3"/>
  <c r="H52" i="3"/>
  <c r="F52" i="3"/>
  <c r="H51" i="3"/>
  <c r="F51" i="3"/>
  <c r="H50" i="3"/>
  <c r="F50" i="3"/>
  <c r="H49" i="3"/>
  <c r="F49" i="3"/>
  <c r="H48" i="3"/>
  <c r="F48" i="3"/>
  <c r="H47" i="3"/>
  <c r="F47" i="3"/>
  <c r="H46" i="3"/>
  <c r="F46" i="3"/>
  <c r="H45" i="3"/>
  <c r="F45" i="3"/>
  <c r="H44" i="3"/>
  <c r="F44" i="3"/>
  <c r="F37" i="3"/>
  <c r="C37" i="3"/>
  <c r="H30" i="3"/>
  <c r="F30" i="3"/>
  <c r="G30" i="3" s="1"/>
  <c r="H29" i="3"/>
  <c r="F29" i="3"/>
  <c r="G29" i="3" s="1"/>
  <c r="H28" i="3"/>
  <c r="F28" i="3"/>
  <c r="G28" i="3" s="1"/>
  <c r="H27" i="3"/>
  <c r="F27" i="3"/>
  <c r="G27" i="3" s="1"/>
  <c r="H26" i="3"/>
  <c r="F26" i="3"/>
  <c r="G26" i="3" s="1"/>
  <c r="H25" i="3"/>
  <c r="F25" i="3"/>
  <c r="G25" i="3" s="1"/>
  <c r="H24" i="3"/>
  <c r="F24" i="3"/>
  <c r="G24" i="3" s="1"/>
  <c r="H23" i="3"/>
  <c r="F23" i="3"/>
  <c r="G23" i="3" s="1"/>
  <c r="H22" i="3"/>
  <c r="F22" i="3"/>
  <c r="G22" i="3" s="1"/>
  <c r="H21" i="3"/>
  <c r="F21" i="3"/>
  <c r="G21" i="3" s="1"/>
  <c r="H20" i="3"/>
  <c r="F20" i="3"/>
  <c r="G20" i="3" s="1"/>
  <c r="D75" i="3" s="1"/>
  <c r="F12" i="3"/>
  <c r="G10" i="3"/>
  <c r="F7" i="3"/>
  <c r="G6" i="3"/>
  <c r="G1" i="3"/>
  <c r="F1" i="3"/>
  <c r="H77" i="4" l="1"/>
  <c r="C79" i="4" s="1"/>
  <c r="C77" i="4"/>
  <c r="F6" i="3"/>
  <c r="D79" i="4"/>
  <c r="C78" i="3"/>
  <c r="C80" i="3"/>
  <c r="D80" i="3"/>
  <c r="D91" i="3"/>
  <c r="D92" i="3" s="1"/>
  <c r="C91" i="3"/>
  <c r="D10" i="3"/>
  <c r="C75" i="3"/>
  <c r="D77" i="2"/>
  <c r="C77" i="2"/>
  <c r="H78" i="2" s="1"/>
  <c r="H62" i="2"/>
  <c r="F62" i="2"/>
  <c r="G62" i="2" s="1"/>
  <c r="H61" i="2"/>
  <c r="F61" i="2"/>
  <c r="G61" i="2" s="1"/>
  <c r="H60" i="2"/>
  <c r="F60" i="2"/>
  <c r="G60" i="2" s="1"/>
  <c r="H54" i="2"/>
  <c r="F54" i="2"/>
  <c r="H53" i="2"/>
  <c r="F53" i="2"/>
  <c r="H52" i="2"/>
  <c r="F52" i="2"/>
  <c r="H51" i="2"/>
  <c r="F51" i="2"/>
  <c r="H50" i="2"/>
  <c r="F50" i="2"/>
  <c r="H49" i="2"/>
  <c r="F49" i="2"/>
  <c r="H48" i="2"/>
  <c r="F48" i="2"/>
  <c r="H47" i="2"/>
  <c r="F47" i="2"/>
  <c r="H46" i="2"/>
  <c r="F46" i="2"/>
  <c r="H45" i="2"/>
  <c r="F45" i="2"/>
  <c r="H44" i="2"/>
  <c r="F44" i="2"/>
  <c r="F37" i="2"/>
  <c r="C37" i="2"/>
  <c r="H30" i="2"/>
  <c r="F30" i="2"/>
  <c r="G30" i="2" s="1"/>
  <c r="H29" i="2"/>
  <c r="F29" i="2"/>
  <c r="G29" i="2" s="1"/>
  <c r="H28" i="2"/>
  <c r="F28" i="2"/>
  <c r="G28" i="2" s="1"/>
  <c r="H27" i="2"/>
  <c r="F27" i="2"/>
  <c r="G27" i="2" s="1"/>
  <c r="H26" i="2"/>
  <c r="F26" i="2"/>
  <c r="G26" i="2" s="1"/>
  <c r="H25" i="2"/>
  <c r="F25" i="2"/>
  <c r="G25" i="2" s="1"/>
  <c r="H24" i="2"/>
  <c r="F24" i="2"/>
  <c r="G24" i="2" s="1"/>
  <c r="H23" i="2"/>
  <c r="F23" i="2"/>
  <c r="G23" i="2" s="1"/>
  <c r="H22" i="2"/>
  <c r="F22" i="2"/>
  <c r="G22" i="2" s="1"/>
  <c r="H21" i="2"/>
  <c r="F21" i="2"/>
  <c r="G21" i="2" s="1"/>
  <c r="H20" i="2"/>
  <c r="F20" i="2"/>
  <c r="G20" i="2" s="1"/>
  <c r="D75" i="2" s="1"/>
  <c r="F12" i="2"/>
  <c r="G10" i="2"/>
  <c r="F7" i="2"/>
  <c r="G6" i="2"/>
  <c r="G1" i="2"/>
  <c r="F1" i="2"/>
  <c r="F6" i="2" l="1"/>
  <c r="C78" i="2"/>
  <c r="C80" i="2"/>
  <c r="D80" i="2"/>
  <c r="D91" i="2"/>
  <c r="D92" i="2" s="1"/>
  <c r="C91" i="2"/>
  <c r="D10" i="2"/>
  <c r="C75" i="2"/>
  <c r="H44" i="1"/>
  <c r="D77" i="1" l="1"/>
  <c r="C77" i="1"/>
  <c r="H62" i="1"/>
  <c r="F62" i="1"/>
  <c r="G62" i="1" s="1"/>
  <c r="H61" i="1"/>
  <c r="F61" i="1"/>
  <c r="G61" i="1" s="1"/>
  <c r="H60" i="1"/>
  <c r="F60" i="1"/>
  <c r="G60" i="1" s="1"/>
  <c r="H54" i="1"/>
  <c r="F54" i="1"/>
  <c r="H53" i="1"/>
  <c r="F53" i="1"/>
  <c r="H52" i="1"/>
  <c r="F52" i="1"/>
  <c r="H51" i="1"/>
  <c r="F51" i="1"/>
  <c r="H50" i="1"/>
  <c r="F50" i="1"/>
  <c r="H49" i="1"/>
  <c r="F49" i="1"/>
  <c r="H48" i="1"/>
  <c r="F48" i="1"/>
  <c r="H47" i="1"/>
  <c r="F47" i="1"/>
  <c r="H46" i="1"/>
  <c r="F46" i="1"/>
  <c r="H45" i="1"/>
  <c r="F45" i="1"/>
  <c r="F44" i="1"/>
  <c r="F37" i="1"/>
  <c r="C37" i="1"/>
  <c r="H30" i="1"/>
  <c r="F30" i="1"/>
  <c r="G30" i="1" s="1"/>
  <c r="H29" i="1"/>
  <c r="F29" i="1"/>
  <c r="G29" i="1" s="1"/>
  <c r="H28" i="1"/>
  <c r="F28" i="1"/>
  <c r="G28" i="1" s="1"/>
  <c r="H27" i="1"/>
  <c r="F27" i="1"/>
  <c r="G27" i="1" s="1"/>
  <c r="H26" i="1"/>
  <c r="F26" i="1"/>
  <c r="G26" i="1" s="1"/>
  <c r="H25" i="1"/>
  <c r="F25" i="1"/>
  <c r="G25" i="1" s="1"/>
  <c r="H24" i="1"/>
  <c r="F24" i="1"/>
  <c r="G24" i="1" s="1"/>
  <c r="H23" i="1"/>
  <c r="F23" i="1"/>
  <c r="G23" i="1" s="1"/>
  <c r="H22" i="1"/>
  <c r="F22" i="1"/>
  <c r="G22" i="1" s="1"/>
  <c r="H21" i="1"/>
  <c r="F21" i="1"/>
  <c r="G21" i="1" s="1"/>
  <c r="H20" i="1"/>
  <c r="F20" i="1"/>
  <c r="G20" i="1" s="1"/>
  <c r="F12" i="1"/>
  <c r="G10" i="1"/>
  <c r="F7" i="1"/>
  <c r="G6" i="1"/>
  <c r="G1" i="1"/>
  <c r="F1" i="1"/>
  <c r="H78" i="1" l="1"/>
  <c r="C78" i="1"/>
  <c r="F6" i="1"/>
  <c r="D91" i="1"/>
  <c r="D92" i="1" s="1"/>
  <c r="C91" i="1"/>
  <c r="D75" i="1"/>
  <c r="C75" i="1"/>
  <c r="D10" i="1"/>
  <c r="C80" i="1" l="1"/>
  <c r="D80" i="1"/>
</calcChain>
</file>

<file path=xl/sharedStrings.xml><?xml version="1.0" encoding="utf-8"?>
<sst xmlns="http://schemas.openxmlformats.org/spreadsheetml/2006/main" count="4693" uniqueCount="137">
  <si>
    <t>Asphalt Price Adjustment</t>
  </si>
  <si>
    <t xml:space="preserve"> - </t>
  </si>
  <si>
    <t>Group</t>
  </si>
  <si>
    <t>Description</t>
  </si>
  <si>
    <t>Award #</t>
  </si>
  <si>
    <t>Contract No.</t>
  </si>
  <si>
    <t>NYSDOT Average Posted Prices
for Asphalt (Performance Graded Binder)</t>
  </si>
  <si>
    <t>PPI - DATES FOR IMPLEMENTATION:</t>
  </si>
  <si>
    <t>31502</t>
  </si>
  <si>
    <t>Comprehensive Bituminous Concrete
(Hot Mix Asphalt and Cold Patch)
(All State Agencies &amp; Political Subdivisions)</t>
  </si>
  <si>
    <t>Contract Manager Input</t>
  </si>
  <si>
    <t>Posted Price</t>
  </si>
  <si>
    <t>Instructions PPI:</t>
  </si>
  <si>
    <t>Year:</t>
  </si>
  <si>
    <t>BLS Month
for Calculation</t>
  </si>
  <si>
    <t>PPI's Month
for Calculation</t>
  </si>
  <si>
    <t>Effective Date
for Adjustment</t>
  </si>
  <si>
    <t>PPI &amp; CPI
Base Month</t>
  </si>
  <si>
    <t>a) Go to: http://www.bls.gov/data/</t>
  </si>
  <si>
    <t>Month:</t>
  </si>
  <si>
    <t>June</t>
  </si>
  <si>
    <t>Month</t>
  </si>
  <si>
    <t>$/ton</t>
  </si>
  <si>
    <t>b) Choose "Price Producer" -&gt; Industry Data -&gt; Multi-Screen Data-Search.</t>
  </si>
  <si>
    <r>
      <t xml:space="preserve">Bituminous materials price adjustment(s) </t>
    </r>
    <r>
      <rPr>
        <b/>
        <sz val="12"/>
        <rFont val="Arial"/>
        <family val="2"/>
      </rPr>
      <t>EFFECTIVE on:</t>
    </r>
  </si>
  <si>
    <t>January</t>
  </si>
  <si>
    <t>c) In the "Choose Industry" box, scroll down and highlight "21231 - Stone mining &amp; quarrying" and click on "Next Form".</t>
  </si>
  <si>
    <t>per ton.</t>
  </si>
  <si>
    <t>February</t>
  </si>
  <si>
    <t>d) Select "21231 - Stone mining &amp; quarrying" again and click on "Next Form".</t>
  </si>
  <si>
    <t xml:space="preserve">Old Average = </t>
  </si>
  <si>
    <t>March</t>
  </si>
  <si>
    <t>e) At the next page click "Retrieve data".  This brings you to the chart where you pull the numbers from and can calculate PPI as shown in the examples in the award document.</t>
  </si>
  <si>
    <t>the following price adjustments have been calculated.</t>
  </si>
  <si>
    <t xml:space="preserve">New Average = </t>
  </si>
  <si>
    <t>April</t>
  </si>
  <si>
    <t>MONTHLY PG 64S-22 BINDER ADJUSTMENT:</t>
  </si>
  <si>
    <t>per ton</t>
  </si>
  <si>
    <t>May</t>
  </si>
  <si>
    <t>(F.O.B. Terminal Price for unmodified PG 64S-22 binder without anti-stripping agent)</t>
  </si>
  <si>
    <t>PPI Price Adjustment</t>
  </si>
  <si>
    <t>BLS Month for Calculation</t>
  </si>
  <si>
    <t>No Adjustment</t>
  </si>
  <si>
    <t>July</t>
  </si>
  <si>
    <t>Until further notice, please revise the original contract per ton prices for materials in the referenced awards by using</t>
  </si>
  <si>
    <t>New PPI for that Month:</t>
  </si>
  <si>
    <t>August</t>
  </si>
  <si>
    <t>the price adjustments listed below:</t>
  </si>
  <si>
    <t>Base PPI Month</t>
  </si>
  <si>
    <t>September</t>
  </si>
  <si>
    <t xml:space="preserve"> Note: Examples of how to calculate these price adjustmets can be found at the bottom of this page.</t>
  </si>
  <si>
    <t>Base PPI Value</t>
  </si>
  <si>
    <t>October</t>
  </si>
  <si>
    <t>Cold Patch Price Adjustments can be found after the Hot Mix Asphalt Price Adjustments.</t>
  </si>
  <si>
    <t>Effective Date for Adjustment</t>
  </si>
  <si>
    <t>November</t>
  </si>
  <si>
    <t>December</t>
  </si>
  <si>
    <t>HOT MIX ASPHALT ITEMS - MONTHLY PRICE ADJUSTMENTS - (STATEWIDE CONTRACT) - PART 1 of 2:</t>
  </si>
  <si>
    <t>ITEM</t>
  </si>
  <si>
    <t>GRADE / DESCRIPTION</t>
  </si>
  <si>
    <t>% ASPHALT</t>
  </si>
  <si>
    <t>FUEL
ALLOWANCE</t>
  </si>
  <si>
    <t>TOTAL % ASPHALT
PLUS FUEL
ALLOWANCE</t>
  </si>
  <si>
    <t>PRICE ADJUST / TON</t>
  </si>
  <si>
    <t>Bitum Stabilized Course</t>
  </si>
  <si>
    <t>402.03810218</t>
  </si>
  <si>
    <t>Misc Patching F1</t>
  </si>
  <si>
    <t>402.03820218</t>
  </si>
  <si>
    <t>Misc Patching F2</t>
  </si>
  <si>
    <t>402.03830218</t>
  </si>
  <si>
    <t>Misc Patching F3</t>
  </si>
  <si>
    <t>402.03890218</t>
  </si>
  <si>
    <t>Misc Patching F9</t>
  </si>
  <si>
    <t>402.058903</t>
  </si>
  <si>
    <t>Shim Course F9</t>
  </si>
  <si>
    <t>402.09XX03</t>
  </si>
  <si>
    <t>9.5 mm Superpave</t>
  </si>
  <si>
    <t>402.12XX03</t>
  </si>
  <si>
    <t>12.5 mm Superpave</t>
  </si>
  <si>
    <t>402.19XX03</t>
  </si>
  <si>
    <t>19 mm Superpave</t>
  </si>
  <si>
    <t>402.25XX03</t>
  </si>
  <si>
    <t>25 mm Superpave</t>
  </si>
  <si>
    <t>402.068X0318</t>
  </si>
  <si>
    <t>6.3 Polymer Mod HMA</t>
  </si>
  <si>
    <t>PERIODIC PPI PRICE ADJUSTMENT:</t>
  </si>
  <si>
    <t>Every three months the base prices shown in the initial CONTRACT AWARD NOTIFICATION may be adjusted in accordance with changes in</t>
  </si>
  <si>
    <r>
      <t xml:space="preserve"> the US Bureau of Labor Statistics (BLS).  </t>
    </r>
    <r>
      <rPr>
        <u/>
        <sz val="12"/>
        <color indexed="8"/>
        <rFont val="Arial"/>
        <family val="2"/>
      </rPr>
      <t>The PPI Price Adjustment does not apply to any optional items, only to materials items.</t>
    </r>
  </si>
  <si>
    <t>Price adjustments will NOT be recalculated if PPI changes due to change in (P) status.</t>
  </si>
  <si>
    <t>Producer Price Index (PPI) -  Series ID: PCU 21231-21231 (Industry: Stone Mining &amp; Quarrying; Product: Stone Mining &amp; Quarrying)</t>
  </si>
  <si>
    <t>The PPI value for</t>
  </si>
  <si>
    <t>("Base" month for calculations) is</t>
  </si>
  <si>
    <t>The New Bureau of Labor of Statistics (BLS) PPI for the month of</t>
  </si>
  <si>
    <t>used for Calculation is</t>
  </si>
  <si>
    <t>HOT MIX ASPHALT ITEMS - PERIODIC PPI PRICE ADJUSTMENTS - (STATEWIDE CONTRACT) - PART 2 of 2:</t>
  </si>
  <si>
    <t>FUEL ALLOWANCE</t>
  </si>
  <si>
    <t>DIFFERENCE
(100% Material Minus
Total % Asphalt  Plus
Fuel Allowance)</t>
  </si>
  <si>
    <t>QUARTERLY PPI PRICE ADJUSTMENT PERCENTAGE</t>
  </si>
  <si>
    <t xml:space="preserve"> </t>
  </si>
  <si>
    <t>COLD PATCH ITEMS - MONTHLY PRICE ADJUSTMENTS</t>
  </si>
  <si>
    <t>15402.2010</t>
  </si>
  <si>
    <t>Cold Patch - Regular Mix</t>
  </si>
  <si>
    <t>15402.2030</t>
  </si>
  <si>
    <t>Cold Patch - Modified Mix</t>
  </si>
  <si>
    <t>15402.2040</t>
  </si>
  <si>
    <t>Cold Patch - Fiber Reinforced</t>
  </si>
  <si>
    <t>EXAMPLE:   HOT MIX ASPHALT  - MATERIAL PRICE ADJUSTMENT</t>
  </si>
  <si>
    <t>Unit prices per ton of Hot Mix Asphalt (HMA) will be subject to adjustment based on the following formula:</t>
  </si>
  <si>
    <t>Price
Adjustment    (
(per ton)</t>
  </si>
  <si>
    <t>New Monthly Average
F.O.B. Terminal Price</t>
  </si>
  <si>
    <t>-</t>
  </si>
  <si>
    <t>Base Average F.O.B.
Terminal Price</t>
  </si>
  <si>
    <t>)     X     (Total % Asphalt + Fuel
Allowance)</t>
  </si>
  <si>
    <t>Note: To obtain the correct price adjustment for a Hot Mix Asphalt material, both charts (part 1 and 2) above must be utilized</t>
  </si>
  <si>
    <t>Example:  1 ton of 302.01 at $45.000/ ton (example, not reflecting actual pricing from the contract)</t>
  </si>
  <si>
    <t>Binder Adjustment:</t>
  </si>
  <si>
    <t>PPI Adjustment:</t>
  </si>
  <si>
    <t>Total Material Price Adjustment: (Binder Adjustment + PPI Adjustment)</t>
  </si>
  <si>
    <t>EXAMPLE:   COLD PATCH  - MATERIAL PRICE ADJUSTMENT</t>
  </si>
  <si>
    <t>Unit prices per ton of Cold Patch will be subject to adjustment based on the following formula:</t>
  </si>
  <si>
    <t>Example:  1 ton of 15402.2010 at $45.000/ ton (example, not reflecting actual pricing from the contract)</t>
  </si>
  <si>
    <t>Total Material Price Adjustment:</t>
  </si>
  <si>
    <t>23148</t>
  </si>
  <si>
    <t>PC68535 - PC68594</t>
  </si>
  <si>
    <r>
      <t xml:space="preserve">Award(s) using November 1, 2018 </t>
    </r>
    <r>
      <rPr>
        <u/>
        <sz val="12"/>
        <rFont val="Arial"/>
        <family val="2"/>
      </rPr>
      <t>base</t>
    </r>
    <r>
      <rPr>
        <sz val="12"/>
        <rFont val="Arial"/>
        <family val="2"/>
      </rPr>
      <t xml:space="preserve"> index of </t>
    </r>
  </si>
  <si>
    <t>September 2018</t>
  </si>
  <si>
    <t>Note: according to the contract, PPI Adjustment doesn't start until July 1, 2019</t>
  </si>
  <si>
    <t>Please be aware that this month's Price Adjustments are negative (red); decreasing the prices of the contract.</t>
  </si>
  <si>
    <t>In compliance with the referenced price adjustment clauses contained in the Contract Award Notification dated April 1, 2019</t>
  </si>
  <si>
    <t xml:space="preserve">The November 1, 2018 Base Average FOB Terminal Price for Asphalt Cement was </t>
  </si>
  <si>
    <t>Misc Patching F1, HMA</t>
  </si>
  <si>
    <t>Misc Patching F2, HMA</t>
  </si>
  <si>
    <t>Misc Patching F3, HMA</t>
  </si>
  <si>
    <t>Misc Patching F9, HMA</t>
  </si>
  <si>
    <t>Shim Course F9, HMA</t>
  </si>
  <si>
    <t>NYSDOT Average Posted Prices
for Asphalt
(Performance Graded Binder)</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</si>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</sst>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mmmm\-yy;@"/>
    <numFmt numFmtId="165" formatCode="#,##0.000"/>
    <numFmt numFmtId="166" formatCode="[$-409]mmmm\ d\,\ yyyy;@"/>
    <numFmt numFmtId="167" formatCode="&quot;$&quot;#,##0.000"/>
    <numFmt numFmtId="168" formatCode="[$-409]dd\-mmm\-yy;@"/>
    <numFmt numFmtId="169" formatCode="0.000"/>
    <numFmt numFmtId="170" formatCode="&quot;$&quot;#,##0.000_);[Red]\-\ &quot;$&quot;#,##0.000"/>
    <numFmt numFmtId="171" formatCode="&quot;$&quot;#,##0.000;[Red]&quot;$&quot;#,##0.000"/>
  </numFmts>
  <fonts count="29" x14ac:knownFonts="1">
    <font>
      <sz val="10"/>
      <name val="Arial"/>
    </font>
    <font>
      <b/>
      <sz val="24"/>
      <color indexed="8"/>
      <name val="Arial"/>
      <family val="2"/>
    </font>
    <font>
      <b/>
      <sz val="18"/>
      <color indexed="8"/>
      <name val="Arial"/>
      <family val="2"/>
    </font>
    <font>
      <sz val="10"/>
      <name val="Arial"/>
      <family val="2"/>
    </font>
    <font>
      <b/>
      <sz val="14"/>
      <color indexed="8"/>
      <name val="Arial"/>
      <family val="2"/>
    </font>
    <font>
      <b/>
      <sz val="16"/>
      <color indexed="8"/>
      <name val="Arial"/>
      <family val="2"/>
    </font>
    <font>
      <b/>
      <sz val="14"/>
      <name val="Arial"/>
      <family val="2"/>
    </font>
    <font>
      <b/>
      <u/>
      <sz val="12"/>
      <name val="Arial"/>
      <family val="2"/>
    </font>
    <font>
      <b/>
      <sz val="12"/>
      <color indexed="8"/>
      <name val="Arial"/>
      <family val="2"/>
    </font>
    <font>
      <u/>
      <sz val="10"/>
      <color indexed="12"/>
      <name val="Arial"/>
      <family val="2"/>
    </font>
    <font>
      <b/>
      <sz val="10"/>
      <name val="Arial"/>
      <family val="2"/>
    </font>
    <font>
      <b/>
      <sz val="12"/>
      <name val="Arial"/>
      <family val="2"/>
    </font>
    <font>
      <b/>
      <sz val="11"/>
      <name val="Arial"/>
      <family val="2"/>
    </font>
    <font>
      <sz val="12"/>
      <name val="Arial"/>
      <family val="2"/>
    </font>
    <font>
      <u/>
      <sz val="12"/>
      <name val="Arial"/>
      <family val="2"/>
    </font>
    <font>
      <sz val="12"/>
      <color indexed="8"/>
      <name val="Arial"/>
      <family val="2"/>
    </font>
    <font>
      <b/>
      <u/>
      <sz val="12"/>
      <color indexed="8"/>
      <name val="Arial"/>
      <family val="2"/>
    </font>
    <font>
      <sz val="10"/>
      <color indexed="8"/>
      <name val="Arial"/>
      <family val="2"/>
    </font>
    <font>
      <b/>
      <sz val="11"/>
      <color indexed="8"/>
      <name val="Arial"/>
      <family val="2"/>
    </font>
    <font>
      <b/>
      <u/>
      <sz val="8"/>
      <color indexed="8"/>
      <name val="Arial"/>
      <family val="2"/>
    </font>
    <font>
      <b/>
      <sz val="10"/>
      <color indexed="8"/>
      <name val="Arial"/>
      <family val="2"/>
    </font>
    <font>
      <u/>
      <sz val="12"/>
      <color indexed="8"/>
      <name val="Arial"/>
      <family val="2"/>
    </font>
    <font>
      <sz val="12"/>
      <color rgb="FF000000"/>
      <name val="Arial"/>
      <family val="2"/>
    </font>
    <font>
      <b/>
      <u/>
      <sz val="14"/>
      <name val="Arial"/>
      <family val="2"/>
    </font>
    <font>
      <sz val="14"/>
      <name val="Arial"/>
      <family val="2"/>
    </font>
    <font>
      <b/>
      <u/>
      <sz val="16"/>
      <color rgb="FFFF0000"/>
      <name val="Arial"/>
      <family val="2"/>
    </font>
    <font>
      <sz val="14"/>
      <color rgb="FFFF0000"/>
      <name val="Arial"/>
      <family val="2"/>
    </font>
    <font>
      <u/>
      <sz val="12"/>
      <color rgb="FFFF0000"/>
      <name val="Arial"/>
      <family val="2"/>
    </font>
    <font>
      <u/>
      <sz val="14"/>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59999389629810485"/>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98">
    <xf numFmtId="0" fontId="0" fillId="0" borderId="0" xfId="0"/>
    <xf numFmtId="49" fontId="1" fillId="2" borderId="2" xfId="0" applyNumberFormat="1" applyFont="1" applyFill="1" applyBorder="1" applyAlignment="1" applyProtection="1">
      <alignment horizontal="center" vertical="center"/>
      <protection hidden="1"/>
    </xf>
    <xf numFmtId="0" fontId="1" fillId="2" borderId="2" xfId="0" applyNumberFormat="1" applyFont="1" applyFill="1" applyBorder="1" applyAlignment="1" applyProtection="1">
      <alignment horizontal="center" vertical="center"/>
      <protection hidden="1"/>
    </xf>
    <xf numFmtId="49" fontId="1" fillId="2" borderId="3" xfId="0" applyNumberFormat="1" applyFont="1" applyFill="1" applyBorder="1" applyAlignment="1" applyProtection="1">
      <alignment vertical="center"/>
      <protection hidden="1"/>
    </xf>
    <xf numFmtId="49" fontId="2" fillId="0" borderId="0" xfId="0" applyNumberFormat="1" applyFont="1" applyFill="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Protection="1">
      <protection hidden="1"/>
    </xf>
    <xf numFmtId="0" fontId="0" fillId="0" borderId="0" xfId="0" applyProtection="1">
      <protection hidden="1"/>
    </xf>
    <xf numFmtId="49" fontId="4" fillId="0" borderId="0" xfId="0" applyNumberFormat="1" applyFont="1" applyFill="1" applyBorder="1" applyAlignment="1" applyProtection="1">
      <alignment horizontal="center" vertical="center"/>
      <protection hidden="1"/>
    </xf>
    <xf numFmtId="49" fontId="5" fillId="0" borderId="0" xfId="0" applyNumberFormat="1" applyFont="1" applyFill="1" applyBorder="1" applyAlignment="1" applyProtection="1">
      <alignment horizontal="center" vertical="center"/>
      <protection hidden="1"/>
    </xf>
    <xf numFmtId="49" fontId="4" fillId="0" borderId="4" xfId="0" applyNumberFormat="1" applyFont="1" applyFill="1" applyBorder="1" applyAlignment="1" applyProtection="1">
      <alignment horizontal="center" vertical="center"/>
      <protection hidden="1"/>
    </xf>
    <xf numFmtId="49" fontId="4" fillId="0" borderId="5" xfId="0" applyNumberFormat="1" applyFont="1" applyFill="1" applyBorder="1" applyAlignment="1" applyProtection="1">
      <alignment horizontal="center" vertical="center"/>
      <protection hidden="1"/>
    </xf>
    <xf numFmtId="49" fontId="8" fillId="0" borderId="1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8" fillId="0" borderId="0" xfId="0" applyNumberFormat="1" applyFont="1" applyFill="1" applyBorder="1" applyAlignment="1" applyProtection="1">
      <alignment horizontal="center" vertical="center"/>
      <protection hidden="1"/>
    </xf>
    <xf numFmtId="0" fontId="10" fillId="0" borderId="22" xfId="0" applyFont="1" applyBorder="1" applyAlignment="1" applyProtection="1">
      <alignment vertical="center"/>
      <protection hidden="1"/>
    </xf>
    <xf numFmtId="0" fontId="11" fillId="0" borderId="13" xfId="0" applyFont="1" applyBorder="1" applyAlignment="1" applyProtection="1">
      <alignment horizontal="right" vertical="center"/>
      <protection hidden="1"/>
    </xf>
    <xf numFmtId="0" fontId="3" fillId="3" borderId="14" xfId="0" applyFont="1" applyFill="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9" fillId="3" borderId="23" xfId="1" applyFill="1" applyBorder="1" applyAlignment="1" applyProtection="1">
      <alignment horizontal="center" vertical="center" wrapText="1"/>
      <protection hidden="1"/>
    </xf>
    <xf numFmtId="0" fontId="11" fillId="0" borderId="24" xfId="0" applyFont="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11" fillId="0" borderId="26" xfId="0" applyFont="1" applyBorder="1" applyAlignment="1" applyProtection="1">
      <alignment horizontal="center" vertical="center"/>
      <protection hidden="1"/>
    </xf>
    <xf numFmtId="0" fontId="12" fillId="0" borderId="22" xfId="0" applyFont="1" applyBorder="1" applyAlignment="1" applyProtection="1">
      <alignment horizontal="left" vertical="center" wrapText="1" indent="1"/>
      <protection hidden="1"/>
    </xf>
    <xf numFmtId="0" fontId="12" fillId="0" borderId="9" xfId="0" applyFont="1" applyBorder="1" applyAlignment="1" applyProtection="1">
      <alignment horizontal="left" vertical="center" wrapText="1" indent="1"/>
      <protection hidden="1"/>
    </xf>
    <xf numFmtId="0" fontId="3" fillId="0" borderId="27" xfId="0" applyFont="1" applyBorder="1" applyAlignment="1" applyProtection="1">
      <alignment vertical="center"/>
      <protection hidden="1"/>
    </xf>
    <xf numFmtId="0" fontId="11" fillId="0" borderId="23" xfId="0" applyFont="1" applyBorder="1" applyAlignment="1" applyProtection="1">
      <alignment horizontal="center" vertical="center"/>
      <protection hidden="1"/>
    </xf>
    <xf numFmtId="0" fontId="3" fillId="0" borderId="27" xfId="0" applyFont="1" applyBorder="1" applyProtection="1">
      <protection hidden="1"/>
    </xf>
    <xf numFmtId="49" fontId="5" fillId="2" borderId="0" xfId="0" applyNumberFormat="1" applyFont="1" applyFill="1" applyBorder="1" applyAlignment="1" applyProtection="1">
      <alignment horizontal="center" vertical="center"/>
      <protection hidden="1"/>
    </xf>
    <xf numFmtId="0" fontId="3" fillId="0" borderId="13" xfId="0" applyFont="1" applyBorder="1" applyAlignment="1" applyProtection="1">
      <alignment vertical="center"/>
      <protection hidden="1"/>
    </xf>
    <xf numFmtId="0" fontId="3" fillId="0" borderId="14" xfId="0" applyFont="1" applyBorder="1" applyAlignment="1" applyProtection="1">
      <alignment vertical="center"/>
      <protection hidden="1"/>
    </xf>
    <xf numFmtId="3" fontId="0" fillId="0" borderId="25" xfId="0" applyNumberFormat="1" applyBorder="1" applyAlignment="1" applyProtection="1">
      <alignment horizontal="center" vertical="center"/>
      <protection hidden="1"/>
    </xf>
    <xf numFmtId="3" fontId="0" fillId="0" borderId="24" xfId="0" applyNumberFormat="1" applyBorder="1" applyAlignment="1" applyProtection="1">
      <alignment horizontal="center" vertical="center"/>
      <protection hidden="1"/>
    </xf>
    <xf numFmtId="3" fontId="0" fillId="0" borderId="26" xfId="0" applyNumberFormat="1" applyBorder="1" applyAlignment="1" applyProtection="1">
      <alignment horizontal="center" vertical="center"/>
      <protection hidden="1"/>
    </xf>
    <xf numFmtId="166" fontId="3" fillId="0" borderId="3" xfId="0" applyNumberFormat="1" applyFont="1" applyFill="1" applyBorder="1" applyAlignment="1" applyProtection="1">
      <alignment horizontal="left" vertical="center" wrapText="1" indent="1"/>
      <protection hidden="1"/>
    </xf>
    <xf numFmtId="167" fontId="13" fillId="0" borderId="0" xfId="0" applyNumberFormat="1" applyFont="1" applyAlignment="1" applyProtection="1">
      <alignment horizontal="center" vertical="center"/>
      <protection hidden="1"/>
    </xf>
    <xf numFmtId="0" fontId="13" fillId="0" borderId="0" xfId="0" applyFont="1" applyAlignment="1" applyProtection="1">
      <alignment vertical="center"/>
      <protection hidden="1"/>
    </xf>
    <xf numFmtId="0" fontId="13" fillId="0" borderId="0" xfId="0" applyFont="1" applyFill="1" applyAlignment="1" applyProtection="1">
      <alignment vertical="center"/>
      <protection hidden="1"/>
    </xf>
    <xf numFmtId="49" fontId="15" fillId="0" borderId="0" xfId="0" applyNumberFormat="1" applyFont="1" applyFill="1" applyBorder="1" applyAlignment="1" applyProtection="1">
      <alignment horizontal="left" vertical="center"/>
      <protection hidden="1"/>
    </xf>
    <xf numFmtId="167" fontId="3" fillId="0" borderId="14" xfId="0" applyNumberFormat="1" applyFont="1" applyFill="1" applyBorder="1" applyAlignment="1" applyProtection="1">
      <alignment horizontal="center" vertical="center"/>
      <protection hidden="1"/>
    </xf>
    <xf numFmtId="0" fontId="3" fillId="0" borderId="28" xfId="0" applyFont="1" applyBorder="1" applyProtection="1">
      <protection hidden="1"/>
    </xf>
    <xf numFmtId="0" fontId="11" fillId="0" borderId="15" xfId="0" applyFont="1" applyBorder="1" applyAlignment="1" applyProtection="1">
      <alignment horizontal="right" vertical="center"/>
      <protection hidden="1"/>
    </xf>
    <xf numFmtId="167" fontId="3" fillId="3" borderId="17" xfId="0" applyNumberFormat="1" applyFont="1" applyFill="1" applyBorder="1" applyAlignment="1" applyProtection="1">
      <alignment horizontal="center" vertical="center"/>
      <protection hidden="1"/>
    </xf>
    <xf numFmtId="167" fontId="8" fillId="2" borderId="19" xfId="0" applyNumberFormat="1" applyFont="1" applyFill="1" applyBorder="1" applyAlignment="1" applyProtection="1">
      <alignment horizontal="center" vertical="center"/>
      <protection hidden="1"/>
    </xf>
    <xf numFmtId="49" fontId="8" fillId="2" borderId="19" xfId="0" applyNumberFormat="1" applyFont="1" applyFill="1" applyBorder="1" applyAlignment="1" applyProtection="1">
      <alignment vertical="center"/>
      <protection hidden="1"/>
    </xf>
    <xf numFmtId="49" fontId="8" fillId="0" borderId="0" xfId="0" applyNumberFormat="1" applyFont="1" applyFill="1" applyBorder="1" applyAlignment="1" applyProtection="1">
      <alignment vertical="center"/>
      <protection hidden="1"/>
    </xf>
    <xf numFmtId="49" fontId="17" fillId="0" borderId="0" xfId="0" applyNumberFormat="1" applyFont="1" applyFill="1" applyBorder="1" applyAlignment="1" applyProtection="1">
      <alignment horizontal="right" vertical="top"/>
      <protection hidden="1"/>
    </xf>
    <xf numFmtId="0" fontId="3" fillId="0" borderId="0" xfId="0" applyFont="1" applyBorder="1" applyAlignment="1" applyProtection="1">
      <alignment vertical="top" wrapText="1"/>
      <protection hidden="1"/>
    </xf>
    <xf numFmtId="1" fontId="18" fillId="0" borderId="13" xfId="0" applyNumberFormat="1" applyFont="1" applyFill="1" applyBorder="1" applyAlignment="1" applyProtection="1">
      <alignment horizontal="right" vertical="center" wrapText="1"/>
      <protection hidden="1"/>
    </xf>
    <xf numFmtId="168" fontId="3" fillId="3" borderId="14" xfId="0" applyNumberFormat="1" applyFont="1" applyFill="1" applyBorder="1" applyAlignment="1" applyProtection="1">
      <alignment horizontal="center" vertical="center"/>
      <protection hidden="1"/>
    </xf>
    <xf numFmtId="3" fontId="0" fillId="0" borderId="26" xfId="0" applyNumberFormat="1" applyFill="1" applyBorder="1" applyAlignment="1" applyProtection="1">
      <alignment horizontal="center" vertical="center"/>
      <protection hidden="1"/>
    </xf>
    <xf numFmtId="0" fontId="18" fillId="0" borderId="13" xfId="0" applyFont="1" applyFill="1" applyBorder="1" applyAlignment="1" applyProtection="1">
      <alignment horizontal="right" vertical="center" wrapText="1"/>
      <protection hidden="1"/>
    </xf>
    <xf numFmtId="169" fontId="3" fillId="3" borderId="14" xfId="0" applyNumberFormat="1" applyFont="1" applyFill="1" applyBorder="1" applyAlignment="1" applyProtection="1">
      <alignment horizontal="center" vertical="center"/>
      <protection hidden="1"/>
    </xf>
    <xf numFmtId="2" fontId="8" fillId="0" borderId="13" xfId="0" applyNumberFormat="1" applyFont="1" applyBorder="1" applyAlignment="1" applyProtection="1">
      <alignment horizontal="right" vertical="center" wrapText="1"/>
      <protection hidden="1"/>
    </xf>
    <xf numFmtId="49" fontId="3" fillId="0" borderId="14" xfId="0" applyNumberFormat="1" applyFont="1" applyBorder="1" applyAlignment="1" applyProtection="1">
      <alignment horizontal="center" vertical="center"/>
      <protection hidden="1"/>
    </xf>
    <xf numFmtId="49" fontId="8" fillId="0" borderId="0" xfId="0" applyNumberFormat="1" applyFont="1" applyFill="1" applyBorder="1" applyAlignment="1" applyProtection="1">
      <alignment horizontal="left" vertical="center"/>
      <protection hidden="1"/>
    </xf>
    <xf numFmtId="169" fontId="3" fillId="0" borderId="14" xfId="0" applyNumberFormat="1" applyFont="1" applyBorder="1" applyAlignment="1" applyProtection="1">
      <alignment horizontal="center" vertical="center"/>
      <protection hidden="1"/>
    </xf>
    <xf numFmtId="49" fontId="8" fillId="0" borderId="0" xfId="0" applyNumberFormat="1" applyFont="1" applyFill="1" applyBorder="1" applyAlignment="1" applyProtection="1">
      <alignment horizontal="left" vertical="center" indent="4"/>
      <protection hidden="1"/>
    </xf>
    <xf numFmtId="2" fontId="8" fillId="0" borderId="15" xfId="0" applyNumberFormat="1" applyFont="1" applyBorder="1" applyAlignment="1" applyProtection="1">
      <alignment horizontal="right" vertical="center" wrapText="1"/>
      <protection hidden="1"/>
    </xf>
    <xf numFmtId="168" fontId="3" fillId="3" borderId="17" xfId="0" applyNumberFormat="1"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1" fillId="0" borderId="10" xfId="0" applyFont="1" applyBorder="1" applyAlignment="1" applyProtection="1">
      <alignment horizontal="center" vertical="center"/>
      <protection hidden="1"/>
    </xf>
    <xf numFmtId="3" fontId="0" fillId="0" borderId="11" xfId="0" applyNumberFormat="1" applyBorder="1" applyAlignment="1" applyProtection="1">
      <alignment horizontal="center" vertical="center"/>
      <protection hidden="1"/>
    </xf>
    <xf numFmtId="3" fontId="0" fillId="0" borderId="29" xfId="0" applyNumberFormat="1" applyBorder="1" applyAlignment="1" applyProtection="1">
      <alignment horizontal="center" vertical="center"/>
      <protection hidden="1"/>
    </xf>
    <xf numFmtId="3" fontId="0" fillId="0" borderId="12" xfId="0" applyNumberFormat="1" applyFill="1" applyBorder="1" applyAlignment="1" applyProtection="1">
      <alignment horizontal="center" vertical="center"/>
      <protection hidden="1"/>
    </xf>
    <xf numFmtId="0" fontId="8" fillId="0" borderId="30" xfId="0" applyFont="1" applyFill="1" applyBorder="1" applyAlignment="1" applyProtection="1">
      <alignment horizontal="center" vertical="center" wrapText="1"/>
      <protection hidden="1"/>
    </xf>
    <xf numFmtId="1" fontId="8" fillId="0" borderId="31" xfId="0" applyNumberFormat="1" applyFont="1" applyBorder="1" applyAlignment="1" applyProtection="1">
      <alignment horizontal="center" vertical="center" wrapText="1"/>
      <protection hidden="1"/>
    </xf>
    <xf numFmtId="2" fontId="8" fillId="0" borderId="31" xfId="0" applyNumberFormat="1" applyFont="1" applyBorder="1" applyAlignment="1" applyProtection="1">
      <alignment horizontal="center" vertical="center" wrapText="1"/>
      <protection hidden="1"/>
    </xf>
    <xf numFmtId="169" fontId="19" fillId="0" borderId="0" xfId="0" applyNumberFormat="1" applyFont="1" applyFill="1" applyBorder="1" applyAlignment="1" applyProtection="1">
      <alignment horizontal="right" vertical="center" wrapText="1"/>
      <protection hidden="1"/>
    </xf>
    <xf numFmtId="49" fontId="8" fillId="0" borderId="33" xfId="0" applyNumberFormat="1" applyFont="1" applyFill="1" applyBorder="1" applyAlignment="1" applyProtection="1">
      <alignment horizontal="left" vertical="center" indent="1"/>
      <protection hidden="1"/>
    </xf>
    <xf numFmtId="1" fontId="15" fillId="0" borderId="34" xfId="0" applyNumberFormat="1" applyFont="1" applyFill="1" applyBorder="1" applyAlignment="1" applyProtection="1">
      <alignment horizontal="left" vertical="center" indent="2"/>
      <protection hidden="1"/>
    </xf>
    <xf numFmtId="2" fontId="15" fillId="0" borderId="34" xfId="0" applyNumberFormat="1" applyFont="1" applyFill="1" applyBorder="1" applyAlignment="1" applyProtection="1">
      <alignment horizontal="center" vertical="center"/>
      <protection hidden="1"/>
    </xf>
    <xf numFmtId="2" fontId="15" fillId="0" borderId="34" xfId="0" quotePrefix="1" applyNumberFormat="1" applyFont="1" applyFill="1" applyBorder="1" applyAlignment="1" applyProtection="1">
      <alignment horizontal="center" vertical="center"/>
      <protection hidden="1"/>
    </xf>
    <xf numFmtId="2" fontId="15" fillId="0" borderId="34" xfId="0" applyNumberFormat="1" applyFont="1" applyBorder="1" applyAlignment="1" applyProtection="1">
      <alignment horizontal="center" vertical="center" wrapText="1"/>
      <protection hidden="1"/>
    </xf>
    <xf numFmtId="167" fontId="20" fillId="0" borderId="0" xfId="0" applyNumberFormat="1" applyFont="1" applyFill="1" applyBorder="1" applyAlignment="1" applyProtection="1">
      <alignment horizontal="right"/>
      <protection hidden="1"/>
    </xf>
    <xf numFmtId="49" fontId="8" fillId="0" borderId="23" xfId="0" applyNumberFormat="1" applyFont="1" applyFill="1" applyBorder="1" applyAlignment="1" applyProtection="1">
      <alignment horizontal="left" vertical="center" indent="1"/>
      <protection hidden="1"/>
    </xf>
    <xf numFmtId="1" fontId="15" fillId="0" borderId="24" xfId="0" applyNumberFormat="1" applyFont="1" applyFill="1" applyBorder="1" applyAlignment="1" applyProtection="1">
      <alignment horizontal="left" vertical="center" indent="2"/>
      <protection hidden="1"/>
    </xf>
    <xf numFmtId="2" fontId="15" fillId="0" borderId="24" xfId="0" applyNumberFormat="1" applyFont="1" applyFill="1" applyBorder="1" applyAlignment="1" applyProtection="1">
      <alignment horizontal="center" vertical="center"/>
      <protection hidden="1"/>
    </xf>
    <xf numFmtId="2" fontId="15" fillId="0" borderId="24" xfId="0" applyNumberFormat="1" applyFont="1" applyBorder="1" applyAlignment="1" applyProtection="1">
      <alignment horizontal="center" vertical="center" wrapText="1"/>
      <protection hidden="1"/>
    </xf>
    <xf numFmtId="2" fontId="15" fillId="0" borderId="24" xfId="0" applyNumberFormat="1" applyFont="1" applyFill="1" applyBorder="1" applyAlignment="1" applyProtection="1">
      <alignment horizontal="center" vertical="center" wrapText="1"/>
      <protection hidden="1"/>
    </xf>
    <xf numFmtId="169" fontId="3" fillId="0" borderId="0" xfId="0" applyNumberFormat="1" applyFont="1" applyProtection="1">
      <protection hidden="1"/>
    </xf>
    <xf numFmtId="2" fontId="15" fillId="0" borderId="24" xfId="0" quotePrefix="1" applyNumberFormat="1" applyFont="1" applyFill="1" applyBorder="1" applyAlignment="1" applyProtection="1">
      <alignment horizontal="center" vertical="center"/>
      <protection hidden="1"/>
    </xf>
    <xf numFmtId="49" fontId="8" fillId="0" borderId="10" xfId="0" applyNumberFormat="1" applyFont="1" applyFill="1" applyBorder="1" applyAlignment="1" applyProtection="1">
      <alignment horizontal="left" vertical="center" indent="1"/>
      <protection hidden="1"/>
    </xf>
    <xf numFmtId="1" fontId="15" fillId="0" borderId="11" xfId="0" applyNumberFormat="1" applyFont="1" applyFill="1" applyBorder="1" applyAlignment="1" applyProtection="1">
      <alignment horizontal="left" vertical="center" indent="2"/>
      <protection hidden="1"/>
    </xf>
    <xf numFmtId="2" fontId="15" fillId="0" borderId="11" xfId="0" applyNumberFormat="1" applyFont="1" applyFill="1" applyBorder="1" applyAlignment="1" applyProtection="1">
      <alignment horizontal="center" vertical="center"/>
      <protection hidden="1"/>
    </xf>
    <xf numFmtId="2" fontId="15" fillId="0" borderId="11" xfId="0" quotePrefix="1" applyNumberFormat="1" applyFont="1" applyFill="1" applyBorder="1" applyAlignment="1" applyProtection="1">
      <alignment horizontal="center" vertical="center"/>
      <protection hidden="1"/>
    </xf>
    <xf numFmtId="2" fontId="15" fillId="0" borderId="11" xfId="0" applyNumberFormat="1" applyFont="1" applyBorder="1" applyAlignment="1" applyProtection="1">
      <alignment horizontal="center" vertical="center" wrapText="1"/>
      <protection hidden="1"/>
    </xf>
    <xf numFmtId="49" fontId="8" fillId="0" borderId="0" xfId="0" applyNumberFormat="1" applyFont="1" applyFill="1" applyBorder="1" applyAlignment="1" applyProtection="1">
      <alignment horizontal="left" vertical="center" indent="1"/>
      <protection hidden="1"/>
    </xf>
    <xf numFmtId="1" fontId="15" fillId="0" borderId="0" xfId="0" applyNumberFormat="1" applyFont="1" applyFill="1" applyBorder="1" applyAlignment="1" applyProtection="1">
      <alignment horizontal="left" vertical="center" indent="2"/>
      <protection hidden="1"/>
    </xf>
    <xf numFmtId="2" fontId="15" fillId="0" borderId="0" xfId="0" applyNumberFormat="1" applyFont="1" applyFill="1" applyBorder="1" applyAlignment="1" applyProtection="1">
      <alignment horizontal="center" vertical="center"/>
      <protection hidden="1"/>
    </xf>
    <xf numFmtId="2" fontId="15" fillId="0" borderId="0" xfId="0" quotePrefix="1" applyNumberFormat="1" applyFont="1" applyFill="1" applyBorder="1" applyAlignment="1" applyProtection="1">
      <alignment horizontal="center" vertical="center"/>
      <protection hidden="1"/>
    </xf>
    <xf numFmtId="2" fontId="15" fillId="0" borderId="0" xfId="0" applyNumberFormat="1" applyFont="1" applyBorder="1" applyAlignment="1" applyProtection="1">
      <alignment horizontal="center" vertical="center" wrapText="1"/>
      <protection hidden="1"/>
    </xf>
    <xf numFmtId="170" fontId="11" fillId="0" borderId="0"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vertical="center"/>
      <protection hidden="1"/>
    </xf>
    <xf numFmtId="49" fontId="21" fillId="0" borderId="0" xfId="0" applyNumberFormat="1" applyFont="1" applyFill="1" applyBorder="1" applyAlignment="1" applyProtection="1">
      <alignment horizontal="center" vertical="center"/>
      <protection hidden="1"/>
    </xf>
    <xf numFmtId="165" fontId="21" fillId="0" borderId="0"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center" vertical="center"/>
      <protection hidden="1"/>
    </xf>
    <xf numFmtId="49" fontId="15" fillId="2" borderId="0" xfId="0" applyNumberFormat="1" applyFont="1" applyFill="1" applyBorder="1" applyAlignment="1" applyProtection="1">
      <alignment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1" fontId="15" fillId="0" borderId="34" xfId="0" applyNumberFormat="1" applyFont="1" applyFill="1" applyBorder="1" applyAlignment="1" applyProtection="1">
      <alignment horizontal="left" vertical="center" indent="1"/>
      <protection hidden="1"/>
    </xf>
    <xf numFmtId="10" fontId="22" fillId="0" borderId="34" xfId="0" applyNumberFormat="1" applyFont="1" applyBorder="1" applyAlignment="1" applyProtection="1">
      <alignment horizontal="center" vertical="center" wrapText="1"/>
      <protection hidden="1"/>
    </xf>
    <xf numFmtId="10" fontId="8" fillId="0" borderId="35" xfId="0" applyNumberFormat="1" applyFont="1" applyFill="1" applyBorder="1" applyAlignment="1" applyProtection="1">
      <alignment horizontal="center" vertical="center"/>
      <protection hidden="1"/>
    </xf>
    <xf numFmtId="10" fontId="20" fillId="0" borderId="0" xfId="0" applyNumberFormat="1" applyFont="1" applyFill="1" applyBorder="1" applyAlignment="1" applyProtection="1">
      <alignment horizontal="right"/>
      <protection hidden="1"/>
    </xf>
    <xf numFmtId="10" fontId="3" fillId="0" borderId="0" xfId="0" applyNumberFormat="1" applyFont="1" applyProtection="1">
      <protection hidden="1"/>
    </xf>
    <xf numFmtId="1" fontId="15" fillId="0" borderId="24" xfId="0" applyNumberFormat="1" applyFont="1" applyFill="1" applyBorder="1" applyAlignment="1" applyProtection="1">
      <alignment horizontal="left" vertical="center" indent="1"/>
      <protection hidden="1"/>
    </xf>
    <xf numFmtId="10" fontId="22" fillId="0" borderId="24" xfId="0" applyNumberFormat="1" applyFont="1" applyBorder="1" applyAlignment="1" applyProtection="1">
      <alignment horizontal="center" vertical="center" wrapText="1"/>
      <protection hidden="1"/>
    </xf>
    <xf numFmtId="0" fontId="3" fillId="0" borderId="0" xfId="0" applyFont="1" applyBorder="1" applyAlignment="1" applyProtection="1">
      <alignment vertical="top"/>
      <protection hidden="1"/>
    </xf>
    <xf numFmtId="1" fontId="15" fillId="0" borderId="11" xfId="0" applyNumberFormat="1" applyFont="1" applyFill="1" applyBorder="1" applyAlignment="1" applyProtection="1">
      <alignment horizontal="left" vertical="center" indent="1"/>
      <protection hidden="1"/>
    </xf>
    <xf numFmtId="10" fontId="22" fillId="0" borderId="11" xfId="0" applyNumberFormat="1" applyFont="1" applyBorder="1" applyAlignment="1" applyProtection="1">
      <alignment horizontal="center" vertical="center" wrapText="1"/>
      <protection hidden="1"/>
    </xf>
    <xf numFmtId="49" fontId="17" fillId="0" borderId="8" xfId="0" applyNumberFormat="1" applyFont="1" applyFill="1" applyBorder="1" applyAlignment="1" applyProtection="1">
      <alignment vertical="top" wrapText="1"/>
      <protection hidden="1"/>
    </xf>
    <xf numFmtId="49" fontId="17" fillId="0" borderId="8" xfId="0" applyNumberFormat="1" applyFont="1" applyFill="1" applyBorder="1" applyAlignment="1" applyProtection="1">
      <alignment vertical="top"/>
      <protection hidden="1"/>
    </xf>
    <xf numFmtId="49" fontId="17" fillId="0" borderId="0" xfId="0" applyNumberFormat="1" applyFont="1" applyFill="1" applyBorder="1" applyAlignment="1" applyProtection="1">
      <alignment vertical="top"/>
      <protection hidden="1"/>
    </xf>
    <xf numFmtId="49" fontId="17" fillId="0" borderId="0" xfId="0" applyNumberFormat="1" applyFont="1" applyFill="1" applyBorder="1" applyAlignment="1" applyProtection="1">
      <alignment vertical="top" wrapText="1"/>
      <protection hidden="1"/>
    </xf>
    <xf numFmtId="0" fontId="3" fillId="0" borderId="0" xfId="0" applyFont="1" applyFill="1" applyProtection="1">
      <protection hidden="1"/>
    </xf>
    <xf numFmtId="1" fontId="15" fillId="0" borderId="34" xfId="0" applyNumberFormat="1" applyFont="1" applyFill="1" applyBorder="1" applyAlignment="1" applyProtection="1">
      <alignment vertical="center"/>
      <protection hidden="1"/>
    </xf>
    <xf numFmtId="1" fontId="15" fillId="0" borderId="24" xfId="0" applyNumberFormat="1" applyFont="1" applyFill="1" applyBorder="1" applyAlignment="1" applyProtection="1">
      <alignment vertical="center"/>
      <protection hidden="1"/>
    </xf>
    <xf numFmtId="1" fontId="15" fillId="0" borderId="11" xfId="0" applyNumberFormat="1" applyFont="1" applyFill="1" applyBorder="1" applyAlignment="1" applyProtection="1">
      <alignment vertical="center"/>
      <protection hidden="1"/>
    </xf>
    <xf numFmtId="0" fontId="3" fillId="0" borderId="0" xfId="0" applyFont="1" applyAlignment="1" applyProtection="1">
      <protection hidden="1"/>
    </xf>
    <xf numFmtId="0" fontId="13" fillId="0" borderId="0" xfId="0" applyFont="1" applyProtection="1">
      <protection hidden="1"/>
    </xf>
    <xf numFmtId="0" fontId="11" fillId="0" borderId="0" xfId="0" applyFont="1" applyAlignment="1" applyProtection="1">
      <alignment horizontal="left" vertical="center" indent="5"/>
      <protection hidden="1"/>
    </xf>
    <xf numFmtId="0" fontId="13" fillId="0" borderId="0" xfId="0" applyFont="1" applyFill="1" applyProtection="1">
      <protection hidden="1"/>
    </xf>
    <xf numFmtId="0" fontId="24" fillId="0" borderId="0" xfId="0" applyFont="1" applyAlignment="1" applyProtection="1">
      <alignment horizontal="left" vertical="center"/>
      <protection hidden="1"/>
    </xf>
    <xf numFmtId="171" fontId="24" fillId="0" borderId="0" xfId="0" applyNumberFormat="1" applyFont="1" applyAlignment="1" applyProtection="1">
      <alignment horizontal="left" vertical="center"/>
      <protection hidden="1"/>
    </xf>
    <xf numFmtId="171" fontId="13" fillId="0" borderId="0" xfId="0" applyNumberFormat="1" applyFont="1" applyAlignment="1" applyProtection="1">
      <alignment horizontal="center" vertical="center"/>
      <protection hidden="1"/>
    </xf>
    <xf numFmtId="171" fontId="6" fillId="0" borderId="0" xfId="0" applyNumberFormat="1" applyFont="1" applyAlignment="1" applyProtection="1">
      <alignment horizontal="left" vertical="center"/>
      <protection hidden="1"/>
    </xf>
    <xf numFmtId="171" fontId="6" fillId="0" borderId="0" xfId="0" applyNumberFormat="1" applyFont="1" applyAlignment="1" applyProtection="1">
      <alignment horizontal="left"/>
      <protection hidden="1"/>
    </xf>
    <xf numFmtId="166" fontId="10" fillId="4" borderId="3" xfId="0" applyNumberFormat="1" applyFont="1" applyFill="1" applyBorder="1" applyAlignment="1" applyProtection="1">
      <alignment horizontal="left" vertical="center" wrapText="1" indent="1"/>
      <protection hidden="1"/>
    </xf>
    <xf numFmtId="0" fontId="26" fillId="0" borderId="0" xfId="0" applyFont="1" applyAlignment="1" applyProtection="1">
      <alignment horizontal="left" vertical="center"/>
      <protection hidden="1"/>
    </xf>
    <xf numFmtId="0" fontId="3" fillId="7" borderId="0" xfId="0" applyFont="1" applyFill="1" applyAlignment="1" applyProtection="1">
      <alignment vertical="center"/>
      <protection hidden="1"/>
    </xf>
    <xf numFmtId="0" fontId="3" fillId="7" borderId="0" xfId="0" applyFont="1" applyFill="1" applyProtection="1">
      <protection hidden="1"/>
    </xf>
    <xf numFmtId="0" fontId="0" fillId="7" borderId="0" xfId="0" applyFill="1" applyProtection="1">
      <protection hidden="1"/>
    </xf>
    <xf numFmtId="169" fontId="27" fillId="2"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left" vertical="center"/>
      <protection hidden="1"/>
    </xf>
    <xf numFmtId="49" fontId="8"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left"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left"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14" fillId="2" borderId="0"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left"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0" fontId="24" fillId="0" borderId="0" xfId="0" applyNumberFormat="1" applyFont="1" applyFill="1" applyBorder="1" applyAlignment="1" applyProtection="1">
      <alignment vertical="center"/>
      <protection hidden="1"/>
    </xf>
    <xf numFmtId="167" fontId="28" fillId="0" borderId="0" xfId="0" applyNumberFormat="1" applyFont="1" applyFill="1" applyBorder="1" applyAlignment="1" applyProtection="1">
      <alignment horizontal="left" vertical="center"/>
      <protection hidden="1"/>
    </xf>
    <xf numFmtId="49" fontId="8" fillId="0" borderId="11"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left" vertical="center"/>
      <protection hidden="1"/>
    </xf>
    <xf numFmtId="49" fontId="8"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49" fontId="2" fillId="0" borderId="37" xfId="0" applyNumberFormat="1" applyFont="1" applyFill="1" applyBorder="1" applyAlignment="1" applyProtection="1">
      <alignment vertical="center"/>
      <protection hidden="1"/>
    </xf>
    <xf numFmtId="49" fontId="5" fillId="0" borderId="37" xfId="0" applyNumberFormat="1" applyFont="1" applyFill="1" applyBorder="1" applyAlignment="1" applyProtection="1">
      <alignment horizontal="center" vertical="center"/>
      <protection hidden="1"/>
    </xf>
    <xf numFmtId="49" fontId="8" fillId="0" borderId="37" xfId="0" applyNumberFormat="1" applyFont="1" applyFill="1" applyBorder="1" applyAlignment="1" applyProtection="1">
      <alignment horizontal="center" vertical="center"/>
      <protection hidden="1"/>
    </xf>
    <xf numFmtId="0" fontId="13" fillId="0" borderId="37" xfId="0" applyFont="1" applyFill="1" applyBorder="1" applyAlignment="1" applyProtection="1">
      <alignment vertical="center"/>
      <protection hidden="1"/>
    </xf>
    <xf numFmtId="49" fontId="15" fillId="0" borderId="37" xfId="0" applyNumberFormat="1" applyFont="1" applyFill="1" applyBorder="1" applyAlignment="1" applyProtection="1">
      <alignment horizontal="left" vertical="center"/>
      <protection hidden="1"/>
    </xf>
    <xf numFmtId="49" fontId="8" fillId="0" borderId="37" xfId="0" applyNumberFormat="1" applyFont="1" applyFill="1" applyBorder="1" applyAlignment="1" applyProtection="1">
      <alignment vertical="center"/>
      <protection hidden="1"/>
    </xf>
    <xf numFmtId="49" fontId="17" fillId="0" borderId="37" xfId="0" applyNumberFormat="1" applyFont="1" applyFill="1" applyBorder="1" applyAlignment="1" applyProtection="1">
      <alignment horizontal="right" vertical="top"/>
      <protection hidden="1"/>
    </xf>
    <xf numFmtId="49" fontId="8" fillId="0" borderId="37" xfId="0" applyNumberFormat="1" applyFont="1" applyFill="1" applyBorder="1" applyAlignment="1" applyProtection="1">
      <alignment horizontal="left" vertical="center"/>
      <protection hidden="1"/>
    </xf>
    <xf numFmtId="49" fontId="8" fillId="0" borderId="37" xfId="0" applyNumberFormat="1" applyFont="1" applyFill="1" applyBorder="1" applyAlignment="1" applyProtection="1">
      <alignment horizontal="left" vertical="center" indent="4"/>
      <protection hidden="1"/>
    </xf>
    <xf numFmtId="0" fontId="7" fillId="0" borderId="37" xfId="0" applyFont="1" applyFill="1" applyBorder="1" applyAlignment="1" applyProtection="1">
      <alignment horizontal="center" vertical="center"/>
      <protection hidden="1"/>
    </xf>
    <xf numFmtId="169" fontId="19" fillId="0" borderId="37" xfId="0" applyNumberFormat="1" applyFont="1" applyFill="1" applyBorder="1" applyAlignment="1" applyProtection="1">
      <alignment horizontal="right" vertical="center" wrapText="1"/>
      <protection hidden="1"/>
    </xf>
    <xf numFmtId="167" fontId="20" fillId="0" borderId="37" xfId="0" applyNumberFormat="1" applyFont="1" applyFill="1" applyBorder="1" applyAlignment="1" applyProtection="1">
      <alignment horizontal="right"/>
      <protection hidden="1"/>
    </xf>
    <xf numFmtId="10" fontId="20" fillId="0" borderId="37" xfId="0" applyNumberFormat="1" applyFont="1" applyFill="1" applyBorder="1" applyAlignment="1" applyProtection="1">
      <alignment horizontal="right"/>
      <protection hidden="1"/>
    </xf>
    <xf numFmtId="49" fontId="17" fillId="0" borderId="37" xfId="0" applyNumberFormat="1" applyFont="1" applyFill="1" applyBorder="1" applyAlignment="1" applyProtection="1">
      <alignment vertical="top"/>
      <protection hidden="1"/>
    </xf>
    <xf numFmtId="0" fontId="3" fillId="0" borderId="37" xfId="0" applyFont="1" applyFill="1" applyBorder="1" applyProtection="1">
      <protection hidden="1"/>
    </xf>
    <xf numFmtId="0" fontId="13" fillId="0" borderId="37" xfId="0" applyFont="1" applyFill="1" applyBorder="1" applyProtection="1">
      <protection hidden="1"/>
    </xf>
    <xf numFmtId="164" fontId="3" fillId="3" borderId="14" xfId="0" applyNumberFormat="1" applyFont="1" applyFill="1" applyBorder="1" applyAlignment="1" applyProtection="1">
      <alignment horizontal="center" vertical="center"/>
      <protection hidden="1"/>
    </xf>
    <xf numFmtId="164" fontId="14" fillId="2"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11" fillId="5" borderId="26" xfId="0" applyFont="1" applyFill="1" applyBorder="1" applyAlignment="1" applyProtection="1">
      <alignment horizontal="center" vertical="center"/>
      <protection hidden="1"/>
    </xf>
    <xf numFmtId="3" fontId="0" fillId="0" borderId="12" xfId="0" applyNumberFormat="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15"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0" fontId="24" fillId="0" borderId="0" xfId="0" applyFont="1" applyAlignment="1" applyProtection="1">
      <alignment horizontal="left" vertical="center"/>
      <protection hidden="1"/>
    </xf>
    <xf numFmtId="49" fontId="15" fillId="0" borderId="0"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170" fontId="11" fillId="0" borderId="0" xfId="0" applyNumberFormat="1" applyFont="1" applyFill="1" applyBorder="1" applyAlignment="1" applyProtection="1">
      <alignment horizontal="center" vertical="center"/>
      <protection hidden="1"/>
    </xf>
    <xf numFmtId="164" fontId="3" fillId="0" borderId="22" xfId="0" applyNumberFormat="1" applyFont="1" applyFill="1" applyBorder="1" applyAlignment="1" applyProtection="1">
      <alignment horizontal="center" vertical="center" wrapText="1"/>
      <protection hidden="1"/>
    </xf>
    <xf numFmtId="164" fontId="3" fillId="0" borderId="27" xfId="0" applyNumberFormat="1" applyFont="1" applyFill="1" applyBorder="1" applyAlignment="1" applyProtection="1">
      <alignment horizontal="center" vertical="center" wrapText="1"/>
      <protection hidden="1"/>
    </xf>
    <xf numFmtId="164" fontId="3" fillId="0" borderId="28" xfId="0" applyNumberFormat="1" applyFont="1" applyFill="1" applyBorder="1" applyAlignment="1" applyProtection="1">
      <alignment horizontal="center" vertical="center" wrapText="1"/>
      <protection hidden="1"/>
    </xf>
    <xf numFmtId="165" fontId="3" fillId="0" borderId="22" xfId="0" applyNumberFormat="1" applyFont="1" applyFill="1" applyBorder="1" applyAlignment="1" applyProtection="1">
      <alignment horizontal="center" vertical="center" wrapText="1"/>
      <protection hidden="1"/>
    </xf>
    <xf numFmtId="165" fontId="3" fillId="0" borderId="27" xfId="0" applyNumberFormat="1" applyFont="1" applyFill="1" applyBorder="1" applyAlignment="1" applyProtection="1">
      <alignment horizontal="center" vertical="center" wrapText="1"/>
      <protection hidden="1"/>
    </xf>
    <xf numFmtId="165" fontId="3" fillId="0" borderId="28" xfId="0" applyNumberFormat="1"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164" fontId="3" fillId="5" borderId="22" xfId="0" applyNumberFormat="1" applyFont="1" applyFill="1" applyBorder="1" applyAlignment="1" applyProtection="1">
      <alignment horizontal="center" vertical="center" wrapText="1"/>
      <protection hidden="1"/>
    </xf>
    <xf numFmtId="164" fontId="3" fillId="5" borderId="27" xfId="0" applyNumberFormat="1" applyFont="1" applyFill="1" applyBorder="1" applyAlignment="1" applyProtection="1">
      <alignment horizontal="center" vertical="center" wrapText="1"/>
      <protection hidden="1"/>
    </xf>
    <xf numFmtId="164" fontId="3" fillId="5" borderId="28" xfId="0" applyNumberFormat="1" applyFont="1" applyFill="1" applyBorder="1" applyAlignment="1" applyProtection="1">
      <alignment horizontal="center" vertical="center" wrapText="1"/>
      <protection hidden="1"/>
    </xf>
    <xf numFmtId="0" fontId="11" fillId="0" borderId="7"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6"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horizontal="left"/>
      <protection hidden="1"/>
    </xf>
    <xf numFmtId="0" fontId="6" fillId="0" borderId="7"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9" fillId="3" borderId="1" xfId="1" applyFill="1" applyBorder="1" applyAlignment="1" applyProtection="1">
      <alignment horizontal="center" vertical="center" wrapText="1"/>
      <protection hidden="1"/>
    </xf>
    <xf numFmtId="0" fontId="9" fillId="3" borderId="2" xfId="1" applyFill="1" applyBorder="1" applyAlignment="1" applyProtection="1">
      <alignment horizontal="center" vertical="center" wrapText="1"/>
      <protection hidden="1"/>
    </xf>
    <xf numFmtId="0" fontId="9" fillId="3" borderId="21" xfId="1" applyFill="1" applyBorder="1" applyAlignment="1" applyProtection="1">
      <alignment horizontal="center" vertical="center" wrapText="1"/>
      <protection hidden="1"/>
    </xf>
    <xf numFmtId="0" fontId="6" fillId="0" borderId="7"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6" fillId="0" borderId="8"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wrapText="1"/>
      <protection hidden="1"/>
    </xf>
    <xf numFmtId="0" fontId="3" fillId="0" borderId="0" xfId="0" applyFont="1" applyAlignment="1" applyProtection="1">
      <alignment horizontal="center"/>
      <protection hidden="1"/>
    </xf>
    <xf numFmtId="0" fontId="24" fillId="0" borderId="0" xfId="0" applyFont="1" applyAlignment="1" applyProtection="1">
      <alignment horizontal="left" vertical="center"/>
      <protection hidden="1"/>
    </xf>
    <xf numFmtId="0" fontId="23" fillId="8" borderId="1" xfId="0" applyFont="1" applyFill="1" applyBorder="1" applyAlignment="1" applyProtection="1">
      <alignment horizontal="center" vertical="center"/>
      <protection hidden="1"/>
    </xf>
    <xf numFmtId="0" fontId="23" fillId="8" borderId="2" xfId="0" applyFont="1" applyFill="1" applyBorder="1" applyAlignment="1" applyProtection="1">
      <alignment horizontal="center" vertical="center"/>
      <protection hidden="1"/>
    </xf>
    <xf numFmtId="0" fontId="23" fillId="8" borderId="3"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170" fontId="8" fillId="0" borderId="34" xfId="0" applyNumberFormat="1" applyFont="1" applyFill="1" applyBorder="1" applyAlignment="1" applyProtection="1">
      <alignment horizontal="center" vertical="center"/>
      <protection hidden="1"/>
    </xf>
    <xf numFmtId="170" fontId="8" fillId="0" borderId="35" xfId="0" applyNumberFormat="1" applyFont="1" applyFill="1" applyBorder="1" applyAlignment="1" applyProtection="1">
      <alignment horizontal="center" vertical="center"/>
      <protection hidden="1"/>
    </xf>
    <xf numFmtId="170" fontId="8" fillId="0" borderId="24" xfId="0" applyNumberFormat="1" applyFont="1" applyFill="1" applyBorder="1" applyAlignment="1" applyProtection="1">
      <alignment horizontal="center" vertical="center"/>
      <protection hidden="1"/>
    </xf>
    <xf numFmtId="170" fontId="8" fillId="0" borderId="26" xfId="0" applyNumberFormat="1" applyFont="1" applyFill="1" applyBorder="1" applyAlignment="1" applyProtection="1">
      <alignment horizontal="center" vertical="center"/>
      <protection hidden="1"/>
    </xf>
    <xf numFmtId="170" fontId="8" fillId="0" borderId="11" xfId="0" applyNumberFormat="1" applyFont="1" applyFill="1" applyBorder="1" applyAlignment="1" applyProtection="1">
      <alignment horizontal="center" vertical="center"/>
      <protection hidden="1"/>
    </xf>
    <xf numFmtId="170" fontId="8" fillId="0" borderId="12"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center" vertical="center"/>
      <protection hidden="1"/>
    </xf>
    <xf numFmtId="49" fontId="15" fillId="2" borderId="0" xfId="0" applyNumberFormat="1" applyFont="1" applyFill="1" applyBorder="1" applyAlignment="1" applyProtection="1">
      <alignment horizontal="left" vertical="center"/>
      <protection hidden="1"/>
    </xf>
    <xf numFmtId="49" fontId="5" fillId="2" borderId="1" xfId="0" applyNumberFormat="1" applyFont="1" applyFill="1" applyBorder="1" applyAlignment="1" applyProtection="1">
      <alignment horizontal="center"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25" fillId="6" borderId="1" xfId="0" applyNumberFormat="1" applyFont="1" applyFill="1" applyBorder="1" applyAlignment="1" applyProtection="1">
      <alignment horizontal="center" vertical="center"/>
      <protection hidden="1"/>
    </xf>
    <xf numFmtId="49" fontId="25" fillId="6" borderId="2" xfId="0" applyNumberFormat="1" applyFont="1" applyFill="1" applyBorder="1" applyAlignment="1" applyProtection="1">
      <alignment horizontal="center" vertical="center"/>
      <protection hidden="1"/>
    </xf>
    <xf numFmtId="49" fontId="25" fillId="6" borderId="3" xfId="0" applyNumberFormat="1" applyFont="1" applyFill="1" applyBorder="1" applyAlignment="1" applyProtection="1">
      <alignment horizontal="center" vertical="center"/>
      <protection hidden="1"/>
    </xf>
    <xf numFmtId="169" fontId="16" fillId="0" borderId="36" xfId="0" applyNumberFormat="1" applyFont="1" applyBorder="1" applyAlignment="1" applyProtection="1">
      <alignment horizontal="center" vertical="center" wrapText="1"/>
      <protection hidden="1"/>
    </xf>
    <xf numFmtId="169" fontId="16" fillId="0" borderId="3" xfId="0" applyNumberFormat="1" applyFont="1" applyBorder="1" applyAlignment="1" applyProtection="1">
      <alignment horizontal="center" vertical="center" wrapText="1"/>
      <protection hidden="1"/>
    </xf>
    <xf numFmtId="170" fontId="11" fillId="0" borderId="11" xfId="0" applyNumberFormat="1" applyFont="1" applyFill="1" applyBorder="1" applyAlignment="1" applyProtection="1">
      <alignment horizontal="center" vertical="center"/>
      <protection hidden="1"/>
    </xf>
    <xf numFmtId="170" fontId="11" fillId="0" borderId="12" xfId="0" applyNumberFormat="1" applyFont="1" applyFill="1" applyBorder="1" applyAlignment="1" applyProtection="1">
      <alignment horizontal="center" vertical="center"/>
      <protection hidden="1"/>
    </xf>
    <xf numFmtId="49" fontId="16" fillId="0" borderId="0" xfId="0" applyNumberFormat="1" applyFont="1" applyFill="1" applyBorder="1" applyAlignment="1" applyProtection="1">
      <alignment horizontal="left" vertical="center"/>
      <protection hidden="1"/>
    </xf>
    <xf numFmtId="49" fontId="15" fillId="0" borderId="0" xfId="0" applyNumberFormat="1" applyFont="1" applyFill="1" applyBorder="1" applyAlignment="1" applyProtection="1">
      <alignment horizontal="left" vertical="center"/>
      <protection hidden="1"/>
    </xf>
    <xf numFmtId="170" fontId="11" fillId="0" borderId="24" xfId="0" applyNumberFormat="1" applyFont="1" applyFill="1" applyBorder="1" applyAlignment="1" applyProtection="1">
      <alignment horizontal="center" vertical="center"/>
      <protection hidden="1"/>
    </xf>
    <xf numFmtId="170" fontId="11" fillId="0" borderId="26" xfId="0" applyNumberFormat="1" applyFont="1" applyFill="1" applyBorder="1" applyAlignment="1" applyProtection="1">
      <alignment horizontal="center" vertical="center"/>
      <protection hidden="1"/>
    </xf>
    <xf numFmtId="169" fontId="8" fillId="0" borderId="31" xfId="0" applyNumberFormat="1" applyFont="1" applyBorder="1" applyAlignment="1" applyProtection="1">
      <alignment horizontal="center" vertical="center" wrapText="1"/>
      <protection hidden="1"/>
    </xf>
    <xf numFmtId="169" fontId="8" fillId="0" borderId="32" xfId="0" applyNumberFormat="1" applyFont="1" applyBorder="1" applyAlignment="1" applyProtection="1">
      <alignment horizontal="center" vertical="center" wrapText="1"/>
      <protection hidden="1"/>
    </xf>
    <xf numFmtId="170" fontId="11" fillId="0" borderId="34" xfId="0" applyNumberFormat="1" applyFont="1" applyFill="1" applyBorder="1" applyAlignment="1" applyProtection="1">
      <alignment horizontal="center" vertical="center"/>
      <protection hidden="1"/>
    </xf>
    <xf numFmtId="170" fontId="11" fillId="0" borderId="35" xfId="0" applyNumberFormat="1" applyFont="1" applyFill="1" applyBorder="1" applyAlignment="1" applyProtection="1">
      <alignment horizontal="center" vertical="center"/>
      <protection hidden="1"/>
    </xf>
    <xf numFmtId="49" fontId="8" fillId="0" borderId="0" xfId="0" applyNumberFormat="1" applyFont="1" applyFill="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protection hidden="1"/>
    </xf>
    <xf numFmtId="49" fontId="16" fillId="0" borderId="0" xfId="0" applyNumberFormat="1" applyFont="1" applyFill="1" applyBorder="1" applyAlignment="1" applyProtection="1">
      <alignment horizontal="center" vertical="center" wrapText="1"/>
      <protection hidden="1"/>
    </xf>
    <xf numFmtId="0" fontId="13" fillId="0" borderId="0" xfId="0" applyFont="1" applyAlignment="1" applyProtection="1">
      <alignment horizontal="right" vertical="center"/>
      <protection hidden="1"/>
    </xf>
    <xf numFmtId="0" fontId="8" fillId="2" borderId="19" xfId="0" applyNumberFormat="1" applyFont="1" applyFill="1" applyBorder="1" applyAlignment="1" applyProtection="1">
      <alignment horizontal="right" vertical="center"/>
      <protection hidden="1"/>
    </xf>
    <xf numFmtId="49" fontId="17" fillId="0" borderId="0" xfId="0" applyNumberFormat="1" applyFont="1" applyFill="1" applyBorder="1" applyAlignment="1" applyProtection="1">
      <alignment horizontal="right" vertical="top" indent="3"/>
      <protection hidden="1"/>
    </xf>
    <xf numFmtId="49" fontId="1" fillId="2" borderId="1" xfId="0" applyNumberFormat="1" applyFont="1" applyFill="1" applyBorder="1" applyAlignment="1" applyProtection="1">
      <alignment horizontal="right" vertical="center"/>
      <protection hidden="1"/>
    </xf>
    <xf numFmtId="49" fontId="1" fillId="2" borderId="2" xfId="0" applyNumberFormat="1" applyFont="1" applyFill="1" applyBorder="1" applyAlignment="1" applyProtection="1">
      <alignment horizontal="right" vertical="center"/>
      <protection hidden="1"/>
    </xf>
    <xf numFmtId="49" fontId="5" fillId="0" borderId="5" xfId="0" applyNumberFormat="1" applyFont="1" applyFill="1" applyBorder="1" applyAlignment="1" applyProtection="1">
      <alignment horizontal="center" vertical="center"/>
      <protection hidden="1"/>
    </xf>
    <xf numFmtId="49" fontId="5" fillId="0" borderId="6"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center" vertical="center" wrapText="1"/>
      <protection hidden="1"/>
    </xf>
    <xf numFmtId="49" fontId="8" fillId="0" borderId="11" xfId="0" applyNumberFormat="1" applyFont="1" applyFill="1" applyBorder="1" applyAlignment="1" applyProtection="1">
      <alignment horizontal="center" vertical="center"/>
      <protection hidden="1"/>
    </xf>
    <xf numFmtId="49" fontId="8" fillId="0" borderId="12"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right" vertical="center"/>
      <protection hidden="1"/>
    </xf>
    <xf numFmtId="0" fontId="11" fillId="2" borderId="19"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170" fontId="11" fillId="0" borderId="0" xfId="0" applyNumberFormat="1" applyFont="1" applyFill="1" applyBorder="1" applyAlignment="1" applyProtection="1">
      <alignment horizontal="center" vertic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62A01-A317-41BF-A8CD-856BD835A48B}">
  <dimension ref="B1:W130"/>
  <sheetViews>
    <sheetView showGridLines="0" showRowColHeaders="0" tabSelected="1" zoomScale="80" zoomScaleNormal="80" workbookViewId="0">
      <selection activeCell="C4" sqref="C4:E4"/>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April</v>
      </c>
      <c r="G1" s="2">
        <f>K97</f>
        <v>2021</v>
      </c>
      <c r="H1" s="3"/>
      <c r="I1" s="182"/>
      <c r="J1" s="129" t="s">
        <v>136</v>
      </c>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308"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April 1, 2021</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April 2021 Average is</v>
      </c>
      <c r="E10" s="384"/>
      <c r="F10" s="384"/>
      <c r="G10" s="43">
        <f>K102</f>
        <v>518</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-2.8130000000000002</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-5.8879999999999999</v>
      </c>
      <c r="H21" s="375" t="e">
        <f>IF((ABS((#REF!-J102)*E21/100))&gt;0.1, (#REF!-J102)*E21/100, 0)</f>
        <v>#REF!</v>
      </c>
      <c r="I21" s="193"/>
    </row>
    <row r="22" spans="2:23" ht="21.75" customHeight="1" x14ac:dyDescent="0.3">
      <c r="B22" s="75" t="s">
        <v>67</v>
      </c>
      <c r="C22" s="76" t="s">
        <v>131</v>
      </c>
      <c r="D22" s="77">
        <v>6.85</v>
      </c>
      <c r="E22" s="77">
        <v>1</v>
      </c>
      <c r="F22" s="78">
        <f t="shared" si="0"/>
        <v>7.85</v>
      </c>
      <c r="G22" s="374">
        <f t="shared" si="1"/>
        <v>-5.8879999999999999</v>
      </c>
      <c r="H22" s="375" t="e">
        <f>IF((ABS((#REF!-#REF!)*E22/100))&gt;0.1, (#REF!-#REF!)*E22/100, 0)</f>
        <v>#REF!</v>
      </c>
      <c r="I22" s="193"/>
    </row>
    <row r="23" spans="2:23" ht="21.75" customHeight="1" x14ac:dyDescent="0.3">
      <c r="B23" s="75" t="s">
        <v>69</v>
      </c>
      <c r="C23" s="76" t="s">
        <v>132</v>
      </c>
      <c r="D23" s="77">
        <v>6.85</v>
      </c>
      <c r="E23" s="77">
        <v>1</v>
      </c>
      <c r="F23" s="78">
        <f t="shared" si="0"/>
        <v>7.85</v>
      </c>
      <c r="G23" s="374">
        <f t="shared" si="1"/>
        <v>-5.8879999999999999</v>
      </c>
      <c r="H23" s="375" t="e">
        <f>IF((ABS((#REF!-#REF!)*E23/100))&gt;0.1, (#REF!-#REF!)*E23/100, 0)</f>
        <v>#REF!</v>
      </c>
      <c r="I23" s="193"/>
    </row>
    <row r="24" spans="2:23" ht="21.75" customHeight="1" x14ac:dyDescent="0.3">
      <c r="B24" s="75" t="s">
        <v>71</v>
      </c>
      <c r="C24" s="76" t="s">
        <v>133</v>
      </c>
      <c r="D24" s="77">
        <v>6.85</v>
      </c>
      <c r="E24" s="77">
        <v>1</v>
      </c>
      <c r="F24" s="78">
        <f t="shared" si="0"/>
        <v>7.85</v>
      </c>
      <c r="G24" s="374">
        <f t="shared" si="1"/>
        <v>-5.8879999999999999</v>
      </c>
      <c r="H24" s="375" t="e">
        <f>IF((ABS((#REF!-#REF!)*E24/100))&gt;0.1, (#REF!-#REF!)*E24/100, 0)</f>
        <v>#REF!</v>
      </c>
      <c r="I24" s="193"/>
    </row>
    <row r="25" spans="2:23" ht="21.75" customHeight="1" x14ac:dyDescent="0.3">
      <c r="B25" s="75" t="s">
        <v>73</v>
      </c>
      <c r="C25" s="76" t="s">
        <v>134</v>
      </c>
      <c r="D25" s="77">
        <v>8.25</v>
      </c>
      <c r="E25" s="77">
        <v>1</v>
      </c>
      <c r="F25" s="79">
        <f t="shared" si="0"/>
        <v>9.25</v>
      </c>
      <c r="G25" s="374">
        <f t="shared" si="1"/>
        <v>-6.9379999999999997</v>
      </c>
      <c r="H25" s="375" t="e">
        <f>IF((ABS((#REF!-#REF!)*E25/100))&gt;0.1, (#REF!-#REF!)*E25/100, 0)</f>
        <v>#REF!</v>
      </c>
      <c r="I25" s="193"/>
    </row>
    <row r="26" spans="2:23" ht="21.75" customHeight="1" x14ac:dyDescent="0.3">
      <c r="B26" s="75" t="s">
        <v>75</v>
      </c>
      <c r="C26" s="76" t="s">
        <v>76</v>
      </c>
      <c r="D26" s="77">
        <v>6.2</v>
      </c>
      <c r="E26" s="77">
        <v>1</v>
      </c>
      <c r="F26" s="79">
        <f t="shared" si="0"/>
        <v>7.2</v>
      </c>
      <c r="G26" s="374">
        <f t="shared" si="1"/>
        <v>-5.4</v>
      </c>
      <c r="H26" s="375" t="e">
        <f>IF((ABS((#REF!-#REF!)*E26/100))&gt;0.1, (#REF!-#REF!)*E26/100, 0)</f>
        <v>#REF!</v>
      </c>
      <c r="I26" s="193"/>
    </row>
    <row r="27" spans="2:23" ht="21.75" customHeight="1" x14ac:dyDescent="0.3">
      <c r="B27" s="75" t="s">
        <v>77</v>
      </c>
      <c r="C27" s="76" t="s">
        <v>78</v>
      </c>
      <c r="D27" s="77">
        <v>5.5</v>
      </c>
      <c r="E27" s="77">
        <v>1</v>
      </c>
      <c r="F27" s="78">
        <f t="shared" si="0"/>
        <v>6.5</v>
      </c>
      <c r="G27" s="374">
        <f t="shared" si="1"/>
        <v>-4.875</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-4.4249999999999998</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-4.125</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-5.7750000000000004</v>
      </c>
      <c r="H30" s="371" t="e">
        <f>IF((ABS((#REF!-#REF!)*E30/100))&gt;0.1, (#REF!-#REF!)*E30/100, 0)</f>
        <v>#REF!</v>
      </c>
      <c r="I30" s="193"/>
      <c r="J30" s="6"/>
      <c r="K30" s="6"/>
      <c r="L30" s="6"/>
      <c r="P30" s="6"/>
      <c r="Q30" s="6"/>
      <c r="R30" s="6"/>
      <c r="S30" s="6"/>
    </row>
    <row r="31" spans="2:23" ht="21.75" customHeight="1" x14ac:dyDescent="0.3">
      <c r="B31" s="87"/>
      <c r="C31" s="88"/>
      <c r="D31" s="89"/>
      <c r="E31" s="90"/>
      <c r="F31" s="91"/>
      <c r="G31" s="309"/>
      <c r="H31" s="309"/>
      <c r="I31" s="193"/>
      <c r="J31" s="6"/>
      <c r="K31" s="6"/>
      <c r="L31" s="6"/>
      <c r="P31" s="6"/>
      <c r="Q31" s="6"/>
      <c r="R31" s="6"/>
      <c r="S31" s="6"/>
    </row>
    <row r="32" spans="2:23" ht="21.75" customHeight="1" x14ac:dyDescent="0.3">
      <c r="B32" s="372" t="s">
        <v>85</v>
      </c>
      <c r="C32" s="372"/>
      <c r="D32" s="89"/>
      <c r="E32" s="90"/>
      <c r="F32" s="91"/>
      <c r="G32" s="309"/>
      <c r="H32" s="309"/>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305"/>
      <c r="E38" s="305"/>
      <c r="F38" s="95"/>
      <c r="G38" s="93"/>
      <c r="H38" s="93"/>
      <c r="I38" s="193"/>
      <c r="J38" s="6"/>
      <c r="K38" s="6"/>
      <c r="L38" s="6"/>
      <c r="P38" s="6"/>
      <c r="Q38" s="6"/>
      <c r="R38" s="6"/>
      <c r="S38" s="6"/>
    </row>
    <row r="39" spans="2:22" ht="21.75" customHeight="1" x14ac:dyDescent="0.3">
      <c r="B39" s="361" t="s">
        <v>92</v>
      </c>
      <c r="C39" s="361"/>
      <c r="D39" s="361"/>
      <c r="E39" s="199">
        <f>K105</f>
        <v>44248</v>
      </c>
      <c r="F39" s="97" t="s">
        <v>93</v>
      </c>
      <c r="G39" s="157">
        <f>K106</f>
        <v>335.4</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306" t="s">
        <v>96</v>
      </c>
      <c r="H42" s="307"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0.1091</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0.1091</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0.1091</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0.1091</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0.1091</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0.1091</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0.1091</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0.1091</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0.1091</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0.1091</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0.1091</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-5.25</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-5.25</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-5.25</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($-2.813) =</v>
      </c>
      <c r="D74" s="123">
        <f>(45+G20)</f>
        <v>42.186999999999998</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0.1091 =</v>
      </c>
      <c r="D76" s="167">
        <f>(45*H43)</f>
        <v>4.91</v>
      </c>
      <c r="E76" s="36"/>
      <c r="F76" s="36"/>
      <c r="G76" s="36"/>
      <c r="H76" s="36"/>
      <c r="I76" s="197"/>
    </row>
    <row r="77" spans="2:23" s="119" customFormat="1" ht="33" customHeight="1" x14ac:dyDescent="0.35">
      <c r="C77" s="349" t="str">
        <f>CONCATENATE("$",D76," x 96.25% (Difference of 100% Material Minus Total % Asphalt + Fuel Allowance) =")</f>
        <v>$4.91 x 96.25% (Difference of 100% Material Minus Total % Asphalt + Fuel Allowance) =</v>
      </c>
      <c r="D77" s="349"/>
      <c r="E77" s="349"/>
      <c r="F77" s="349"/>
      <c r="G77" s="349"/>
      <c r="H77" s="123">
        <f>D76*96.25/100</f>
        <v>4.726</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304" t="str">
        <f>CONCATENATE("$",D74," + $",H77, "  =")</f>
        <v>$42.187 + $4.726  =</v>
      </c>
      <c r="D79" s="125">
        <f>D74+H77</f>
        <v>46.912999999999997</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($-5.25) =</v>
      </c>
      <c r="D90" s="123">
        <f>(45+G59)</f>
        <v>39.75</v>
      </c>
      <c r="E90" s="36"/>
      <c r="F90" s="36"/>
      <c r="G90" s="36"/>
      <c r="H90" s="36"/>
      <c r="I90" s="197"/>
    </row>
    <row r="91" spans="2:22" s="119" customFormat="1" ht="40.5" customHeight="1" x14ac:dyDescent="0.4">
      <c r="B91" s="325" t="s">
        <v>121</v>
      </c>
      <c r="C91" s="325"/>
      <c r="D91" s="126">
        <f>D90</f>
        <v>39.75</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2021</v>
      </c>
      <c r="M97" s="26" t="s">
        <v>21</v>
      </c>
      <c r="N97" s="22" t="s">
        <v>22</v>
      </c>
      <c r="P97" s="310">
        <v>43586</v>
      </c>
      <c r="Q97" s="313">
        <v>309.8</v>
      </c>
      <c r="R97" s="127">
        <v>43647</v>
      </c>
      <c r="S97" s="318">
        <v>43344</v>
      </c>
      <c r="U97" s="27" t="s">
        <v>23</v>
      </c>
    </row>
    <row r="98" spans="10:21" ht="18" customHeight="1" thickBot="1" x14ac:dyDescent="0.3">
      <c r="J98" s="16" t="s">
        <v>19</v>
      </c>
      <c r="K98" s="17" t="s">
        <v>35</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518</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44248</v>
      </c>
      <c r="M105" s="26" t="s">
        <v>46</v>
      </c>
      <c r="N105" s="33">
        <v>578</v>
      </c>
      <c r="P105" s="312"/>
      <c r="Q105" s="315"/>
      <c r="R105" s="34">
        <v>43891</v>
      </c>
      <c r="S105" s="319"/>
      <c r="U105" s="47"/>
    </row>
    <row r="106" spans="10:21" ht="18" customHeight="1" thickBot="1" x14ac:dyDescent="0.3">
      <c r="J106" s="51" t="s">
        <v>45</v>
      </c>
      <c r="K106" s="52">
        <v>335.4</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44197</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v>326</v>
      </c>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v>324.60000000000002</v>
      </c>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thickBot="1" x14ac:dyDescent="0.3">
      <c r="J118" s="6"/>
      <c r="K118" s="6"/>
      <c r="L118" s="6"/>
      <c r="M118" s="26" t="s">
        <v>43</v>
      </c>
      <c r="N118" s="33">
        <v>464</v>
      </c>
      <c r="P118" s="310">
        <v>44248</v>
      </c>
      <c r="Q118" s="313">
        <v>335.4</v>
      </c>
      <c r="R118" s="127">
        <v>44287</v>
      </c>
      <c r="S118" s="6"/>
    </row>
    <row r="119" spans="10:19" ht="16" thickBot="1" x14ac:dyDescent="0.3">
      <c r="J119" s="6"/>
      <c r="K119" s="6"/>
      <c r="M119" s="26" t="s">
        <v>46</v>
      </c>
      <c r="N119" s="33">
        <v>474</v>
      </c>
      <c r="P119" s="311"/>
      <c r="Q119" s="314"/>
      <c r="R119" s="34">
        <v>44317</v>
      </c>
    </row>
    <row r="120" spans="10:19" ht="16" thickBot="1" x14ac:dyDescent="0.3">
      <c r="M120" s="26" t="s">
        <v>49</v>
      </c>
      <c r="N120" s="33">
        <v>474</v>
      </c>
      <c r="P120" s="312"/>
      <c r="Q120" s="315"/>
      <c r="R120" s="34">
        <v>44348</v>
      </c>
    </row>
    <row r="121" spans="10:19" ht="15.5" x14ac:dyDescent="0.25">
      <c r="M121" s="26" t="s">
        <v>52</v>
      </c>
      <c r="N121" s="33">
        <v>471</v>
      </c>
      <c r="P121" s="6" t="s">
        <v>42</v>
      </c>
      <c r="Q121" s="80">
        <v>302.39999999999998</v>
      </c>
      <c r="R121" s="6" t="s">
        <v>42</v>
      </c>
    </row>
    <row r="122" spans="10:19" ht="15.5" x14ac:dyDescent="0.25">
      <c r="M122" s="26" t="s">
        <v>55</v>
      </c>
      <c r="N122" s="33">
        <v>461</v>
      </c>
    </row>
    <row r="123" spans="10:19" ht="16" thickBot="1" x14ac:dyDescent="0.3">
      <c r="M123" s="61" t="s">
        <v>56</v>
      </c>
      <c r="N123" s="219">
        <v>453</v>
      </c>
    </row>
    <row r="124" spans="10:19" ht="15.5" x14ac:dyDescent="0.25">
      <c r="M124" s="19"/>
      <c r="N124" s="218">
        <v>2021</v>
      </c>
    </row>
    <row r="125" spans="10:19" ht="15.5" x14ac:dyDescent="0.25">
      <c r="M125" s="26" t="s">
        <v>21</v>
      </c>
      <c r="N125" s="22" t="s">
        <v>22</v>
      </c>
    </row>
    <row r="126" spans="10:19" ht="15.5" x14ac:dyDescent="0.25">
      <c r="M126" s="26" t="s">
        <v>25</v>
      </c>
      <c r="N126" s="33">
        <v>461</v>
      </c>
    </row>
    <row r="127" spans="10:19" ht="15.5" x14ac:dyDescent="0.25">
      <c r="M127" s="26" t="s">
        <v>28</v>
      </c>
      <c r="N127" s="33">
        <v>486</v>
      </c>
    </row>
    <row r="128" spans="10:19" ht="15.5" x14ac:dyDescent="0.25">
      <c r="M128" s="26" t="s">
        <v>31</v>
      </c>
      <c r="N128" s="33">
        <v>499</v>
      </c>
    </row>
    <row r="129" spans="13:14" ht="15.5" x14ac:dyDescent="0.25">
      <c r="M129" s="26" t="s">
        <v>35</v>
      </c>
      <c r="N129" s="33">
        <v>518</v>
      </c>
    </row>
    <row r="130" spans="13:14" ht="16" thickBot="1" x14ac:dyDescent="0.3">
      <c r="M130" s="61" t="s">
        <v>38</v>
      </c>
      <c r="N130" s="219"/>
    </row>
  </sheetData>
  <sheetProtection algorithmName="SHA-512" hashValue="wdrplkEAr1nNUz/HzwkykP/xsbgayZbDHkdEefWW1h2sQvDxu6QjQIp9LYWcQQ6gdciYjl2GZ246qlZStvAReA==" saltValue="HcI/WV6C/K0asDpf+oYe/g==" spinCount="100000" sheet="1" formatColumns="0" formatRows="0"/>
  <mergeCells count="99">
    <mergeCell ref="P118:P120"/>
    <mergeCell ref="Q118:Q120"/>
    <mergeCell ref="P115:P117"/>
    <mergeCell ref="Q115:Q117"/>
    <mergeCell ref="P106:P108"/>
    <mergeCell ref="Q106:Q108"/>
    <mergeCell ref="P109:P111"/>
    <mergeCell ref="Q109:Q111"/>
    <mergeCell ref="P112:P114"/>
    <mergeCell ref="Q112:Q114"/>
    <mergeCell ref="J96:K96"/>
    <mergeCell ref="P97:P99"/>
    <mergeCell ref="Q97:Q99"/>
    <mergeCell ref="S97:S117"/>
    <mergeCell ref="J100:K100"/>
    <mergeCell ref="P100:P102"/>
    <mergeCell ref="Q100:Q102"/>
    <mergeCell ref="P103:P105"/>
    <mergeCell ref="Q103:Q105"/>
    <mergeCell ref="J104:K104"/>
    <mergeCell ref="B88:H88"/>
    <mergeCell ref="B89:C89"/>
    <mergeCell ref="B91:C91"/>
    <mergeCell ref="M93:N95"/>
    <mergeCell ref="P93:S94"/>
    <mergeCell ref="P95:S95"/>
    <mergeCell ref="B85:B86"/>
    <mergeCell ref="C85:C86"/>
    <mergeCell ref="D85:D86"/>
    <mergeCell ref="E85:F86"/>
    <mergeCell ref="G85:H86"/>
    <mergeCell ref="B87:H87"/>
    <mergeCell ref="C77:G77"/>
    <mergeCell ref="B78:F78"/>
    <mergeCell ref="B81:H81"/>
    <mergeCell ref="B82:H82"/>
    <mergeCell ref="B83:H83"/>
    <mergeCell ref="B84:H84"/>
    <mergeCell ref="B69:H69"/>
    <mergeCell ref="B70:H70"/>
    <mergeCell ref="B71:H71"/>
    <mergeCell ref="B72:H72"/>
    <mergeCell ref="B73:C73"/>
    <mergeCell ref="B75:C75"/>
    <mergeCell ref="B66:H66"/>
    <mergeCell ref="B67:B68"/>
    <mergeCell ref="C67:C68"/>
    <mergeCell ref="D67:D68"/>
    <mergeCell ref="E67:F68"/>
    <mergeCell ref="G67:H68"/>
    <mergeCell ref="G59:H59"/>
    <mergeCell ref="G60:H60"/>
    <mergeCell ref="G61:H61"/>
    <mergeCell ref="B63:H63"/>
    <mergeCell ref="B64:H64"/>
    <mergeCell ref="B65:H65"/>
    <mergeCell ref="D37:E37"/>
    <mergeCell ref="B39:D39"/>
    <mergeCell ref="B41:H41"/>
    <mergeCell ref="B56:H56"/>
    <mergeCell ref="B57:H57"/>
    <mergeCell ref="G58:H58"/>
    <mergeCell ref="G30:H30"/>
    <mergeCell ref="B32:C32"/>
    <mergeCell ref="B33:H33"/>
    <mergeCell ref="B34:H34"/>
    <mergeCell ref="B35:H35"/>
    <mergeCell ref="B36:H36"/>
    <mergeCell ref="G24:H24"/>
    <mergeCell ref="G25:H25"/>
    <mergeCell ref="G26:H26"/>
    <mergeCell ref="G27:H27"/>
    <mergeCell ref="G28:H28"/>
    <mergeCell ref="G29:H29"/>
    <mergeCell ref="B18:H18"/>
    <mergeCell ref="G19:H19"/>
    <mergeCell ref="G20:H20"/>
    <mergeCell ref="G21:H21"/>
    <mergeCell ref="G22:H22"/>
    <mergeCell ref="G23:H23"/>
    <mergeCell ref="B12:E12"/>
    <mergeCell ref="B13:H13"/>
    <mergeCell ref="B14:H14"/>
    <mergeCell ref="B15:H15"/>
    <mergeCell ref="B16:H16"/>
    <mergeCell ref="B17:H17"/>
    <mergeCell ref="B7:E7"/>
    <mergeCell ref="B8:H8"/>
    <mergeCell ref="B9:H9"/>
    <mergeCell ref="B10:C10"/>
    <mergeCell ref="D10:F10"/>
    <mergeCell ref="B11:H11"/>
    <mergeCell ref="B1:D1"/>
    <mergeCell ref="C3:E3"/>
    <mergeCell ref="G3:H3"/>
    <mergeCell ref="C4:E4"/>
    <mergeCell ref="G4:H4"/>
    <mergeCell ref="B6:E6"/>
    <mergeCell ref="F6:G6"/>
  </mergeCells>
  <dataValidations count="8">
    <dataValidation type="list" allowBlank="1" showInputMessage="1" showErrorMessage="1" sqref="K97" xr:uid="{A3A7DE64-BAFA-4EFF-AE6B-7CCFAFB578B0}">
      <formula1>"2019, 2020, 2021"</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DC5CCFD6-8904-4332-BBA3-16943D6E0041}">
      <formula1>$M$98:$M$109</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A6F6EFA4-9E26-4868-9267-612EA01FDE37}">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7E6E4B3E-84F2-47CF-A640-6764647F086D}">
      <formula1>$N$96:$N$96</formula1>
    </dataValidation>
    <dataValidation type="list" allowBlank="1" showInputMessage="1" showErrorMessage="1" sqref="K102" xr:uid="{2A7DD23B-46C1-4130-92B2-1B9D863DDF01}">
      <formula1>$N$96:$N$130</formula1>
    </dataValidation>
    <dataValidation type="list" allowBlank="1" showInputMessage="1" showErrorMessage="1" sqref="K106 WVQ982970 WLU982970 WBY982970 VSC982970 VIG982970 UYK982970 UOO982970 UES982970 TUW982970 TLA982970 TBE982970 SRI982970 SHM982970 RXQ982970 RNU982970 RDY982970 QUC982970 QKG982970 QAK982970 PQO982970 PGS982970 OWW982970 ONA982970 ODE982970 NTI982970 NJM982970 MZQ982970 MPU982970 MFY982970 LWC982970 LMG982970 LCK982970 KSO982970 KIS982970 JYW982970 JPA982970 JFE982970 IVI982970 ILM982970 IBQ982970 HRU982970 HHY982970 GYC982970 GOG982970 GEK982970 FUO982970 FKS982970 FAW982970 ERA982970 EHE982970 DXI982970 DNM982970 DDQ982970 CTU982970 CJY982970 CAC982970 BQG982970 BGK982970 AWO982970 AMS982970 ACW982970 TA982970 JE982970 K982971 WVQ917434 WLU917434 WBY917434 VSC917434 VIG917434 UYK917434 UOO917434 UES917434 TUW917434 TLA917434 TBE917434 SRI917434 SHM917434 RXQ917434 RNU917434 RDY917434 QUC917434 QKG917434 QAK917434 PQO917434 PGS917434 OWW917434 ONA917434 ODE917434 NTI917434 NJM917434 MZQ917434 MPU917434 MFY917434 LWC917434 LMG917434 LCK917434 KSO917434 KIS917434 JYW917434 JPA917434 JFE917434 IVI917434 ILM917434 IBQ917434 HRU917434 HHY917434 GYC917434 GOG917434 GEK917434 FUO917434 FKS917434 FAW917434 ERA917434 EHE917434 DXI917434 DNM917434 DDQ917434 CTU917434 CJY917434 CAC917434 BQG917434 BGK917434 AWO917434 AMS917434 ACW917434 TA917434 JE917434 K917435 WVQ851898 WLU851898 WBY851898 VSC851898 VIG851898 UYK851898 UOO851898 UES851898 TUW851898 TLA851898 TBE851898 SRI851898 SHM851898 RXQ851898 RNU851898 RDY851898 QUC851898 QKG851898 QAK851898 PQO851898 PGS851898 OWW851898 ONA851898 ODE851898 NTI851898 NJM851898 MZQ851898 MPU851898 MFY851898 LWC851898 LMG851898 LCK851898 KSO851898 KIS851898 JYW851898 JPA851898 JFE851898 IVI851898 ILM851898 IBQ851898 HRU851898 HHY851898 GYC851898 GOG851898 GEK851898 FUO851898 FKS851898 FAW851898 ERA851898 EHE851898 DXI851898 DNM851898 DDQ851898 CTU851898 CJY851898 CAC851898 BQG851898 BGK851898 AWO851898 AMS851898 ACW851898 TA851898 JE851898 K851899 WVQ786362 WLU786362 WBY786362 VSC786362 VIG786362 UYK786362 UOO786362 UES786362 TUW786362 TLA786362 TBE786362 SRI786362 SHM786362 RXQ786362 RNU786362 RDY786362 QUC786362 QKG786362 QAK786362 PQO786362 PGS786362 OWW786362 ONA786362 ODE786362 NTI786362 NJM786362 MZQ786362 MPU786362 MFY786362 LWC786362 LMG786362 LCK786362 KSO786362 KIS786362 JYW786362 JPA786362 JFE786362 IVI786362 ILM786362 IBQ786362 HRU786362 HHY786362 GYC786362 GOG786362 GEK786362 FUO786362 FKS786362 FAW786362 ERA786362 EHE786362 DXI786362 DNM786362 DDQ786362 CTU786362 CJY786362 CAC786362 BQG786362 BGK786362 AWO786362 AMS786362 ACW786362 TA786362 JE786362 K786363 WVQ720826 WLU720826 WBY720826 VSC720826 VIG720826 UYK720826 UOO720826 UES720826 TUW720826 TLA720826 TBE720826 SRI720826 SHM720826 RXQ720826 RNU720826 RDY720826 QUC720826 QKG720826 QAK720826 PQO720826 PGS720826 OWW720826 ONA720826 ODE720826 NTI720826 NJM720826 MZQ720826 MPU720826 MFY720826 LWC720826 LMG720826 LCK720826 KSO720826 KIS720826 JYW720826 JPA720826 JFE720826 IVI720826 ILM720826 IBQ720826 HRU720826 HHY720826 GYC720826 GOG720826 GEK720826 FUO720826 FKS720826 FAW720826 ERA720826 EHE720826 DXI720826 DNM720826 DDQ720826 CTU720826 CJY720826 CAC720826 BQG720826 BGK720826 AWO720826 AMS720826 ACW720826 TA720826 JE720826 K720827 WVQ655290 WLU655290 WBY655290 VSC655290 VIG655290 UYK655290 UOO655290 UES655290 TUW655290 TLA655290 TBE655290 SRI655290 SHM655290 RXQ655290 RNU655290 RDY655290 QUC655290 QKG655290 QAK655290 PQO655290 PGS655290 OWW655290 ONA655290 ODE655290 NTI655290 NJM655290 MZQ655290 MPU655290 MFY655290 LWC655290 LMG655290 LCK655290 KSO655290 KIS655290 JYW655290 JPA655290 JFE655290 IVI655290 ILM655290 IBQ655290 HRU655290 HHY655290 GYC655290 GOG655290 GEK655290 FUO655290 FKS655290 FAW655290 ERA655290 EHE655290 DXI655290 DNM655290 DDQ655290 CTU655290 CJY655290 CAC655290 BQG655290 BGK655290 AWO655290 AMS655290 ACW655290 TA655290 JE655290 K655291 WVQ589754 WLU589754 WBY589754 VSC589754 VIG589754 UYK589754 UOO589754 UES589754 TUW589754 TLA589754 TBE589754 SRI589754 SHM589754 RXQ589754 RNU589754 RDY589754 QUC589754 QKG589754 QAK589754 PQO589754 PGS589754 OWW589754 ONA589754 ODE589754 NTI589754 NJM589754 MZQ589754 MPU589754 MFY589754 LWC589754 LMG589754 LCK589754 KSO589754 KIS589754 JYW589754 JPA589754 JFE589754 IVI589754 ILM589754 IBQ589754 HRU589754 HHY589754 GYC589754 GOG589754 GEK589754 FUO589754 FKS589754 FAW589754 ERA589754 EHE589754 DXI589754 DNM589754 DDQ589754 CTU589754 CJY589754 CAC589754 BQG589754 BGK589754 AWO589754 AMS589754 ACW589754 TA589754 JE589754 K589755 WVQ524218 WLU524218 WBY524218 VSC524218 VIG524218 UYK524218 UOO524218 UES524218 TUW524218 TLA524218 TBE524218 SRI524218 SHM524218 RXQ524218 RNU524218 RDY524218 QUC524218 QKG524218 QAK524218 PQO524218 PGS524218 OWW524218 ONA524218 ODE524218 NTI524218 NJM524218 MZQ524218 MPU524218 MFY524218 LWC524218 LMG524218 LCK524218 KSO524218 KIS524218 JYW524218 JPA524218 JFE524218 IVI524218 ILM524218 IBQ524218 HRU524218 HHY524218 GYC524218 GOG524218 GEK524218 FUO524218 FKS524218 FAW524218 ERA524218 EHE524218 DXI524218 DNM524218 DDQ524218 CTU524218 CJY524218 CAC524218 BQG524218 BGK524218 AWO524218 AMS524218 ACW524218 TA524218 JE524218 K524219 WVQ458682 WLU458682 WBY458682 VSC458682 VIG458682 UYK458682 UOO458682 UES458682 TUW458682 TLA458682 TBE458682 SRI458682 SHM458682 RXQ458682 RNU458682 RDY458682 QUC458682 QKG458682 QAK458682 PQO458682 PGS458682 OWW458682 ONA458682 ODE458682 NTI458682 NJM458682 MZQ458682 MPU458682 MFY458682 LWC458682 LMG458682 LCK458682 KSO458682 KIS458682 JYW458682 JPA458682 JFE458682 IVI458682 ILM458682 IBQ458682 HRU458682 HHY458682 GYC458682 GOG458682 GEK458682 FUO458682 FKS458682 FAW458682 ERA458682 EHE458682 DXI458682 DNM458682 DDQ458682 CTU458682 CJY458682 CAC458682 BQG458682 BGK458682 AWO458682 AMS458682 ACW458682 TA458682 JE458682 K458683 WVQ393146 WLU393146 WBY393146 VSC393146 VIG393146 UYK393146 UOO393146 UES393146 TUW393146 TLA393146 TBE393146 SRI393146 SHM393146 RXQ393146 RNU393146 RDY393146 QUC393146 QKG393146 QAK393146 PQO393146 PGS393146 OWW393146 ONA393146 ODE393146 NTI393146 NJM393146 MZQ393146 MPU393146 MFY393146 LWC393146 LMG393146 LCK393146 KSO393146 KIS393146 JYW393146 JPA393146 JFE393146 IVI393146 ILM393146 IBQ393146 HRU393146 HHY393146 GYC393146 GOG393146 GEK393146 FUO393146 FKS393146 FAW393146 ERA393146 EHE393146 DXI393146 DNM393146 DDQ393146 CTU393146 CJY393146 CAC393146 BQG393146 BGK393146 AWO393146 AMS393146 ACW393146 TA393146 JE393146 K393147 WVQ327610 WLU327610 WBY327610 VSC327610 VIG327610 UYK327610 UOO327610 UES327610 TUW327610 TLA327610 TBE327610 SRI327610 SHM327610 RXQ327610 RNU327610 RDY327610 QUC327610 QKG327610 QAK327610 PQO327610 PGS327610 OWW327610 ONA327610 ODE327610 NTI327610 NJM327610 MZQ327610 MPU327610 MFY327610 LWC327610 LMG327610 LCK327610 KSO327610 KIS327610 JYW327610 JPA327610 JFE327610 IVI327610 ILM327610 IBQ327610 HRU327610 HHY327610 GYC327610 GOG327610 GEK327610 FUO327610 FKS327610 FAW327610 ERA327610 EHE327610 DXI327610 DNM327610 DDQ327610 CTU327610 CJY327610 CAC327610 BQG327610 BGK327610 AWO327610 AMS327610 ACW327610 TA327610 JE327610 K327611 WVQ262074 WLU262074 WBY262074 VSC262074 VIG262074 UYK262074 UOO262074 UES262074 TUW262074 TLA262074 TBE262074 SRI262074 SHM262074 RXQ262074 RNU262074 RDY262074 QUC262074 QKG262074 QAK262074 PQO262074 PGS262074 OWW262074 ONA262074 ODE262074 NTI262074 NJM262074 MZQ262074 MPU262074 MFY262074 LWC262074 LMG262074 LCK262074 KSO262074 KIS262074 JYW262074 JPA262074 JFE262074 IVI262074 ILM262074 IBQ262074 HRU262074 HHY262074 GYC262074 GOG262074 GEK262074 FUO262074 FKS262074 FAW262074 ERA262074 EHE262074 DXI262074 DNM262074 DDQ262074 CTU262074 CJY262074 CAC262074 BQG262074 BGK262074 AWO262074 AMS262074 ACW262074 TA262074 JE262074 K262075 WVQ196538 WLU196538 WBY196538 VSC196538 VIG196538 UYK196538 UOO196538 UES196538 TUW196538 TLA196538 TBE196538 SRI196538 SHM196538 RXQ196538 RNU196538 RDY196538 QUC196538 QKG196538 QAK196538 PQO196538 PGS196538 OWW196538 ONA196538 ODE196538 NTI196538 NJM196538 MZQ196538 MPU196538 MFY196538 LWC196538 LMG196538 LCK196538 KSO196538 KIS196538 JYW196538 JPA196538 JFE196538 IVI196538 ILM196538 IBQ196538 HRU196538 HHY196538 GYC196538 GOG196538 GEK196538 FUO196538 FKS196538 FAW196538 ERA196538 EHE196538 DXI196538 DNM196538 DDQ196538 CTU196538 CJY196538 CAC196538 BQG196538 BGK196538 AWO196538 AMS196538 ACW196538 TA196538 JE196538 K196539 WVQ131002 WLU131002 WBY131002 VSC131002 VIG131002 UYK131002 UOO131002 UES131002 TUW131002 TLA131002 TBE131002 SRI131002 SHM131002 RXQ131002 RNU131002 RDY131002 QUC131002 QKG131002 QAK131002 PQO131002 PGS131002 OWW131002 ONA131002 ODE131002 NTI131002 NJM131002 MZQ131002 MPU131002 MFY131002 LWC131002 LMG131002 LCK131002 KSO131002 KIS131002 JYW131002 JPA131002 JFE131002 IVI131002 ILM131002 IBQ131002 HRU131002 HHY131002 GYC131002 GOG131002 GEK131002 FUO131002 FKS131002 FAW131002 ERA131002 EHE131002 DXI131002 DNM131002 DDQ131002 CTU131002 CJY131002 CAC131002 BQG131002 BGK131002 AWO131002 AMS131002 ACW131002 TA131002 JE131002 K131003 WVQ65466 WLU65466 WBY65466 VSC65466 VIG65466 UYK65466 UOO65466 UES65466 TUW65466 TLA65466 TBE65466 SRI65466 SHM65466 RXQ65466 RNU65466 RDY65466 QUC65466 QKG65466 QAK65466 PQO65466 PGS65466 OWW65466 ONA65466 ODE65466 NTI65466 NJM65466 MZQ65466 MPU65466 MFY65466 LWC65466 LMG65466 LCK65466 KSO65466 KIS65466 JYW65466 JPA65466 JFE65466 IVI65466 ILM65466 IBQ65466 HRU65466 HHY65466 GYC65466 GOG65466 GEK65466 FUO65466 FKS65466 FAW65466 ERA65466 EHE65466 DXI65466 DNM65466 DDQ65466 CTU65466 CJY65466 CAC65466 BQG65466 BGK65466 AWO65466 AMS65466 ACW65466 TA65466 JE65466 K65467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xr:uid="{449CFB55-A981-4275-98A0-827F62C75210}">
      <formula1>$Q$97:$Q$121</formula1>
    </dataValidation>
    <dataValidation type="list" allowBlank="1" showInputMessage="1" showErrorMessage="1" sqref="K105 WVQ982969 WLU982969 WBY982969 VSC982969 VIG982969 UYK982969 UOO982969 UES982969 TUW982969 TLA982969 TBE982969 SRI982969 SHM982969 RXQ982969 RNU982969 RDY982969 QUC982969 QKG982969 QAK982969 PQO982969 PGS982969 OWW982969 ONA982969 ODE982969 NTI982969 NJM982969 MZQ982969 MPU982969 MFY982969 LWC982969 LMG982969 LCK982969 KSO982969 KIS982969 JYW982969 JPA982969 JFE982969 IVI982969 ILM982969 IBQ982969 HRU982969 HHY982969 GYC982969 GOG982969 GEK982969 FUO982969 FKS982969 FAW982969 ERA982969 EHE982969 DXI982969 DNM982969 DDQ982969 CTU982969 CJY982969 CAC982969 BQG982969 BGK982969 AWO982969 AMS982969 ACW982969 TA982969 JE982969 K982970 WVQ917433 WLU917433 WBY917433 VSC917433 VIG917433 UYK917433 UOO917433 UES917433 TUW917433 TLA917433 TBE917433 SRI917433 SHM917433 RXQ917433 RNU917433 RDY917433 QUC917433 QKG917433 QAK917433 PQO917433 PGS917433 OWW917433 ONA917433 ODE917433 NTI917433 NJM917433 MZQ917433 MPU917433 MFY917433 LWC917433 LMG917433 LCK917433 KSO917433 KIS917433 JYW917433 JPA917433 JFE917433 IVI917433 ILM917433 IBQ917433 HRU917433 HHY917433 GYC917433 GOG917433 GEK917433 FUO917433 FKS917433 FAW917433 ERA917433 EHE917433 DXI917433 DNM917433 DDQ917433 CTU917433 CJY917433 CAC917433 BQG917433 BGK917433 AWO917433 AMS917433 ACW917433 TA917433 JE917433 K917434 WVQ851897 WLU851897 WBY851897 VSC851897 VIG851897 UYK851897 UOO851897 UES851897 TUW851897 TLA851897 TBE851897 SRI851897 SHM851897 RXQ851897 RNU851897 RDY851897 QUC851897 QKG851897 QAK851897 PQO851897 PGS851897 OWW851897 ONA851897 ODE851897 NTI851897 NJM851897 MZQ851897 MPU851897 MFY851897 LWC851897 LMG851897 LCK851897 KSO851897 KIS851897 JYW851897 JPA851897 JFE851897 IVI851897 ILM851897 IBQ851897 HRU851897 HHY851897 GYC851897 GOG851897 GEK851897 FUO851897 FKS851897 FAW851897 ERA851897 EHE851897 DXI851897 DNM851897 DDQ851897 CTU851897 CJY851897 CAC851897 BQG851897 BGK851897 AWO851897 AMS851897 ACW851897 TA851897 JE851897 K851898 WVQ786361 WLU786361 WBY786361 VSC786361 VIG786361 UYK786361 UOO786361 UES786361 TUW786361 TLA786361 TBE786361 SRI786361 SHM786361 RXQ786361 RNU786361 RDY786361 QUC786361 QKG786361 QAK786361 PQO786361 PGS786361 OWW786361 ONA786361 ODE786361 NTI786361 NJM786361 MZQ786361 MPU786361 MFY786361 LWC786361 LMG786361 LCK786361 KSO786361 KIS786361 JYW786361 JPA786361 JFE786361 IVI786361 ILM786361 IBQ786361 HRU786361 HHY786361 GYC786361 GOG786361 GEK786361 FUO786361 FKS786361 FAW786361 ERA786361 EHE786361 DXI786361 DNM786361 DDQ786361 CTU786361 CJY786361 CAC786361 BQG786361 BGK786361 AWO786361 AMS786361 ACW786361 TA786361 JE786361 K786362 WVQ720825 WLU720825 WBY720825 VSC720825 VIG720825 UYK720825 UOO720825 UES720825 TUW720825 TLA720825 TBE720825 SRI720825 SHM720825 RXQ720825 RNU720825 RDY720825 QUC720825 QKG720825 QAK720825 PQO720825 PGS720825 OWW720825 ONA720825 ODE720825 NTI720825 NJM720825 MZQ720825 MPU720825 MFY720825 LWC720825 LMG720825 LCK720825 KSO720825 KIS720825 JYW720825 JPA720825 JFE720825 IVI720825 ILM720825 IBQ720825 HRU720825 HHY720825 GYC720825 GOG720825 GEK720825 FUO720825 FKS720825 FAW720825 ERA720825 EHE720825 DXI720825 DNM720825 DDQ720825 CTU720825 CJY720825 CAC720825 BQG720825 BGK720825 AWO720825 AMS720825 ACW720825 TA720825 JE720825 K720826 WVQ655289 WLU655289 WBY655289 VSC655289 VIG655289 UYK655289 UOO655289 UES655289 TUW655289 TLA655289 TBE655289 SRI655289 SHM655289 RXQ655289 RNU655289 RDY655289 QUC655289 QKG655289 QAK655289 PQO655289 PGS655289 OWW655289 ONA655289 ODE655289 NTI655289 NJM655289 MZQ655289 MPU655289 MFY655289 LWC655289 LMG655289 LCK655289 KSO655289 KIS655289 JYW655289 JPA655289 JFE655289 IVI655289 ILM655289 IBQ655289 HRU655289 HHY655289 GYC655289 GOG655289 GEK655289 FUO655289 FKS655289 FAW655289 ERA655289 EHE655289 DXI655289 DNM655289 DDQ655289 CTU655289 CJY655289 CAC655289 BQG655289 BGK655289 AWO655289 AMS655289 ACW655289 TA655289 JE655289 K655290 WVQ589753 WLU589753 WBY589753 VSC589753 VIG589753 UYK589753 UOO589753 UES589753 TUW589753 TLA589753 TBE589753 SRI589753 SHM589753 RXQ589753 RNU589753 RDY589753 QUC589753 QKG589753 QAK589753 PQO589753 PGS589753 OWW589753 ONA589753 ODE589753 NTI589753 NJM589753 MZQ589753 MPU589753 MFY589753 LWC589753 LMG589753 LCK589753 KSO589753 KIS589753 JYW589753 JPA589753 JFE589753 IVI589753 ILM589753 IBQ589753 HRU589753 HHY589753 GYC589753 GOG589753 GEK589753 FUO589753 FKS589753 FAW589753 ERA589753 EHE589753 DXI589753 DNM589753 DDQ589753 CTU589753 CJY589753 CAC589753 BQG589753 BGK589753 AWO589753 AMS589753 ACW589753 TA589753 JE589753 K589754 WVQ524217 WLU524217 WBY524217 VSC524217 VIG524217 UYK524217 UOO524217 UES524217 TUW524217 TLA524217 TBE524217 SRI524217 SHM524217 RXQ524217 RNU524217 RDY524217 QUC524217 QKG524217 QAK524217 PQO524217 PGS524217 OWW524217 ONA524217 ODE524217 NTI524217 NJM524217 MZQ524217 MPU524217 MFY524217 LWC524217 LMG524217 LCK524217 KSO524217 KIS524217 JYW524217 JPA524217 JFE524217 IVI524217 ILM524217 IBQ524217 HRU524217 HHY524217 GYC524217 GOG524217 GEK524217 FUO524217 FKS524217 FAW524217 ERA524217 EHE524217 DXI524217 DNM524217 DDQ524217 CTU524217 CJY524217 CAC524217 BQG524217 BGK524217 AWO524217 AMS524217 ACW524217 TA524217 JE524217 K524218 WVQ458681 WLU458681 WBY458681 VSC458681 VIG458681 UYK458681 UOO458681 UES458681 TUW458681 TLA458681 TBE458681 SRI458681 SHM458681 RXQ458681 RNU458681 RDY458681 QUC458681 QKG458681 QAK458681 PQO458681 PGS458681 OWW458681 ONA458681 ODE458681 NTI458681 NJM458681 MZQ458681 MPU458681 MFY458681 LWC458681 LMG458681 LCK458681 KSO458681 KIS458681 JYW458681 JPA458681 JFE458681 IVI458681 ILM458681 IBQ458681 HRU458681 HHY458681 GYC458681 GOG458681 GEK458681 FUO458681 FKS458681 FAW458681 ERA458681 EHE458681 DXI458681 DNM458681 DDQ458681 CTU458681 CJY458681 CAC458681 BQG458681 BGK458681 AWO458681 AMS458681 ACW458681 TA458681 JE458681 K458682 WVQ393145 WLU393145 WBY393145 VSC393145 VIG393145 UYK393145 UOO393145 UES393145 TUW393145 TLA393145 TBE393145 SRI393145 SHM393145 RXQ393145 RNU393145 RDY393145 QUC393145 QKG393145 QAK393145 PQO393145 PGS393145 OWW393145 ONA393145 ODE393145 NTI393145 NJM393145 MZQ393145 MPU393145 MFY393145 LWC393145 LMG393145 LCK393145 KSO393145 KIS393145 JYW393145 JPA393145 JFE393145 IVI393145 ILM393145 IBQ393145 HRU393145 HHY393145 GYC393145 GOG393145 GEK393145 FUO393145 FKS393145 FAW393145 ERA393145 EHE393145 DXI393145 DNM393145 DDQ393145 CTU393145 CJY393145 CAC393145 BQG393145 BGK393145 AWO393145 AMS393145 ACW393145 TA393145 JE393145 K393146 WVQ327609 WLU327609 WBY327609 VSC327609 VIG327609 UYK327609 UOO327609 UES327609 TUW327609 TLA327609 TBE327609 SRI327609 SHM327609 RXQ327609 RNU327609 RDY327609 QUC327609 QKG327609 QAK327609 PQO327609 PGS327609 OWW327609 ONA327609 ODE327609 NTI327609 NJM327609 MZQ327609 MPU327609 MFY327609 LWC327609 LMG327609 LCK327609 KSO327609 KIS327609 JYW327609 JPA327609 JFE327609 IVI327609 ILM327609 IBQ327609 HRU327609 HHY327609 GYC327609 GOG327609 GEK327609 FUO327609 FKS327609 FAW327609 ERA327609 EHE327609 DXI327609 DNM327609 DDQ327609 CTU327609 CJY327609 CAC327609 BQG327609 BGK327609 AWO327609 AMS327609 ACW327609 TA327609 JE327609 K327610 WVQ262073 WLU262073 WBY262073 VSC262073 VIG262073 UYK262073 UOO262073 UES262073 TUW262073 TLA262073 TBE262073 SRI262073 SHM262073 RXQ262073 RNU262073 RDY262073 QUC262073 QKG262073 QAK262073 PQO262073 PGS262073 OWW262073 ONA262073 ODE262073 NTI262073 NJM262073 MZQ262073 MPU262073 MFY262073 LWC262073 LMG262073 LCK262073 KSO262073 KIS262073 JYW262073 JPA262073 JFE262073 IVI262073 ILM262073 IBQ262073 HRU262073 HHY262073 GYC262073 GOG262073 GEK262073 FUO262073 FKS262073 FAW262073 ERA262073 EHE262073 DXI262073 DNM262073 DDQ262073 CTU262073 CJY262073 CAC262073 BQG262073 BGK262073 AWO262073 AMS262073 ACW262073 TA262073 JE262073 K262074 WVQ196537 WLU196537 WBY196537 VSC196537 VIG196537 UYK196537 UOO196537 UES196537 TUW196537 TLA196537 TBE196537 SRI196537 SHM196537 RXQ196537 RNU196537 RDY196537 QUC196537 QKG196537 QAK196537 PQO196537 PGS196537 OWW196537 ONA196537 ODE196537 NTI196537 NJM196537 MZQ196537 MPU196537 MFY196537 LWC196537 LMG196537 LCK196537 KSO196537 KIS196537 JYW196537 JPA196537 JFE196537 IVI196537 ILM196537 IBQ196537 HRU196537 HHY196537 GYC196537 GOG196537 GEK196537 FUO196537 FKS196537 FAW196537 ERA196537 EHE196537 DXI196537 DNM196537 DDQ196537 CTU196537 CJY196537 CAC196537 BQG196537 BGK196537 AWO196537 AMS196537 ACW196537 TA196537 JE196537 K196538 WVQ131001 WLU131001 WBY131001 VSC131001 VIG131001 UYK131001 UOO131001 UES131001 TUW131001 TLA131001 TBE131001 SRI131001 SHM131001 RXQ131001 RNU131001 RDY131001 QUC131001 QKG131001 QAK131001 PQO131001 PGS131001 OWW131001 ONA131001 ODE131001 NTI131001 NJM131001 MZQ131001 MPU131001 MFY131001 LWC131001 LMG131001 LCK131001 KSO131001 KIS131001 JYW131001 JPA131001 JFE131001 IVI131001 ILM131001 IBQ131001 HRU131001 HHY131001 GYC131001 GOG131001 GEK131001 FUO131001 FKS131001 FAW131001 ERA131001 EHE131001 DXI131001 DNM131001 DDQ131001 CTU131001 CJY131001 CAC131001 BQG131001 BGK131001 AWO131001 AMS131001 ACW131001 TA131001 JE131001 K131002 WVQ65465 WLU65465 WBY65465 VSC65465 VIG65465 UYK65465 UOO65465 UES65465 TUW65465 TLA65465 TBE65465 SRI65465 SHM65465 RXQ65465 RNU65465 RDY65465 QUC65465 QKG65465 QAK65465 PQO65465 PGS65465 OWW65465 ONA65465 ODE65465 NTI65465 NJM65465 MZQ65465 MPU65465 MFY65465 LWC65465 LMG65465 LCK65465 KSO65465 KIS65465 JYW65465 JPA65465 JFE65465 IVI65465 ILM65465 IBQ65465 HRU65465 HHY65465 GYC65465 GOG65465 GEK65465 FUO65465 FKS65465 FAW65465 ERA65465 EHE65465 DXI65465 DNM65465 DDQ65465 CTU65465 CJY65465 CAC65465 BQG65465 BGK65465 AWO65465 AMS65465 ACW65465 TA65465 JE65465 K65466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xr:uid="{407CE4F2-4E3E-47F5-9E32-A056176F1E44}">
      <formula1>$P$97:$P$121</formula1>
    </dataValidation>
    <dataValidation type="list" allowBlank="1" showInputMessage="1" showErrorMessage="1" sqref="K109 WVQ982973 WLU982973 WBY982973 VSC982973 VIG982973 UYK982973 UOO982973 UES982973 TUW982973 TLA982973 TBE982973 SRI982973 SHM982973 RXQ982973 RNU982973 RDY982973 QUC982973 QKG982973 QAK982973 PQO982973 PGS982973 OWW982973 ONA982973 ODE982973 NTI982973 NJM982973 MZQ982973 MPU982973 MFY982973 LWC982973 LMG982973 LCK982973 KSO982973 KIS982973 JYW982973 JPA982973 JFE982973 IVI982973 ILM982973 IBQ982973 HRU982973 HHY982973 GYC982973 GOG982973 GEK982973 FUO982973 FKS982973 FAW982973 ERA982973 EHE982973 DXI982973 DNM982973 DDQ982973 CTU982973 CJY982973 CAC982973 BQG982973 BGK982973 AWO982973 AMS982973 ACW982973 TA982973 JE982973 K982974 WVQ917437 WLU917437 WBY917437 VSC917437 VIG917437 UYK917437 UOO917437 UES917437 TUW917437 TLA917437 TBE917437 SRI917437 SHM917437 RXQ917437 RNU917437 RDY917437 QUC917437 QKG917437 QAK917437 PQO917437 PGS917437 OWW917437 ONA917437 ODE917437 NTI917437 NJM917437 MZQ917437 MPU917437 MFY917437 LWC917437 LMG917437 LCK917437 KSO917437 KIS917437 JYW917437 JPA917437 JFE917437 IVI917437 ILM917437 IBQ917437 HRU917437 HHY917437 GYC917437 GOG917437 GEK917437 FUO917437 FKS917437 FAW917437 ERA917437 EHE917437 DXI917437 DNM917437 DDQ917437 CTU917437 CJY917437 CAC917437 BQG917437 BGK917437 AWO917437 AMS917437 ACW917437 TA917437 JE917437 K917438 WVQ851901 WLU851901 WBY851901 VSC851901 VIG851901 UYK851901 UOO851901 UES851901 TUW851901 TLA851901 TBE851901 SRI851901 SHM851901 RXQ851901 RNU851901 RDY851901 QUC851901 QKG851901 QAK851901 PQO851901 PGS851901 OWW851901 ONA851901 ODE851901 NTI851901 NJM851901 MZQ851901 MPU851901 MFY851901 LWC851901 LMG851901 LCK851901 KSO851901 KIS851901 JYW851901 JPA851901 JFE851901 IVI851901 ILM851901 IBQ851901 HRU851901 HHY851901 GYC851901 GOG851901 GEK851901 FUO851901 FKS851901 FAW851901 ERA851901 EHE851901 DXI851901 DNM851901 DDQ851901 CTU851901 CJY851901 CAC851901 BQG851901 BGK851901 AWO851901 AMS851901 ACW851901 TA851901 JE851901 K851902 WVQ786365 WLU786365 WBY786365 VSC786365 VIG786365 UYK786365 UOO786365 UES786365 TUW786365 TLA786365 TBE786365 SRI786365 SHM786365 RXQ786365 RNU786365 RDY786365 QUC786365 QKG786365 QAK786365 PQO786365 PGS786365 OWW786365 ONA786365 ODE786365 NTI786365 NJM786365 MZQ786365 MPU786365 MFY786365 LWC786365 LMG786365 LCK786365 KSO786365 KIS786365 JYW786365 JPA786365 JFE786365 IVI786365 ILM786365 IBQ786365 HRU786365 HHY786365 GYC786365 GOG786365 GEK786365 FUO786365 FKS786365 FAW786365 ERA786365 EHE786365 DXI786365 DNM786365 DDQ786365 CTU786365 CJY786365 CAC786365 BQG786365 BGK786365 AWO786365 AMS786365 ACW786365 TA786365 JE786365 K786366 WVQ720829 WLU720829 WBY720829 VSC720829 VIG720829 UYK720829 UOO720829 UES720829 TUW720829 TLA720829 TBE720829 SRI720829 SHM720829 RXQ720829 RNU720829 RDY720829 QUC720829 QKG720829 QAK720829 PQO720829 PGS720829 OWW720829 ONA720829 ODE720829 NTI720829 NJM720829 MZQ720829 MPU720829 MFY720829 LWC720829 LMG720829 LCK720829 KSO720829 KIS720829 JYW720829 JPA720829 JFE720829 IVI720829 ILM720829 IBQ720829 HRU720829 HHY720829 GYC720829 GOG720829 GEK720829 FUO720829 FKS720829 FAW720829 ERA720829 EHE720829 DXI720829 DNM720829 DDQ720829 CTU720829 CJY720829 CAC720829 BQG720829 BGK720829 AWO720829 AMS720829 ACW720829 TA720829 JE720829 K720830 WVQ655293 WLU655293 WBY655293 VSC655293 VIG655293 UYK655293 UOO655293 UES655293 TUW655293 TLA655293 TBE655293 SRI655293 SHM655293 RXQ655293 RNU655293 RDY655293 QUC655293 QKG655293 QAK655293 PQO655293 PGS655293 OWW655293 ONA655293 ODE655293 NTI655293 NJM655293 MZQ655293 MPU655293 MFY655293 LWC655293 LMG655293 LCK655293 KSO655293 KIS655293 JYW655293 JPA655293 JFE655293 IVI655293 ILM655293 IBQ655293 HRU655293 HHY655293 GYC655293 GOG655293 GEK655293 FUO655293 FKS655293 FAW655293 ERA655293 EHE655293 DXI655293 DNM655293 DDQ655293 CTU655293 CJY655293 CAC655293 BQG655293 BGK655293 AWO655293 AMS655293 ACW655293 TA655293 JE655293 K655294 WVQ589757 WLU589757 WBY589757 VSC589757 VIG589757 UYK589757 UOO589757 UES589757 TUW589757 TLA589757 TBE589757 SRI589757 SHM589757 RXQ589757 RNU589757 RDY589757 QUC589757 QKG589757 QAK589757 PQO589757 PGS589757 OWW589757 ONA589757 ODE589757 NTI589757 NJM589757 MZQ589757 MPU589757 MFY589757 LWC589757 LMG589757 LCK589757 KSO589757 KIS589757 JYW589757 JPA589757 JFE589757 IVI589757 ILM589757 IBQ589757 HRU589757 HHY589757 GYC589757 GOG589757 GEK589757 FUO589757 FKS589757 FAW589757 ERA589757 EHE589757 DXI589757 DNM589757 DDQ589757 CTU589757 CJY589757 CAC589757 BQG589757 BGK589757 AWO589757 AMS589757 ACW589757 TA589757 JE589757 K589758 WVQ524221 WLU524221 WBY524221 VSC524221 VIG524221 UYK524221 UOO524221 UES524221 TUW524221 TLA524221 TBE524221 SRI524221 SHM524221 RXQ524221 RNU524221 RDY524221 QUC524221 QKG524221 QAK524221 PQO524221 PGS524221 OWW524221 ONA524221 ODE524221 NTI524221 NJM524221 MZQ524221 MPU524221 MFY524221 LWC524221 LMG524221 LCK524221 KSO524221 KIS524221 JYW524221 JPA524221 JFE524221 IVI524221 ILM524221 IBQ524221 HRU524221 HHY524221 GYC524221 GOG524221 GEK524221 FUO524221 FKS524221 FAW524221 ERA524221 EHE524221 DXI524221 DNM524221 DDQ524221 CTU524221 CJY524221 CAC524221 BQG524221 BGK524221 AWO524221 AMS524221 ACW524221 TA524221 JE524221 K524222 WVQ458685 WLU458685 WBY458685 VSC458685 VIG458685 UYK458685 UOO458685 UES458685 TUW458685 TLA458685 TBE458685 SRI458685 SHM458685 RXQ458685 RNU458685 RDY458685 QUC458685 QKG458685 QAK458685 PQO458685 PGS458685 OWW458685 ONA458685 ODE458685 NTI458685 NJM458685 MZQ458685 MPU458685 MFY458685 LWC458685 LMG458685 LCK458685 KSO458685 KIS458685 JYW458685 JPA458685 JFE458685 IVI458685 ILM458685 IBQ458685 HRU458685 HHY458685 GYC458685 GOG458685 GEK458685 FUO458685 FKS458685 FAW458685 ERA458685 EHE458685 DXI458685 DNM458685 DDQ458685 CTU458685 CJY458685 CAC458685 BQG458685 BGK458685 AWO458685 AMS458685 ACW458685 TA458685 JE458685 K458686 WVQ393149 WLU393149 WBY393149 VSC393149 VIG393149 UYK393149 UOO393149 UES393149 TUW393149 TLA393149 TBE393149 SRI393149 SHM393149 RXQ393149 RNU393149 RDY393149 QUC393149 QKG393149 QAK393149 PQO393149 PGS393149 OWW393149 ONA393149 ODE393149 NTI393149 NJM393149 MZQ393149 MPU393149 MFY393149 LWC393149 LMG393149 LCK393149 KSO393149 KIS393149 JYW393149 JPA393149 JFE393149 IVI393149 ILM393149 IBQ393149 HRU393149 HHY393149 GYC393149 GOG393149 GEK393149 FUO393149 FKS393149 FAW393149 ERA393149 EHE393149 DXI393149 DNM393149 DDQ393149 CTU393149 CJY393149 CAC393149 BQG393149 BGK393149 AWO393149 AMS393149 ACW393149 TA393149 JE393149 K393150 WVQ327613 WLU327613 WBY327613 VSC327613 VIG327613 UYK327613 UOO327613 UES327613 TUW327613 TLA327613 TBE327613 SRI327613 SHM327613 RXQ327613 RNU327613 RDY327613 QUC327613 QKG327613 QAK327613 PQO327613 PGS327613 OWW327613 ONA327613 ODE327613 NTI327613 NJM327613 MZQ327613 MPU327613 MFY327613 LWC327613 LMG327613 LCK327613 KSO327613 KIS327613 JYW327613 JPA327613 JFE327613 IVI327613 ILM327613 IBQ327613 HRU327613 HHY327613 GYC327613 GOG327613 GEK327613 FUO327613 FKS327613 FAW327613 ERA327613 EHE327613 DXI327613 DNM327613 DDQ327613 CTU327613 CJY327613 CAC327613 BQG327613 BGK327613 AWO327613 AMS327613 ACW327613 TA327613 JE327613 K327614 WVQ262077 WLU262077 WBY262077 VSC262077 VIG262077 UYK262077 UOO262077 UES262077 TUW262077 TLA262077 TBE262077 SRI262077 SHM262077 RXQ262077 RNU262077 RDY262077 QUC262077 QKG262077 QAK262077 PQO262077 PGS262077 OWW262077 ONA262077 ODE262077 NTI262077 NJM262077 MZQ262077 MPU262077 MFY262077 LWC262077 LMG262077 LCK262077 KSO262077 KIS262077 JYW262077 JPA262077 JFE262077 IVI262077 ILM262077 IBQ262077 HRU262077 HHY262077 GYC262077 GOG262077 GEK262077 FUO262077 FKS262077 FAW262077 ERA262077 EHE262077 DXI262077 DNM262077 DDQ262077 CTU262077 CJY262077 CAC262077 BQG262077 BGK262077 AWO262077 AMS262077 ACW262077 TA262077 JE262077 K262078 WVQ196541 WLU196541 WBY196541 VSC196541 VIG196541 UYK196541 UOO196541 UES196541 TUW196541 TLA196541 TBE196541 SRI196541 SHM196541 RXQ196541 RNU196541 RDY196541 QUC196541 QKG196541 QAK196541 PQO196541 PGS196541 OWW196541 ONA196541 ODE196541 NTI196541 NJM196541 MZQ196541 MPU196541 MFY196541 LWC196541 LMG196541 LCK196541 KSO196541 KIS196541 JYW196541 JPA196541 JFE196541 IVI196541 ILM196541 IBQ196541 HRU196541 HHY196541 GYC196541 GOG196541 GEK196541 FUO196541 FKS196541 FAW196541 ERA196541 EHE196541 DXI196541 DNM196541 DDQ196541 CTU196541 CJY196541 CAC196541 BQG196541 BGK196541 AWO196541 AMS196541 ACW196541 TA196541 JE196541 K196542 WVQ131005 WLU131005 WBY131005 VSC131005 VIG131005 UYK131005 UOO131005 UES131005 TUW131005 TLA131005 TBE131005 SRI131005 SHM131005 RXQ131005 RNU131005 RDY131005 QUC131005 QKG131005 QAK131005 PQO131005 PGS131005 OWW131005 ONA131005 ODE131005 NTI131005 NJM131005 MZQ131005 MPU131005 MFY131005 LWC131005 LMG131005 LCK131005 KSO131005 KIS131005 JYW131005 JPA131005 JFE131005 IVI131005 ILM131005 IBQ131005 HRU131005 HHY131005 GYC131005 GOG131005 GEK131005 FUO131005 FKS131005 FAW131005 ERA131005 EHE131005 DXI131005 DNM131005 DDQ131005 CTU131005 CJY131005 CAC131005 BQG131005 BGK131005 AWO131005 AMS131005 ACW131005 TA131005 JE131005 K131006 WVQ65469 WLU65469 WBY65469 VSC65469 VIG65469 UYK65469 UOO65469 UES65469 TUW65469 TLA65469 TBE65469 SRI65469 SHM65469 RXQ65469 RNU65469 RDY65469 QUC65469 QKG65469 QAK65469 PQO65469 PGS65469 OWW65469 ONA65469 ODE65469 NTI65469 NJM65469 MZQ65469 MPU65469 MFY65469 LWC65469 LMG65469 LCK65469 KSO65469 KIS65469 JYW65469 JPA65469 JFE65469 IVI65469 ILM65469 IBQ65469 HRU65469 HHY65469 GYC65469 GOG65469 GEK65469 FUO65469 FKS65469 FAW65469 ERA65469 EHE65469 DXI65469 DNM65469 DDQ65469 CTU65469 CJY65469 CAC65469 BQG65469 BGK65469 AWO65469 AMS65469 ACW65469 TA65469 JE65469 K65470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xr:uid="{391E15C0-7F0D-445B-ABDE-E2D2D313F3FD}">
      <formula1>$R$97:$R$121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17DC6-4059-4BBB-8041-A54E599A8BFF}">
  <dimension ref="B1:W130"/>
  <sheetViews>
    <sheetView showGridLines="0" showRowColHeaders="0" zoomScale="80" zoomScaleNormal="80" workbookViewId="0">
      <selection activeCell="B10" sqref="B10:C10"/>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hidden="1"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July</v>
      </c>
      <c r="G1" s="2">
        <f>K97</f>
        <v>2020</v>
      </c>
      <c r="H1" s="3"/>
      <c r="I1" s="182"/>
      <c r="J1" s="129"/>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50"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July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July 2020 Average is</v>
      </c>
      <c r="E10" s="384"/>
      <c r="F10" s="384"/>
      <c r="G10" s="43">
        <f>K102</f>
        <v>464</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-4.8380000000000001</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-10.127000000000001</v>
      </c>
      <c r="H21" s="375" t="e">
        <f>IF((ABS((#REF!-J102)*E21/100))&gt;0.1, (#REF!-J102)*E21/100, 0)</f>
        <v>#REF!</v>
      </c>
      <c r="I21" s="193"/>
    </row>
    <row r="22" spans="2:23" ht="21.75" customHeight="1" x14ac:dyDescent="0.3">
      <c r="B22" s="75" t="s">
        <v>67</v>
      </c>
      <c r="C22" s="76" t="s">
        <v>131</v>
      </c>
      <c r="D22" s="77">
        <v>6.85</v>
      </c>
      <c r="E22" s="77">
        <v>1</v>
      </c>
      <c r="F22" s="78">
        <f t="shared" si="0"/>
        <v>7.85</v>
      </c>
      <c r="G22" s="374">
        <f t="shared" si="1"/>
        <v>-10.127000000000001</v>
      </c>
      <c r="H22" s="375" t="e">
        <f>IF((ABS((#REF!-#REF!)*E22/100))&gt;0.1, (#REF!-#REF!)*E22/100, 0)</f>
        <v>#REF!</v>
      </c>
      <c r="I22" s="193"/>
    </row>
    <row r="23" spans="2:23" ht="21.75" customHeight="1" x14ac:dyDescent="0.3">
      <c r="B23" s="75" t="s">
        <v>69</v>
      </c>
      <c r="C23" s="76" t="s">
        <v>132</v>
      </c>
      <c r="D23" s="77">
        <v>6.85</v>
      </c>
      <c r="E23" s="77">
        <v>1</v>
      </c>
      <c r="F23" s="78">
        <f t="shared" si="0"/>
        <v>7.85</v>
      </c>
      <c r="G23" s="374">
        <f t="shared" si="1"/>
        <v>-10.127000000000001</v>
      </c>
      <c r="H23" s="375" t="e">
        <f>IF((ABS((#REF!-#REF!)*E23/100))&gt;0.1, (#REF!-#REF!)*E23/100, 0)</f>
        <v>#REF!</v>
      </c>
      <c r="I23" s="193"/>
    </row>
    <row r="24" spans="2:23" ht="21.75" customHeight="1" x14ac:dyDescent="0.3">
      <c r="B24" s="75" t="s">
        <v>71</v>
      </c>
      <c r="C24" s="76" t="s">
        <v>133</v>
      </c>
      <c r="D24" s="77">
        <v>6.85</v>
      </c>
      <c r="E24" s="77">
        <v>1</v>
      </c>
      <c r="F24" s="78">
        <f t="shared" si="0"/>
        <v>7.85</v>
      </c>
      <c r="G24" s="374">
        <f t="shared" si="1"/>
        <v>-10.127000000000001</v>
      </c>
      <c r="H24" s="375" t="e">
        <f>IF((ABS((#REF!-#REF!)*E24/100))&gt;0.1, (#REF!-#REF!)*E24/100, 0)</f>
        <v>#REF!</v>
      </c>
      <c r="I24" s="193"/>
    </row>
    <row r="25" spans="2:23" ht="21.75" customHeight="1" x14ac:dyDescent="0.3">
      <c r="B25" s="75" t="s">
        <v>73</v>
      </c>
      <c r="C25" s="76" t="s">
        <v>134</v>
      </c>
      <c r="D25" s="77">
        <v>8.25</v>
      </c>
      <c r="E25" s="77">
        <v>1</v>
      </c>
      <c r="F25" s="79">
        <f t="shared" si="0"/>
        <v>9.25</v>
      </c>
      <c r="G25" s="374">
        <f t="shared" si="1"/>
        <v>-11.933</v>
      </c>
      <c r="H25" s="375" t="e">
        <f>IF((ABS((#REF!-#REF!)*E25/100))&gt;0.1, (#REF!-#REF!)*E25/100, 0)</f>
        <v>#REF!</v>
      </c>
      <c r="I25" s="193"/>
    </row>
    <row r="26" spans="2:23" ht="21.75" customHeight="1" x14ac:dyDescent="0.3">
      <c r="B26" s="75" t="s">
        <v>75</v>
      </c>
      <c r="C26" s="76" t="s">
        <v>76</v>
      </c>
      <c r="D26" s="77">
        <v>6.2</v>
      </c>
      <c r="E26" s="77">
        <v>1</v>
      </c>
      <c r="F26" s="79">
        <f t="shared" si="0"/>
        <v>7.2</v>
      </c>
      <c r="G26" s="374">
        <f t="shared" si="1"/>
        <v>-9.2880000000000003</v>
      </c>
      <c r="H26" s="375" t="e">
        <f>IF((ABS((#REF!-#REF!)*E26/100))&gt;0.1, (#REF!-#REF!)*E26/100, 0)</f>
        <v>#REF!</v>
      </c>
      <c r="I26" s="193"/>
    </row>
    <row r="27" spans="2:23" ht="21.75" customHeight="1" x14ac:dyDescent="0.3">
      <c r="B27" s="75" t="s">
        <v>77</v>
      </c>
      <c r="C27" s="76" t="s">
        <v>78</v>
      </c>
      <c r="D27" s="77">
        <v>5.5</v>
      </c>
      <c r="E27" s="77">
        <v>1</v>
      </c>
      <c r="F27" s="78">
        <f t="shared" si="0"/>
        <v>6.5</v>
      </c>
      <c r="G27" s="374">
        <f t="shared" si="1"/>
        <v>-8.3849999999999998</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-7.6109999999999998</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-7.0949999999999998</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-9.9329999999999998</v>
      </c>
      <c r="H30" s="371" t="e">
        <f>IF((ABS((#REF!-#REF!)*E30/100))&gt;0.1, (#REF!-#REF!)*E30/100, 0)</f>
        <v>#REF!</v>
      </c>
      <c r="I30" s="193"/>
      <c r="J30" s="6"/>
      <c r="K30" s="6"/>
      <c r="L30" s="6"/>
      <c r="P30" s="6"/>
      <c r="Q30" s="6"/>
      <c r="R30" s="6"/>
      <c r="S30" s="6"/>
    </row>
    <row r="31" spans="2:23" ht="21.75" customHeight="1" x14ac:dyDescent="0.3">
      <c r="B31" s="87"/>
      <c r="C31" s="88"/>
      <c r="D31" s="89"/>
      <c r="E31" s="90"/>
      <c r="F31" s="91"/>
      <c r="G31" s="255"/>
      <c r="H31" s="255"/>
      <c r="I31" s="193"/>
      <c r="J31" s="6"/>
      <c r="K31" s="6"/>
      <c r="L31" s="6"/>
      <c r="P31" s="6"/>
      <c r="Q31" s="6"/>
      <c r="R31" s="6"/>
      <c r="S31" s="6"/>
    </row>
    <row r="32" spans="2:23" ht="21.75" customHeight="1" x14ac:dyDescent="0.3">
      <c r="B32" s="372" t="s">
        <v>85</v>
      </c>
      <c r="C32" s="372"/>
      <c r="D32" s="89"/>
      <c r="E32" s="90"/>
      <c r="F32" s="91"/>
      <c r="G32" s="255"/>
      <c r="H32" s="255"/>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53"/>
      <c r="E38" s="253"/>
      <c r="F38" s="95"/>
      <c r="G38" s="93"/>
      <c r="H38" s="93"/>
      <c r="I38" s="193"/>
      <c r="J38" s="6"/>
      <c r="K38" s="6"/>
      <c r="L38" s="6"/>
      <c r="P38" s="6"/>
      <c r="Q38" s="6"/>
      <c r="R38" s="6"/>
      <c r="S38" s="6"/>
    </row>
    <row r="39" spans="2:22" ht="21.75" customHeight="1" x14ac:dyDescent="0.3">
      <c r="B39" s="361" t="s">
        <v>92</v>
      </c>
      <c r="C39" s="361"/>
      <c r="D39" s="361"/>
      <c r="E39" s="199">
        <f>K105</f>
        <v>43952</v>
      </c>
      <c r="F39" s="97" t="s">
        <v>93</v>
      </c>
      <c r="G39" s="157">
        <f>K106</f>
        <v>326.10000000000002</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51" t="s">
        <v>96</v>
      </c>
      <c r="H42" s="252"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7.8399999999999997E-2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7.8399999999999997E-2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7.8399999999999997E-2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7.8399999999999997E-2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7.8399999999999997E-2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7.8399999999999997E-2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7.8399999999999997E-2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7.8399999999999997E-2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7.8399999999999997E-2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7.8399999999999997E-2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7.8399999999999997E-2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-9.0299999999999994</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-9.0299999999999994</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-9.0299999999999994</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($-4.838) =</v>
      </c>
      <c r="D74" s="123">
        <f>(45+G20)</f>
        <v>40.161999999999999</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0.0784 =</v>
      </c>
      <c r="D76" s="167">
        <f>(45*H43)</f>
        <v>3.528</v>
      </c>
      <c r="E76" s="36"/>
      <c r="F76" s="36"/>
      <c r="G76" s="36"/>
      <c r="H76" s="36"/>
      <c r="I76" s="197"/>
    </row>
    <row r="77" spans="2:23" s="119" customFormat="1" ht="33" customHeight="1" x14ac:dyDescent="0.35">
      <c r="C77" s="349" t="str">
        <f>CONCATENATE("$",D76," x 96.25% (Difference of 100% Material Minus Total % Asphalt + Fuel Allowance) =")</f>
        <v>$3.528 x 96.25% (Difference of 100% Material Minus Total % Asphalt + Fuel Allowance) =</v>
      </c>
      <c r="D77" s="349"/>
      <c r="E77" s="349"/>
      <c r="F77" s="349"/>
      <c r="G77" s="349"/>
      <c r="H77" s="123">
        <f>D76*96.25/100</f>
        <v>3.3959999999999999</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54" t="str">
        <f>CONCATENATE("$",D74," + $",H77, "  =")</f>
        <v>$40.162 + $3.396  =</v>
      </c>
      <c r="D79" s="125">
        <f>D74+H77</f>
        <v>43.558</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($-9.03) =</v>
      </c>
      <c r="D90" s="123">
        <f>(45+G59)</f>
        <v>35.97</v>
      </c>
      <c r="E90" s="36"/>
      <c r="F90" s="36"/>
      <c r="G90" s="36"/>
      <c r="H90" s="36"/>
      <c r="I90" s="197"/>
    </row>
    <row r="91" spans="2:22" s="119" customFormat="1" ht="40.5" customHeight="1" x14ac:dyDescent="0.4">
      <c r="B91" s="325" t="s">
        <v>121</v>
      </c>
      <c r="C91" s="325"/>
      <c r="D91" s="126">
        <f>D90</f>
        <v>35.97</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43</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464</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43952</v>
      </c>
      <c r="M105" s="26" t="s">
        <v>46</v>
      </c>
      <c r="N105" s="33">
        <v>578</v>
      </c>
      <c r="P105" s="312"/>
      <c r="Q105" s="315"/>
      <c r="R105" s="34">
        <v>43891</v>
      </c>
      <c r="S105" s="319"/>
      <c r="U105" s="47"/>
    </row>
    <row r="106" spans="10:21" ht="18" customHeight="1" thickBot="1" x14ac:dyDescent="0.3">
      <c r="J106" s="51" t="s">
        <v>45</v>
      </c>
      <c r="K106" s="52">
        <v>326.10000000000002</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44013</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v>464</v>
      </c>
      <c r="P118" s="6" t="s">
        <v>42</v>
      </c>
      <c r="Q118" s="80">
        <v>302.39999999999998</v>
      </c>
      <c r="R118" s="6" t="s">
        <v>42</v>
      </c>
      <c r="S118" s="6"/>
    </row>
    <row r="119" spans="10:19" ht="15.5" x14ac:dyDescent="0.25">
      <c r="J119" s="6"/>
      <c r="K119" s="6"/>
      <c r="M119" s="26" t="s">
        <v>46</v>
      </c>
      <c r="N119" s="33"/>
    </row>
    <row r="120" spans="10:19" ht="15.5" x14ac:dyDescent="0.25">
      <c r="M120" s="26" t="s">
        <v>49</v>
      </c>
      <c r="N120" s="33"/>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password="C15A" sheet="1" formatColumns="0" formatRows="0"/>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Q112:Q114"/>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06:Q108"/>
    <mergeCell ref="P109:P111"/>
    <mergeCell ref="Q109:Q111"/>
    <mergeCell ref="P112:P114"/>
  </mergeCells>
  <dataValidations count="8">
    <dataValidation type="list" allowBlank="1" showInputMessage="1" showErrorMessage="1" sqref="K102" xr:uid="{BB836FC3-B1CB-4457-99E3-A0F2B2E9482D}">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CE8CD8C7-3ACC-4A18-A87C-0543470E2D45}">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4E4E734A-0F29-4E6E-85EE-3B3250D67A6C}">
      <formula1>$N$98:$N$109</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4A9AF353-DC42-47DC-B6A6-872B3E6C95E9}">
      <formula1>$R$97:$R$118</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E6CEC208-E45C-4BAF-A6B9-2D0DD6FED8FE}">
      <formula1>$P$97:$P$118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216214E0-94CA-4E9E-894E-D4320BA53203}">
      <formula1>$M$98:$M$109</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3E0A83A4-E0EA-4116-8CC0-DF6C70795221}">
      <formula1>$Q$97:$Q$118</formula1>
    </dataValidation>
    <dataValidation type="list" allowBlank="1" showInputMessage="1" showErrorMessage="1" sqref="K97" xr:uid="{DC4F72F6-6846-4AF9-9242-95A31E689F90}">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EE353-42CD-4355-8848-D07BB06E8DBB}">
  <dimension ref="B1:W130"/>
  <sheetViews>
    <sheetView showGridLines="0" showRowColHeaders="0" zoomScale="80" zoomScaleNormal="80" workbookViewId="0">
      <selection activeCell="J1" sqref="J1:U1048576"/>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90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90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90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90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90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90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90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90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90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90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90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90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90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90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90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90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90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90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90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90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90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90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90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90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90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90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90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90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90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90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90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90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90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90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90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90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90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90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90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90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90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90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90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90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90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90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90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90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90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90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90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90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90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90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90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90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90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90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90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90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90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90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90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90625" style="6"/>
  </cols>
  <sheetData>
    <row r="1" spans="2:23" ht="42.75" customHeight="1" thickBot="1" x14ac:dyDescent="0.3">
      <c r="B1" s="386" t="s">
        <v>0</v>
      </c>
      <c r="C1" s="387"/>
      <c r="D1" s="387"/>
      <c r="E1" s="1" t="s">
        <v>1</v>
      </c>
      <c r="F1" s="2" t="str">
        <f>K98</f>
        <v>June</v>
      </c>
      <c r="G1" s="2">
        <f>K97</f>
        <v>2020</v>
      </c>
      <c r="H1" s="3"/>
      <c r="I1" s="182"/>
      <c r="J1" s="129"/>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48"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June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June 2020 Average is</v>
      </c>
      <c r="E10" s="384"/>
      <c r="F10" s="384"/>
      <c r="G10" s="43">
        <f>K102</f>
        <v>471</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-4.5750000000000002</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-9.577</v>
      </c>
      <c r="H21" s="375" t="e">
        <f>IF((ABS((#REF!-J102)*E21/100))&gt;0.1, (#REF!-J102)*E21/100, 0)</f>
        <v>#REF!</v>
      </c>
      <c r="I21" s="193"/>
    </row>
    <row r="22" spans="2:23" ht="21.75" customHeight="1" x14ac:dyDescent="0.3">
      <c r="B22" s="75" t="s">
        <v>67</v>
      </c>
      <c r="C22" s="76" t="s">
        <v>131</v>
      </c>
      <c r="D22" s="77">
        <v>6.85</v>
      </c>
      <c r="E22" s="77">
        <v>1</v>
      </c>
      <c r="F22" s="78">
        <f t="shared" si="0"/>
        <v>7.85</v>
      </c>
      <c r="G22" s="374">
        <f t="shared" si="1"/>
        <v>-9.577</v>
      </c>
      <c r="H22" s="375" t="e">
        <f>IF((ABS((#REF!-#REF!)*E22/100))&gt;0.1, (#REF!-#REF!)*E22/100, 0)</f>
        <v>#REF!</v>
      </c>
      <c r="I22" s="193"/>
    </row>
    <row r="23" spans="2:23" ht="21.75" customHeight="1" x14ac:dyDescent="0.3">
      <c r="B23" s="75" t="s">
        <v>69</v>
      </c>
      <c r="C23" s="76" t="s">
        <v>132</v>
      </c>
      <c r="D23" s="77">
        <v>6.85</v>
      </c>
      <c r="E23" s="77">
        <v>1</v>
      </c>
      <c r="F23" s="78">
        <f t="shared" si="0"/>
        <v>7.85</v>
      </c>
      <c r="G23" s="374">
        <f t="shared" si="1"/>
        <v>-9.577</v>
      </c>
      <c r="H23" s="375" t="e">
        <f>IF((ABS((#REF!-#REF!)*E23/100))&gt;0.1, (#REF!-#REF!)*E23/100, 0)</f>
        <v>#REF!</v>
      </c>
      <c r="I23" s="193"/>
    </row>
    <row r="24" spans="2:23" ht="21.75" customHeight="1" x14ac:dyDescent="0.3">
      <c r="B24" s="75" t="s">
        <v>71</v>
      </c>
      <c r="C24" s="76" t="s">
        <v>133</v>
      </c>
      <c r="D24" s="77">
        <v>6.85</v>
      </c>
      <c r="E24" s="77">
        <v>1</v>
      </c>
      <c r="F24" s="78">
        <f t="shared" si="0"/>
        <v>7.85</v>
      </c>
      <c r="G24" s="374">
        <f t="shared" si="1"/>
        <v>-9.577</v>
      </c>
      <c r="H24" s="375" t="e">
        <f>IF((ABS((#REF!-#REF!)*E24/100))&gt;0.1, (#REF!-#REF!)*E24/100, 0)</f>
        <v>#REF!</v>
      </c>
      <c r="I24" s="193"/>
    </row>
    <row r="25" spans="2:23" ht="21.75" customHeight="1" x14ac:dyDescent="0.3">
      <c r="B25" s="75" t="s">
        <v>73</v>
      </c>
      <c r="C25" s="76" t="s">
        <v>134</v>
      </c>
      <c r="D25" s="77">
        <v>8.25</v>
      </c>
      <c r="E25" s="77">
        <v>1</v>
      </c>
      <c r="F25" s="79">
        <f t="shared" si="0"/>
        <v>9.25</v>
      </c>
      <c r="G25" s="374">
        <f t="shared" si="1"/>
        <v>-11.285</v>
      </c>
      <c r="H25" s="375" t="e">
        <f>IF((ABS((#REF!-#REF!)*E25/100))&gt;0.1, (#REF!-#REF!)*E25/100, 0)</f>
        <v>#REF!</v>
      </c>
      <c r="I25" s="193"/>
    </row>
    <row r="26" spans="2:23" ht="21.75" customHeight="1" x14ac:dyDescent="0.3">
      <c r="B26" s="75" t="s">
        <v>75</v>
      </c>
      <c r="C26" s="76" t="s">
        <v>76</v>
      </c>
      <c r="D26" s="77">
        <v>6.2</v>
      </c>
      <c r="E26" s="77">
        <v>1</v>
      </c>
      <c r="F26" s="79">
        <f t="shared" si="0"/>
        <v>7.2</v>
      </c>
      <c r="G26" s="374">
        <f t="shared" si="1"/>
        <v>-8.7840000000000007</v>
      </c>
      <c r="H26" s="375" t="e">
        <f>IF((ABS((#REF!-#REF!)*E26/100))&gt;0.1, (#REF!-#REF!)*E26/100, 0)</f>
        <v>#REF!</v>
      </c>
      <c r="I26" s="193"/>
    </row>
    <row r="27" spans="2:23" ht="21.75" customHeight="1" x14ac:dyDescent="0.3">
      <c r="B27" s="75" t="s">
        <v>77</v>
      </c>
      <c r="C27" s="76" t="s">
        <v>78</v>
      </c>
      <c r="D27" s="77">
        <v>5.5</v>
      </c>
      <c r="E27" s="77">
        <v>1</v>
      </c>
      <c r="F27" s="78">
        <f t="shared" si="0"/>
        <v>6.5</v>
      </c>
      <c r="G27" s="374">
        <f t="shared" si="1"/>
        <v>-7.93</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-7.1980000000000004</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-6.71</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-9.3940000000000001</v>
      </c>
      <c r="H30" s="371" t="e">
        <f>IF((ABS((#REF!-#REF!)*E30/100))&gt;0.1, (#REF!-#REF!)*E30/100, 0)</f>
        <v>#REF!</v>
      </c>
      <c r="I30" s="193"/>
      <c r="J30" s="6"/>
      <c r="K30" s="6"/>
      <c r="L30" s="6"/>
      <c r="P30" s="6"/>
      <c r="Q30" s="6"/>
      <c r="R30" s="6"/>
      <c r="S30" s="6"/>
    </row>
    <row r="31" spans="2:23" ht="21.75" customHeight="1" x14ac:dyDescent="0.3">
      <c r="B31" s="87"/>
      <c r="C31" s="88"/>
      <c r="D31" s="89"/>
      <c r="E31" s="90"/>
      <c r="F31" s="91"/>
      <c r="G31" s="249"/>
      <c r="H31" s="249"/>
      <c r="I31" s="193"/>
      <c r="J31" s="6"/>
      <c r="K31" s="6"/>
      <c r="L31" s="6"/>
      <c r="P31" s="6"/>
      <c r="Q31" s="6"/>
      <c r="R31" s="6"/>
      <c r="S31" s="6"/>
    </row>
    <row r="32" spans="2:23" ht="21.75" customHeight="1" x14ac:dyDescent="0.3">
      <c r="B32" s="372" t="s">
        <v>85</v>
      </c>
      <c r="C32" s="372"/>
      <c r="D32" s="89"/>
      <c r="E32" s="90"/>
      <c r="F32" s="91"/>
      <c r="G32" s="249"/>
      <c r="H32" s="249"/>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45"/>
      <c r="E38" s="245"/>
      <c r="F38" s="95"/>
      <c r="G38" s="93"/>
      <c r="H38" s="93"/>
      <c r="I38" s="193"/>
      <c r="J38" s="6"/>
      <c r="K38" s="6"/>
      <c r="L38" s="6"/>
      <c r="P38" s="6"/>
      <c r="Q38" s="6"/>
      <c r="R38" s="6"/>
      <c r="S38" s="6"/>
    </row>
    <row r="39" spans="2:22" ht="21.75" customHeight="1" x14ac:dyDescent="0.3">
      <c r="B39" s="361" t="s">
        <v>92</v>
      </c>
      <c r="C39" s="361"/>
      <c r="D39" s="361"/>
      <c r="E39" s="199">
        <f>K105</f>
        <v>43862</v>
      </c>
      <c r="F39" s="97" t="s">
        <v>93</v>
      </c>
      <c r="G39" s="157">
        <f>K106</f>
        <v>324.39999999999998</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46" t="s">
        <v>96</v>
      </c>
      <c r="H42" s="247"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7.2800000000000004E-2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7.2800000000000004E-2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7.2800000000000004E-2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7.2800000000000004E-2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7.2800000000000004E-2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7.2800000000000004E-2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7.2800000000000004E-2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7.2800000000000004E-2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7.2800000000000004E-2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7.2800000000000004E-2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7.2800000000000004E-2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-8.5399999999999991</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-8.5399999999999991</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-8.5399999999999991</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($-4.575) =</v>
      </c>
      <c r="D74" s="123">
        <f>(45+G20)</f>
        <v>40.424999999999997</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0.0728 =</v>
      </c>
      <c r="D76" s="167">
        <f>(45*H43)</f>
        <v>3.2759999999999998</v>
      </c>
      <c r="E76" s="36"/>
      <c r="F76" s="36"/>
      <c r="G76" s="36"/>
      <c r="H76" s="36"/>
      <c r="I76" s="197"/>
    </row>
    <row r="77" spans="2:23" s="119" customFormat="1" ht="33" customHeight="1" x14ac:dyDescent="0.35">
      <c r="C77" s="349" t="str">
        <f>CONCATENATE("$",D76," x 96.25% (Difference of 100% Material Minus Total % Asphalt + Fuel Allowance) =")</f>
        <v>$3.276 x 96.25% (Difference of 100% Material Minus Total % Asphalt + Fuel Allowance) =</v>
      </c>
      <c r="D77" s="349"/>
      <c r="E77" s="349"/>
      <c r="F77" s="349"/>
      <c r="G77" s="349"/>
      <c r="H77" s="123">
        <f>D76*96.25/100</f>
        <v>3.153</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44" t="str">
        <f>CONCATENATE("$",D74," + $",H77, "  =")</f>
        <v>$40.425 + $3.153  =</v>
      </c>
      <c r="D79" s="125">
        <f>D74+H77</f>
        <v>43.578000000000003</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($-8.54) =</v>
      </c>
      <c r="D90" s="123">
        <f>(45+G59)</f>
        <v>36.46</v>
      </c>
      <c r="E90" s="36"/>
      <c r="F90" s="36"/>
      <c r="G90" s="36"/>
      <c r="H90" s="36"/>
      <c r="I90" s="197"/>
    </row>
    <row r="91" spans="2:22" s="119" customFormat="1" ht="40.5" customHeight="1" x14ac:dyDescent="0.4">
      <c r="B91" s="325" t="s">
        <v>121</v>
      </c>
      <c r="C91" s="325"/>
      <c r="D91" s="126">
        <f>D90</f>
        <v>36.46</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20</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471</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43862</v>
      </c>
      <c r="M105" s="26" t="s">
        <v>46</v>
      </c>
      <c r="N105" s="33">
        <v>578</v>
      </c>
      <c r="P105" s="312"/>
      <c r="Q105" s="315"/>
      <c r="R105" s="34">
        <v>43891</v>
      </c>
      <c r="S105" s="319"/>
      <c r="U105" s="47"/>
    </row>
    <row r="106" spans="10:21" ht="18" customHeight="1" thickBot="1" x14ac:dyDescent="0.3">
      <c r="J106" s="51" t="s">
        <v>45</v>
      </c>
      <c r="K106" s="52">
        <v>324.39999999999998</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43922</v>
      </c>
      <c r="L109" s="6"/>
      <c r="M109" s="61" t="s">
        <v>56</v>
      </c>
      <c r="N109" s="219">
        <v>502</v>
      </c>
      <c r="P109" s="310">
        <v>43952</v>
      </c>
      <c r="Q109" s="313"/>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c r="P118" s="6" t="s">
        <v>42</v>
      </c>
      <c r="Q118" s="80">
        <v>302.39999999999998</v>
      </c>
      <c r="R118" s="6" t="s">
        <v>42</v>
      </c>
      <c r="S118" s="6"/>
    </row>
    <row r="119" spans="10:19" ht="15.5" x14ac:dyDescent="0.25">
      <c r="J119" s="6"/>
      <c r="K119" s="6"/>
      <c r="M119" s="26" t="s">
        <v>46</v>
      </c>
      <c r="N119" s="33"/>
    </row>
    <row r="120" spans="10:19" ht="15.5" x14ac:dyDescent="0.25">
      <c r="M120" s="26" t="s">
        <v>49</v>
      </c>
      <c r="N120" s="33"/>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password="C69A" sheet="1" formatColumns="0" formatRows="0"/>
  <mergeCells count="97">
    <mergeCell ref="Q106:Q108"/>
    <mergeCell ref="P109:P111"/>
    <mergeCell ref="Q109:Q111"/>
    <mergeCell ref="P112:P114"/>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12:Q114"/>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82EDAA95-008A-4882-9FC9-F1CC57A8F11C}">
      <formula1>"2019, 2020, 2021"</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87356AE4-FCE1-484F-A625-47AB426366BD}">
      <formula1>$Q$97:$Q$118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4629D666-07AB-4298-9BD9-E6815AFED685}">
      <formula1>$M$98:$M$109</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4F465726-3735-4B12-A552-9747BF4967F3}">
      <formula1>$P$97:$P$118</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E91119A6-AE2B-46D5-978B-815490FDFD0E}">
      <formula1>$R$97:$R$118</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AB7BE4E3-FCC3-49EC-83B6-CE1BD053BE02}">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6FB3AD6B-BFC8-4D64-9C89-C6CE0B5A6758}">
      <formula1>$N$96:$N$96</formula1>
    </dataValidation>
    <dataValidation type="list" allowBlank="1" showInputMessage="1" showErrorMessage="1" sqref="K102" xr:uid="{0716607F-28DB-4009-9112-238B46382700}">
      <formula1>$N$96:$N$130</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279BE-CE84-4FFD-A960-D9E491C43105}">
  <dimension ref="B1:W130"/>
  <sheetViews>
    <sheetView showGridLines="0" showRowColHeaders="0" zoomScale="80" zoomScaleNormal="80" workbookViewId="0">
      <selection activeCell="AD17" sqref="AD17"/>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90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90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90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90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90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90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90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90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90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90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90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90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90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90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90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90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90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90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90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90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90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90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90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90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90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90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90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90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90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90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90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90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90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90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90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90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90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90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90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90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90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90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90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90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90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90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90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90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90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90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90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90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90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90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90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90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90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90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90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90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90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90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90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90625" style="6"/>
  </cols>
  <sheetData>
    <row r="1" spans="2:23" ht="42.75" customHeight="1" thickBot="1" x14ac:dyDescent="0.3">
      <c r="B1" s="386" t="s">
        <v>0</v>
      </c>
      <c r="C1" s="387"/>
      <c r="D1" s="387"/>
      <c r="E1" s="1" t="s">
        <v>1</v>
      </c>
      <c r="F1" s="2" t="str">
        <f>K98</f>
        <v>May</v>
      </c>
      <c r="G1" s="2">
        <f>K97</f>
        <v>2020</v>
      </c>
      <c r="H1" s="3"/>
      <c r="I1" s="182"/>
      <c r="J1" s="129"/>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42"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May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May 2020 Average is</v>
      </c>
      <c r="E10" s="384"/>
      <c r="F10" s="384"/>
      <c r="G10" s="43">
        <f>K102</f>
        <v>496</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-3.6379999999999999</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-7.6150000000000002</v>
      </c>
      <c r="H21" s="375" t="e">
        <f>IF((ABS((#REF!-J102)*E21/100))&gt;0.1, (#REF!-J102)*E21/100, 0)</f>
        <v>#REF!</v>
      </c>
      <c r="I21" s="193"/>
    </row>
    <row r="22" spans="2:23" ht="21.75" customHeight="1" x14ac:dyDescent="0.3">
      <c r="B22" s="75" t="s">
        <v>67</v>
      </c>
      <c r="C22" s="76" t="s">
        <v>131</v>
      </c>
      <c r="D22" s="77">
        <v>6.85</v>
      </c>
      <c r="E22" s="77">
        <v>1</v>
      </c>
      <c r="F22" s="78">
        <f t="shared" si="0"/>
        <v>7.85</v>
      </c>
      <c r="G22" s="374">
        <f t="shared" si="1"/>
        <v>-7.6150000000000002</v>
      </c>
      <c r="H22" s="375" t="e">
        <f>IF((ABS((#REF!-#REF!)*E22/100))&gt;0.1, (#REF!-#REF!)*E22/100, 0)</f>
        <v>#REF!</v>
      </c>
      <c r="I22" s="193"/>
    </row>
    <row r="23" spans="2:23" ht="21.75" customHeight="1" x14ac:dyDescent="0.3">
      <c r="B23" s="75" t="s">
        <v>69</v>
      </c>
      <c r="C23" s="76" t="s">
        <v>132</v>
      </c>
      <c r="D23" s="77">
        <v>6.85</v>
      </c>
      <c r="E23" s="77">
        <v>1</v>
      </c>
      <c r="F23" s="78">
        <f t="shared" si="0"/>
        <v>7.85</v>
      </c>
      <c r="G23" s="374">
        <f t="shared" si="1"/>
        <v>-7.6150000000000002</v>
      </c>
      <c r="H23" s="375" t="e">
        <f>IF((ABS((#REF!-#REF!)*E23/100))&gt;0.1, (#REF!-#REF!)*E23/100, 0)</f>
        <v>#REF!</v>
      </c>
      <c r="I23" s="193"/>
    </row>
    <row r="24" spans="2:23" ht="21.75" customHeight="1" x14ac:dyDescent="0.3">
      <c r="B24" s="75" t="s">
        <v>71</v>
      </c>
      <c r="C24" s="76" t="s">
        <v>133</v>
      </c>
      <c r="D24" s="77">
        <v>6.85</v>
      </c>
      <c r="E24" s="77">
        <v>1</v>
      </c>
      <c r="F24" s="78">
        <f t="shared" si="0"/>
        <v>7.85</v>
      </c>
      <c r="G24" s="374">
        <f t="shared" si="1"/>
        <v>-7.6150000000000002</v>
      </c>
      <c r="H24" s="375" t="e">
        <f>IF((ABS((#REF!-#REF!)*E24/100))&gt;0.1, (#REF!-#REF!)*E24/100, 0)</f>
        <v>#REF!</v>
      </c>
      <c r="I24" s="193"/>
    </row>
    <row r="25" spans="2:23" ht="21.75" customHeight="1" x14ac:dyDescent="0.3">
      <c r="B25" s="75" t="s">
        <v>73</v>
      </c>
      <c r="C25" s="76" t="s">
        <v>134</v>
      </c>
      <c r="D25" s="77">
        <v>8.25</v>
      </c>
      <c r="E25" s="77">
        <v>1</v>
      </c>
      <c r="F25" s="79">
        <f t="shared" si="0"/>
        <v>9.25</v>
      </c>
      <c r="G25" s="374">
        <f t="shared" si="1"/>
        <v>-8.9730000000000008</v>
      </c>
      <c r="H25" s="375" t="e">
        <f>IF((ABS((#REF!-#REF!)*E25/100))&gt;0.1, (#REF!-#REF!)*E25/100, 0)</f>
        <v>#REF!</v>
      </c>
      <c r="I25" s="193"/>
    </row>
    <row r="26" spans="2:23" ht="21.75" customHeight="1" x14ac:dyDescent="0.3">
      <c r="B26" s="75" t="s">
        <v>75</v>
      </c>
      <c r="C26" s="76" t="s">
        <v>76</v>
      </c>
      <c r="D26" s="77">
        <v>6.2</v>
      </c>
      <c r="E26" s="77">
        <v>1</v>
      </c>
      <c r="F26" s="79">
        <f t="shared" si="0"/>
        <v>7.2</v>
      </c>
      <c r="G26" s="374">
        <f t="shared" si="1"/>
        <v>-6.984</v>
      </c>
      <c r="H26" s="375" t="e">
        <f>IF((ABS((#REF!-#REF!)*E26/100))&gt;0.1, (#REF!-#REF!)*E26/100, 0)</f>
        <v>#REF!</v>
      </c>
      <c r="I26" s="193"/>
    </row>
    <row r="27" spans="2:23" ht="21.75" customHeight="1" x14ac:dyDescent="0.3">
      <c r="B27" s="75" t="s">
        <v>77</v>
      </c>
      <c r="C27" s="76" t="s">
        <v>78</v>
      </c>
      <c r="D27" s="77">
        <v>5.5</v>
      </c>
      <c r="E27" s="77">
        <v>1</v>
      </c>
      <c r="F27" s="78">
        <f t="shared" si="0"/>
        <v>6.5</v>
      </c>
      <c r="G27" s="374">
        <f t="shared" si="1"/>
        <v>-6.3049999999999997</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-5.7229999999999999</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-5.335</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-7.4690000000000003</v>
      </c>
      <c r="H30" s="371" t="e">
        <f>IF((ABS((#REF!-#REF!)*E30/100))&gt;0.1, (#REF!-#REF!)*E30/100, 0)</f>
        <v>#REF!</v>
      </c>
      <c r="I30" s="193"/>
      <c r="J30" s="6"/>
      <c r="K30" s="6"/>
      <c r="L30" s="6"/>
      <c r="P30" s="6"/>
      <c r="Q30" s="6"/>
      <c r="R30" s="6"/>
      <c r="S30" s="6"/>
    </row>
    <row r="31" spans="2:23" ht="21.75" customHeight="1" x14ac:dyDescent="0.3">
      <c r="B31" s="87"/>
      <c r="C31" s="88"/>
      <c r="D31" s="89"/>
      <c r="E31" s="90"/>
      <c r="F31" s="91"/>
      <c r="G31" s="243"/>
      <c r="H31" s="243"/>
      <c r="I31" s="193"/>
      <c r="J31" s="6"/>
      <c r="K31" s="6"/>
      <c r="L31" s="6"/>
      <c r="P31" s="6"/>
      <c r="Q31" s="6"/>
      <c r="R31" s="6"/>
      <c r="S31" s="6"/>
    </row>
    <row r="32" spans="2:23" ht="21.75" customHeight="1" x14ac:dyDescent="0.3">
      <c r="B32" s="372" t="s">
        <v>85</v>
      </c>
      <c r="C32" s="372"/>
      <c r="D32" s="89"/>
      <c r="E32" s="90"/>
      <c r="F32" s="91"/>
      <c r="G32" s="243"/>
      <c r="H32" s="243"/>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39"/>
      <c r="E38" s="239"/>
      <c r="F38" s="95"/>
      <c r="G38" s="93"/>
      <c r="H38" s="93"/>
      <c r="I38" s="193"/>
      <c r="J38" s="6"/>
      <c r="K38" s="6"/>
      <c r="L38" s="6"/>
      <c r="P38" s="6"/>
      <c r="Q38" s="6"/>
      <c r="R38" s="6"/>
      <c r="S38" s="6"/>
    </row>
    <row r="39" spans="2:22" ht="21.75" customHeight="1" x14ac:dyDescent="0.3">
      <c r="B39" s="361" t="s">
        <v>92</v>
      </c>
      <c r="C39" s="361"/>
      <c r="D39" s="361"/>
      <c r="E39" s="199">
        <f>K105</f>
        <v>43862</v>
      </c>
      <c r="F39" s="97" t="s">
        <v>93</v>
      </c>
      <c r="G39" s="157">
        <f>K106</f>
        <v>324.39999999999998</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40" t="s">
        <v>96</v>
      </c>
      <c r="H42" s="241"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7.2800000000000004E-2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7.2800000000000004E-2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7.2800000000000004E-2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7.2800000000000004E-2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7.2800000000000004E-2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7.2800000000000004E-2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7.2800000000000004E-2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7.2800000000000004E-2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7.2800000000000004E-2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7.2800000000000004E-2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7.2800000000000004E-2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-6.79</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-6.79</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-6.79</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($-3.638) =</v>
      </c>
      <c r="D74" s="123">
        <f>(45+G20)</f>
        <v>41.362000000000002</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0.0728 =</v>
      </c>
      <c r="D76" s="167">
        <f>(45*H43)</f>
        <v>3.2759999999999998</v>
      </c>
      <c r="E76" s="36"/>
      <c r="F76" s="36"/>
      <c r="G76" s="36"/>
      <c r="H76" s="36"/>
      <c r="I76" s="197"/>
    </row>
    <row r="77" spans="2:23" s="119" customFormat="1" ht="33" customHeight="1" x14ac:dyDescent="0.35">
      <c r="C77" s="349" t="str">
        <f>CONCATENATE("$",D76," x 96.25% (Difference of 100% Material Minus Total % Asphalt + Fuel Allowance) =")</f>
        <v>$3.276 x 96.25% (Difference of 100% Material Minus Total % Asphalt + Fuel Allowance) =</v>
      </c>
      <c r="D77" s="349"/>
      <c r="E77" s="349"/>
      <c r="F77" s="349"/>
      <c r="G77" s="349"/>
      <c r="H77" s="123">
        <f>D76*96.25/100</f>
        <v>3.153</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38" t="str">
        <f>CONCATENATE("$",D74," + $",H77, "  =")</f>
        <v>$41.362 + $3.153  =</v>
      </c>
      <c r="D79" s="125">
        <f>D74+H77</f>
        <v>44.515000000000001</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($-6.79) =</v>
      </c>
      <c r="D90" s="123">
        <f>(45+G59)</f>
        <v>38.21</v>
      </c>
      <c r="E90" s="36"/>
      <c r="F90" s="36"/>
      <c r="G90" s="36"/>
      <c r="H90" s="36"/>
      <c r="I90" s="197"/>
    </row>
    <row r="91" spans="2:22" s="119" customFormat="1" ht="40.5" customHeight="1" x14ac:dyDescent="0.4">
      <c r="B91" s="325" t="s">
        <v>121</v>
      </c>
      <c r="C91" s="325"/>
      <c r="D91" s="126">
        <f>D90</f>
        <v>38.21</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38</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496</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43862</v>
      </c>
      <c r="M105" s="26" t="s">
        <v>46</v>
      </c>
      <c r="N105" s="33">
        <v>578</v>
      </c>
      <c r="P105" s="312"/>
      <c r="Q105" s="315"/>
      <c r="R105" s="34">
        <v>43891</v>
      </c>
      <c r="S105" s="319"/>
      <c r="U105" s="47"/>
    </row>
    <row r="106" spans="10:21" ht="18" customHeight="1" thickBot="1" x14ac:dyDescent="0.3">
      <c r="J106" s="51" t="s">
        <v>45</v>
      </c>
      <c r="K106" s="52">
        <v>324.39999999999998</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43922</v>
      </c>
      <c r="L109" s="6"/>
      <c r="M109" s="61" t="s">
        <v>56</v>
      </c>
      <c r="N109" s="219">
        <v>502</v>
      </c>
      <c r="P109" s="310">
        <v>43952</v>
      </c>
      <c r="Q109" s="313"/>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c r="P117" s="312"/>
      <c r="Q117" s="315"/>
      <c r="R117" s="34">
        <v>44256</v>
      </c>
      <c r="S117" s="320"/>
    </row>
    <row r="118" spans="10:19" ht="18" customHeight="1" x14ac:dyDescent="0.25">
      <c r="J118" s="6"/>
      <c r="K118" s="6"/>
      <c r="L118" s="6"/>
      <c r="M118" s="26" t="s">
        <v>43</v>
      </c>
      <c r="N118" s="33"/>
      <c r="P118" s="6" t="s">
        <v>42</v>
      </c>
      <c r="Q118" s="80">
        <v>302.39999999999998</v>
      </c>
      <c r="R118" s="6" t="s">
        <v>42</v>
      </c>
      <c r="S118" s="6"/>
    </row>
    <row r="119" spans="10:19" ht="15.5" x14ac:dyDescent="0.25">
      <c r="J119" s="6"/>
      <c r="K119" s="6"/>
      <c r="M119" s="26" t="s">
        <v>46</v>
      </c>
      <c r="N119" s="33"/>
    </row>
    <row r="120" spans="10:19" ht="15.5" x14ac:dyDescent="0.25">
      <c r="M120" s="26" t="s">
        <v>49</v>
      </c>
      <c r="N120" s="33"/>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algorithmName="SHA-512" hashValue="Ep2FnC+/dKfh0lNRtYRdq91AVn4BZobs0HYDNPsFuw68czCmeqiml4bopRD92mRgKyHOBNPBLSzO4Y4uJqlxuQ==" saltValue="UH16WVyTX89XbA1yi8oWqg==" spinCount="100000" sheet="1" formatColumns="0" formatRows="0"/>
  <mergeCells count="97">
    <mergeCell ref="Q109:Q111"/>
    <mergeCell ref="P112:P114"/>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12:Q114"/>
    <mergeCell ref="Q106:Q108"/>
    <mergeCell ref="P109:P111"/>
    <mergeCell ref="B84:H84"/>
    <mergeCell ref="B85:B86"/>
    <mergeCell ref="C85:C86"/>
    <mergeCell ref="D85:D86"/>
    <mergeCell ref="E85:F86"/>
    <mergeCell ref="G85:H86"/>
    <mergeCell ref="C77:G77"/>
    <mergeCell ref="B78:F78"/>
    <mergeCell ref="B81:H81"/>
    <mergeCell ref="B82:H82"/>
    <mergeCell ref="B83:H83"/>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102" xr:uid="{FEE52805-C968-4E46-B58C-A7C321447F3F}">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A0996CA0-F5DD-41B7-9534-BA7389F6B4A3}">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0B7079B8-DE17-4A94-B1E8-02D3BFD566F0}">
      <formula1>$N$98:$N$109</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E7C06BA0-FA37-4680-8E72-5165DB7ACAAA}">
      <formula1>$R$97:$R$118</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4EFF496A-75BD-4FD6-B537-0F3E521B507C}">
      <formula1>$P$97:$P$118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B804C1AF-E325-4C11-AB0B-9262B25FB8BF}">
      <formula1>$M$98:$M$109</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C53E0897-4BC9-404D-8AFC-5338749C38CF}">
      <formula1>$Q$97:$Q$118</formula1>
    </dataValidation>
    <dataValidation type="list" allowBlank="1" showInputMessage="1" showErrorMessage="1" sqref="K97" xr:uid="{AE294484-4156-403D-B78C-EE0EC0B2EE68}">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5B588-050A-414C-AD9F-36B20CF343C5}">
  <dimension ref="B1:W130"/>
  <sheetViews>
    <sheetView showGridLines="0" showRowColHeaders="0" zoomScale="80" zoomScaleNormal="80" workbookViewId="0">
      <selection activeCell="F2" sqref="F2"/>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90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90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90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90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90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90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90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90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90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90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90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90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90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90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90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90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90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90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90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90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90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90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90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90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90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90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90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90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90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90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90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90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90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90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90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90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90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90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90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90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90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90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90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90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90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90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90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90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90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90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90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90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90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90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90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90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90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90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90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90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90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90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90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90625" style="6"/>
  </cols>
  <sheetData>
    <row r="1" spans="2:23" ht="42.75" customHeight="1" thickBot="1" x14ac:dyDescent="0.3">
      <c r="B1" s="386" t="s">
        <v>0</v>
      </c>
      <c r="C1" s="387"/>
      <c r="D1" s="387"/>
      <c r="E1" s="1" t="s">
        <v>1</v>
      </c>
      <c r="F1" s="2" t="str">
        <f>K98</f>
        <v>April</v>
      </c>
      <c r="G1" s="2">
        <f>K97</f>
        <v>2020</v>
      </c>
      <c r="H1" s="3"/>
      <c r="I1" s="182"/>
      <c r="J1" s="129"/>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32"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April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April 2020 Average is</v>
      </c>
      <c r="E10" s="384"/>
      <c r="F10" s="384"/>
      <c r="G10" s="43">
        <f>K102</f>
        <v>515</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-2.9249999999999998</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-6.1230000000000002</v>
      </c>
      <c r="H21" s="375" t="e">
        <f>IF((ABS((#REF!-J102)*E21/100))&gt;0.1, (#REF!-J102)*E21/100, 0)</f>
        <v>#REF!</v>
      </c>
      <c r="I21" s="193"/>
    </row>
    <row r="22" spans="2:23" ht="21.75" customHeight="1" x14ac:dyDescent="0.3">
      <c r="B22" s="75" t="s">
        <v>67</v>
      </c>
      <c r="C22" s="76" t="s">
        <v>131</v>
      </c>
      <c r="D22" s="77">
        <v>6.85</v>
      </c>
      <c r="E22" s="77">
        <v>1</v>
      </c>
      <c r="F22" s="78">
        <f t="shared" si="0"/>
        <v>7.85</v>
      </c>
      <c r="G22" s="374">
        <f t="shared" si="1"/>
        <v>-6.1230000000000002</v>
      </c>
      <c r="H22" s="375" t="e">
        <f>IF((ABS((#REF!-#REF!)*E22/100))&gt;0.1, (#REF!-#REF!)*E22/100, 0)</f>
        <v>#REF!</v>
      </c>
      <c r="I22" s="193"/>
    </row>
    <row r="23" spans="2:23" ht="21.75" customHeight="1" x14ac:dyDescent="0.3">
      <c r="B23" s="75" t="s">
        <v>69</v>
      </c>
      <c r="C23" s="76" t="s">
        <v>132</v>
      </c>
      <c r="D23" s="77">
        <v>6.85</v>
      </c>
      <c r="E23" s="77">
        <v>1</v>
      </c>
      <c r="F23" s="78">
        <f t="shared" si="0"/>
        <v>7.85</v>
      </c>
      <c r="G23" s="374">
        <f t="shared" si="1"/>
        <v>-6.1230000000000002</v>
      </c>
      <c r="H23" s="375" t="e">
        <f>IF((ABS((#REF!-#REF!)*E23/100))&gt;0.1, (#REF!-#REF!)*E23/100, 0)</f>
        <v>#REF!</v>
      </c>
      <c r="I23" s="193"/>
    </row>
    <row r="24" spans="2:23" ht="21.75" customHeight="1" x14ac:dyDescent="0.3">
      <c r="B24" s="75" t="s">
        <v>71</v>
      </c>
      <c r="C24" s="76" t="s">
        <v>133</v>
      </c>
      <c r="D24" s="77">
        <v>6.85</v>
      </c>
      <c r="E24" s="77">
        <v>1</v>
      </c>
      <c r="F24" s="78">
        <f t="shared" si="0"/>
        <v>7.85</v>
      </c>
      <c r="G24" s="374">
        <f t="shared" si="1"/>
        <v>-6.1230000000000002</v>
      </c>
      <c r="H24" s="375" t="e">
        <f>IF((ABS((#REF!-#REF!)*E24/100))&gt;0.1, (#REF!-#REF!)*E24/100, 0)</f>
        <v>#REF!</v>
      </c>
      <c r="I24" s="193"/>
    </row>
    <row r="25" spans="2:23" ht="21.75" customHeight="1" x14ac:dyDescent="0.3">
      <c r="B25" s="75" t="s">
        <v>73</v>
      </c>
      <c r="C25" s="76" t="s">
        <v>134</v>
      </c>
      <c r="D25" s="77">
        <v>8.25</v>
      </c>
      <c r="E25" s="77">
        <v>1</v>
      </c>
      <c r="F25" s="79">
        <f t="shared" si="0"/>
        <v>9.25</v>
      </c>
      <c r="G25" s="374">
        <f t="shared" si="1"/>
        <v>-7.2149999999999999</v>
      </c>
      <c r="H25" s="375" t="e">
        <f>IF((ABS((#REF!-#REF!)*E25/100))&gt;0.1, (#REF!-#REF!)*E25/100, 0)</f>
        <v>#REF!</v>
      </c>
      <c r="I25" s="193"/>
    </row>
    <row r="26" spans="2:23" ht="21.75" customHeight="1" x14ac:dyDescent="0.3">
      <c r="B26" s="75" t="s">
        <v>75</v>
      </c>
      <c r="C26" s="76" t="s">
        <v>76</v>
      </c>
      <c r="D26" s="77">
        <v>6.2</v>
      </c>
      <c r="E26" s="77">
        <v>1</v>
      </c>
      <c r="F26" s="79">
        <f t="shared" si="0"/>
        <v>7.2</v>
      </c>
      <c r="G26" s="374">
        <f t="shared" si="1"/>
        <v>-5.6159999999999997</v>
      </c>
      <c r="H26" s="375" t="e">
        <f>IF((ABS((#REF!-#REF!)*E26/100))&gt;0.1, (#REF!-#REF!)*E26/100, 0)</f>
        <v>#REF!</v>
      </c>
      <c r="I26" s="193"/>
    </row>
    <row r="27" spans="2:23" ht="21.75" customHeight="1" x14ac:dyDescent="0.3">
      <c r="B27" s="75" t="s">
        <v>77</v>
      </c>
      <c r="C27" s="76" t="s">
        <v>78</v>
      </c>
      <c r="D27" s="77">
        <v>5.5</v>
      </c>
      <c r="E27" s="77">
        <v>1</v>
      </c>
      <c r="F27" s="78">
        <f t="shared" si="0"/>
        <v>6.5</v>
      </c>
      <c r="G27" s="374">
        <f t="shared" si="1"/>
        <v>-5.07</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-4.6020000000000003</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-4.29</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-6.0060000000000002</v>
      </c>
      <c r="H30" s="371" t="e">
        <f>IF((ABS((#REF!-#REF!)*E30/100))&gt;0.1, (#REF!-#REF!)*E30/100, 0)</f>
        <v>#REF!</v>
      </c>
      <c r="I30" s="193"/>
      <c r="J30" s="6"/>
      <c r="K30" s="6"/>
      <c r="L30" s="6"/>
      <c r="P30" s="6"/>
      <c r="Q30" s="6"/>
      <c r="R30" s="6"/>
      <c r="S30" s="6"/>
    </row>
    <row r="31" spans="2:23" ht="21.75" customHeight="1" x14ac:dyDescent="0.3">
      <c r="B31" s="87"/>
      <c r="C31" s="88"/>
      <c r="D31" s="89"/>
      <c r="E31" s="90"/>
      <c r="F31" s="91"/>
      <c r="G31" s="237"/>
      <c r="H31" s="237"/>
      <c r="I31" s="193"/>
      <c r="J31" s="6"/>
      <c r="K31" s="6"/>
      <c r="L31" s="6"/>
      <c r="P31" s="6"/>
      <c r="Q31" s="6"/>
      <c r="R31" s="6"/>
      <c r="S31" s="6"/>
    </row>
    <row r="32" spans="2:23" ht="21.75" customHeight="1" x14ac:dyDescent="0.3">
      <c r="B32" s="372" t="s">
        <v>85</v>
      </c>
      <c r="C32" s="372"/>
      <c r="D32" s="89"/>
      <c r="E32" s="90"/>
      <c r="F32" s="91"/>
      <c r="G32" s="237"/>
      <c r="H32" s="237"/>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35"/>
      <c r="E38" s="235"/>
      <c r="F38" s="95"/>
      <c r="G38" s="93"/>
      <c r="H38" s="93"/>
      <c r="I38" s="193"/>
      <c r="J38" s="6"/>
      <c r="K38" s="6"/>
      <c r="L38" s="6"/>
      <c r="P38" s="6"/>
      <c r="Q38" s="6"/>
      <c r="R38" s="6"/>
      <c r="S38" s="6"/>
    </row>
    <row r="39" spans="2:22" ht="21.75" customHeight="1" x14ac:dyDescent="0.3">
      <c r="B39" s="361" t="s">
        <v>92</v>
      </c>
      <c r="C39" s="361"/>
      <c r="D39" s="361"/>
      <c r="E39" s="199">
        <f>K105</f>
        <v>43862</v>
      </c>
      <c r="F39" s="97" t="s">
        <v>93</v>
      </c>
      <c r="G39" s="157">
        <f>K106</f>
        <v>324.39999999999998</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33" t="s">
        <v>96</v>
      </c>
      <c r="H42" s="234"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7.2800000000000004E-2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7.2800000000000004E-2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7.2800000000000004E-2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7.2800000000000004E-2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7.2800000000000004E-2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7.2800000000000004E-2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7.2800000000000004E-2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7.2800000000000004E-2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7.2800000000000004E-2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7.2800000000000004E-2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7.2800000000000004E-2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-5.46</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-5.46</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-5.46</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($-2.925) =</v>
      </c>
      <c r="D74" s="123">
        <f>(45+G20)</f>
        <v>42.075000000000003</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0.0728 =</v>
      </c>
      <c r="D76" s="167">
        <f>(45*H43)</f>
        <v>3.2759999999999998</v>
      </c>
      <c r="E76" s="36"/>
      <c r="F76" s="36"/>
      <c r="G76" s="36"/>
      <c r="H76" s="36"/>
      <c r="I76" s="197"/>
    </row>
    <row r="77" spans="2:23" s="119" customFormat="1" ht="33" customHeight="1" x14ac:dyDescent="0.35">
      <c r="C77" s="349" t="str">
        <f>CONCATENATE("$",D76," x 96.25% (Difference of 100% Material Minus Total % Asphalt + Fuel Allowance) =")</f>
        <v>$3.276 x 96.25% (Difference of 100% Material Minus Total % Asphalt + Fuel Allowance) =</v>
      </c>
      <c r="D77" s="349"/>
      <c r="E77" s="349"/>
      <c r="F77" s="349"/>
      <c r="G77" s="349"/>
      <c r="H77" s="123">
        <f>D76*96.25/100</f>
        <v>3.153</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36" t="str">
        <f>CONCATENATE("$",D74," + $",H77, "  =")</f>
        <v>$42.075 + $3.153  =</v>
      </c>
      <c r="D79" s="125">
        <f>D74+H77</f>
        <v>45.228000000000002</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($-5.46) =</v>
      </c>
      <c r="D90" s="123">
        <f>(45+G59)</f>
        <v>39.54</v>
      </c>
      <c r="E90" s="36"/>
      <c r="F90" s="36"/>
      <c r="G90" s="36"/>
      <c r="H90" s="36"/>
      <c r="I90" s="197"/>
    </row>
    <row r="91" spans="2:22" s="119" customFormat="1" ht="40.5" customHeight="1" x14ac:dyDescent="0.4">
      <c r="B91" s="325" t="s">
        <v>121</v>
      </c>
      <c r="C91" s="325"/>
      <c r="D91" s="126">
        <f>D90</f>
        <v>39.54</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35</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515</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43862</v>
      </c>
      <c r="M105" s="26" t="s">
        <v>46</v>
      </c>
      <c r="N105" s="33">
        <v>578</v>
      </c>
      <c r="P105" s="312"/>
      <c r="Q105" s="315"/>
      <c r="R105" s="34">
        <v>43891</v>
      </c>
      <c r="S105" s="319"/>
      <c r="U105" s="47"/>
    </row>
    <row r="106" spans="10:21" ht="18" customHeight="1" thickBot="1" x14ac:dyDescent="0.3">
      <c r="J106" s="51" t="s">
        <v>45</v>
      </c>
      <c r="K106" s="52">
        <v>324.39999999999998</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43922</v>
      </c>
      <c r="L109" s="6"/>
      <c r="M109" s="61" t="s">
        <v>56</v>
      </c>
      <c r="N109" s="219">
        <v>502</v>
      </c>
      <c r="P109" s="310">
        <v>43952</v>
      </c>
      <c r="Q109" s="313"/>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c r="R115" s="127">
        <v>44197</v>
      </c>
      <c r="S115" s="319"/>
    </row>
    <row r="116" spans="10:19" ht="18" customHeight="1" thickBot="1" x14ac:dyDescent="0.3">
      <c r="J116" s="6"/>
      <c r="K116" s="6"/>
      <c r="L116" s="6"/>
      <c r="M116" s="26" t="s">
        <v>38</v>
      </c>
      <c r="N116" s="33"/>
      <c r="P116" s="311"/>
      <c r="Q116" s="314"/>
      <c r="R116" s="34">
        <v>44228</v>
      </c>
      <c r="S116" s="319"/>
    </row>
    <row r="117" spans="10:19" ht="18" customHeight="1" thickBot="1" x14ac:dyDescent="0.3">
      <c r="J117" s="6"/>
      <c r="K117" s="6"/>
      <c r="L117" s="6"/>
      <c r="M117" s="26" t="s">
        <v>20</v>
      </c>
      <c r="N117" s="33"/>
      <c r="P117" s="312"/>
      <c r="Q117" s="315"/>
      <c r="R117" s="34">
        <v>44256</v>
      </c>
      <c r="S117" s="320"/>
    </row>
    <row r="118" spans="10:19" ht="18" customHeight="1" x14ac:dyDescent="0.25">
      <c r="J118" s="6"/>
      <c r="K118" s="6"/>
      <c r="L118" s="6"/>
      <c r="M118" s="26" t="s">
        <v>43</v>
      </c>
      <c r="N118" s="33"/>
      <c r="P118" s="6" t="s">
        <v>42</v>
      </c>
      <c r="Q118" s="80">
        <v>302.39999999999998</v>
      </c>
      <c r="R118" s="6" t="s">
        <v>42</v>
      </c>
      <c r="S118" s="6"/>
    </row>
    <row r="119" spans="10:19" ht="15.5" x14ac:dyDescent="0.25">
      <c r="J119" s="6"/>
      <c r="K119" s="6"/>
      <c r="M119" s="26" t="s">
        <v>46</v>
      </c>
      <c r="N119" s="33"/>
    </row>
    <row r="120" spans="10:19" ht="15.5" x14ac:dyDescent="0.25">
      <c r="M120" s="26" t="s">
        <v>49</v>
      </c>
      <c r="N120" s="33"/>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algorithmName="SHA-512" hashValue="vSuQhgZ2ZfmwYsdm08Hq0JwjeYrJ4jVHLCuxEzX4bN9o1m4VKJ+7f38A9jbyNGPeKbZJC9qUL6+kQ6Y/7E5mEA==" saltValue="nxQdQpQMOVCpyE5jORW66Q==" spinCount="100000" sheet="1" objects="1" scenarios="1" formatColumns="0" formatRows="0"/>
  <mergeCells count="97">
    <mergeCell ref="Q109:Q111"/>
    <mergeCell ref="P112:P114"/>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12:Q114"/>
    <mergeCell ref="Q106:Q108"/>
    <mergeCell ref="P109:P111"/>
    <mergeCell ref="B84:H84"/>
    <mergeCell ref="B85:B86"/>
    <mergeCell ref="C85:C86"/>
    <mergeCell ref="D85:D86"/>
    <mergeCell ref="E85:F86"/>
    <mergeCell ref="G85:H86"/>
    <mergeCell ref="C77:G77"/>
    <mergeCell ref="B78:F78"/>
    <mergeCell ref="B81:H81"/>
    <mergeCell ref="B82:H82"/>
    <mergeCell ref="B83:H83"/>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disablePrompts="1" count="8">
    <dataValidation type="list" allowBlank="1" showInputMessage="1" showErrorMessage="1" sqref="K97" xr:uid="{93EBF768-6FBC-4BF6-A01C-AD555C16E60A}">
      <formula1>"2019, 2020, 2021"</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E367D673-9767-4140-B59F-E2A4B040DE1C}">
      <formula1>$Q$97:$Q$118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D19B4233-A048-4F4E-8767-0DA9C2F20B8D}">
      <formula1>$M$98:$M$109</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457CB810-2A57-4F6D-9538-35DFB8AF4411}">
      <formula1>$P$97:$P$118</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7AAC01EC-E758-40F2-A8DF-B30437F5D83A}">
      <formula1>$R$97:$R$118</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A1AF5070-9A6C-45B0-9536-F5EE31EC91FB}">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FB42263A-83EE-440A-A1EC-778023B31D4C}">
      <formula1>$N$96:$N$96</formula1>
    </dataValidation>
    <dataValidation type="list" allowBlank="1" showInputMessage="1" showErrorMessage="1" sqref="K102" xr:uid="{F8F7C19D-B238-4BFC-A02F-37EC96314AC7}">
      <formula1>$N$96:$N$130</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F4 B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8CEAA-4FAB-424A-977E-CA7E27640789}">
  <dimension ref="B1:W130"/>
  <sheetViews>
    <sheetView showGridLines="0" showRowColHeaders="0" zoomScale="80" zoomScaleNormal="80" workbookViewId="0">
      <selection activeCell="B17" sqref="B17:H17"/>
    </sheetView>
  </sheetViews>
  <sheetFormatPr defaultRowHeight="12.5" x14ac:dyDescent="0.25"/>
  <cols>
    <col min="1" max="1" width="9.0898437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9.0898437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9.0898437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9.0898437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9.0898437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9.0898437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9.0898437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9.0898437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9.0898437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9.0898437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9.0898437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9.0898437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9.0898437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9.0898437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9.0898437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9.0898437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9.0898437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9.0898437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9.0898437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9.0898437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9.0898437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9.0898437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9.0898437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9.0898437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9.0898437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9.0898437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9.0898437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9.0898437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9.0898437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9.0898437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9.0898437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9.0898437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9.0898437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9.0898437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9.0898437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9.0898437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9.0898437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9.0898437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9.0898437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9.0898437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9.0898437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9.0898437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9.0898437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9.0898437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9.0898437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9.0898437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9.0898437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9.0898437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9.0898437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9.0898437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9.0898437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9.0898437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9.0898437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9.0898437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9.0898437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9.0898437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9.0898437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9.0898437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9.0898437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9.0898437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9.0898437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9.0898437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9.0898437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9.0898437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9.08984375" style="6"/>
  </cols>
  <sheetData>
    <row r="1" spans="2:23" ht="42.75" customHeight="1" thickBot="1" x14ac:dyDescent="0.3">
      <c r="B1" s="386" t="s">
        <v>0</v>
      </c>
      <c r="C1" s="387"/>
      <c r="D1" s="387"/>
      <c r="E1" s="1" t="s">
        <v>1</v>
      </c>
      <c r="F1" s="2" t="str">
        <f>K98</f>
        <v>March</v>
      </c>
      <c r="G1" s="2">
        <f>K97</f>
        <v>2020</v>
      </c>
      <c r="H1" s="3"/>
      <c r="I1" s="182"/>
      <c r="J1" s="129"/>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30"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March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March 2020 Average is</v>
      </c>
      <c r="E10" s="384"/>
      <c r="F10" s="384"/>
      <c r="G10" s="43">
        <f>K102</f>
        <v>521</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-2.7</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-5.6520000000000001</v>
      </c>
      <c r="H21" s="375" t="e">
        <f>IF((ABS((#REF!-J102)*E21/100))&gt;0.1, (#REF!-J102)*E21/100, 0)</f>
        <v>#REF!</v>
      </c>
      <c r="I21" s="193"/>
    </row>
    <row r="22" spans="2:23" ht="21.75" customHeight="1" x14ac:dyDescent="0.3">
      <c r="B22" s="75" t="s">
        <v>67</v>
      </c>
      <c r="C22" s="76" t="s">
        <v>131</v>
      </c>
      <c r="D22" s="77">
        <v>6.85</v>
      </c>
      <c r="E22" s="77">
        <v>1</v>
      </c>
      <c r="F22" s="78">
        <f t="shared" si="0"/>
        <v>7.85</v>
      </c>
      <c r="G22" s="374">
        <f t="shared" si="1"/>
        <v>-5.6520000000000001</v>
      </c>
      <c r="H22" s="375" t="e">
        <f>IF((ABS((#REF!-#REF!)*E22/100))&gt;0.1, (#REF!-#REF!)*E22/100, 0)</f>
        <v>#REF!</v>
      </c>
      <c r="I22" s="193"/>
    </row>
    <row r="23" spans="2:23" ht="21.75" customHeight="1" x14ac:dyDescent="0.3">
      <c r="B23" s="75" t="s">
        <v>69</v>
      </c>
      <c r="C23" s="76" t="s">
        <v>132</v>
      </c>
      <c r="D23" s="77">
        <v>6.85</v>
      </c>
      <c r="E23" s="77">
        <v>1</v>
      </c>
      <c r="F23" s="78">
        <f t="shared" si="0"/>
        <v>7.85</v>
      </c>
      <c r="G23" s="374">
        <f t="shared" si="1"/>
        <v>-5.6520000000000001</v>
      </c>
      <c r="H23" s="375" t="e">
        <f>IF((ABS((#REF!-#REF!)*E23/100))&gt;0.1, (#REF!-#REF!)*E23/100, 0)</f>
        <v>#REF!</v>
      </c>
      <c r="I23" s="193"/>
    </row>
    <row r="24" spans="2:23" ht="21.75" customHeight="1" x14ac:dyDescent="0.3">
      <c r="B24" s="75" t="s">
        <v>71</v>
      </c>
      <c r="C24" s="76" t="s">
        <v>133</v>
      </c>
      <c r="D24" s="77">
        <v>6.85</v>
      </c>
      <c r="E24" s="77">
        <v>1</v>
      </c>
      <c r="F24" s="78">
        <f t="shared" si="0"/>
        <v>7.85</v>
      </c>
      <c r="G24" s="374">
        <f t="shared" si="1"/>
        <v>-5.6520000000000001</v>
      </c>
      <c r="H24" s="375" t="e">
        <f>IF((ABS((#REF!-#REF!)*E24/100))&gt;0.1, (#REF!-#REF!)*E24/100, 0)</f>
        <v>#REF!</v>
      </c>
      <c r="I24" s="193"/>
    </row>
    <row r="25" spans="2:23" ht="21.75" customHeight="1" x14ac:dyDescent="0.3">
      <c r="B25" s="75" t="s">
        <v>73</v>
      </c>
      <c r="C25" s="76" t="s">
        <v>134</v>
      </c>
      <c r="D25" s="77">
        <v>8.25</v>
      </c>
      <c r="E25" s="77">
        <v>1</v>
      </c>
      <c r="F25" s="79">
        <f t="shared" si="0"/>
        <v>9.25</v>
      </c>
      <c r="G25" s="374">
        <f t="shared" si="1"/>
        <v>-6.66</v>
      </c>
      <c r="H25" s="375" t="e">
        <f>IF((ABS((#REF!-#REF!)*E25/100))&gt;0.1, (#REF!-#REF!)*E25/100, 0)</f>
        <v>#REF!</v>
      </c>
      <c r="I25" s="193"/>
    </row>
    <row r="26" spans="2:23" ht="21.75" customHeight="1" x14ac:dyDescent="0.3">
      <c r="B26" s="75" t="s">
        <v>75</v>
      </c>
      <c r="C26" s="76" t="s">
        <v>76</v>
      </c>
      <c r="D26" s="77">
        <v>6.2</v>
      </c>
      <c r="E26" s="77">
        <v>1</v>
      </c>
      <c r="F26" s="79">
        <f t="shared" si="0"/>
        <v>7.2</v>
      </c>
      <c r="G26" s="374">
        <f t="shared" si="1"/>
        <v>-5.1840000000000002</v>
      </c>
      <c r="H26" s="375" t="e">
        <f>IF((ABS((#REF!-#REF!)*E26/100))&gt;0.1, (#REF!-#REF!)*E26/100, 0)</f>
        <v>#REF!</v>
      </c>
      <c r="I26" s="193"/>
    </row>
    <row r="27" spans="2:23" ht="21.75" customHeight="1" x14ac:dyDescent="0.3">
      <c r="B27" s="75" t="s">
        <v>77</v>
      </c>
      <c r="C27" s="76" t="s">
        <v>78</v>
      </c>
      <c r="D27" s="77">
        <v>5.5</v>
      </c>
      <c r="E27" s="77">
        <v>1</v>
      </c>
      <c r="F27" s="78">
        <f t="shared" si="0"/>
        <v>6.5</v>
      </c>
      <c r="G27" s="374">
        <f t="shared" si="1"/>
        <v>-4.68</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-4.2480000000000002</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-3.96</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-5.5439999999999996</v>
      </c>
      <c r="H30" s="371" t="e">
        <f>IF((ABS((#REF!-#REF!)*E30/100))&gt;0.1, (#REF!-#REF!)*E30/100, 0)</f>
        <v>#REF!</v>
      </c>
      <c r="I30" s="193"/>
      <c r="J30" s="6"/>
      <c r="K30" s="6"/>
      <c r="L30" s="6"/>
      <c r="P30" s="6"/>
      <c r="Q30" s="6"/>
      <c r="R30" s="6"/>
      <c r="S30" s="6"/>
    </row>
    <row r="31" spans="2:23" ht="21.75" customHeight="1" x14ac:dyDescent="0.3">
      <c r="B31" s="87"/>
      <c r="C31" s="88"/>
      <c r="D31" s="89"/>
      <c r="E31" s="90"/>
      <c r="F31" s="91"/>
      <c r="G31" s="231"/>
      <c r="H31" s="231"/>
      <c r="I31" s="193"/>
      <c r="J31" s="6"/>
      <c r="K31" s="6"/>
      <c r="L31" s="6"/>
      <c r="P31" s="6"/>
      <c r="Q31" s="6"/>
      <c r="R31" s="6"/>
      <c r="S31" s="6"/>
    </row>
    <row r="32" spans="2:23" ht="21.75" customHeight="1" x14ac:dyDescent="0.3">
      <c r="B32" s="372" t="s">
        <v>85</v>
      </c>
      <c r="C32" s="372"/>
      <c r="D32" s="89"/>
      <c r="E32" s="90"/>
      <c r="F32" s="91"/>
      <c r="G32" s="231"/>
      <c r="H32" s="231"/>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27"/>
      <c r="E38" s="227"/>
      <c r="F38" s="95"/>
      <c r="G38" s="93"/>
      <c r="H38" s="93"/>
      <c r="I38" s="193"/>
      <c r="J38" s="6"/>
      <c r="K38" s="6"/>
      <c r="L38" s="6"/>
      <c r="P38" s="6"/>
      <c r="Q38" s="6"/>
      <c r="R38" s="6"/>
      <c r="S38" s="6"/>
    </row>
    <row r="39" spans="2:22" ht="21.75" customHeight="1" x14ac:dyDescent="0.3">
      <c r="B39" s="361" t="s">
        <v>92</v>
      </c>
      <c r="C39" s="361"/>
      <c r="D39" s="361"/>
      <c r="E39" s="199">
        <f>K105</f>
        <v>43770</v>
      </c>
      <c r="F39" s="97" t="s">
        <v>93</v>
      </c>
      <c r="G39" s="157">
        <f>K106</f>
        <v>312.60000000000002</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28" t="s">
        <v>96</v>
      </c>
      <c r="H42" s="229"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3.3700000000000001E-2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3.3700000000000001E-2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3.3700000000000001E-2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3.3700000000000001E-2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3.3700000000000001E-2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3.3700000000000001E-2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3.3700000000000001E-2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3.3700000000000001E-2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3.3700000000000001E-2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3.3700000000000001E-2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3.3700000000000001E-2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-5.04</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-5.04</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-5.04</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($-2.7) =</v>
      </c>
      <c r="D74" s="123">
        <f>(45+G20)</f>
        <v>42.3</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0.0337 =</v>
      </c>
      <c r="D76" s="167">
        <f>(45*H43)</f>
        <v>1.5169999999999999</v>
      </c>
      <c r="E76" s="36"/>
      <c r="F76" s="36"/>
      <c r="G76" s="36"/>
      <c r="H76" s="36"/>
      <c r="I76" s="197"/>
    </row>
    <row r="77" spans="2:23" s="119" customFormat="1" ht="33" customHeight="1" x14ac:dyDescent="0.35">
      <c r="C77" s="349" t="str">
        <f>CONCATENATE("$",D76," x 96.25% (Difference of 100% Material Minus Total % Asphalt + Fuel Allowance) =")</f>
        <v>$1.517 x 96.25% (Difference of 100% Material Minus Total % Asphalt + Fuel Allowance) =</v>
      </c>
      <c r="D77" s="349"/>
      <c r="E77" s="349"/>
      <c r="F77" s="349"/>
      <c r="G77" s="349"/>
      <c r="H77" s="123">
        <f>D76*96.25/100</f>
        <v>1.46</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26" t="str">
        <f>CONCATENATE("$",D74," + $",H77, "  =")</f>
        <v>$42.3 + $1.46  =</v>
      </c>
      <c r="D79" s="125">
        <f>D74+H77</f>
        <v>43.76</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($-5.04) =</v>
      </c>
      <c r="D90" s="123">
        <f>(45+G59)</f>
        <v>39.96</v>
      </c>
      <c r="E90" s="36"/>
      <c r="F90" s="36"/>
      <c r="G90" s="36"/>
      <c r="H90" s="36"/>
      <c r="I90" s="197"/>
    </row>
    <row r="91" spans="2:22" s="119" customFormat="1" ht="40.5" customHeight="1" x14ac:dyDescent="0.4">
      <c r="B91" s="325" t="s">
        <v>121</v>
      </c>
      <c r="C91" s="325"/>
      <c r="D91" s="126">
        <f>D90</f>
        <v>39.96</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31</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521</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43770</v>
      </c>
      <c r="M105" s="26" t="s">
        <v>46</v>
      </c>
      <c r="N105" s="33">
        <v>578</v>
      </c>
      <c r="P105" s="312"/>
      <c r="Q105" s="315"/>
      <c r="R105" s="34">
        <v>43891</v>
      </c>
      <c r="S105" s="319"/>
      <c r="U105" s="47"/>
    </row>
    <row r="106" spans="10:21" ht="18" customHeight="1" thickBot="1" x14ac:dyDescent="0.3">
      <c r="J106" s="51" t="s">
        <v>45</v>
      </c>
      <c r="K106" s="52">
        <v>312.60000000000002</v>
      </c>
      <c r="M106" s="26" t="s">
        <v>49</v>
      </c>
      <c r="N106" s="33">
        <v>564</v>
      </c>
      <c r="P106" s="310">
        <v>43862</v>
      </c>
      <c r="Q106" s="313"/>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43831</v>
      </c>
      <c r="L109" s="6"/>
      <c r="M109" s="61" t="s">
        <v>56</v>
      </c>
      <c r="N109" s="219">
        <v>502</v>
      </c>
      <c r="P109" s="310">
        <v>43952</v>
      </c>
      <c r="Q109" s="313"/>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c r="P115" s="310">
        <v>44136</v>
      </c>
      <c r="Q115" s="313"/>
      <c r="R115" s="127">
        <v>44197</v>
      </c>
      <c r="S115" s="319"/>
    </row>
    <row r="116" spans="10:19" ht="18" customHeight="1" thickBot="1" x14ac:dyDescent="0.3">
      <c r="J116" s="6"/>
      <c r="K116" s="6"/>
      <c r="L116" s="6"/>
      <c r="M116" s="26" t="s">
        <v>38</v>
      </c>
      <c r="N116" s="33"/>
      <c r="P116" s="311"/>
      <c r="Q116" s="314"/>
      <c r="R116" s="34">
        <v>44228</v>
      </c>
      <c r="S116" s="319"/>
    </row>
    <row r="117" spans="10:19" ht="18" customHeight="1" thickBot="1" x14ac:dyDescent="0.3">
      <c r="J117" s="6"/>
      <c r="K117" s="6"/>
      <c r="L117" s="6"/>
      <c r="M117" s="26" t="s">
        <v>20</v>
      </c>
      <c r="N117" s="33"/>
      <c r="P117" s="312"/>
      <c r="Q117" s="315"/>
      <c r="R117" s="34">
        <v>44256</v>
      </c>
      <c r="S117" s="320"/>
    </row>
    <row r="118" spans="10:19" ht="18" customHeight="1" x14ac:dyDescent="0.25">
      <c r="J118" s="6"/>
      <c r="K118" s="6"/>
      <c r="L118" s="6"/>
      <c r="M118" s="26" t="s">
        <v>43</v>
      </c>
      <c r="N118" s="33"/>
      <c r="P118" s="6" t="s">
        <v>42</v>
      </c>
      <c r="Q118" s="80">
        <v>302.39999999999998</v>
      </c>
      <c r="R118" s="6" t="s">
        <v>42</v>
      </c>
      <c r="S118" s="6"/>
    </row>
    <row r="119" spans="10:19" ht="15.5" x14ac:dyDescent="0.25">
      <c r="J119" s="6"/>
      <c r="K119" s="6"/>
      <c r="M119" s="26" t="s">
        <v>46</v>
      </c>
      <c r="N119" s="33"/>
    </row>
    <row r="120" spans="10:19" ht="15.5" x14ac:dyDescent="0.25">
      <c r="M120" s="26" t="s">
        <v>49</v>
      </c>
      <c r="N120" s="33"/>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algorithmName="SHA-512" hashValue="aIQcF4CuQeJvmlcWa6IwYcFe2kM+aC5q3pE17oy/PJE4GZBvSkAlckM8pcn5mNUMbBnLbhYyWX36w49Oed3GQQ==" saltValue="N1C+bcv9v9BEr9Zoa55/Kg==" spinCount="100000" sheet="1" objects="1" scenarios="1" formatColumns="0" formatRows="0"/>
  <mergeCells count="97">
    <mergeCell ref="Q109:Q111"/>
    <mergeCell ref="P112:P114"/>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12:Q114"/>
    <mergeCell ref="Q106:Q108"/>
    <mergeCell ref="P109:P111"/>
    <mergeCell ref="B84:H84"/>
    <mergeCell ref="B85:B86"/>
    <mergeCell ref="C85:C86"/>
    <mergeCell ref="D85:D86"/>
    <mergeCell ref="E85:F86"/>
    <mergeCell ref="G85:H86"/>
    <mergeCell ref="C77:G77"/>
    <mergeCell ref="B78:F78"/>
    <mergeCell ref="B81:H81"/>
    <mergeCell ref="B82:H82"/>
    <mergeCell ref="B83:H83"/>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102" xr:uid="{F1CBADE8-81B4-42BE-8B41-23711E874FF8}">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DBBF8C02-139C-4802-B62F-CBAE3F67A8FB}">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75C0B695-D1D3-4856-88B6-25ECAD1FFA99}">
      <formula1>$N$98:$N$109</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260E88F5-002E-4F65-AAA6-7868B220AE97}">
      <formula1>$R$97:$R$118</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2B0B094F-B88A-4C26-8149-35F4FF1651C1}">
      <formula1>$P$97:$P$118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ECADC6A1-B187-4E81-BA12-4744D342EDB5}">
      <formula1>$M$98:$M$109</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2677948D-9E95-4AF7-91E8-4874C30CCCCF}">
      <formula1>$Q$97:$Q$118</formula1>
    </dataValidation>
    <dataValidation type="list" allowBlank="1" showInputMessage="1" showErrorMessage="1" sqref="K97" xr:uid="{450B89B1-6071-4CD2-ACC9-A56CA4E1FA19}">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0776D-8B40-4180-A657-16E714408429}">
  <dimension ref="B1:W130"/>
  <sheetViews>
    <sheetView showGridLines="0" showRowColHeaders="0" zoomScale="80" zoomScaleNormal="80" workbookViewId="0">
      <selection activeCell="U1" sqref="J1:U1048576"/>
    </sheetView>
  </sheetViews>
  <sheetFormatPr defaultRowHeight="12.5" x14ac:dyDescent="0.25"/>
  <cols>
    <col min="1" max="1" width="9.0898437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153.6328125" style="6" hidden="1" customWidth="1"/>
    <col min="22" max="22" width="13.90625" style="6" customWidth="1"/>
    <col min="23" max="51" width="9.08984375" style="6" customWidth="1"/>
    <col min="52" max="255" width="9.0898437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9.0898437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9.0898437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9.0898437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9.0898437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9.0898437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9.0898437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9.0898437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9.0898437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9.0898437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9.0898437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9.0898437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9.0898437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9.0898437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9.0898437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9.0898437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9.0898437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9.0898437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9.0898437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9.0898437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9.0898437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9.0898437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9.0898437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9.0898437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9.0898437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9.0898437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9.0898437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9.0898437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9.0898437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9.0898437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9.0898437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9.0898437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9.0898437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9.0898437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9.0898437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9.0898437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9.0898437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9.0898437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9.0898437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9.0898437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9.0898437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9.0898437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9.0898437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9.0898437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9.0898437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9.0898437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9.0898437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9.0898437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9.0898437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9.0898437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9.0898437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9.0898437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9.0898437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9.0898437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9.0898437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9.0898437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9.0898437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9.0898437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9.0898437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9.0898437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9.0898437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9.0898437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9.0898437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9.08984375" style="6"/>
  </cols>
  <sheetData>
    <row r="1" spans="2:23" ht="42.75" customHeight="1" thickBot="1" x14ac:dyDescent="0.3">
      <c r="B1" s="386" t="s">
        <v>0</v>
      </c>
      <c r="C1" s="387"/>
      <c r="D1" s="387"/>
      <c r="E1" s="1" t="s">
        <v>1</v>
      </c>
      <c r="F1" s="2" t="str">
        <f>K98</f>
        <v>February</v>
      </c>
      <c r="G1" s="2">
        <f>K97</f>
        <v>2020</v>
      </c>
      <c r="H1" s="3"/>
      <c r="I1" s="182"/>
      <c r="J1" s="129"/>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20"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February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February 2020 Average is</v>
      </c>
      <c r="E10" s="384"/>
      <c r="F10" s="384"/>
      <c r="G10" s="43">
        <f>K102</f>
        <v>515</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-2.9249999999999998</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-6.1230000000000002</v>
      </c>
      <c r="H21" s="375" t="e">
        <f>IF((ABS((#REF!-J102)*E21/100))&gt;0.1, (#REF!-J102)*E21/100, 0)</f>
        <v>#REF!</v>
      </c>
      <c r="I21" s="193"/>
    </row>
    <row r="22" spans="2:23" ht="21.75" customHeight="1" x14ac:dyDescent="0.3">
      <c r="B22" s="75" t="s">
        <v>67</v>
      </c>
      <c r="C22" s="76" t="s">
        <v>131</v>
      </c>
      <c r="D22" s="77">
        <v>6.85</v>
      </c>
      <c r="E22" s="77">
        <v>1</v>
      </c>
      <c r="F22" s="78">
        <f t="shared" si="0"/>
        <v>7.85</v>
      </c>
      <c r="G22" s="374">
        <f t="shared" si="1"/>
        <v>-6.1230000000000002</v>
      </c>
      <c r="H22" s="375" t="e">
        <f>IF((ABS((#REF!-#REF!)*E22/100))&gt;0.1, (#REF!-#REF!)*E22/100, 0)</f>
        <v>#REF!</v>
      </c>
      <c r="I22" s="193"/>
    </row>
    <row r="23" spans="2:23" ht="21.75" customHeight="1" x14ac:dyDescent="0.3">
      <c r="B23" s="75" t="s">
        <v>69</v>
      </c>
      <c r="C23" s="76" t="s">
        <v>132</v>
      </c>
      <c r="D23" s="77">
        <v>6.85</v>
      </c>
      <c r="E23" s="77">
        <v>1</v>
      </c>
      <c r="F23" s="78">
        <f t="shared" si="0"/>
        <v>7.85</v>
      </c>
      <c r="G23" s="374">
        <f t="shared" si="1"/>
        <v>-6.1230000000000002</v>
      </c>
      <c r="H23" s="375" t="e">
        <f>IF((ABS((#REF!-#REF!)*E23/100))&gt;0.1, (#REF!-#REF!)*E23/100, 0)</f>
        <v>#REF!</v>
      </c>
      <c r="I23" s="193"/>
    </row>
    <row r="24" spans="2:23" ht="21.75" customHeight="1" x14ac:dyDescent="0.3">
      <c r="B24" s="75" t="s">
        <v>71</v>
      </c>
      <c r="C24" s="76" t="s">
        <v>133</v>
      </c>
      <c r="D24" s="77">
        <v>6.85</v>
      </c>
      <c r="E24" s="77">
        <v>1</v>
      </c>
      <c r="F24" s="78">
        <f t="shared" si="0"/>
        <v>7.85</v>
      </c>
      <c r="G24" s="374">
        <f t="shared" si="1"/>
        <v>-6.1230000000000002</v>
      </c>
      <c r="H24" s="375" t="e">
        <f>IF((ABS((#REF!-#REF!)*E24/100))&gt;0.1, (#REF!-#REF!)*E24/100, 0)</f>
        <v>#REF!</v>
      </c>
      <c r="I24" s="193"/>
    </row>
    <row r="25" spans="2:23" ht="21.75" customHeight="1" x14ac:dyDescent="0.3">
      <c r="B25" s="75" t="s">
        <v>73</v>
      </c>
      <c r="C25" s="76" t="s">
        <v>134</v>
      </c>
      <c r="D25" s="77">
        <v>8.25</v>
      </c>
      <c r="E25" s="77">
        <v>1</v>
      </c>
      <c r="F25" s="79">
        <f t="shared" si="0"/>
        <v>9.25</v>
      </c>
      <c r="G25" s="374">
        <f t="shared" si="1"/>
        <v>-7.2149999999999999</v>
      </c>
      <c r="H25" s="375" t="e">
        <f>IF((ABS((#REF!-#REF!)*E25/100))&gt;0.1, (#REF!-#REF!)*E25/100, 0)</f>
        <v>#REF!</v>
      </c>
      <c r="I25" s="193"/>
    </row>
    <row r="26" spans="2:23" ht="21.75" customHeight="1" x14ac:dyDescent="0.3">
      <c r="B26" s="75" t="s">
        <v>75</v>
      </c>
      <c r="C26" s="76" t="s">
        <v>76</v>
      </c>
      <c r="D26" s="77">
        <v>6.2</v>
      </c>
      <c r="E26" s="77">
        <v>1</v>
      </c>
      <c r="F26" s="79">
        <f t="shared" si="0"/>
        <v>7.2</v>
      </c>
      <c r="G26" s="374">
        <f t="shared" si="1"/>
        <v>-5.6159999999999997</v>
      </c>
      <c r="H26" s="375" t="e">
        <f>IF((ABS((#REF!-#REF!)*E26/100))&gt;0.1, (#REF!-#REF!)*E26/100, 0)</f>
        <v>#REF!</v>
      </c>
      <c r="I26" s="193"/>
    </row>
    <row r="27" spans="2:23" ht="21.75" customHeight="1" x14ac:dyDescent="0.3">
      <c r="B27" s="75" t="s">
        <v>77</v>
      </c>
      <c r="C27" s="76" t="s">
        <v>78</v>
      </c>
      <c r="D27" s="77">
        <v>5.5</v>
      </c>
      <c r="E27" s="77">
        <v>1</v>
      </c>
      <c r="F27" s="78">
        <f t="shared" si="0"/>
        <v>6.5</v>
      </c>
      <c r="G27" s="374">
        <f t="shared" si="1"/>
        <v>-5.07</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-4.6020000000000003</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-4.29</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-6.0060000000000002</v>
      </c>
      <c r="H30" s="371" t="e">
        <f>IF((ABS((#REF!-#REF!)*E30/100))&gt;0.1, (#REF!-#REF!)*E30/100, 0)</f>
        <v>#REF!</v>
      </c>
      <c r="I30" s="193"/>
      <c r="J30" s="6"/>
      <c r="K30" s="6"/>
      <c r="L30" s="6"/>
      <c r="P30" s="6"/>
      <c r="Q30" s="6"/>
      <c r="R30" s="6"/>
      <c r="S30" s="6"/>
    </row>
    <row r="31" spans="2:23" ht="21.75" customHeight="1" x14ac:dyDescent="0.3">
      <c r="B31" s="87"/>
      <c r="C31" s="88"/>
      <c r="D31" s="89"/>
      <c r="E31" s="90"/>
      <c r="F31" s="91"/>
      <c r="G31" s="225"/>
      <c r="H31" s="225"/>
      <c r="I31" s="193"/>
      <c r="J31" s="6"/>
      <c r="K31" s="6"/>
      <c r="L31" s="6"/>
      <c r="P31" s="6"/>
      <c r="Q31" s="6"/>
      <c r="R31" s="6"/>
      <c r="S31" s="6"/>
    </row>
    <row r="32" spans="2:23" ht="21.75" customHeight="1" x14ac:dyDescent="0.3">
      <c r="B32" s="372" t="s">
        <v>85</v>
      </c>
      <c r="C32" s="372"/>
      <c r="D32" s="89"/>
      <c r="E32" s="90"/>
      <c r="F32" s="91"/>
      <c r="G32" s="225"/>
      <c r="H32" s="225"/>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23"/>
      <c r="E38" s="223"/>
      <c r="F38" s="95"/>
      <c r="G38" s="93"/>
      <c r="H38" s="93"/>
      <c r="I38" s="193"/>
      <c r="J38" s="6"/>
      <c r="K38" s="6"/>
      <c r="L38" s="6"/>
      <c r="P38" s="6"/>
      <c r="Q38" s="6"/>
      <c r="R38" s="6"/>
      <c r="S38" s="6"/>
    </row>
    <row r="39" spans="2:22" ht="21.75" customHeight="1" x14ac:dyDescent="0.3">
      <c r="B39" s="361" t="s">
        <v>92</v>
      </c>
      <c r="C39" s="361"/>
      <c r="D39" s="361"/>
      <c r="E39" s="199">
        <f>K105</f>
        <v>43770</v>
      </c>
      <c r="F39" s="97" t="s">
        <v>93</v>
      </c>
      <c r="G39" s="157">
        <f>K106</f>
        <v>312.60000000000002</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21" t="s">
        <v>96</v>
      </c>
      <c r="H42" s="222"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3.3700000000000001E-2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3.3700000000000001E-2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3.3700000000000001E-2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3.3700000000000001E-2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3.3700000000000001E-2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3.3700000000000001E-2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3.3700000000000001E-2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3.3700000000000001E-2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3.3700000000000001E-2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3.3700000000000001E-2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3.3700000000000001E-2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-5.46</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-5.46</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-5.46</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($-2.925) =</v>
      </c>
      <c r="D74" s="123">
        <f>(45+G20)</f>
        <v>42.075000000000003</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0.0337 =</v>
      </c>
      <c r="D76" s="167">
        <f>(45*H43)</f>
        <v>1.5169999999999999</v>
      </c>
      <c r="E76" s="36"/>
      <c r="F76" s="36"/>
      <c r="G76" s="36"/>
      <c r="H76" s="36"/>
      <c r="I76" s="197"/>
    </row>
    <row r="77" spans="2:23" s="119" customFormat="1" ht="33" customHeight="1" x14ac:dyDescent="0.35">
      <c r="C77" s="349" t="str">
        <f>CONCATENATE("$",D76," x 96.25% (Difference of 100% Material Minus Total % Asphalt + Fuel Allowance) =")</f>
        <v>$1.517 x 96.25% (Difference of 100% Material Minus Total % Asphalt + Fuel Allowance) =</v>
      </c>
      <c r="D77" s="349"/>
      <c r="E77" s="349"/>
      <c r="F77" s="349"/>
      <c r="G77" s="349"/>
      <c r="H77" s="123">
        <f>D76*96.25/100</f>
        <v>1.46</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24" t="str">
        <f>CONCATENATE("$",D74," + $",H77, "  =")</f>
        <v>$42.075 + $1.46  =</v>
      </c>
      <c r="D79" s="125">
        <f>D74+H77</f>
        <v>43.534999999999997</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($-5.46) =</v>
      </c>
      <c r="D90" s="123">
        <f>(45+G59)</f>
        <v>39.54</v>
      </c>
      <c r="E90" s="36"/>
      <c r="F90" s="36"/>
      <c r="G90" s="36"/>
      <c r="H90" s="36"/>
      <c r="I90" s="197"/>
    </row>
    <row r="91" spans="2:22" s="119" customFormat="1" ht="40.5" customHeight="1" x14ac:dyDescent="0.4">
      <c r="B91" s="325" t="s">
        <v>121</v>
      </c>
      <c r="C91" s="325"/>
      <c r="D91" s="126">
        <f>D90</f>
        <v>39.54</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28</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515</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43770</v>
      </c>
      <c r="M105" s="26" t="s">
        <v>46</v>
      </c>
      <c r="N105" s="33">
        <v>578</v>
      </c>
      <c r="P105" s="312"/>
      <c r="Q105" s="315"/>
      <c r="R105" s="34">
        <v>43891</v>
      </c>
      <c r="S105" s="319"/>
      <c r="U105" s="47"/>
    </row>
    <row r="106" spans="10:21" ht="18" customHeight="1" thickBot="1" x14ac:dyDescent="0.3">
      <c r="J106" s="51" t="s">
        <v>45</v>
      </c>
      <c r="K106" s="52">
        <v>312.60000000000002</v>
      </c>
      <c r="M106" s="26" t="s">
        <v>49</v>
      </c>
      <c r="N106" s="33">
        <v>564</v>
      </c>
      <c r="P106" s="310">
        <v>43862</v>
      </c>
      <c r="Q106" s="313"/>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43831</v>
      </c>
      <c r="L109" s="6"/>
      <c r="M109" s="61" t="s">
        <v>56</v>
      </c>
      <c r="N109" s="219">
        <v>502</v>
      </c>
      <c r="P109" s="310">
        <v>43952</v>
      </c>
      <c r="Q109" s="313"/>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c r="P114" s="312"/>
      <c r="Q114" s="315"/>
      <c r="R114" s="34">
        <v>44166</v>
      </c>
      <c r="S114" s="319"/>
    </row>
    <row r="115" spans="10:19" ht="18" customHeight="1" thickBot="1" x14ac:dyDescent="0.3">
      <c r="J115" s="6"/>
      <c r="K115" s="6"/>
      <c r="L115" s="6"/>
      <c r="M115" s="26" t="s">
        <v>35</v>
      </c>
      <c r="N115" s="33"/>
      <c r="P115" s="310">
        <v>44136</v>
      </c>
      <c r="Q115" s="313"/>
      <c r="R115" s="127">
        <v>44197</v>
      </c>
      <c r="S115" s="319"/>
    </row>
    <row r="116" spans="10:19" ht="18" customHeight="1" thickBot="1" x14ac:dyDescent="0.3">
      <c r="J116" s="6"/>
      <c r="K116" s="6"/>
      <c r="L116" s="6"/>
      <c r="M116" s="26" t="s">
        <v>38</v>
      </c>
      <c r="N116" s="33"/>
      <c r="P116" s="311"/>
      <c r="Q116" s="314"/>
      <c r="R116" s="34">
        <v>44228</v>
      </c>
      <c r="S116" s="319"/>
    </row>
    <row r="117" spans="10:19" ht="18" customHeight="1" thickBot="1" x14ac:dyDescent="0.3">
      <c r="J117" s="6"/>
      <c r="K117" s="6"/>
      <c r="L117" s="6"/>
      <c r="M117" s="26" t="s">
        <v>20</v>
      </c>
      <c r="N117" s="33"/>
      <c r="P117" s="312"/>
      <c r="Q117" s="315"/>
      <c r="R117" s="34">
        <v>44256</v>
      </c>
      <c r="S117" s="320"/>
    </row>
    <row r="118" spans="10:19" ht="18" customHeight="1" x14ac:dyDescent="0.25">
      <c r="J118" s="6"/>
      <c r="K118" s="6"/>
      <c r="L118" s="6"/>
      <c r="M118" s="26" t="s">
        <v>43</v>
      </c>
      <c r="N118" s="33"/>
      <c r="P118" s="6" t="s">
        <v>42</v>
      </c>
      <c r="Q118" s="80">
        <v>302.39999999999998</v>
      </c>
      <c r="R118" s="6" t="s">
        <v>42</v>
      </c>
      <c r="S118" s="6"/>
    </row>
    <row r="119" spans="10:19" ht="15.5" x14ac:dyDescent="0.25">
      <c r="J119" s="6"/>
      <c r="K119" s="6"/>
      <c r="M119" s="26" t="s">
        <v>46</v>
      </c>
      <c r="N119" s="33"/>
    </row>
    <row r="120" spans="10:19" ht="15.5" x14ac:dyDescent="0.25">
      <c r="M120" s="26" t="s">
        <v>49</v>
      </c>
      <c r="N120" s="33"/>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algorithmName="SHA-512" hashValue="LCSFaFa/vd6pyRAp/HbcO6hKJoL57oGT4oAlBsak7Qp603/bImslgaLiduWtHKv8muOoh5HBw5vvcR8yRpVFOQ==" saltValue="Xaeg9VT2iPOFbC5vX1maiA==" spinCount="100000" sheet="1" objects="1" scenarios="1" formatColumns="0" formatRows="0"/>
  <mergeCells count="97">
    <mergeCell ref="Q109:Q111"/>
    <mergeCell ref="P112:P114"/>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12:Q114"/>
    <mergeCell ref="Q106:Q108"/>
    <mergeCell ref="P109:P111"/>
    <mergeCell ref="B84:H84"/>
    <mergeCell ref="B85:B86"/>
    <mergeCell ref="C85:C86"/>
    <mergeCell ref="D85:D86"/>
    <mergeCell ref="E85:F86"/>
    <mergeCell ref="G85:H86"/>
    <mergeCell ref="C77:G77"/>
    <mergeCell ref="B78:F78"/>
    <mergeCell ref="B81:H81"/>
    <mergeCell ref="B82:H82"/>
    <mergeCell ref="B83:H83"/>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E0229DC9-4EBF-4EAA-BD85-D72D334901A1}">
      <formula1>"2019, 2020, 2021"</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233BAC90-7628-4D73-B34C-66F19C5F8667}">
      <formula1>$Q$97:$Q$118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C4CB5812-930D-4E2C-A82E-F8B9792E1656}">
      <formula1>$M$98:$M$109</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3547D975-6866-45B5-ACBA-BEACE3DBC21F}">
      <formula1>$P$97:$P$118</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9471D4C7-479B-4487-9020-D916EAF52DDA}">
      <formula1>$R$97:$R$118</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01958F77-F2CD-4D93-BE4C-4B5219A61493}">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4A2542BF-5883-4A04-AC16-6D4052259F08}">
      <formula1>$N$96:$N$96</formula1>
    </dataValidation>
    <dataValidation type="list" allowBlank="1" showInputMessage="1" showErrorMessage="1" sqref="K102" xr:uid="{0B58A1AC-AB1D-4069-A794-D4EA4752AB38}">
      <formula1>$N$96:$N$130</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64046-27B2-46DC-B282-ECC0723C9129}">
  <dimension ref="B1:W130"/>
  <sheetViews>
    <sheetView showGridLines="0" showRowColHeaders="0" zoomScale="80" zoomScaleNormal="80" workbookViewId="0">
      <selection activeCell="U1" sqref="J1:U1048576"/>
    </sheetView>
  </sheetViews>
  <sheetFormatPr defaultRowHeight="12.5" x14ac:dyDescent="0.25"/>
  <cols>
    <col min="1" max="1" width="9.0898437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153.6328125" style="6" hidden="1" customWidth="1"/>
    <col min="22" max="22" width="13.90625" style="6" customWidth="1"/>
    <col min="23" max="51" width="9.08984375" style="6" customWidth="1"/>
    <col min="52" max="255" width="9.0898437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9.0898437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9.0898437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9.0898437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9.0898437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9.0898437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9.0898437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9.0898437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9.0898437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9.0898437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9.0898437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9.0898437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9.0898437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9.0898437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9.0898437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9.0898437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9.0898437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9.0898437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9.0898437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9.0898437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9.0898437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9.0898437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9.0898437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9.0898437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9.0898437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9.0898437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9.0898437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9.0898437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9.0898437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9.0898437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9.0898437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9.0898437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9.0898437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9.0898437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9.0898437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9.0898437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9.0898437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9.0898437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9.0898437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9.0898437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9.0898437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9.0898437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9.0898437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9.0898437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9.0898437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9.0898437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9.0898437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9.0898437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9.0898437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9.0898437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9.0898437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9.0898437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9.0898437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9.0898437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9.0898437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9.0898437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9.0898437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9.0898437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9.0898437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9.0898437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9.0898437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9.0898437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9.0898437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9.08984375" style="6"/>
  </cols>
  <sheetData>
    <row r="1" spans="2:23" ht="42.75" customHeight="1" thickBot="1" x14ac:dyDescent="0.3">
      <c r="B1" s="386" t="s">
        <v>0</v>
      </c>
      <c r="C1" s="387"/>
      <c r="D1" s="387"/>
      <c r="E1" s="1" t="s">
        <v>1</v>
      </c>
      <c r="F1" s="2" t="str">
        <f>K98</f>
        <v>January</v>
      </c>
      <c r="G1" s="2">
        <f>K97</f>
        <v>2020</v>
      </c>
      <c r="H1" s="3"/>
      <c r="I1" s="182"/>
      <c r="J1" s="129"/>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16"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January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January 2020 Average is</v>
      </c>
      <c r="E10" s="384"/>
      <c r="F10" s="384"/>
      <c r="G10" s="43">
        <f>K102</f>
        <v>504</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-3.3380000000000001</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-6.9870000000000001</v>
      </c>
      <c r="H21" s="375" t="e">
        <f>IF((ABS((#REF!-J102)*E21/100))&gt;0.1, (#REF!-J102)*E21/100, 0)</f>
        <v>#REF!</v>
      </c>
      <c r="I21" s="193"/>
    </row>
    <row r="22" spans="2:23" ht="21.75" customHeight="1" x14ac:dyDescent="0.3">
      <c r="B22" s="75" t="s">
        <v>67</v>
      </c>
      <c r="C22" s="76" t="s">
        <v>131</v>
      </c>
      <c r="D22" s="77">
        <v>6.85</v>
      </c>
      <c r="E22" s="77">
        <v>1</v>
      </c>
      <c r="F22" s="78">
        <f t="shared" si="0"/>
        <v>7.85</v>
      </c>
      <c r="G22" s="374">
        <f t="shared" si="1"/>
        <v>-6.9870000000000001</v>
      </c>
      <c r="H22" s="375" t="e">
        <f>IF((ABS((#REF!-#REF!)*E22/100))&gt;0.1, (#REF!-#REF!)*E22/100, 0)</f>
        <v>#REF!</v>
      </c>
      <c r="I22" s="193"/>
    </row>
    <row r="23" spans="2:23" ht="21.75" customHeight="1" x14ac:dyDescent="0.3">
      <c r="B23" s="75" t="s">
        <v>69</v>
      </c>
      <c r="C23" s="76" t="s">
        <v>132</v>
      </c>
      <c r="D23" s="77">
        <v>6.85</v>
      </c>
      <c r="E23" s="77">
        <v>1</v>
      </c>
      <c r="F23" s="78">
        <f t="shared" si="0"/>
        <v>7.85</v>
      </c>
      <c r="G23" s="374">
        <f t="shared" si="1"/>
        <v>-6.9870000000000001</v>
      </c>
      <c r="H23" s="375" t="e">
        <f>IF((ABS((#REF!-#REF!)*E23/100))&gt;0.1, (#REF!-#REF!)*E23/100, 0)</f>
        <v>#REF!</v>
      </c>
      <c r="I23" s="193"/>
    </row>
    <row r="24" spans="2:23" ht="21.75" customHeight="1" x14ac:dyDescent="0.3">
      <c r="B24" s="75" t="s">
        <v>71</v>
      </c>
      <c r="C24" s="76" t="s">
        <v>133</v>
      </c>
      <c r="D24" s="77">
        <v>6.85</v>
      </c>
      <c r="E24" s="77">
        <v>1</v>
      </c>
      <c r="F24" s="78">
        <f t="shared" si="0"/>
        <v>7.85</v>
      </c>
      <c r="G24" s="374">
        <f t="shared" si="1"/>
        <v>-6.9870000000000001</v>
      </c>
      <c r="H24" s="375" t="e">
        <f>IF((ABS((#REF!-#REF!)*E24/100))&gt;0.1, (#REF!-#REF!)*E24/100, 0)</f>
        <v>#REF!</v>
      </c>
      <c r="I24" s="193"/>
    </row>
    <row r="25" spans="2:23" ht="21.75" customHeight="1" x14ac:dyDescent="0.3">
      <c r="B25" s="75" t="s">
        <v>73</v>
      </c>
      <c r="C25" s="76" t="s">
        <v>134</v>
      </c>
      <c r="D25" s="77">
        <v>8.25</v>
      </c>
      <c r="E25" s="77">
        <v>1</v>
      </c>
      <c r="F25" s="79">
        <f t="shared" si="0"/>
        <v>9.25</v>
      </c>
      <c r="G25" s="374">
        <f t="shared" si="1"/>
        <v>-8.2330000000000005</v>
      </c>
      <c r="H25" s="375" t="e">
        <f>IF((ABS((#REF!-#REF!)*E25/100))&gt;0.1, (#REF!-#REF!)*E25/100, 0)</f>
        <v>#REF!</v>
      </c>
      <c r="I25" s="193"/>
    </row>
    <row r="26" spans="2:23" ht="21.75" customHeight="1" x14ac:dyDescent="0.3">
      <c r="B26" s="75" t="s">
        <v>75</v>
      </c>
      <c r="C26" s="76" t="s">
        <v>76</v>
      </c>
      <c r="D26" s="77">
        <v>6.2</v>
      </c>
      <c r="E26" s="77">
        <v>1</v>
      </c>
      <c r="F26" s="79">
        <f t="shared" si="0"/>
        <v>7.2</v>
      </c>
      <c r="G26" s="374">
        <f t="shared" si="1"/>
        <v>-6.4080000000000004</v>
      </c>
      <c r="H26" s="375" t="e">
        <f>IF((ABS((#REF!-#REF!)*E26/100))&gt;0.1, (#REF!-#REF!)*E26/100, 0)</f>
        <v>#REF!</v>
      </c>
      <c r="I26" s="193"/>
    </row>
    <row r="27" spans="2:23" ht="21.75" customHeight="1" x14ac:dyDescent="0.3">
      <c r="B27" s="75" t="s">
        <v>77</v>
      </c>
      <c r="C27" s="76" t="s">
        <v>78</v>
      </c>
      <c r="D27" s="77">
        <v>5.5</v>
      </c>
      <c r="E27" s="77">
        <v>1</v>
      </c>
      <c r="F27" s="78">
        <f t="shared" si="0"/>
        <v>6.5</v>
      </c>
      <c r="G27" s="374">
        <f t="shared" si="1"/>
        <v>-5.7850000000000001</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-5.2510000000000003</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-4.8949999999999996</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-6.8529999999999998</v>
      </c>
      <c r="H30" s="371" t="e">
        <f>IF((ABS((#REF!-#REF!)*E30/100))&gt;0.1, (#REF!-#REF!)*E30/100, 0)</f>
        <v>#REF!</v>
      </c>
      <c r="I30" s="193"/>
      <c r="J30" s="6"/>
      <c r="K30" s="6"/>
      <c r="L30" s="6"/>
      <c r="P30" s="6"/>
      <c r="Q30" s="6"/>
      <c r="R30" s="6"/>
      <c r="S30" s="6"/>
    </row>
    <row r="31" spans="2:23" ht="21.75" customHeight="1" x14ac:dyDescent="0.3">
      <c r="B31" s="87"/>
      <c r="C31" s="88"/>
      <c r="D31" s="89"/>
      <c r="E31" s="90"/>
      <c r="F31" s="91"/>
      <c r="G31" s="217"/>
      <c r="H31" s="217"/>
      <c r="I31" s="193"/>
      <c r="J31" s="6"/>
      <c r="K31" s="6"/>
      <c r="L31" s="6"/>
      <c r="P31" s="6"/>
      <c r="Q31" s="6"/>
      <c r="R31" s="6"/>
      <c r="S31" s="6"/>
    </row>
    <row r="32" spans="2:23" ht="21.75" customHeight="1" x14ac:dyDescent="0.3">
      <c r="B32" s="372" t="s">
        <v>85</v>
      </c>
      <c r="C32" s="372"/>
      <c r="D32" s="89"/>
      <c r="E32" s="90"/>
      <c r="F32" s="91"/>
      <c r="G32" s="217"/>
      <c r="H32" s="217"/>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13"/>
      <c r="E38" s="213"/>
      <c r="F38" s="95"/>
      <c r="G38" s="93"/>
      <c r="H38" s="93"/>
      <c r="I38" s="193"/>
      <c r="J38" s="6"/>
      <c r="K38" s="6"/>
      <c r="L38" s="6"/>
      <c r="P38" s="6"/>
      <c r="Q38" s="6"/>
      <c r="R38" s="6"/>
      <c r="S38" s="6"/>
    </row>
    <row r="39" spans="2:22" ht="21.75" customHeight="1" x14ac:dyDescent="0.3">
      <c r="B39" s="361" t="s">
        <v>92</v>
      </c>
      <c r="C39" s="361"/>
      <c r="D39" s="361"/>
      <c r="E39" s="199">
        <f>K105</f>
        <v>43770</v>
      </c>
      <c r="F39" s="97" t="s">
        <v>93</v>
      </c>
      <c r="G39" s="157">
        <f>K106</f>
        <v>312.60000000000002</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14" t="s">
        <v>96</v>
      </c>
      <c r="H42" s="215"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3.3700000000000001E-2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3.3700000000000001E-2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3.3700000000000001E-2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3.3700000000000001E-2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3.3700000000000001E-2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3.3700000000000001E-2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3.3700000000000001E-2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3.3700000000000001E-2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3.3700000000000001E-2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3.3700000000000001E-2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3.3700000000000001E-2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-6.23</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-6.23</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-6.23</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($-3.338) =</v>
      </c>
      <c r="D74" s="123">
        <f>(45+G20)</f>
        <v>41.661999999999999</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0.0337 =</v>
      </c>
      <c r="D76" s="167">
        <f>(45*H43)</f>
        <v>1.5169999999999999</v>
      </c>
      <c r="E76" s="36"/>
      <c r="F76" s="36"/>
      <c r="G76" s="36"/>
      <c r="H76" s="36"/>
      <c r="I76" s="197"/>
    </row>
    <row r="77" spans="2:23" s="119" customFormat="1" ht="33" customHeight="1" x14ac:dyDescent="0.35">
      <c r="C77" s="349" t="str">
        <f>CONCATENATE("$",D76," x 96.25% (Difference of 100% Material Minus Total % Asphalt + Fuel Allowance) =")</f>
        <v>$1.517 x 96.25% (Difference of 100% Material Minus Total % Asphalt + Fuel Allowance) =</v>
      </c>
      <c r="D77" s="349"/>
      <c r="E77" s="349"/>
      <c r="F77" s="349"/>
      <c r="G77" s="349"/>
      <c r="H77" s="123">
        <f>D76*96.25/100</f>
        <v>1.46</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12" t="str">
        <f>CONCATENATE("$",D74," + $",H77, "  =")</f>
        <v>$41.662 + $1.46  =</v>
      </c>
      <c r="D79" s="125">
        <f>D74+H77</f>
        <v>43.122</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($-6.23) =</v>
      </c>
      <c r="D90" s="123">
        <f>(45+G59)</f>
        <v>38.770000000000003</v>
      </c>
      <c r="E90" s="36"/>
      <c r="F90" s="36"/>
      <c r="G90" s="36"/>
      <c r="H90" s="36"/>
      <c r="I90" s="197"/>
    </row>
    <row r="91" spans="2:22" s="119" customFormat="1" ht="40.5" customHeight="1" x14ac:dyDescent="0.4">
      <c r="B91" s="325" t="s">
        <v>121</v>
      </c>
      <c r="C91" s="325"/>
      <c r="D91" s="126">
        <f>D90</f>
        <v>38.770000000000003</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25</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504</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43770</v>
      </c>
      <c r="M105" s="26" t="s">
        <v>46</v>
      </c>
      <c r="N105" s="33">
        <v>578</v>
      </c>
      <c r="P105" s="312"/>
      <c r="Q105" s="315"/>
      <c r="R105" s="34">
        <v>43891</v>
      </c>
      <c r="S105" s="319"/>
      <c r="U105" s="47"/>
    </row>
    <row r="106" spans="10:21" ht="18" customHeight="1" thickBot="1" x14ac:dyDescent="0.3">
      <c r="J106" s="51" t="s">
        <v>45</v>
      </c>
      <c r="K106" s="52">
        <v>312.60000000000002</v>
      </c>
      <c r="M106" s="26" t="s">
        <v>49</v>
      </c>
      <c r="N106" s="33">
        <v>564</v>
      </c>
      <c r="P106" s="310">
        <v>43862</v>
      </c>
      <c r="Q106" s="313"/>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43831</v>
      </c>
      <c r="L109" s="6"/>
      <c r="M109" s="61" t="s">
        <v>56</v>
      </c>
      <c r="N109" s="219">
        <v>502</v>
      </c>
      <c r="P109" s="310">
        <v>43952</v>
      </c>
      <c r="Q109" s="313"/>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c r="R112" s="127">
        <v>44105</v>
      </c>
      <c r="S112" s="319"/>
      <c r="U112" s="47"/>
    </row>
    <row r="113" spans="10:19" ht="18" customHeight="1" thickBot="1" x14ac:dyDescent="0.3">
      <c r="J113" s="6"/>
      <c r="K113" s="6"/>
      <c r="L113" s="6"/>
      <c r="M113" s="26" t="s">
        <v>28</v>
      </c>
      <c r="N113" s="33"/>
      <c r="P113" s="311"/>
      <c r="Q113" s="314"/>
      <c r="R113" s="34">
        <v>44136</v>
      </c>
      <c r="S113" s="319"/>
    </row>
    <row r="114" spans="10:19" ht="18" customHeight="1" thickBot="1" x14ac:dyDescent="0.3">
      <c r="J114" s="6"/>
      <c r="K114" s="6"/>
      <c r="L114" s="6"/>
      <c r="M114" s="26" t="s">
        <v>31</v>
      </c>
      <c r="N114" s="33"/>
      <c r="P114" s="312"/>
      <c r="Q114" s="315"/>
      <c r="R114" s="34">
        <v>44166</v>
      </c>
      <c r="S114" s="319"/>
    </row>
    <row r="115" spans="10:19" ht="18" customHeight="1" thickBot="1" x14ac:dyDescent="0.3">
      <c r="J115" s="6"/>
      <c r="K115" s="6"/>
      <c r="L115" s="6"/>
      <c r="M115" s="26" t="s">
        <v>35</v>
      </c>
      <c r="N115" s="33"/>
      <c r="P115" s="310">
        <v>44136</v>
      </c>
      <c r="Q115" s="313"/>
      <c r="R115" s="127">
        <v>44197</v>
      </c>
      <c r="S115" s="319"/>
    </row>
    <row r="116" spans="10:19" ht="18" customHeight="1" thickBot="1" x14ac:dyDescent="0.3">
      <c r="J116" s="6"/>
      <c r="K116" s="6"/>
      <c r="L116" s="6"/>
      <c r="M116" s="26" t="s">
        <v>38</v>
      </c>
      <c r="N116" s="33"/>
      <c r="P116" s="311"/>
      <c r="Q116" s="314"/>
      <c r="R116" s="34">
        <v>44228</v>
      </c>
      <c r="S116" s="319"/>
    </row>
    <row r="117" spans="10:19" ht="18" customHeight="1" thickBot="1" x14ac:dyDescent="0.3">
      <c r="J117" s="6"/>
      <c r="K117" s="6"/>
      <c r="L117" s="6"/>
      <c r="M117" s="26" t="s">
        <v>20</v>
      </c>
      <c r="N117" s="33"/>
      <c r="P117" s="312"/>
      <c r="Q117" s="315"/>
      <c r="R117" s="34">
        <v>44256</v>
      </c>
      <c r="S117" s="320"/>
    </row>
    <row r="118" spans="10:19" ht="18" customHeight="1" x14ac:dyDescent="0.25">
      <c r="J118" s="6"/>
      <c r="K118" s="6"/>
      <c r="L118" s="6"/>
      <c r="M118" s="26" t="s">
        <v>43</v>
      </c>
      <c r="N118" s="33"/>
      <c r="P118" s="6" t="s">
        <v>42</v>
      </c>
      <c r="Q118" s="80">
        <v>302.39999999999998</v>
      </c>
      <c r="R118" s="6" t="s">
        <v>42</v>
      </c>
      <c r="S118" s="6"/>
    </row>
    <row r="119" spans="10:19" ht="15.5" x14ac:dyDescent="0.25">
      <c r="J119" s="6"/>
      <c r="K119" s="6"/>
      <c r="M119" s="26" t="s">
        <v>46</v>
      </c>
      <c r="N119" s="33"/>
    </row>
    <row r="120" spans="10:19" ht="15.5" x14ac:dyDescent="0.25">
      <c r="M120" s="26" t="s">
        <v>49</v>
      </c>
      <c r="N120" s="33"/>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algorithmName="SHA-512" hashValue="a/C9kXCryfeSJHUBKKcHVYxIsgqFcvX1YWymgAOEH2BstHbXmpSzNJYGVtY7dCpIEm3asmIu/RhYrS+kNnlHMw==" saltValue="JDd4pNQKWN/jCHtJ5B4cvw==" spinCount="100000" sheet="1" objects="1" scenarios="1" formatColumns="0" formatRows="0"/>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12:Q114"/>
    <mergeCell ref="Q106:Q108"/>
    <mergeCell ref="P109:P111"/>
    <mergeCell ref="Q109:Q111"/>
    <mergeCell ref="P112:P114"/>
    <mergeCell ref="M93:N95"/>
    <mergeCell ref="P93:S94"/>
    <mergeCell ref="P95:S95"/>
  </mergeCells>
  <dataValidations count="8">
    <dataValidation type="list" allowBlank="1" showInputMessage="1" showErrorMessage="1" sqref="K102" xr:uid="{43CFDD92-C115-46EE-AFE3-D314E846A4FA}">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64212F01-9122-4B1D-9526-BA50D7AB5AE6}">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C1659C0D-CFEE-4F93-8051-D67F2E42B5EE}">
      <formula1>$N$98:$N$109</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F1F21EA4-E3A8-498E-BCDD-393936A419D8}">
      <formula1>$R$97:$R$118</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CD332FD1-B016-4227-87B2-92A90E1BBFC9}">
      <formula1>$P$97:$P$118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594B6C9A-2DE7-400C-8134-214DB20884E7}">
      <formula1>$M$98:$M$109</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A454EC7D-F927-47F6-8868-6196515B981F}">
      <formula1>$Q$97:$Q$118</formula1>
    </dataValidation>
    <dataValidation type="list" allowBlank="1" showInputMessage="1" showErrorMessage="1" sqref="K97" xr:uid="{E783B0D9-DE9C-45DD-8BF0-A8BC20320631}">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67727-27C1-45CC-A108-DE627BB5A550}">
  <dimension ref="B1:W130"/>
  <sheetViews>
    <sheetView showGridLines="0" showRowColHeaders="0" zoomScale="80" zoomScaleNormal="80" workbookViewId="0">
      <selection activeCell="J1" sqref="J1:U1048576"/>
    </sheetView>
  </sheetViews>
  <sheetFormatPr defaultRowHeight="12.5" x14ac:dyDescent="0.25"/>
  <cols>
    <col min="1" max="1" width="9.0898437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153.6328125" style="6" hidden="1" customWidth="1"/>
    <col min="22" max="22" width="13.90625" style="6" customWidth="1"/>
    <col min="23" max="51" width="9.08984375" style="6" customWidth="1"/>
    <col min="52" max="255" width="9.0898437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9.0898437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9.0898437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9.0898437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9.0898437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9.0898437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9.0898437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9.0898437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9.0898437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9.0898437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9.0898437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9.0898437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9.0898437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9.0898437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9.0898437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9.0898437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9.0898437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9.0898437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9.0898437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9.0898437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9.0898437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9.0898437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9.0898437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9.0898437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9.0898437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9.0898437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9.0898437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9.0898437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9.0898437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9.0898437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9.0898437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9.0898437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9.0898437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9.0898437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9.0898437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9.0898437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9.0898437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9.0898437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9.0898437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9.0898437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9.0898437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9.0898437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9.0898437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9.0898437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9.0898437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9.0898437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9.0898437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9.0898437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9.0898437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9.0898437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9.0898437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9.0898437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9.0898437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9.0898437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9.0898437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9.0898437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9.0898437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9.0898437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9.0898437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9.0898437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9.0898437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9.0898437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9.0898437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9.08984375" style="6"/>
  </cols>
  <sheetData>
    <row r="1" spans="2:23" ht="42.75" customHeight="1" thickBot="1" x14ac:dyDescent="0.3">
      <c r="B1" s="386" t="s">
        <v>0</v>
      </c>
      <c r="C1" s="387"/>
      <c r="D1" s="387"/>
      <c r="E1" s="1" t="s">
        <v>1</v>
      </c>
      <c r="F1" s="2" t="str">
        <f>K98</f>
        <v>December</v>
      </c>
      <c r="G1" s="2">
        <f>K97</f>
        <v>2019</v>
      </c>
      <c r="H1" s="3"/>
      <c r="I1" s="182"/>
      <c r="J1" s="129"/>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10"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December 1, 2019</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December 2019 Average is</v>
      </c>
      <c r="E10" s="384"/>
      <c r="F10" s="384"/>
      <c r="G10" s="43">
        <f>K102</f>
        <v>502</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-3.4129999999999998</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-7.1440000000000001</v>
      </c>
      <c r="H21" s="375" t="e">
        <f>IF((ABS((#REF!-J102)*E21/100))&gt;0.1, (#REF!-J102)*E21/100, 0)</f>
        <v>#REF!</v>
      </c>
      <c r="I21" s="193"/>
    </row>
    <row r="22" spans="2:23" ht="21.75" customHeight="1" x14ac:dyDescent="0.3">
      <c r="B22" s="75" t="s">
        <v>67</v>
      </c>
      <c r="C22" s="76" t="s">
        <v>131</v>
      </c>
      <c r="D22" s="77">
        <v>6.85</v>
      </c>
      <c r="E22" s="77">
        <v>1</v>
      </c>
      <c r="F22" s="78">
        <f t="shared" si="0"/>
        <v>7.85</v>
      </c>
      <c r="G22" s="374">
        <f t="shared" si="1"/>
        <v>-7.1440000000000001</v>
      </c>
      <c r="H22" s="375" t="e">
        <f>IF((ABS((#REF!-#REF!)*E22/100))&gt;0.1, (#REF!-#REF!)*E22/100, 0)</f>
        <v>#REF!</v>
      </c>
      <c r="I22" s="193"/>
    </row>
    <row r="23" spans="2:23" ht="21.75" customHeight="1" x14ac:dyDescent="0.3">
      <c r="B23" s="75" t="s">
        <v>69</v>
      </c>
      <c r="C23" s="76" t="s">
        <v>132</v>
      </c>
      <c r="D23" s="77">
        <v>6.85</v>
      </c>
      <c r="E23" s="77">
        <v>1</v>
      </c>
      <c r="F23" s="78">
        <f t="shared" si="0"/>
        <v>7.85</v>
      </c>
      <c r="G23" s="374">
        <f t="shared" si="1"/>
        <v>-7.1440000000000001</v>
      </c>
      <c r="H23" s="375" t="e">
        <f>IF((ABS((#REF!-#REF!)*E23/100))&gt;0.1, (#REF!-#REF!)*E23/100, 0)</f>
        <v>#REF!</v>
      </c>
      <c r="I23" s="193"/>
    </row>
    <row r="24" spans="2:23" ht="21.75" customHeight="1" x14ac:dyDescent="0.3">
      <c r="B24" s="75" t="s">
        <v>71</v>
      </c>
      <c r="C24" s="76" t="s">
        <v>133</v>
      </c>
      <c r="D24" s="77">
        <v>6.85</v>
      </c>
      <c r="E24" s="77">
        <v>1</v>
      </c>
      <c r="F24" s="78">
        <f t="shared" si="0"/>
        <v>7.85</v>
      </c>
      <c r="G24" s="374">
        <f t="shared" si="1"/>
        <v>-7.1440000000000001</v>
      </c>
      <c r="H24" s="375" t="e">
        <f>IF((ABS((#REF!-#REF!)*E24/100))&gt;0.1, (#REF!-#REF!)*E24/100, 0)</f>
        <v>#REF!</v>
      </c>
      <c r="I24" s="193"/>
    </row>
    <row r="25" spans="2:23" ht="21.75" customHeight="1" x14ac:dyDescent="0.3">
      <c r="B25" s="75" t="s">
        <v>73</v>
      </c>
      <c r="C25" s="76" t="s">
        <v>134</v>
      </c>
      <c r="D25" s="77">
        <v>8.25</v>
      </c>
      <c r="E25" s="77">
        <v>1</v>
      </c>
      <c r="F25" s="79">
        <f t="shared" si="0"/>
        <v>9.25</v>
      </c>
      <c r="G25" s="374">
        <f t="shared" si="1"/>
        <v>-8.4179999999999993</v>
      </c>
      <c r="H25" s="375" t="e">
        <f>IF((ABS((#REF!-#REF!)*E25/100))&gt;0.1, (#REF!-#REF!)*E25/100, 0)</f>
        <v>#REF!</v>
      </c>
      <c r="I25" s="193"/>
    </row>
    <row r="26" spans="2:23" ht="21.75" customHeight="1" x14ac:dyDescent="0.3">
      <c r="B26" s="75" t="s">
        <v>75</v>
      </c>
      <c r="C26" s="76" t="s">
        <v>76</v>
      </c>
      <c r="D26" s="77">
        <v>6.2</v>
      </c>
      <c r="E26" s="77">
        <v>1</v>
      </c>
      <c r="F26" s="79">
        <f t="shared" si="0"/>
        <v>7.2</v>
      </c>
      <c r="G26" s="374">
        <f t="shared" si="1"/>
        <v>-6.5519999999999996</v>
      </c>
      <c r="H26" s="375" t="e">
        <f>IF((ABS((#REF!-#REF!)*E26/100))&gt;0.1, (#REF!-#REF!)*E26/100, 0)</f>
        <v>#REF!</v>
      </c>
      <c r="I26" s="193"/>
    </row>
    <row r="27" spans="2:23" ht="21.75" customHeight="1" x14ac:dyDescent="0.3">
      <c r="B27" s="75" t="s">
        <v>77</v>
      </c>
      <c r="C27" s="76" t="s">
        <v>78</v>
      </c>
      <c r="D27" s="77">
        <v>5.5</v>
      </c>
      <c r="E27" s="77">
        <v>1</v>
      </c>
      <c r="F27" s="78">
        <f t="shared" si="0"/>
        <v>6.5</v>
      </c>
      <c r="G27" s="374">
        <f t="shared" si="1"/>
        <v>-5.915</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-5.3689999999999998</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-5.0049999999999999</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-7.0069999999999997</v>
      </c>
      <c r="H30" s="371" t="e">
        <f>IF((ABS((#REF!-#REF!)*E30/100))&gt;0.1, (#REF!-#REF!)*E30/100, 0)</f>
        <v>#REF!</v>
      </c>
      <c r="I30" s="193"/>
      <c r="J30" s="6"/>
      <c r="K30" s="6"/>
      <c r="L30" s="6"/>
      <c r="P30" s="6"/>
      <c r="Q30" s="6"/>
      <c r="R30" s="6"/>
      <c r="S30" s="6"/>
    </row>
    <row r="31" spans="2:23" ht="21.75" customHeight="1" x14ac:dyDescent="0.3">
      <c r="B31" s="87"/>
      <c r="C31" s="88"/>
      <c r="D31" s="89"/>
      <c r="E31" s="90"/>
      <c r="F31" s="91"/>
      <c r="G31" s="211"/>
      <c r="H31" s="211"/>
      <c r="I31" s="193"/>
      <c r="J31" s="6"/>
      <c r="K31" s="6"/>
      <c r="L31" s="6"/>
      <c r="P31" s="6"/>
      <c r="Q31" s="6"/>
      <c r="R31" s="6"/>
      <c r="S31" s="6"/>
    </row>
    <row r="32" spans="2:23" ht="21.75" customHeight="1" x14ac:dyDescent="0.3">
      <c r="B32" s="372" t="s">
        <v>85</v>
      </c>
      <c r="C32" s="372"/>
      <c r="D32" s="89"/>
      <c r="E32" s="90"/>
      <c r="F32" s="91"/>
      <c r="G32" s="211"/>
      <c r="H32" s="211"/>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07"/>
      <c r="E38" s="207"/>
      <c r="F38" s="95"/>
      <c r="G38" s="93"/>
      <c r="H38" s="93"/>
      <c r="I38" s="193"/>
      <c r="J38" s="6"/>
      <c r="K38" s="6"/>
      <c r="L38" s="6"/>
      <c r="P38" s="6"/>
      <c r="Q38" s="6"/>
      <c r="R38" s="6"/>
      <c r="S38" s="6"/>
    </row>
    <row r="39" spans="2:22" ht="21.75" customHeight="1" x14ac:dyDescent="0.3">
      <c r="B39" s="361" t="s">
        <v>92</v>
      </c>
      <c r="C39" s="361"/>
      <c r="D39" s="361"/>
      <c r="E39" s="199">
        <f>K105</f>
        <v>43678</v>
      </c>
      <c r="F39" s="97" t="s">
        <v>93</v>
      </c>
      <c r="G39" s="157">
        <f>K106</f>
        <v>313.3</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08" t="s">
        <v>96</v>
      </c>
      <c r="H42" s="209"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3.5999999999999997E-2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3.5999999999999997E-2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3.5999999999999997E-2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3.5999999999999997E-2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3.5999999999999997E-2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3.5999999999999997E-2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3.5999999999999997E-2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3.5999999999999997E-2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3.5999999999999997E-2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3.5999999999999997E-2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3.5999999999999997E-2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-6.37</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-6.37</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-6.37</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($-3.413) =</v>
      </c>
      <c r="D74" s="123">
        <f>(45+G20)</f>
        <v>41.587000000000003</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0.036 =</v>
      </c>
      <c r="D76" s="167">
        <f>(45*H43)</f>
        <v>1.62</v>
      </c>
      <c r="E76" s="36"/>
      <c r="F76" s="36"/>
      <c r="G76" s="36"/>
      <c r="H76" s="36"/>
      <c r="I76" s="197"/>
    </row>
    <row r="77" spans="2:23" s="119" customFormat="1" ht="33" customHeight="1" x14ac:dyDescent="0.35">
      <c r="C77" s="349" t="str">
        <f>CONCATENATE("$",D76," x 96.25% (Difference of 100% Material Minus Total % Asphalt + Fuel Allowance) =")</f>
        <v>$1.62 x 96.25% (Difference of 100% Material Minus Total % Asphalt + Fuel Allowance) =</v>
      </c>
      <c r="D77" s="349"/>
      <c r="E77" s="349"/>
      <c r="F77" s="349"/>
      <c r="G77" s="349"/>
      <c r="H77" s="123">
        <f>D76*96.25/100</f>
        <v>1.5589999999999999</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06" t="str">
        <f>CONCATENATE("$",D74," + $",H77, "  =")</f>
        <v>$41.587 + $1.559  =</v>
      </c>
      <c r="D79" s="125">
        <f>D74+H77</f>
        <v>43.146000000000001</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($-6.37) =</v>
      </c>
      <c r="D90" s="123">
        <f>(45+G59)</f>
        <v>38.630000000000003</v>
      </c>
      <c r="E90" s="36"/>
      <c r="F90" s="36"/>
      <c r="G90" s="36"/>
      <c r="H90" s="36"/>
      <c r="I90" s="197"/>
    </row>
    <row r="91" spans="2:22" s="119" customFormat="1" ht="40.5" customHeight="1" x14ac:dyDescent="0.4">
      <c r="B91" s="325" t="s">
        <v>121</v>
      </c>
      <c r="C91" s="325"/>
      <c r="D91" s="126">
        <f>D90</f>
        <v>38.630000000000003</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2019</v>
      </c>
      <c r="M97" s="26" t="s">
        <v>21</v>
      </c>
      <c r="N97" s="22" t="s">
        <v>22</v>
      </c>
      <c r="P97" s="310">
        <v>43586</v>
      </c>
      <c r="Q97" s="313">
        <v>309.8</v>
      </c>
      <c r="R97" s="127">
        <v>43647</v>
      </c>
      <c r="S97" s="318">
        <v>43344</v>
      </c>
      <c r="U97" s="27" t="s">
        <v>23</v>
      </c>
    </row>
    <row r="98" spans="10:21" ht="18" customHeight="1" thickBot="1" x14ac:dyDescent="0.3">
      <c r="J98" s="16" t="s">
        <v>19</v>
      </c>
      <c r="K98" s="17" t="s">
        <v>56</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502</v>
      </c>
      <c r="M102" s="26" t="s">
        <v>38</v>
      </c>
      <c r="N102" s="33">
        <v>557</v>
      </c>
      <c r="P102" s="312"/>
      <c r="Q102" s="315"/>
      <c r="R102" s="34">
        <v>43800</v>
      </c>
      <c r="S102" s="319"/>
    </row>
    <row r="103" spans="10:21" ht="18" customHeight="1" thickBot="1" x14ac:dyDescent="0.3">
      <c r="J103" s="29"/>
      <c r="K103" s="30"/>
      <c r="M103" s="26" t="s">
        <v>20</v>
      </c>
      <c r="N103" s="33">
        <v>583</v>
      </c>
      <c r="P103" s="310">
        <v>43770</v>
      </c>
      <c r="Q103" s="313"/>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43678</v>
      </c>
      <c r="M105" s="26" t="s">
        <v>46</v>
      </c>
      <c r="N105" s="33">
        <v>578</v>
      </c>
      <c r="P105" s="312"/>
      <c r="Q105" s="315"/>
      <c r="R105" s="34">
        <v>43891</v>
      </c>
      <c r="S105" s="319"/>
      <c r="U105" s="47"/>
    </row>
    <row r="106" spans="10:21" ht="18" customHeight="1" thickBot="1" x14ac:dyDescent="0.3">
      <c r="J106" s="51" t="s">
        <v>45</v>
      </c>
      <c r="K106" s="52">
        <v>313.3</v>
      </c>
      <c r="M106" s="26" t="s">
        <v>49</v>
      </c>
      <c r="N106" s="33">
        <v>564</v>
      </c>
      <c r="P106" s="310">
        <v>43862</v>
      </c>
      <c r="Q106" s="313"/>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43739</v>
      </c>
      <c r="L109" s="6"/>
      <c r="M109" s="61" t="s">
        <v>56</v>
      </c>
      <c r="N109" s="219">
        <v>502</v>
      </c>
      <c r="P109" s="310">
        <v>43952</v>
      </c>
      <c r="Q109" s="313"/>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c r="P112" s="310">
        <v>44044</v>
      </c>
      <c r="Q112" s="313"/>
      <c r="R112" s="127">
        <v>44105</v>
      </c>
      <c r="S112" s="319"/>
      <c r="U112" s="47"/>
    </row>
    <row r="113" spans="10:19" ht="18" customHeight="1" thickBot="1" x14ac:dyDescent="0.3">
      <c r="J113" s="6"/>
      <c r="K113" s="6"/>
      <c r="L113" s="6"/>
      <c r="M113" s="26" t="s">
        <v>28</v>
      </c>
      <c r="N113" s="33"/>
      <c r="P113" s="311"/>
      <c r="Q113" s="314"/>
      <c r="R113" s="34">
        <v>44136</v>
      </c>
      <c r="S113" s="319"/>
    </row>
    <row r="114" spans="10:19" ht="18" customHeight="1" thickBot="1" x14ac:dyDescent="0.3">
      <c r="J114" s="6"/>
      <c r="K114" s="6"/>
      <c r="L114" s="6"/>
      <c r="M114" s="26" t="s">
        <v>31</v>
      </c>
      <c r="N114" s="33"/>
      <c r="P114" s="312"/>
      <c r="Q114" s="315"/>
      <c r="R114" s="34">
        <v>44166</v>
      </c>
      <c r="S114" s="319"/>
    </row>
    <row r="115" spans="10:19" ht="18" customHeight="1" thickBot="1" x14ac:dyDescent="0.3">
      <c r="J115" s="6"/>
      <c r="K115" s="6"/>
      <c r="L115" s="6"/>
      <c r="M115" s="26" t="s">
        <v>35</v>
      </c>
      <c r="N115" s="33"/>
      <c r="P115" s="310">
        <v>44136</v>
      </c>
      <c r="Q115" s="313"/>
      <c r="R115" s="127">
        <v>44197</v>
      </c>
      <c r="S115" s="319"/>
    </row>
    <row r="116" spans="10:19" ht="18" customHeight="1" thickBot="1" x14ac:dyDescent="0.3">
      <c r="J116" s="6"/>
      <c r="K116" s="6"/>
      <c r="L116" s="6"/>
      <c r="M116" s="26" t="s">
        <v>38</v>
      </c>
      <c r="N116" s="33"/>
      <c r="P116" s="311"/>
      <c r="Q116" s="314"/>
      <c r="R116" s="34">
        <v>44228</v>
      </c>
      <c r="S116" s="319"/>
    </row>
    <row r="117" spans="10:19" ht="18" customHeight="1" thickBot="1" x14ac:dyDescent="0.3">
      <c r="J117" s="6"/>
      <c r="K117" s="6"/>
      <c r="L117" s="6"/>
      <c r="M117" s="26" t="s">
        <v>20</v>
      </c>
      <c r="N117" s="33"/>
      <c r="P117" s="312"/>
      <c r="Q117" s="315"/>
      <c r="R117" s="34">
        <v>44256</v>
      </c>
      <c r="S117" s="320"/>
    </row>
    <row r="118" spans="10:19" ht="18" customHeight="1" x14ac:dyDescent="0.25">
      <c r="J118" s="6"/>
      <c r="K118" s="6"/>
      <c r="L118" s="6"/>
      <c r="M118" s="26" t="s">
        <v>43</v>
      </c>
      <c r="N118" s="33"/>
      <c r="P118" s="6" t="s">
        <v>42</v>
      </c>
      <c r="Q118" s="80">
        <v>302.39999999999998</v>
      </c>
      <c r="R118" s="6" t="s">
        <v>42</v>
      </c>
      <c r="S118" s="6"/>
    </row>
    <row r="119" spans="10:19" ht="15.5" x14ac:dyDescent="0.25">
      <c r="J119" s="6"/>
      <c r="K119" s="6"/>
      <c r="M119" s="26" t="s">
        <v>46</v>
      </c>
      <c r="N119" s="33"/>
    </row>
    <row r="120" spans="10:19" ht="15.5" x14ac:dyDescent="0.25">
      <c r="M120" s="26" t="s">
        <v>49</v>
      </c>
      <c r="N120" s="33"/>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password="C15A" sheet="1" objects="1" scenarios="1" formatColumns="0" formatRows="0"/>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12:Q114"/>
    <mergeCell ref="Q106:Q108"/>
    <mergeCell ref="P109:P111"/>
    <mergeCell ref="Q109:Q111"/>
    <mergeCell ref="P112:P114"/>
    <mergeCell ref="M93:N95"/>
    <mergeCell ref="P93:S94"/>
    <mergeCell ref="P95:S95"/>
  </mergeCells>
  <dataValidations count="7">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C248385B-8288-40E6-96B6-D54FB57075C4}">
      <formula1>$Q$97:$Q$118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40EBCA5F-903B-42F3-8761-3441D0E03E2F}">
      <formula1>$M$98:$M$109</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5F786B11-D4A4-46BE-AC49-A6139399E7DF}">
      <formula1>$P$97:$P$118</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F9C09A11-7B7A-41FB-8266-CDE036ABF468}">
      <formula1>$R$97:$R$118</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06D0E0E5-B67F-45DE-A248-75B1E4A05508}">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K97" xr:uid="{4730902A-6B83-463D-8C3B-104A300DCD51}">
      <formula1>$N$96:$N$96</formula1>
    </dataValidation>
    <dataValidation type="list" allowBlank="1" showInputMessage="1" showErrorMessage="1" sqref="K102" xr:uid="{5F329621-BBA0-4C72-839C-FEDDEDEA1BE1}">
      <formula1>$N$96:$N$130</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B4 F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4E06C-1E48-4AC0-800A-C5B671C71C8E}">
  <dimension ref="B1:Y119"/>
  <sheetViews>
    <sheetView showGridLines="0" showRowColHeaders="0" zoomScale="80" zoomScaleNormal="80" workbookViewId="0">
      <selection activeCell="Z13" sqref="Z13"/>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6" width="17.6328125" style="6" hidden="1" customWidth="1"/>
    <col min="17" max="17" width="4.08984375" style="6" hidden="1" customWidth="1"/>
    <col min="18" max="19" width="18.90625" style="7" hidden="1" customWidth="1"/>
    <col min="20" max="20" width="20.453125" style="7" hidden="1" customWidth="1"/>
    <col min="21" max="21" width="17.36328125" style="7" hidden="1" customWidth="1"/>
    <col min="22" max="22" width="4.08984375" style="6" hidden="1" customWidth="1"/>
    <col min="23" max="23" width="153.6328125" style="6" hidden="1" customWidth="1"/>
    <col min="24" max="24" width="13.90625" style="6" customWidth="1"/>
    <col min="25" max="53" width="9.08984375" style="6" customWidth="1"/>
    <col min="54" max="257" width="8.90625" style="6"/>
    <col min="258" max="258" width="25.453125" style="6" customWidth="1"/>
    <col min="259" max="259" width="32.90625" style="6" customWidth="1"/>
    <col min="260" max="260" width="17.36328125" style="6" customWidth="1"/>
    <col min="261" max="261" width="17.08984375" style="6" customWidth="1"/>
    <col min="262" max="262" width="23.90625" style="6" customWidth="1"/>
    <col min="263" max="263" width="25.36328125" style="6" customWidth="1"/>
    <col min="264" max="264" width="19" style="6" customWidth="1"/>
    <col min="265" max="265" width="6.54296875" style="6" customWidth="1"/>
    <col min="266" max="281" width="0" style="6" hidden="1" customWidth="1"/>
    <col min="282" max="513" width="8.90625" style="6"/>
    <col min="514" max="514" width="25.453125" style="6" customWidth="1"/>
    <col min="515" max="515" width="32.90625" style="6" customWidth="1"/>
    <col min="516" max="516" width="17.36328125" style="6" customWidth="1"/>
    <col min="517" max="517" width="17.08984375" style="6" customWidth="1"/>
    <col min="518" max="518" width="23.90625" style="6" customWidth="1"/>
    <col min="519" max="519" width="25.36328125" style="6" customWidth="1"/>
    <col min="520" max="520" width="19" style="6" customWidth="1"/>
    <col min="521" max="521" width="6.54296875" style="6" customWidth="1"/>
    <col min="522" max="537" width="0" style="6" hidden="1" customWidth="1"/>
    <col min="538" max="769" width="8.90625" style="6"/>
    <col min="770" max="770" width="25.453125" style="6" customWidth="1"/>
    <col min="771" max="771" width="32.90625" style="6" customWidth="1"/>
    <col min="772" max="772" width="17.36328125" style="6" customWidth="1"/>
    <col min="773" max="773" width="17.08984375" style="6" customWidth="1"/>
    <col min="774" max="774" width="23.90625" style="6" customWidth="1"/>
    <col min="775" max="775" width="25.36328125" style="6" customWidth="1"/>
    <col min="776" max="776" width="19" style="6" customWidth="1"/>
    <col min="777" max="777" width="6.54296875" style="6" customWidth="1"/>
    <col min="778" max="793" width="0" style="6" hidden="1" customWidth="1"/>
    <col min="794" max="1025" width="8.90625" style="6"/>
    <col min="1026" max="1026" width="25.453125" style="6" customWidth="1"/>
    <col min="1027" max="1027" width="32.90625" style="6" customWidth="1"/>
    <col min="1028" max="1028" width="17.36328125" style="6" customWidth="1"/>
    <col min="1029" max="1029" width="17.08984375" style="6" customWidth="1"/>
    <col min="1030" max="1030" width="23.90625" style="6" customWidth="1"/>
    <col min="1031" max="1031" width="25.36328125" style="6" customWidth="1"/>
    <col min="1032" max="1032" width="19" style="6" customWidth="1"/>
    <col min="1033" max="1033" width="6.54296875" style="6" customWidth="1"/>
    <col min="1034" max="1049" width="0" style="6" hidden="1" customWidth="1"/>
    <col min="1050" max="1281" width="8.90625" style="6"/>
    <col min="1282" max="1282" width="25.453125" style="6" customWidth="1"/>
    <col min="1283" max="1283" width="32.90625" style="6" customWidth="1"/>
    <col min="1284" max="1284" width="17.36328125" style="6" customWidth="1"/>
    <col min="1285" max="1285" width="17.08984375" style="6" customWidth="1"/>
    <col min="1286" max="1286" width="23.90625" style="6" customWidth="1"/>
    <col min="1287" max="1287" width="25.36328125" style="6" customWidth="1"/>
    <col min="1288" max="1288" width="19" style="6" customWidth="1"/>
    <col min="1289" max="1289" width="6.54296875" style="6" customWidth="1"/>
    <col min="1290" max="1305" width="0" style="6" hidden="1" customWidth="1"/>
    <col min="1306" max="1537" width="8.90625" style="6"/>
    <col min="1538" max="1538" width="25.453125" style="6" customWidth="1"/>
    <col min="1539" max="1539" width="32.90625" style="6" customWidth="1"/>
    <col min="1540" max="1540" width="17.36328125" style="6" customWidth="1"/>
    <col min="1541" max="1541" width="17.08984375" style="6" customWidth="1"/>
    <col min="1542" max="1542" width="23.90625" style="6" customWidth="1"/>
    <col min="1543" max="1543" width="25.36328125" style="6" customWidth="1"/>
    <col min="1544" max="1544" width="19" style="6" customWidth="1"/>
    <col min="1545" max="1545" width="6.54296875" style="6" customWidth="1"/>
    <col min="1546" max="1561" width="0" style="6" hidden="1" customWidth="1"/>
    <col min="1562" max="1793" width="8.90625" style="6"/>
    <col min="1794" max="1794" width="25.453125" style="6" customWidth="1"/>
    <col min="1795" max="1795" width="32.90625" style="6" customWidth="1"/>
    <col min="1796" max="1796" width="17.36328125" style="6" customWidth="1"/>
    <col min="1797" max="1797" width="17.08984375" style="6" customWidth="1"/>
    <col min="1798" max="1798" width="23.90625" style="6" customWidth="1"/>
    <col min="1799" max="1799" width="25.36328125" style="6" customWidth="1"/>
    <col min="1800" max="1800" width="19" style="6" customWidth="1"/>
    <col min="1801" max="1801" width="6.54296875" style="6" customWidth="1"/>
    <col min="1802" max="1817" width="0" style="6" hidden="1" customWidth="1"/>
    <col min="1818" max="2049" width="8.90625" style="6"/>
    <col min="2050" max="2050" width="25.453125" style="6" customWidth="1"/>
    <col min="2051" max="2051" width="32.90625" style="6" customWidth="1"/>
    <col min="2052" max="2052" width="17.36328125" style="6" customWidth="1"/>
    <col min="2053" max="2053" width="17.08984375" style="6" customWidth="1"/>
    <col min="2054" max="2054" width="23.90625" style="6" customWidth="1"/>
    <col min="2055" max="2055" width="25.36328125" style="6" customWidth="1"/>
    <col min="2056" max="2056" width="19" style="6" customWidth="1"/>
    <col min="2057" max="2057" width="6.54296875" style="6" customWidth="1"/>
    <col min="2058" max="2073" width="0" style="6" hidden="1" customWidth="1"/>
    <col min="2074" max="2305" width="8.90625" style="6"/>
    <col min="2306" max="2306" width="25.453125" style="6" customWidth="1"/>
    <col min="2307" max="2307" width="32.90625" style="6" customWidth="1"/>
    <col min="2308" max="2308" width="17.36328125" style="6" customWidth="1"/>
    <col min="2309" max="2309" width="17.08984375" style="6" customWidth="1"/>
    <col min="2310" max="2310" width="23.90625" style="6" customWidth="1"/>
    <col min="2311" max="2311" width="25.36328125" style="6" customWidth="1"/>
    <col min="2312" max="2312" width="19" style="6" customWidth="1"/>
    <col min="2313" max="2313" width="6.54296875" style="6" customWidth="1"/>
    <col min="2314" max="2329" width="0" style="6" hidden="1" customWidth="1"/>
    <col min="2330" max="2561" width="8.90625" style="6"/>
    <col min="2562" max="2562" width="25.453125" style="6" customWidth="1"/>
    <col min="2563" max="2563" width="32.90625" style="6" customWidth="1"/>
    <col min="2564" max="2564" width="17.36328125" style="6" customWidth="1"/>
    <col min="2565" max="2565" width="17.08984375" style="6" customWidth="1"/>
    <col min="2566" max="2566" width="23.90625" style="6" customWidth="1"/>
    <col min="2567" max="2567" width="25.36328125" style="6" customWidth="1"/>
    <col min="2568" max="2568" width="19" style="6" customWidth="1"/>
    <col min="2569" max="2569" width="6.54296875" style="6" customWidth="1"/>
    <col min="2570" max="2585" width="0" style="6" hidden="1" customWidth="1"/>
    <col min="2586" max="2817" width="8.90625" style="6"/>
    <col min="2818" max="2818" width="25.453125" style="6" customWidth="1"/>
    <col min="2819" max="2819" width="32.90625" style="6" customWidth="1"/>
    <col min="2820" max="2820" width="17.36328125" style="6" customWidth="1"/>
    <col min="2821" max="2821" width="17.08984375" style="6" customWidth="1"/>
    <col min="2822" max="2822" width="23.90625" style="6" customWidth="1"/>
    <col min="2823" max="2823" width="25.36328125" style="6" customWidth="1"/>
    <col min="2824" max="2824" width="19" style="6" customWidth="1"/>
    <col min="2825" max="2825" width="6.54296875" style="6" customWidth="1"/>
    <col min="2826" max="2841" width="0" style="6" hidden="1" customWidth="1"/>
    <col min="2842" max="3073" width="8.90625" style="6"/>
    <col min="3074" max="3074" width="25.453125" style="6" customWidth="1"/>
    <col min="3075" max="3075" width="32.90625" style="6" customWidth="1"/>
    <col min="3076" max="3076" width="17.36328125" style="6" customWidth="1"/>
    <col min="3077" max="3077" width="17.08984375" style="6" customWidth="1"/>
    <col min="3078" max="3078" width="23.90625" style="6" customWidth="1"/>
    <col min="3079" max="3079" width="25.36328125" style="6" customWidth="1"/>
    <col min="3080" max="3080" width="19" style="6" customWidth="1"/>
    <col min="3081" max="3081" width="6.54296875" style="6" customWidth="1"/>
    <col min="3082" max="3097" width="0" style="6" hidden="1" customWidth="1"/>
    <col min="3098" max="3329" width="8.90625" style="6"/>
    <col min="3330" max="3330" width="25.453125" style="6" customWidth="1"/>
    <col min="3331" max="3331" width="32.90625" style="6" customWidth="1"/>
    <col min="3332" max="3332" width="17.36328125" style="6" customWidth="1"/>
    <col min="3333" max="3333" width="17.08984375" style="6" customWidth="1"/>
    <col min="3334" max="3334" width="23.90625" style="6" customWidth="1"/>
    <col min="3335" max="3335" width="25.36328125" style="6" customWidth="1"/>
    <col min="3336" max="3336" width="19" style="6" customWidth="1"/>
    <col min="3337" max="3337" width="6.54296875" style="6" customWidth="1"/>
    <col min="3338" max="3353" width="0" style="6" hidden="1" customWidth="1"/>
    <col min="3354" max="3585" width="8.90625" style="6"/>
    <col min="3586" max="3586" width="25.453125" style="6" customWidth="1"/>
    <col min="3587" max="3587" width="32.90625" style="6" customWidth="1"/>
    <col min="3588" max="3588" width="17.36328125" style="6" customWidth="1"/>
    <col min="3589" max="3589" width="17.08984375" style="6" customWidth="1"/>
    <col min="3590" max="3590" width="23.90625" style="6" customWidth="1"/>
    <col min="3591" max="3591" width="25.36328125" style="6" customWidth="1"/>
    <col min="3592" max="3592" width="19" style="6" customWidth="1"/>
    <col min="3593" max="3593" width="6.54296875" style="6" customWidth="1"/>
    <col min="3594" max="3609" width="0" style="6" hidden="1" customWidth="1"/>
    <col min="3610" max="3841" width="8.90625" style="6"/>
    <col min="3842" max="3842" width="25.453125" style="6" customWidth="1"/>
    <col min="3843" max="3843" width="32.90625" style="6" customWidth="1"/>
    <col min="3844" max="3844" width="17.36328125" style="6" customWidth="1"/>
    <col min="3845" max="3845" width="17.08984375" style="6" customWidth="1"/>
    <col min="3846" max="3846" width="23.90625" style="6" customWidth="1"/>
    <col min="3847" max="3847" width="25.36328125" style="6" customWidth="1"/>
    <col min="3848" max="3848" width="19" style="6" customWidth="1"/>
    <col min="3849" max="3849" width="6.54296875" style="6" customWidth="1"/>
    <col min="3850" max="3865" width="0" style="6" hidden="1" customWidth="1"/>
    <col min="3866" max="4097" width="8.90625" style="6"/>
    <col min="4098" max="4098" width="25.453125" style="6" customWidth="1"/>
    <col min="4099" max="4099" width="32.90625" style="6" customWidth="1"/>
    <col min="4100" max="4100" width="17.36328125" style="6" customWidth="1"/>
    <col min="4101" max="4101" width="17.08984375" style="6" customWidth="1"/>
    <col min="4102" max="4102" width="23.90625" style="6" customWidth="1"/>
    <col min="4103" max="4103" width="25.36328125" style="6" customWidth="1"/>
    <col min="4104" max="4104" width="19" style="6" customWidth="1"/>
    <col min="4105" max="4105" width="6.54296875" style="6" customWidth="1"/>
    <col min="4106" max="4121" width="0" style="6" hidden="1" customWidth="1"/>
    <col min="4122" max="4353" width="8.90625" style="6"/>
    <col min="4354" max="4354" width="25.453125" style="6" customWidth="1"/>
    <col min="4355" max="4355" width="32.90625" style="6" customWidth="1"/>
    <col min="4356" max="4356" width="17.36328125" style="6" customWidth="1"/>
    <col min="4357" max="4357" width="17.08984375" style="6" customWidth="1"/>
    <col min="4358" max="4358" width="23.90625" style="6" customWidth="1"/>
    <col min="4359" max="4359" width="25.36328125" style="6" customWidth="1"/>
    <col min="4360" max="4360" width="19" style="6" customWidth="1"/>
    <col min="4361" max="4361" width="6.54296875" style="6" customWidth="1"/>
    <col min="4362" max="4377" width="0" style="6" hidden="1" customWidth="1"/>
    <col min="4378" max="4609" width="8.90625" style="6"/>
    <col min="4610" max="4610" width="25.453125" style="6" customWidth="1"/>
    <col min="4611" max="4611" width="32.90625" style="6" customWidth="1"/>
    <col min="4612" max="4612" width="17.36328125" style="6" customWidth="1"/>
    <col min="4613" max="4613" width="17.08984375" style="6" customWidth="1"/>
    <col min="4614" max="4614" width="23.90625" style="6" customWidth="1"/>
    <col min="4615" max="4615" width="25.36328125" style="6" customWidth="1"/>
    <col min="4616" max="4616" width="19" style="6" customWidth="1"/>
    <col min="4617" max="4617" width="6.54296875" style="6" customWidth="1"/>
    <col min="4618" max="4633" width="0" style="6" hidden="1" customWidth="1"/>
    <col min="4634" max="4865" width="8.90625" style="6"/>
    <col min="4866" max="4866" width="25.453125" style="6" customWidth="1"/>
    <col min="4867" max="4867" width="32.90625" style="6" customWidth="1"/>
    <col min="4868" max="4868" width="17.36328125" style="6" customWidth="1"/>
    <col min="4869" max="4869" width="17.08984375" style="6" customWidth="1"/>
    <col min="4870" max="4870" width="23.90625" style="6" customWidth="1"/>
    <col min="4871" max="4871" width="25.36328125" style="6" customWidth="1"/>
    <col min="4872" max="4872" width="19" style="6" customWidth="1"/>
    <col min="4873" max="4873" width="6.54296875" style="6" customWidth="1"/>
    <col min="4874" max="4889" width="0" style="6" hidden="1" customWidth="1"/>
    <col min="4890" max="5121" width="8.90625" style="6"/>
    <col min="5122" max="5122" width="25.453125" style="6" customWidth="1"/>
    <col min="5123" max="5123" width="32.90625" style="6" customWidth="1"/>
    <col min="5124" max="5124" width="17.36328125" style="6" customWidth="1"/>
    <col min="5125" max="5125" width="17.08984375" style="6" customWidth="1"/>
    <col min="5126" max="5126" width="23.90625" style="6" customWidth="1"/>
    <col min="5127" max="5127" width="25.36328125" style="6" customWidth="1"/>
    <col min="5128" max="5128" width="19" style="6" customWidth="1"/>
    <col min="5129" max="5129" width="6.54296875" style="6" customWidth="1"/>
    <col min="5130" max="5145" width="0" style="6" hidden="1" customWidth="1"/>
    <col min="5146" max="5377" width="8.90625" style="6"/>
    <col min="5378" max="5378" width="25.453125" style="6" customWidth="1"/>
    <col min="5379" max="5379" width="32.90625" style="6" customWidth="1"/>
    <col min="5380" max="5380" width="17.36328125" style="6" customWidth="1"/>
    <col min="5381" max="5381" width="17.08984375" style="6" customWidth="1"/>
    <col min="5382" max="5382" width="23.90625" style="6" customWidth="1"/>
    <col min="5383" max="5383" width="25.36328125" style="6" customWidth="1"/>
    <col min="5384" max="5384" width="19" style="6" customWidth="1"/>
    <col min="5385" max="5385" width="6.54296875" style="6" customWidth="1"/>
    <col min="5386" max="5401" width="0" style="6" hidden="1" customWidth="1"/>
    <col min="5402" max="5633" width="8.90625" style="6"/>
    <col min="5634" max="5634" width="25.453125" style="6" customWidth="1"/>
    <col min="5635" max="5635" width="32.90625" style="6" customWidth="1"/>
    <col min="5636" max="5636" width="17.36328125" style="6" customWidth="1"/>
    <col min="5637" max="5637" width="17.08984375" style="6" customWidth="1"/>
    <col min="5638" max="5638" width="23.90625" style="6" customWidth="1"/>
    <col min="5639" max="5639" width="25.36328125" style="6" customWidth="1"/>
    <col min="5640" max="5640" width="19" style="6" customWidth="1"/>
    <col min="5641" max="5641" width="6.54296875" style="6" customWidth="1"/>
    <col min="5642" max="5657" width="0" style="6" hidden="1" customWidth="1"/>
    <col min="5658" max="5889" width="8.90625" style="6"/>
    <col min="5890" max="5890" width="25.453125" style="6" customWidth="1"/>
    <col min="5891" max="5891" width="32.90625" style="6" customWidth="1"/>
    <col min="5892" max="5892" width="17.36328125" style="6" customWidth="1"/>
    <col min="5893" max="5893" width="17.08984375" style="6" customWidth="1"/>
    <col min="5894" max="5894" width="23.90625" style="6" customWidth="1"/>
    <col min="5895" max="5895" width="25.36328125" style="6" customWidth="1"/>
    <col min="5896" max="5896" width="19" style="6" customWidth="1"/>
    <col min="5897" max="5897" width="6.54296875" style="6" customWidth="1"/>
    <col min="5898" max="5913" width="0" style="6" hidden="1" customWidth="1"/>
    <col min="5914" max="6145" width="8.90625" style="6"/>
    <col min="6146" max="6146" width="25.453125" style="6" customWidth="1"/>
    <col min="6147" max="6147" width="32.90625" style="6" customWidth="1"/>
    <col min="6148" max="6148" width="17.36328125" style="6" customWidth="1"/>
    <col min="6149" max="6149" width="17.08984375" style="6" customWidth="1"/>
    <col min="6150" max="6150" width="23.90625" style="6" customWidth="1"/>
    <col min="6151" max="6151" width="25.36328125" style="6" customWidth="1"/>
    <col min="6152" max="6152" width="19" style="6" customWidth="1"/>
    <col min="6153" max="6153" width="6.54296875" style="6" customWidth="1"/>
    <col min="6154" max="6169" width="0" style="6" hidden="1" customWidth="1"/>
    <col min="6170" max="6401" width="8.90625" style="6"/>
    <col min="6402" max="6402" width="25.453125" style="6" customWidth="1"/>
    <col min="6403" max="6403" width="32.90625" style="6" customWidth="1"/>
    <col min="6404" max="6404" width="17.36328125" style="6" customWidth="1"/>
    <col min="6405" max="6405" width="17.08984375" style="6" customWidth="1"/>
    <col min="6406" max="6406" width="23.90625" style="6" customWidth="1"/>
    <col min="6407" max="6407" width="25.36328125" style="6" customWidth="1"/>
    <col min="6408" max="6408" width="19" style="6" customWidth="1"/>
    <col min="6409" max="6409" width="6.54296875" style="6" customWidth="1"/>
    <col min="6410" max="6425" width="0" style="6" hidden="1" customWidth="1"/>
    <col min="6426" max="6657" width="8.90625" style="6"/>
    <col min="6658" max="6658" width="25.453125" style="6" customWidth="1"/>
    <col min="6659" max="6659" width="32.90625" style="6" customWidth="1"/>
    <col min="6660" max="6660" width="17.36328125" style="6" customWidth="1"/>
    <col min="6661" max="6661" width="17.08984375" style="6" customWidth="1"/>
    <col min="6662" max="6662" width="23.90625" style="6" customWidth="1"/>
    <col min="6663" max="6663" width="25.36328125" style="6" customWidth="1"/>
    <col min="6664" max="6664" width="19" style="6" customWidth="1"/>
    <col min="6665" max="6665" width="6.54296875" style="6" customWidth="1"/>
    <col min="6666" max="6681" width="0" style="6" hidden="1" customWidth="1"/>
    <col min="6682" max="6913" width="8.90625" style="6"/>
    <col min="6914" max="6914" width="25.453125" style="6" customWidth="1"/>
    <col min="6915" max="6915" width="32.90625" style="6" customWidth="1"/>
    <col min="6916" max="6916" width="17.36328125" style="6" customWidth="1"/>
    <col min="6917" max="6917" width="17.08984375" style="6" customWidth="1"/>
    <col min="6918" max="6918" width="23.90625" style="6" customWidth="1"/>
    <col min="6919" max="6919" width="25.36328125" style="6" customWidth="1"/>
    <col min="6920" max="6920" width="19" style="6" customWidth="1"/>
    <col min="6921" max="6921" width="6.54296875" style="6" customWidth="1"/>
    <col min="6922" max="6937" width="0" style="6" hidden="1" customWidth="1"/>
    <col min="6938" max="7169" width="8.90625" style="6"/>
    <col min="7170" max="7170" width="25.453125" style="6" customWidth="1"/>
    <col min="7171" max="7171" width="32.90625" style="6" customWidth="1"/>
    <col min="7172" max="7172" width="17.36328125" style="6" customWidth="1"/>
    <col min="7173" max="7173" width="17.08984375" style="6" customWidth="1"/>
    <col min="7174" max="7174" width="23.90625" style="6" customWidth="1"/>
    <col min="7175" max="7175" width="25.36328125" style="6" customWidth="1"/>
    <col min="7176" max="7176" width="19" style="6" customWidth="1"/>
    <col min="7177" max="7177" width="6.54296875" style="6" customWidth="1"/>
    <col min="7178" max="7193" width="0" style="6" hidden="1" customWidth="1"/>
    <col min="7194" max="7425" width="8.90625" style="6"/>
    <col min="7426" max="7426" width="25.453125" style="6" customWidth="1"/>
    <col min="7427" max="7427" width="32.90625" style="6" customWidth="1"/>
    <col min="7428" max="7428" width="17.36328125" style="6" customWidth="1"/>
    <col min="7429" max="7429" width="17.08984375" style="6" customWidth="1"/>
    <col min="7430" max="7430" width="23.90625" style="6" customWidth="1"/>
    <col min="7431" max="7431" width="25.36328125" style="6" customWidth="1"/>
    <col min="7432" max="7432" width="19" style="6" customWidth="1"/>
    <col min="7433" max="7433" width="6.54296875" style="6" customWidth="1"/>
    <col min="7434" max="7449" width="0" style="6" hidden="1" customWidth="1"/>
    <col min="7450" max="7681" width="8.90625" style="6"/>
    <col min="7682" max="7682" width="25.453125" style="6" customWidth="1"/>
    <col min="7683" max="7683" width="32.90625" style="6" customWidth="1"/>
    <col min="7684" max="7684" width="17.36328125" style="6" customWidth="1"/>
    <col min="7685" max="7685" width="17.08984375" style="6" customWidth="1"/>
    <col min="7686" max="7686" width="23.90625" style="6" customWidth="1"/>
    <col min="7687" max="7687" width="25.36328125" style="6" customWidth="1"/>
    <col min="7688" max="7688" width="19" style="6" customWidth="1"/>
    <col min="7689" max="7689" width="6.54296875" style="6" customWidth="1"/>
    <col min="7690" max="7705" width="0" style="6" hidden="1" customWidth="1"/>
    <col min="7706" max="7937" width="8.90625" style="6"/>
    <col min="7938" max="7938" width="25.453125" style="6" customWidth="1"/>
    <col min="7939" max="7939" width="32.90625" style="6" customWidth="1"/>
    <col min="7940" max="7940" width="17.36328125" style="6" customWidth="1"/>
    <col min="7941" max="7941" width="17.08984375" style="6" customWidth="1"/>
    <col min="7942" max="7942" width="23.90625" style="6" customWidth="1"/>
    <col min="7943" max="7943" width="25.36328125" style="6" customWidth="1"/>
    <col min="7944" max="7944" width="19" style="6" customWidth="1"/>
    <col min="7945" max="7945" width="6.54296875" style="6" customWidth="1"/>
    <col min="7946" max="7961" width="0" style="6" hidden="1" customWidth="1"/>
    <col min="7962" max="8193" width="8.90625" style="6"/>
    <col min="8194" max="8194" width="25.453125" style="6" customWidth="1"/>
    <col min="8195" max="8195" width="32.90625" style="6" customWidth="1"/>
    <col min="8196" max="8196" width="17.36328125" style="6" customWidth="1"/>
    <col min="8197" max="8197" width="17.08984375" style="6" customWidth="1"/>
    <col min="8198" max="8198" width="23.90625" style="6" customWidth="1"/>
    <col min="8199" max="8199" width="25.36328125" style="6" customWidth="1"/>
    <col min="8200" max="8200" width="19" style="6" customWidth="1"/>
    <col min="8201" max="8201" width="6.54296875" style="6" customWidth="1"/>
    <col min="8202" max="8217" width="0" style="6" hidden="1" customWidth="1"/>
    <col min="8218" max="8449" width="8.90625" style="6"/>
    <col min="8450" max="8450" width="25.453125" style="6" customWidth="1"/>
    <col min="8451" max="8451" width="32.90625" style="6" customWidth="1"/>
    <col min="8452" max="8452" width="17.36328125" style="6" customWidth="1"/>
    <col min="8453" max="8453" width="17.08984375" style="6" customWidth="1"/>
    <col min="8454" max="8454" width="23.90625" style="6" customWidth="1"/>
    <col min="8455" max="8455" width="25.36328125" style="6" customWidth="1"/>
    <col min="8456" max="8456" width="19" style="6" customWidth="1"/>
    <col min="8457" max="8457" width="6.54296875" style="6" customWidth="1"/>
    <col min="8458" max="8473" width="0" style="6" hidden="1" customWidth="1"/>
    <col min="8474" max="8705" width="8.90625" style="6"/>
    <col min="8706" max="8706" width="25.453125" style="6" customWidth="1"/>
    <col min="8707" max="8707" width="32.90625" style="6" customWidth="1"/>
    <col min="8708" max="8708" width="17.36328125" style="6" customWidth="1"/>
    <col min="8709" max="8709" width="17.08984375" style="6" customWidth="1"/>
    <col min="8710" max="8710" width="23.90625" style="6" customWidth="1"/>
    <col min="8711" max="8711" width="25.36328125" style="6" customWidth="1"/>
    <col min="8712" max="8712" width="19" style="6" customWidth="1"/>
    <col min="8713" max="8713" width="6.54296875" style="6" customWidth="1"/>
    <col min="8714" max="8729" width="0" style="6" hidden="1" customWidth="1"/>
    <col min="8730" max="8961" width="8.90625" style="6"/>
    <col min="8962" max="8962" width="25.453125" style="6" customWidth="1"/>
    <col min="8963" max="8963" width="32.90625" style="6" customWidth="1"/>
    <col min="8964" max="8964" width="17.36328125" style="6" customWidth="1"/>
    <col min="8965" max="8965" width="17.08984375" style="6" customWidth="1"/>
    <col min="8966" max="8966" width="23.90625" style="6" customWidth="1"/>
    <col min="8967" max="8967" width="25.36328125" style="6" customWidth="1"/>
    <col min="8968" max="8968" width="19" style="6" customWidth="1"/>
    <col min="8969" max="8969" width="6.54296875" style="6" customWidth="1"/>
    <col min="8970" max="8985" width="0" style="6" hidden="1" customWidth="1"/>
    <col min="8986" max="9217" width="8.90625" style="6"/>
    <col min="9218" max="9218" width="25.453125" style="6" customWidth="1"/>
    <col min="9219" max="9219" width="32.90625" style="6" customWidth="1"/>
    <col min="9220" max="9220" width="17.36328125" style="6" customWidth="1"/>
    <col min="9221" max="9221" width="17.08984375" style="6" customWidth="1"/>
    <col min="9222" max="9222" width="23.90625" style="6" customWidth="1"/>
    <col min="9223" max="9223" width="25.36328125" style="6" customWidth="1"/>
    <col min="9224" max="9224" width="19" style="6" customWidth="1"/>
    <col min="9225" max="9225" width="6.54296875" style="6" customWidth="1"/>
    <col min="9226" max="9241" width="0" style="6" hidden="1" customWidth="1"/>
    <col min="9242" max="9473" width="8.90625" style="6"/>
    <col min="9474" max="9474" width="25.453125" style="6" customWidth="1"/>
    <col min="9475" max="9475" width="32.90625" style="6" customWidth="1"/>
    <col min="9476" max="9476" width="17.36328125" style="6" customWidth="1"/>
    <col min="9477" max="9477" width="17.08984375" style="6" customWidth="1"/>
    <col min="9478" max="9478" width="23.90625" style="6" customWidth="1"/>
    <col min="9479" max="9479" width="25.36328125" style="6" customWidth="1"/>
    <col min="9480" max="9480" width="19" style="6" customWidth="1"/>
    <col min="9481" max="9481" width="6.54296875" style="6" customWidth="1"/>
    <col min="9482" max="9497" width="0" style="6" hidden="1" customWidth="1"/>
    <col min="9498" max="9729" width="8.90625" style="6"/>
    <col min="9730" max="9730" width="25.453125" style="6" customWidth="1"/>
    <col min="9731" max="9731" width="32.90625" style="6" customWidth="1"/>
    <col min="9732" max="9732" width="17.36328125" style="6" customWidth="1"/>
    <col min="9733" max="9733" width="17.08984375" style="6" customWidth="1"/>
    <col min="9734" max="9734" width="23.90625" style="6" customWidth="1"/>
    <col min="9735" max="9735" width="25.36328125" style="6" customWidth="1"/>
    <col min="9736" max="9736" width="19" style="6" customWidth="1"/>
    <col min="9737" max="9737" width="6.54296875" style="6" customWidth="1"/>
    <col min="9738" max="9753" width="0" style="6" hidden="1" customWidth="1"/>
    <col min="9754" max="9985" width="8.90625" style="6"/>
    <col min="9986" max="9986" width="25.453125" style="6" customWidth="1"/>
    <col min="9987" max="9987" width="32.90625" style="6" customWidth="1"/>
    <col min="9988" max="9988" width="17.36328125" style="6" customWidth="1"/>
    <col min="9989" max="9989" width="17.08984375" style="6" customWidth="1"/>
    <col min="9990" max="9990" width="23.90625" style="6" customWidth="1"/>
    <col min="9991" max="9991" width="25.36328125" style="6" customWidth="1"/>
    <col min="9992" max="9992" width="19" style="6" customWidth="1"/>
    <col min="9993" max="9993" width="6.54296875" style="6" customWidth="1"/>
    <col min="9994" max="10009" width="0" style="6" hidden="1" customWidth="1"/>
    <col min="10010" max="10241" width="8.90625" style="6"/>
    <col min="10242" max="10242" width="25.453125" style="6" customWidth="1"/>
    <col min="10243" max="10243" width="32.90625" style="6" customWidth="1"/>
    <col min="10244" max="10244" width="17.36328125" style="6" customWidth="1"/>
    <col min="10245" max="10245" width="17.08984375" style="6" customWidth="1"/>
    <col min="10246" max="10246" width="23.90625" style="6" customWidth="1"/>
    <col min="10247" max="10247" width="25.36328125" style="6" customWidth="1"/>
    <col min="10248" max="10248" width="19" style="6" customWidth="1"/>
    <col min="10249" max="10249" width="6.54296875" style="6" customWidth="1"/>
    <col min="10250" max="10265" width="0" style="6" hidden="1" customWidth="1"/>
    <col min="10266" max="10497" width="8.90625" style="6"/>
    <col min="10498" max="10498" width="25.453125" style="6" customWidth="1"/>
    <col min="10499" max="10499" width="32.90625" style="6" customWidth="1"/>
    <col min="10500" max="10500" width="17.36328125" style="6" customWidth="1"/>
    <col min="10501" max="10501" width="17.08984375" style="6" customWidth="1"/>
    <col min="10502" max="10502" width="23.90625" style="6" customWidth="1"/>
    <col min="10503" max="10503" width="25.36328125" style="6" customWidth="1"/>
    <col min="10504" max="10504" width="19" style="6" customWidth="1"/>
    <col min="10505" max="10505" width="6.54296875" style="6" customWidth="1"/>
    <col min="10506" max="10521" width="0" style="6" hidden="1" customWidth="1"/>
    <col min="10522" max="10753" width="8.90625" style="6"/>
    <col min="10754" max="10754" width="25.453125" style="6" customWidth="1"/>
    <col min="10755" max="10755" width="32.90625" style="6" customWidth="1"/>
    <col min="10756" max="10756" width="17.36328125" style="6" customWidth="1"/>
    <col min="10757" max="10757" width="17.08984375" style="6" customWidth="1"/>
    <col min="10758" max="10758" width="23.90625" style="6" customWidth="1"/>
    <col min="10759" max="10759" width="25.36328125" style="6" customWidth="1"/>
    <col min="10760" max="10760" width="19" style="6" customWidth="1"/>
    <col min="10761" max="10761" width="6.54296875" style="6" customWidth="1"/>
    <col min="10762" max="10777" width="0" style="6" hidden="1" customWidth="1"/>
    <col min="10778" max="11009" width="8.90625" style="6"/>
    <col min="11010" max="11010" width="25.453125" style="6" customWidth="1"/>
    <col min="11011" max="11011" width="32.90625" style="6" customWidth="1"/>
    <col min="11012" max="11012" width="17.36328125" style="6" customWidth="1"/>
    <col min="11013" max="11013" width="17.08984375" style="6" customWidth="1"/>
    <col min="11014" max="11014" width="23.90625" style="6" customWidth="1"/>
    <col min="11015" max="11015" width="25.36328125" style="6" customWidth="1"/>
    <col min="11016" max="11016" width="19" style="6" customWidth="1"/>
    <col min="11017" max="11017" width="6.54296875" style="6" customWidth="1"/>
    <col min="11018" max="11033" width="0" style="6" hidden="1" customWidth="1"/>
    <col min="11034" max="11265" width="8.90625" style="6"/>
    <col min="11266" max="11266" width="25.453125" style="6" customWidth="1"/>
    <col min="11267" max="11267" width="32.90625" style="6" customWidth="1"/>
    <col min="11268" max="11268" width="17.36328125" style="6" customWidth="1"/>
    <col min="11269" max="11269" width="17.08984375" style="6" customWidth="1"/>
    <col min="11270" max="11270" width="23.90625" style="6" customWidth="1"/>
    <col min="11271" max="11271" width="25.36328125" style="6" customWidth="1"/>
    <col min="11272" max="11272" width="19" style="6" customWidth="1"/>
    <col min="11273" max="11273" width="6.54296875" style="6" customWidth="1"/>
    <col min="11274" max="11289" width="0" style="6" hidden="1" customWidth="1"/>
    <col min="11290" max="11521" width="8.90625" style="6"/>
    <col min="11522" max="11522" width="25.453125" style="6" customWidth="1"/>
    <col min="11523" max="11523" width="32.90625" style="6" customWidth="1"/>
    <col min="11524" max="11524" width="17.36328125" style="6" customWidth="1"/>
    <col min="11525" max="11525" width="17.08984375" style="6" customWidth="1"/>
    <col min="11526" max="11526" width="23.90625" style="6" customWidth="1"/>
    <col min="11527" max="11527" width="25.36328125" style="6" customWidth="1"/>
    <col min="11528" max="11528" width="19" style="6" customWidth="1"/>
    <col min="11529" max="11529" width="6.54296875" style="6" customWidth="1"/>
    <col min="11530" max="11545" width="0" style="6" hidden="1" customWidth="1"/>
    <col min="11546" max="11777" width="8.90625" style="6"/>
    <col min="11778" max="11778" width="25.453125" style="6" customWidth="1"/>
    <col min="11779" max="11779" width="32.90625" style="6" customWidth="1"/>
    <col min="11780" max="11780" width="17.36328125" style="6" customWidth="1"/>
    <col min="11781" max="11781" width="17.08984375" style="6" customWidth="1"/>
    <col min="11782" max="11782" width="23.90625" style="6" customWidth="1"/>
    <col min="11783" max="11783" width="25.36328125" style="6" customWidth="1"/>
    <col min="11784" max="11784" width="19" style="6" customWidth="1"/>
    <col min="11785" max="11785" width="6.54296875" style="6" customWidth="1"/>
    <col min="11786" max="11801" width="0" style="6" hidden="1" customWidth="1"/>
    <col min="11802" max="12033" width="8.90625" style="6"/>
    <col min="12034" max="12034" width="25.453125" style="6" customWidth="1"/>
    <col min="12035" max="12035" width="32.90625" style="6" customWidth="1"/>
    <col min="12036" max="12036" width="17.36328125" style="6" customWidth="1"/>
    <col min="12037" max="12037" width="17.08984375" style="6" customWidth="1"/>
    <col min="12038" max="12038" width="23.90625" style="6" customWidth="1"/>
    <col min="12039" max="12039" width="25.36328125" style="6" customWidth="1"/>
    <col min="12040" max="12040" width="19" style="6" customWidth="1"/>
    <col min="12041" max="12041" width="6.54296875" style="6" customWidth="1"/>
    <col min="12042" max="12057" width="0" style="6" hidden="1" customWidth="1"/>
    <col min="12058" max="12289" width="8.90625" style="6"/>
    <col min="12290" max="12290" width="25.453125" style="6" customWidth="1"/>
    <col min="12291" max="12291" width="32.90625" style="6" customWidth="1"/>
    <col min="12292" max="12292" width="17.36328125" style="6" customWidth="1"/>
    <col min="12293" max="12293" width="17.08984375" style="6" customWidth="1"/>
    <col min="12294" max="12294" width="23.90625" style="6" customWidth="1"/>
    <col min="12295" max="12295" width="25.36328125" style="6" customWidth="1"/>
    <col min="12296" max="12296" width="19" style="6" customWidth="1"/>
    <col min="12297" max="12297" width="6.54296875" style="6" customWidth="1"/>
    <col min="12298" max="12313" width="0" style="6" hidden="1" customWidth="1"/>
    <col min="12314" max="12545" width="8.90625" style="6"/>
    <col min="12546" max="12546" width="25.453125" style="6" customWidth="1"/>
    <col min="12547" max="12547" width="32.90625" style="6" customWidth="1"/>
    <col min="12548" max="12548" width="17.36328125" style="6" customWidth="1"/>
    <col min="12549" max="12549" width="17.08984375" style="6" customWidth="1"/>
    <col min="12550" max="12550" width="23.90625" style="6" customWidth="1"/>
    <col min="12551" max="12551" width="25.36328125" style="6" customWidth="1"/>
    <col min="12552" max="12552" width="19" style="6" customWidth="1"/>
    <col min="12553" max="12553" width="6.54296875" style="6" customWidth="1"/>
    <col min="12554" max="12569" width="0" style="6" hidden="1" customWidth="1"/>
    <col min="12570" max="12801" width="8.90625" style="6"/>
    <col min="12802" max="12802" width="25.453125" style="6" customWidth="1"/>
    <col min="12803" max="12803" width="32.90625" style="6" customWidth="1"/>
    <col min="12804" max="12804" width="17.36328125" style="6" customWidth="1"/>
    <col min="12805" max="12805" width="17.08984375" style="6" customWidth="1"/>
    <col min="12806" max="12806" width="23.90625" style="6" customWidth="1"/>
    <col min="12807" max="12807" width="25.36328125" style="6" customWidth="1"/>
    <col min="12808" max="12808" width="19" style="6" customWidth="1"/>
    <col min="12809" max="12809" width="6.54296875" style="6" customWidth="1"/>
    <col min="12810" max="12825" width="0" style="6" hidden="1" customWidth="1"/>
    <col min="12826" max="13057" width="8.90625" style="6"/>
    <col min="13058" max="13058" width="25.453125" style="6" customWidth="1"/>
    <col min="13059" max="13059" width="32.90625" style="6" customWidth="1"/>
    <col min="13060" max="13060" width="17.36328125" style="6" customWidth="1"/>
    <col min="13061" max="13061" width="17.08984375" style="6" customWidth="1"/>
    <col min="13062" max="13062" width="23.90625" style="6" customWidth="1"/>
    <col min="13063" max="13063" width="25.36328125" style="6" customWidth="1"/>
    <col min="13064" max="13064" width="19" style="6" customWidth="1"/>
    <col min="13065" max="13065" width="6.54296875" style="6" customWidth="1"/>
    <col min="13066" max="13081" width="0" style="6" hidden="1" customWidth="1"/>
    <col min="13082" max="13313" width="8.90625" style="6"/>
    <col min="13314" max="13314" width="25.453125" style="6" customWidth="1"/>
    <col min="13315" max="13315" width="32.90625" style="6" customWidth="1"/>
    <col min="13316" max="13316" width="17.36328125" style="6" customWidth="1"/>
    <col min="13317" max="13317" width="17.08984375" style="6" customWidth="1"/>
    <col min="13318" max="13318" width="23.90625" style="6" customWidth="1"/>
    <col min="13319" max="13319" width="25.36328125" style="6" customWidth="1"/>
    <col min="13320" max="13320" width="19" style="6" customWidth="1"/>
    <col min="13321" max="13321" width="6.54296875" style="6" customWidth="1"/>
    <col min="13322" max="13337" width="0" style="6" hidden="1" customWidth="1"/>
    <col min="13338" max="13569" width="8.90625" style="6"/>
    <col min="13570" max="13570" width="25.453125" style="6" customWidth="1"/>
    <col min="13571" max="13571" width="32.90625" style="6" customWidth="1"/>
    <col min="13572" max="13572" width="17.36328125" style="6" customWidth="1"/>
    <col min="13573" max="13573" width="17.08984375" style="6" customWidth="1"/>
    <col min="13574" max="13574" width="23.90625" style="6" customWidth="1"/>
    <col min="13575" max="13575" width="25.36328125" style="6" customWidth="1"/>
    <col min="13576" max="13576" width="19" style="6" customWidth="1"/>
    <col min="13577" max="13577" width="6.54296875" style="6" customWidth="1"/>
    <col min="13578" max="13593" width="0" style="6" hidden="1" customWidth="1"/>
    <col min="13594" max="13825" width="8.90625" style="6"/>
    <col min="13826" max="13826" width="25.453125" style="6" customWidth="1"/>
    <col min="13827" max="13827" width="32.90625" style="6" customWidth="1"/>
    <col min="13828" max="13828" width="17.36328125" style="6" customWidth="1"/>
    <col min="13829" max="13829" width="17.08984375" style="6" customWidth="1"/>
    <col min="13830" max="13830" width="23.90625" style="6" customWidth="1"/>
    <col min="13831" max="13831" width="25.36328125" style="6" customWidth="1"/>
    <col min="13832" max="13832" width="19" style="6" customWidth="1"/>
    <col min="13833" max="13833" width="6.54296875" style="6" customWidth="1"/>
    <col min="13834" max="13849" width="0" style="6" hidden="1" customWidth="1"/>
    <col min="13850" max="14081" width="8.90625" style="6"/>
    <col min="14082" max="14082" width="25.453125" style="6" customWidth="1"/>
    <col min="14083" max="14083" width="32.90625" style="6" customWidth="1"/>
    <col min="14084" max="14084" width="17.36328125" style="6" customWidth="1"/>
    <col min="14085" max="14085" width="17.08984375" style="6" customWidth="1"/>
    <col min="14086" max="14086" width="23.90625" style="6" customWidth="1"/>
    <col min="14087" max="14087" width="25.36328125" style="6" customWidth="1"/>
    <col min="14088" max="14088" width="19" style="6" customWidth="1"/>
    <col min="14089" max="14089" width="6.54296875" style="6" customWidth="1"/>
    <col min="14090" max="14105" width="0" style="6" hidden="1" customWidth="1"/>
    <col min="14106" max="14337" width="8.90625" style="6"/>
    <col min="14338" max="14338" width="25.453125" style="6" customWidth="1"/>
    <col min="14339" max="14339" width="32.90625" style="6" customWidth="1"/>
    <col min="14340" max="14340" width="17.36328125" style="6" customWidth="1"/>
    <col min="14341" max="14341" width="17.08984375" style="6" customWidth="1"/>
    <col min="14342" max="14342" width="23.90625" style="6" customWidth="1"/>
    <col min="14343" max="14343" width="25.36328125" style="6" customWidth="1"/>
    <col min="14344" max="14344" width="19" style="6" customWidth="1"/>
    <col min="14345" max="14345" width="6.54296875" style="6" customWidth="1"/>
    <col min="14346" max="14361" width="0" style="6" hidden="1" customWidth="1"/>
    <col min="14362" max="14593" width="8.90625" style="6"/>
    <col min="14594" max="14594" width="25.453125" style="6" customWidth="1"/>
    <col min="14595" max="14595" width="32.90625" style="6" customWidth="1"/>
    <col min="14596" max="14596" width="17.36328125" style="6" customWidth="1"/>
    <col min="14597" max="14597" width="17.08984375" style="6" customWidth="1"/>
    <col min="14598" max="14598" width="23.90625" style="6" customWidth="1"/>
    <col min="14599" max="14599" width="25.36328125" style="6" customWidth="1"/>
    <col min="14600" max="14600" width="19" style="6" customWidth="1"/>
    <col min="14601" max="14601" width="6.54296875" style="6" customWidth="1"/>
    <col min="14602" max="14617" width="0" style="6" hidden="1" customWidth="1"/>
    <col min="14618" max="14849" width="8.90625" style="6"/>
    <col min="14850" max="14850" width="25.453125" style="6" customWidth="1"/>
    <col min="14851" max="14851" width="32.90625" style="6" customWidth="1"/>
    <col min="14852" max="14852" width="17.36328125" style="6" customWidth="1"/>
    <col min="14853" max="14853" width="17.08984375" style="6" customWidth="1"/>
    <col min="14854" max="14854" width="23.90625" style="6" customWidth="1"/>
    <col min="14855" max="14855" width="25.36328125" style="6" customWidth="1"/>
    <col min="14856" max="14856" width="19" style="6" customWidth="1"/>
    <col min="14857" max="14857" width="6.54296875" style="6" customWidth="1"/>
    <col min="14858" max="14873" width="0" style="6" hidden="1" customWidth="1"/>
    <col min="14874" max="15105" width="8.90625" style="6"/>
    <col min="15106" max="15106" width="25.453125" style="6" customWidth="1"/>
    <col min="15107" max="15107" width="32.90625" style="6" customWidth="1"/>
    <col min="15108" max="15108" width="17.36328125" style="6" customWidth="1"/>
    <col min="15109" max="15109" width="17.08984375" style="6" customWidth="1"/>
    <col min="15110" max="15110" width="23.90625" style="6" customWidth="1"/>
    <col min="15111" max="15111" width="25.36328125" style="6" customWidth="1"/>
    <col min="15112" max="15112" width="19" style="6" customWidth="1"/>
    <col min="15113" max="15113" width="6.54296875" style="6" customWidth="1"/>
    <col min="15114" max="15129" width="0" style="6" hidden="1" customWidth="1"/>
    <col min="15130" max="15361" width="8.90625" style="6"/>
    <col min="15362" max="15362" width="25.453125" style="6" customWidth="1"/>
    <col min="15363" max="15363" width="32.90625" style="6" customWidth="1"/>
    <col min="15364" max="15364" width="17.36328125" style="6" customWidth="1"/>
    <col min="15365" max="15365" width="17.08984375" style="6" customWidth="1"/>
    <col min="15366" max="15366" width="23.90625" style="6" customWidth="1"/>
    <col min="15367" max="15367" width="25.36328125" style="6" customWidth="1"/>
    <col min="15368" max="15368" width="19" style="6" customWidth="1"/>
    <col min="15369" max="15369" width="6.54296875" style="6" customWidth="1"/>
    <col min="15370" max="15385" width="0" style="6" hidden="1" customWidth="1"/>
    <col min="15386" max="15617" width="8.90625" style="6"/>
    <col min="15618" max="15618" width="25.453125" style="6" customWidth="1"/>
    <col min="15619" max="15619" width="32.90625" style="6" customWidth="1"/>
    <col min="15620" max="15620" width="17.36328125" style="6" customWidth="1"/>
    <col min="15621" max="15621" width="17.08984375" style="6" customWidth="1"/>
    <col min="15622" max="15622" width="23.90625" style="6" customWidth="1"/>
    <col min="15623" max="15623" width="25.36328125" style="6" customWidth="1"/>
    <col min="15624" max="15624" width="19" style="6" customWidth="1"/>
    <col min="15625" max="15625" width="6.54296875" style="6" customWidth="1"/>
    <col min="15626" max="15641" width="0" style="6" hidden="1" customWidth="1"/>
    <col min="15642" max="15873" width="8.90625" style="6"/>
    <col min="15874" max="15874" width="25.453125" style="6" customWidth="1"/>
    <col min="15875" max="15875" width="32.90625" style="6" customWidth="1"/>
    <col min="15876" max="15876" width="17.36328125" style="6" customWidth="1"/>
    <col min="15877" max="15877" width="17.08984375" style="6" customWidth="1"/>
    <col min="15878" max="15878" width="23.90625" style="6" customWidth="1"/>
    <col min="15879" max="15879" width="25.36328125" style="6" customWidth="1"/>
    <col min="15880" max="15880" width="19" style="6" customWidth="1"/>
    <col min="15881" max="15881" width="6.54296875" style="6" customWidth="1"/>
    <col min="15882" max="15897" width="0" style="6" hidden="1" customWidth="1"/>
    <col min="15898" max="16129" width="8.90625" style="6"/>
    <col min="16130" max="16130" width="25.453125" style="6" customWidth="1"/>
    <col min="16131" max="16131" width="32.90625" style="6" customWidth="1"/>
    <col min="16132" max="16132" width="17.36328125" style="6" customWidth="1"/>
    <col min="16133" max="16133" width="17.08984375" style="6" customWidth="1"/>
    <col min="16134" max="16134" width="23.90625" style="6" customWidth="1"/>
    <col min="16135" max="16135" width="25.36328125" style="6" customWidth="1"/>
    <col min="16136" max="16136" width="19" style="6" customWidth="1"/>
    <col min="16137" max="16137" width="6.54296875" style="6" customWidth="1"/>
    <col min="16138" max="16153" width="0" style="6" hidden="1" customWidth="1"/>
    <col min="16154" max="16384" width="8.90625" style="6"/>
  </cols>
  <sheetData>
    <row r="1" spans="2:25" ht="42.75" customHeight="1" thickBot="1" x14ac:dyDescent="0.3">
      <c r="B1" s="386" t="s">
        <v>0</v>
      </c>
      <c r="C1" s="387"/>
      <c r="D1" s="387"/>
      <c r="E1" s="1" t="s">
        <v>1</v>
      </c>
      <c r="F1" s="2" t="str">
        <f>K98</f>
        <v>November</v>
      </c>
      <c r="G1" s="2">
        <f>K97</f>
        <v>2019</v>
      </c>
      <c r="H1" s="3"/>
      <c r="I1" s="182"/>
      <c r="J1" s="129"/>
      <c r="K1" s="129"/>
      <c r="L1" s="129"/>
      <c r="M1" s="130"/>
      <c r="N1" s="130"/>
      <c r="O1" s="130"/>
      <c r="P1" s="130"/>
      <c r="Q1" s="130"/>
      <c r="R1" s="131"/>
      <c r="S1" s="131"/>
      <c r="T1" s="131"/>
      <c r="U1" s="131"/>
      <c r="V1" s="130"/>
      <c r="W1" s="130"/>
    </row>
    <row r="2" spans="2:25" ht="8.25" customHeight="1" thickBot="1" x14ac:dyDescent="0.3">
      <c r="B2" s="8"/>
      <c r="C2" s="9"/>
      <c r="D2" s="9"/>
      <c r="E2" s="9"/>
      <c r="F2" s="9"/>
      <c r="G2" s="9"/>
      <c r="H2" s="9"/>
      <c r="I2" s="183"/>
    </row>
    <row r="3" spans="2:25" ht="20.25" customHeight="1" x14ac:dyDescent="0.25">
      <c r="B3" s="10" t="s">
        <v>2</v>
      </c>
      <c r="C3" s="388" t="s">
        <v>3</v>
      </c>
      <c r="D3" s="388"/>
      <c r="E3" s="388"/>
      <c r="F3" s="11" t="s">
        <v>4</v>
      </c>
      <c r="G3" s="388" t="s">
        <v>5</v>
      </c>
      <c r="H3" s="389"/>
      <c r="I3" s="183"/>
    </row>
    <row r="4" spans="2:25" ht="62.25" customHeight="1" thickBot="1" x14ac:dyDescent="0.3">
      <c r="B4" s="12" t="s">
        <v>8</v>
      </c>
      <c r="C4" s="390" t="s">
        <v>9</v>
      </c>
      <c r="D4" s="391"/>
      <c r="E4" s="391"/>
      <c r="F4" s="200" t="s">
        <v>122</v>
      </c>
      <c r="G4" s="391" t="s">
        <v>123</v>
      </c>
      <c r="H4" s="392"/>
      <c r="I4" s="184"/>
    </row>
    <row r="5" spans="2:25" ht="20.25" customHeight="1" x14ac:dyDescent="0.25">
      <c r="B5" s="9"/>
      <c r="C5" s="9"/>
      <c r="D5" s="9"/>
      <c r="E5" s="9"/>
      <c r="F5" s="9"/>
      <c r="G5" s="9"/>
      <c r="H5" s="9"/>
      <c r="I5" s="183"/>
    </row>
    <row r="6" spans="2:25" ht="24" customHeight="1" x14ac:dyDescent="0.25">
      <c r="B6" s="393" t="s">
        <v>24</v>
      </c>
      <c r="C6" s="393"/>
      <c r="D6" s="393"/>
      <c r="E6" s="393"/>
      <c r="F6" s="394" t="str">
        <f>CONCATENATE(F1," 1, ",G1)</f>
        <v>November 1, 2019</v>
      </c>
      <c r="G6" s="394" t="e">
        <f>CONCATENATE(#REF!," 1, ",#REF!)</f>
        <v>#REF!</v>
      </c>
      <c r="H6" s="28"/>
      <c r="I6" s="183"/>
    </row>
    <row r="7" spans="2:25" ht="24" customHeight="1" x14ac:dyDescent="0.25">
      <c r="B7" s="383" t="s">
        <v>124</v>
      </c>
      <c r="C7" s="383"/>
      <c r="D7" s="383"/>
      <c r="E7" s="383"/>
      <c r="F7" s="35">
        <f>K101</f>
        <v>593</v>
      </c>
      <c r="G7" s="36" t="s">
        <v>27</v>
      </c>
      <c r="H7" s="36"/>
      <c r="I7" s="185"/>
    </row>
    <row r="8" spans="2:25" ht="24" customHeight="1" x14ac:dyDescent="0.25">
      <c r="B8" s="373" t="s">
        <v>128</v>
      </c>
      <c r="C8" s="373"/>
      <c r="D8" s="373"/>
      <c r="E8" s="373"/>
      <c r="F8" s="373"/>
      <c r="G8" s="373"/>
      <c r="H8" s="373"/>
      <c r="I8" s="186"/>
    </row>
    <row r="9" spans="2:25" ht="24" customHeight="1" x14ac:dyDescent="0.25">
      <c r="B9" s="373" t="s">
        <v>33</v>
      </c>
      <c r="C9" s="373"/>
      <c r="D9" s="373"/>
      <c r="E9" s="373"/>
      <c r="F9" s="373"/>
      <c r="G9" s="373"/>
      <c r="H9" s="373"/>
      <c r="I9" s="186"/>
    </row>
    <row r="10" spans="2:25" ht="24" customHeight="1" x14ac:dyDescent="0.25">
      <c r="B10" s="372" t="s">
        <v>36</v>
      </c>
      <c r="C10" s="372"/>
      <c r="D10" s="384" t="str">
        <f>CONCATENATE("The ",F1," ",G1," Average is")</f>
        <v>The November 2019 Average is</v>
      </c>
      <c r="E10" s="384"/>
      <c r="F10" s="384"/>
      <c r="G10" s="43">
        <f>K102</f>
        <v>521</v>
      </c>
      <c r="H10" s="44" t="s">
        <v>37</v>
      </c>
      <c r="I10" s="187"/>
    </row>
    <row r="11" spans="2:25" ht="24" customHeight="1" x14ac:dyDescent="0.25">
      <c r="B11" s="385" t="s">
        <v>39</v>
      </c>
      <c r="C11" s="385"/>
      <c r="D11" s="385"/>
      <c r="E11" s="385"/>
      <c r="F11" s="385"/>
      <c r="G11" s="385"/>
      <c r="H11" s="385"/>
      <c r="I11" s="188"/>
      <c r="X11" s="47"/>
      <c r="Y11" s="47"/>
    </row>
    <row r="12" spans="2:25" ht="24" customHeight="1" x14ac:dyDescent="0.25">
      <c r="B12" s="373" t="s">
        <v>129</v>
      </c>
      <c r="C12" s="373"/>
      <c r="D12" s="373"/>
      <c r="E12" s="373"/>
      <c r="F12" s="35">
        <f>K101</f>
        <v>593</v>
      </c>
      <c r="G12" s="36" t="s">
        <v>27</v>
      </c>
      <c r="I12" s="185"/>
      <c r="X12" s="47"/>
      <c r="Y12" s="47"/>
    </row>
    <row r="13" spans="2:25" ht="24" customHeight="1" x14ac:dyDescent="0.25">
      <c r="B13" s="373" t="s">
        <v>44</v>
      </c>
      <c r="C13" s="373"/>
      <c r="D13" s="373"/>
      <c r="E13" s="373"/>
      <c r="F13" s="373"/>
      <c r="G13" s="373"/>
      <c r="H13" s="373"/>
      <c r="I13" s="186"/>
      <c r="X13" s="47"/>
      <c r="Y13" s="47"/>
    </row>
    <row r="14" spans="2:25" ht="24" customHeight="1" x14ac:dyDescent="0.25">
      <c r="B14" s="373" t="s">
        <v>47</v>
      </c>
      <c r="C14" s="373"/>
      <c r="D14" s="373"/>
      <c r="E14" s="373"/>
      <c r="F14" s="373"/>
      <c r="G14" s="373"/>
      <c r="H14" s="373"/>
      <c r="I14" s="186"/>
      <c r="X14" s="47"/>
      <c r="Y14" s="47"/>
    </row>
    <row r="15" spans="2:25" ht="24" customHeight="1" x14ac:dyDescent="0.25">
      <c r="B15" s="380" t="s">
        <v>50</v>
      </c>
      <c r="C15" s="381"/>
      <c r="D15" s="381"/>
      <c r="E15" s="381"/>
      <c r="F15" s="381"/>
      <c r="G15" s="381"/>
      <c r="H15" s="381"/>
      <c r="I15" s="189"/>
      <c r="X15" s="47"/>
      <c r="Y15" s="47"/>
    </row>
    <row r="16" spans="2:25" ht="24" customHeight="1" thickBot="1" x14ac:dyDescent="0.3">
      <c r="B16" s="382" t="s">
        <v>53</v>
      </c>
      <c r="C16" s="381"/>
      <c r="D16" s="381"/>
      <c r="E16" s="381"/>
      <c r="F16" s="381"/>
      <c r="G16" s="381"/>
      <c r="H16" s="381"/>
      <c r="I16" s="190"/>
      <c r="X16" s="47"/>
      <c r="Y16" s="47"/>
    </row>
    <row r="17" spans="2:25" ht="43.5" customHeight="1" thickBot="1" x14ac:dyDescent="0.3">
      <c r="B17" s="365" t="s">
        <v>127</v>
      </c>
      <c r="C17" s="366"/>
      <c r="D17" s="366"/>
      <c r="E17" s="366"/>
      <c r="F17" s="366"/>
      <c r="G17" s="366"/>
      <c r="H17" s="367"/>
      <c r="I17" s="191"/>
      <c r="X17" s="47"/>
      <c r="Y17" s="47"/>
    </row>
    <row r="18" spans="2:25" ht="40.5" customHeight="1" thickBot="1" x14ac:dyDescent="0.3">
      <c r="B18" s="362" t="s">
        <v>57</v>
      </c>
      <c r="C18" s="363"/>
      <c r="D18" s="363"/>
      <c r="E18" s="363"/>
      <c r="F18" s="363"/>
      <c r="G18" s="363"/>
      <c r="H18" s="364"/>
      <c r="I18" s="183"/>
      <c r="X18" s="47"/>
      <c r="Y18" s="47"/>
    </row>
    <row r="19" spans="2:25" ht="56.25" customHeight="1" thickBot="1" x14ac:dyDescent="0.3">
      <c r="B19" s="65" t="s">
        <v>58</v>
      </c>
      <c r="C19" s="66" t="s">
        <v>59</v>
      </c>
      <c r="D19" s="67" t="s">
        <v>60</v>
      </c>
      <c r="E19" s="67" t="s">
        <v>61</v>
      </c>
      <c r="F19" s="67" t="s">
        <v>62</v>
      </c>
      <c r="G19" s="376" t="s">
        <v>63</v>
      </c>
      <c r="H19" s="377"/>
      <c r="I19" s="192"/>
      <c r="X19" s="47"/>
      <c r="Y19" s="47"/>
    </row>
    <row r="20" spans="2:25" ht="21.75" customHeight="1" x14ac:dyDescent="0.3">
      <c r="B20" s="69">
        <v>302.01</v>
      </c>
      <c r="C20" s="70" t="s">
        <v>64</v>
      </c>
      <c r="D20" s="71">
        <v>3.75</v>
      </c>
      <c r="E20" s="72">
        <v>0</v>
      </c>
      <c r="F20" s="73">
        <f t="shared" ref="F20:F30" si="0">D20+E20</f>
        <v>3.75</v>
      </c>
      <c r="G20" s="378">
        <f t="shared" ref="G20:G30" si="1">IF((ABS(($K$102-$K$101)*F20/100))&gt;0.1, ($K$102-$K$101)*F20/100, 0)</f>
        <v>-2.7</v>
      </c>
      <c r="H20" s="379" t="e">
        <f>IF((ABS((J102-J101)*E20/100))&gt;0.1, (J102-J101)*E20/100, 0)</f>
        <v>#VALUE!</v>
      </c>
      <c r="I20" s="193"/>
      <c r="X20" s="47"/>
      <c r="Y20" s="47"/>
    </row>
    <row r="21" spans="2:25" ht="21.75" customHeight="1" x14ac:dyDescent="0.3">
      <c r="B21" s="75" t="s">
        <v>65</v>
      </c>
      <c r="C21" s="76" t="s">
        <v>130</v>
      </c>
      <c r="D21" s="77">
        <v>6.85</v>
      </c>
      <c r="E21" s="77">
        <v>1</v>
      </c>
      <c r="F21" s="78">
        <f t="shared" si="0"/>
        <v>7.85</v>
      </c>
      <c r="G21" s="374">
        <f t="shared" si="1"/>
        <v>-5.6520000000000001</v>
      </c>
      <c r="H21" s="375" t="e">
        <f>IF((ABS((#REF!-J102)*E21/100))&gt;0.1, (#REF!-J102)*E21/100, 0)</f>
        <v>#REF!</v>
      </c>
      <c r="I21" s="193"/>
    </row>
    <row r="22" spans="2:25" ht="21.75" customHeight="1" x14ac:dyDescent="0.3">
      <c r="B22" s="75" t="s">
        <v>67</v>
      </c>
      <c r="C22" s="76" t="s">
        <v>131</v>
      </c>
      <c r="D22" s="77">
        <v>6.85</v>
      </c>
      <c r="E22" s="77">
        <v>1</v>
      </c>
      <c r="F22" s="78">
        <f t="shared" si="0"/>
        <v>7.85</v>
      </c>
      <c r="G22" s="374">
        <f t="shared" si="1"/>
        <v>-5.6520000000000001</v>
      </c>
      <c r="H22" s="375" t="e">
        <f>IF((ABS((#REF!-#REF!)*E22/100))&gt;0.1, (#REF!-#REF!)*E22/100, 0)</f>
        <v>#REF!</v>
      </c>
      <c r="I22" s="193"/>
    </row>
    <row r="23" spans="2:25" ht="21.75" customHeight="1" x14ac:dyDescent="0.3">
      <c r="B23" s="75" t="s">
        <v>69</v>
      </c>
      <c r="C23" s="76" t="s">
        <v>132</v>
      </c>
      <c r="D23" s="77">
        <v>6.85</v>
      </c>
      <c r="E23" s="77">
        <v>1</v>
      </c>
      <c r="F23" s="78">
        <f t="shared" si="0"/>
        <v>7.85</v>
      </c>
      <c r="G23" s="374">
        <f t="shared" si="1"/>
        <v>-5.6520000000000001</v>
      </c>
      <c r="H23" s="375" t="e">
        <f>IF((ABS((#REF!-#REF!)*E23/100))&gt;0.1, (#REF!-#REF!)*E23/100, 0)</f>
        <v>#REF!</v>
      </c>
      <c r="I23" s="193"/>
    </row>
    <row r="24" spans="2:25" ht="21.75" customHeight="1" x14ac:dyDescent="0.3">
      <c r="B24" s="75" t="s">
        <v>71</v>
      </c>
      <c r="C24" s="76" t="s">
        <v>133</v>
      </c>
      <c r="D24" s="77">
        <v>6.85</v>
      </c>
      <c r="E24" s="77">
        <v>1</v>
      </c>
      <c r="F24" s="78">
        <f t="shared" si="0"/>
        <v>7.85</v>
      </c>
      <c r="G24" s="374">
        <f t="shared" si="1"/>
        <v>-5.6520000000000001</v>
      </c>
      <c r="H24" s="375" t="e">
        <f>IF((ABS((#REF!-#REF!)*E24/100))&gt;0.1, (#REF!-#REF!)*E24/100, 0)</f>
        <v>#REF!</v>
      </c>
      <c r="I24" s="193"/>
    </row>
    <row r="25" spans="2:25" ht="21.75" customHeight="1" x14ac:dyDescent="0.3">
      <c r="B25" s="75" t="s">
        <v>73</v>
      </c>
      <c r="C25" s="76" t="s">
        <v>134</v>
      </c>
      <c r="D25" s="77">
        <v>8.25</v>
      </c>
      <c r="E25" s="77">
        <v>1</v>
      </c>
      <c r="F25" s="79">
        <f t="shared" si="0"/>
        <v>9.25</v>
      </c>
      <c r="G25" s="374">
        <f t="shared" si="1"/>
        <v>-6.66</v>
      </c>
      <c r="H25" s="375" t="e">
        <f>IF((ABS((#REF!-#REF!)*E25/100))&gt;0.1, (#REF!-#REF!)*E25/100, 0)</f>
        <v>#REF!</v>
      </c>
      <c r="I25" s="193"/>
    </row>
    <row r="26" spans="2:25" ht="21.75" customHeight="1" x14ac:dyDescent="0.3">
      <c r="B26" s="75" t="s">
        <v>75</v>
      </c>
      <c r="C26" s="76" t="s">
        <v>76</v>
      </c>
      <c r="D26" s="77">
        <v>6.2</v>
      </c>
      <c r="E26" s="77">
        <v>1</v>
      </c>
      <c r="F26" s="79">
        <f t="shared" si="0"/>
        <v>7.2</v>
      </c>
      <c r="G26" s="374">
        <f t="shared" si="1"/>
        <v>-5.1840000000000002</v>
      </c>
      <c r="H26" s="375" t="e">
        <f>IF((ABS((#REF!-#REF!)*E26/100))&gt;0.1, (#REF!-#REF!)*E26/100, 0)</f>
        <v>#REF!</v>
      </c>
      <c r="I26" s="193"/>
    </row>
    <row r="27" spans="2:25" ht="21.75" customHeight="1" x14ac:dyDescent="0.3">
      <c r="B27" s="75" t="s">
        <v>77</v>
      </c>
      <c r="C27" s="76" t="s">
        <v>78</v>
      </c>
      <c r="D27" s="77">
        <v>5.5</v>
      </c>
      <c r="E27" s="77">
        <v>1</v>
      </c>
      <c r="F27" s="78">
        <f t="shared" si="0"/>
        <v>6.5</v>
      </c>
      <c r="G27" s="374">
        <f t="shared" si="1"/>
        <v>-4.68</v>
      </c>
      <c r="H27" s="375" t="e">
        <f>IF((ABS((#REF!-#REF!)*E27/100))&gt;0.1, (#REF!-#REF!)*E27/100, 0)</f>
        <v>#REF!</v>
      </c>
      <c r="I27" s="193"/>
      <c r="J27" s="6"/>
      <c r="K27" s="6"/>
      <c r="L27" s="6"/>
      <c r="R27" s="6"/>
      <c r="S27" s="6"/>
      <c r="T27" s="6"/>
      <c r="U27" s="6"/>
    </row>
    <row r="28" spans="2:25" ht="21.75" customHeight="1" x14ac:dyDescent="0.3">
      <c r="B28" s="75" t="s">
        <v>79</v>
      </c>
      <c r="C28" s="76" t="s">
        <v>80</v>
      </c>
      <c r="D28" s="77">
        <v>4.9000000000000004</v>
      </c>
      <c r="E28" s="77">
        <v>1</v>
      </c>
      <c r="F28" s="78">
        <f t="shared" si="0"/>
        <v>5.9</v>
      </c>
      <c r="G28" s="374">
        <f t="shared" si="1"/>
        <v>-4.2480000000000002</v>
      </c>
      <c r="H28" s="375" t="e">
        <f>IF((ABS((#REF!-#REF!)*E28/100))&gt;0.1, (#REF!-#REF!)*E28/100, 0)</f>
        <v>#REF!</v>
      </c>
      <c r="I28" s="193"/>
      <c r="J28" s="6"/>
      <c r="K28" s="6"/>
      <c r="L28" s="6"/>
      <c r="R28" s="6"/>
      <c r="S28" s="6"/>
      <c r="T28" s="6"/>
      <c r="U28" s="6"/>
    </row>
    <row r="29" spans="2:25" ht="21.75" customHeight="1" x14ac:dyDescent="0.3">
      <c r="B29" s="75" t="s">
        <v>81</v>
      </c>
      <c r="C29" s="76" t="s">
        <v>82</v>
      </c>
      <c r="D29" s="77">
        <v>4.5</v>
      </c>
      <c r="E29" s="81">
        <v>1</v>
      </c>
      <c r="F29" s="78">
        <f t="shared" si="0"/>
        <v>5.5</v>
      </c>
      <c r="G29" s="374">
        <f t="shared" si="1"/>
        <v>-3.96</v>
      </c>
      <c r="H29" s="375" t="e">
        <f>IF((ABS((#REF!-#REF!)*E29/100))&gt;0.1, (#REF!-#REF!)*E29/100, 0)</f>
        <v>#REF!</v>
      </c>
      <c r="I29" s="193"/>
      <c r="J29" s="6"/>
      <c r="K29" s="6"/>
      <c r="L29" s="6"/>
      <c r="R29" s="6"/>
      <c r="S29" s="6"/>
      <c r="T29" s="6"/>
      <c r="U29" s="6"/>
    </row>
    <row r="30" spans="2:25" ht="21.75" customHeight="1" thickBot="1" x14ac:dyDescent="0.35">
      <c r="B30" s="82" t="s">
        <v>83</v>
      </c>
      <c r="C30" s="83" t="s">
        <v>84</v>
      </c>
      <c r="D30" s="84">
        <v>6.7</v>
      </c>
      <c r="E30" s="85">
        <v>1</v>
      </c>
      <c r="F30" s="86">
        <f t="shared" si="0"/>
        <v>7.7</v>
      </c>
      <c r="G30" s="370">
        <f t="shared" si="1"/>
        <v>-5.5439999999999996</v>
      </c>
      <c r="H30" s="371" t="e">
        <f>IF((ABS((#REF!-#REF!)*E30/100))&gt;0.1, (#REF!-#REF!)*E30/100, 0)</f>
        <v>#REF!</v>
      </c>
      <c r="I30" s="193"/>
      <c r="J30" s="6"/>
      <c r="K30" s="6"/>
      <c r="L30" s="6"/>
      <c r="R30" s="6"/>
      <c r="S30" s="6"/>
      <c r="T30" s="6"/>
      <c r="U30" s="6"/>
    </row>
    <row r="31" spans="2:25" ht="21.75" customHeight="1" x14ac:dyDescent="0.3">
      <c r="B31" s="87"/>
      <c r="C31" s="88"/>
      <c r="D31" s="89"/>
      <c r="E31" s="90"/>
      <c r="F31" s="91"/>
      <c r="G31" s="205"/>
      <c r="H31" s="205"/>
      <c r="I31" s="193"/>
      <c r="J31" s="6"/>
      <c r="K31" s="6"/>
      <c r="L31" s="6"/>
      <c r="R31" s="6"/>
      <c r="S31" s="6"/>
      <c r="T31" s="6"/>
      <c r="U31" s="6"/>
    </row>
    <row r="32" spans="2:25" ht="21.75" customHeight="1" x14ac:dyDescent="0.3">
      <c r="B32" s="372" t="s">
        <v>85</v>
      </c>
      <c r="C32" s="372"/>
      <c r="D32" s="89"/>
      <c r="E32" s="90"/>
      <c r="F32" s="91"/>
      <c r="G32" s="205"/>
      <c r="H32" s="205"/>
      <c r="I32" s="193"/>
      <c r="J32" s="6"/>
      <c r="K32" s="6"/>
      <c r="L32" s="6"/>
      <c r="R32" s="6"/>
      <c r="S32" s="6"/>
      <c r="T32" s="6"/>
      <c r="U32" s="6"/>
    </row>
    <row r="33" spans="2:24" ht="21.75" customHeight="1" x14ac:dyDescent="0.3">
      <c r="B33" s="373" t="s">
        <v>86</v>
      </c>
      <c r="C33" s="373"/>
      <c r="D33" s="373"/>
      <c r="E33" s="373"/>
      <c r="F33" s="373"/>
      <c r="G33" s="373"/>
      <c r="H33" s="373"/>
      <c r="I33" s="193"/>
      <c r="J33" s="6"/>
      <c r="K33" s="6"/>
      <c r="L33" s="6"/>
      <c r="R33" s="6"/>
      <c r="S33" s="6"/>
      <c r="T33" s="6"/>
      <c r="U33" s="6"/>
    </row>
    <row r="34" spans="2:24" ht="21.75" customHeight="1" x14ac:dyDescent="0.3">
      <c r="B34" s="373" t="s">
        <v>87</v>
      </c>
      <c r="C34" s="373"/>
      <c r="D34" s="373"/>
      <c r="E34" s="373"/>
      <c r="F34" s="373"/>
      <c r="G34" s="373"/>
      <c r="H34" s="373"/>
      <c r="I34" s="193"/>
      <c r="J34" s="6"/>
      <c r="K34" s="6"/>
      <c r="L34" s="6"/>
      <c r="R34" s="6"/>
      <c r="S34" s="6"/>
      <c r="T34" s="6"/>
      <c r="U34" s="6"/>
    </row>
    <row r="35" spans="2:24" ht="21.75" customHeight="1" x14ac:dyDescent="0.3">
      <c r="B35" s="373" t="s">
        <v>88</v>
      </c>
      <c r="C35" s="373"/>
      <c r="D35" s="373"/>
      <c r="E35" s="373"/>
      <c r="F35" s="373"/>
      <c r="G35" s="373"/>
      <c r="H35" s="373"/>
      <c r="I35" s="193"/>
      <c r="J35" s="6"/>
      <c r="K35" s="6"/>
      <c r="L35" s="6"/>
      <c r="R35" s="6"/>
      <c r="S35" s="6"/>
      <c r="T35" s="6"/>
      <c r="U35" s="6"/>
    </row>
    <row r="36" spans="2:24" ht="21.75" customHeight="1" x14ac:dyDescent="0.3">
      <c r="B36" s="373" t="s">
        <v>89</v>
      </c>
      <c r="C36" s="373"/>
      <c r="D36" s="373"/>
      <c r="E36" s="373"/>
      <c r="F36" s="373"/>
      <c r="G36" s="373"/>
      <c r="H36" s="373"/>
      <c r="I36" s="193"/>
      <c r="J36" s="6"/>
      <c r="K36" s="6"/>
      <c r="L36" s="6"/>
      <c r="R36" s="6"/>
      <c r="S36" s="6"/>
      <c r="T36" s="6"/>
      <c r="U36" s="6"/>
    </row>
    <row r="37" spans="2:24" ht="21.75" customHeight="1" x14ac:dyDescent="0.3">
      <c r="B37" s="93" t="s">
        <v>90</v>
      </c>
      <c r="C37" s="94" t="str">
        <f>K107</f>
        <v>September 2018</v>
      </c>
      <c r="D37" s="360" t="s">
        <v>91</v>
      </c>
      <c r="E37" s="360"/>
      <c r="F37" s="95">
        <f>K108</f>
        <v>302.39999999999998</v>
      </c>
      <c r="G37" s="93"/>
      <c r="H37" s="93"/>
      <c r="I37" s="193"/>
      <c r="J37" s="6"/>
      <c r="K37" s="6"/>
      <c r="L37" s="6"/>
      <c r="R37" s="6"/>
      <c r="S37" s="6"/>
      <c r="T37" s="6"/>
      <c r="U37" s="6"/>
    </row>
    <row r="38" spans="2:24" ht="21.75" customHeight="1" x14ac:dyDescent="0.3">
      <c r="B38" s="93"/>
      <c r="C38" s="94"/>
      <c r="D38" s="203"/>
      <c r="E38" s="203"/>
      <c r="F38" s="95"/>
      <c r="G38" s="93"/>
      <c r="H38" s="93"/>
      <c r="I38" s="193"/>
      <c r="J38" s="6"/>
      <c r="K38" s="6"/>
      <c r="L38" s="6"/>
      <c r="R38" s="6"/>
      <c r="S38" s="6"/>
      <c r="T38" s="6"/>
      <c r="U38" s="6"/>
    </row>
    <row r="39" spans="2:24" ht="21.75" customHeight="1" x14ac:dyDescent="0.3">
      <c r="B39" s="361" t="s">
        <v>92</v>
      </c>
      <c r="C39" s="361"/>
      <c r="D39" s="361"/>
      <c r="E39" s="199">
        <f>K105</f>
        <v>43678</v>
      </c>
      <c r="F39" s="97" t="s">
        <v>93</v>
      </c>
      <c r="G39" s="157">
        <f>K106</f>
        <v>313.3</v>
      </c>
      <c r="H39" s="93"/>
      <c r="I39" s="193"/>
      <c r="J39" s="6"/>
      <c r="K39" s="6"/>
      <c r="L39" s="6"/>
      <c r="R39" s="6"/>
      <c r="S39" s="6"/>
      <c r="T39" s="6"/>
      <c r="U39" s="6"/>
    </row>
    <row r="40" spans="2:24" ht="21.75" customHeight="1" thickBot="1" x14ac:dyDescent="0.35">
      <c r="B40" s="93"/>
      <c r="C40" s="93"/>
      <c r="D40" s="93"/>
      <c r="E40" s="93"/>
      <c r="F40" s="93"/>
      <c r="G40" s="93"/>
      <c r="H40" s="93"/>
      <c r="I40" s="193"/>
      <c r="J40" s="6"/>
      <c r="K40" s="6"/>
      <c r="L40" s="6"/>
      <c r="R40" s="6"/>
      <c r="S40" s="6"/>
      <c r="T40" s="6"/>
      <c r="U40" s="6"/>
    </row>
    <row r="41" spans="2:24" ht="40.5" customHeight="1" thickBot="1" x14ac:dyDescent="0.3">
      <c r="B41" s="362" t="s">
        <v>94</v>
      </c>
      <c r="C41" s="363"/>
      <c r="D41" s="363"/>
      <c r="E41" s="363"/>
      <c r="F41" s="363"/>
      <c r="G41" s="363"/>
      <c r="H41" s="364"/>
      <c r="I41" s="183"/>
      <c r="J41" s="6"/>
      <c r="K41" s="6"/>
      <c r="L41" s="6"/>
      <c r="R41" s="6"/>
      <c r="S41" s="6"/>
      <c r="T41" s="6"/>
      <c r="U41" s="6"/>
    </row>
    <row r="42" spans="2:24" ht="62.5" thickBot="1" x14ac:dyDescent="0.3">
      <c r="B42" s="65" t="s">
        <v>58</v>
      </c>
      <c r="C42" s="66" t="s">
        <v>59</v>
      </c>
      <c r="D42" s="67" t="s">
        <v>60</v>
      </c>
      <c r="E42" s="67" t="s">
        <v>95</v>
      </c>
      <c r="F42" s="67" t="s">
        <v>62</v>
      </c>
      <c r="G42" s="201" t="s">
        <v>96</v>
      </c>
      <c r="H42" s="202" t="s">
        <v>97</v>
      </c>
      <c r="I42" s="192"/>
      <c r="J42" s="6"/>
      <c r="K42" s="6"/>
      <c r="L42" s="6"/>
      <c r="R42" s="6"/>
      <c r="S42" s="6"/>
      <c r="T42" s="6"/>
      <c r="U42" s="6"/>
    </row>
    <row r="43" spans="2:24" ht="21.75" customHeight="1" x14ac:dyDescent="0.3">
      <c r="B43" s="69">
        <v>302.01</v>
      </c>
      <c r="C43" s="100" t="s">
        <v>64</v>
      </c>
      <c r="D43" s="71">
        <v>3.75</v>
      </c>
      <c r="E43" s="72">
        <v>0</v>
      </c>
      <c r="F43" s="73">
        <f>D43+E43</f>
        <v>3.75</v>
      </c>
      <c r="G43" s="101">
        <v>0.96250000000000002</v>
      </c>
      <c r="H43" s="102">
        <f t="shared" ref="H43:H53" si="2">(($K$106-$K$108)/$K$108)</f>
        <v>3.5999999999999997E-2</v>
      </c>
      <c r="I43" s="194"/>
      <c r="J43" s="104"/>
      <c r="K43" s="6"/>
      <c r="L43" s="6"/>
      <c r="R43" s="6"/>
      <c r="S43" s="6"/>
      <c r="T43" s="6"/>
      <c r="U43" s="6"/>
    </row>
    <row r="44" spans="2:24" ht="21.75" customHeight="1" x14ac:dyDescent="0.3">
      <c r="B44" s="75" t="s">
        <v>65</v>
      </c>
      <c r="C44" s="105" t="s">
        <v>66</v>
      </c>
      <c r="D44" s="77">
        <v>6.85</v>
      </c>
      <c r="E44" s="77">
        <v>1</v>
      </c>
      <c r="F44" s="78">
        <f t="shared" ref="F44:F53" si="3">D44+E44</f>
        <v>7.85</v>
      </c>
      <c r="G44" s="106">
        <v>0.92149999999999999</v>
      </c>
      <c r="H44" s="102">
        <f t="shared" si="2"/>
        <v>3.5999999999999997E-2</v>
      </c>
      <c r="I44" s="194"/>
      <c r="J44" s="6"/>
      <c r="K44" s="6"/>
      <c r="L44" s="6"/>
      <c r="R44" s="6"/>
      <c r="S44" s="6"/>
      <c r="T44" s="6"/>
      <c r="U44" s="6"/>
      <c r="W44" s="107"/>
      <c r="X44" s="107"/>
    </row>
    <row r="45" spans="2:24" ht="21.75" customHeight="1" x14ac:dyDescent="0.3">
      <c r="B45" s="75" t="s">
        <v>67</v>
      </c>
      <c r="C45" s="105" t="s">
        <v>68</v>
      </c>
      <c r="D45" s="77">
        <v>6.85</v>
      </c>
      <c r="E45" s="77">
        <v>1</v>
      </c>
      <c r="F45" s="78">
        <f t="shared" si="3"/>
        <v>7.85</v>
      </c>
      <c r="G45" s="106">
        <v>0.92149999999999999</v>
      </c>
      <c r="H45" s="102">
        <f t="shared" si="2"/>
        <v>3.5999999999999997E-2</v>
      </c>
      <c r="I45" s="194"/>
      <c r="J45" s="6"/>
      <c r="K45" s="6"/>
      <c r="L45" s="6"/>
      <c r="R45" s="6"/>
      <c r="S45" s="6"/>
      <c r="T45" s="6"/>
      <c r="U45" s="6"/>
    </row>
    <row r="46" spans="2:24" ht="21.75" customHeight="1" x14ac:dyDescent="0.3">
      <c r="B46" s="75" t="s">
        <v>69</v>
      </c>
      <c r="C46" s="105" t="s">
        <v>70</v>
      </c>
      <c r="D46" s="77">
        <v>6.85</v>
      </c>
      <c r="E46" s="77">
        <v>1</v>
      </c>
      <c r="F46" s="78">
        <f t="shared" si="3"/>
        <v>7.85</v>
      </c>
      <c r="G46" s="106">
        <v>0.92149999999999999</v>
      </c>
      <c r="H46" s="102">
        <f t="shared" si="2"/>
        <v>3.5999999999999997E-2</v>
      </c>
      <c r="I46" s="194"/>
      <c r="J46" s="6"/>
      <c r="K46" s="6"/>
      <c r="L46" s="6"/>
      <c r="R46" s="6"/>
      <c r="S46" s="6"/>
      <c r="T46" s="6"/>
      <c r="U46" s="6"/>
    </row>
    <row r="47" spans="2:24" ht="21.75" customHeight="1" x14ac:dyDescent="0.3">
      <c r="B47" s="75" t="s">
        <v>71</v>
      </c>
      <c r="C47" s="105" t="s">
        <v>72</v>
      </c>
      <c r="D47" s="77">
        <v>6.85</v>
      </c>
      <c r="E47" s="77">
        <v>1</v>
      </c>
      <c r="F47" s="78">
        <f t="shared" si="3"/>
        <v>7.85</v>
      </c>
      <c r="G47" s="106">
        <v>0.92149999999999999</v>
      </c>
      <c r="H47" s="102">
        <f t="shared" si="2"/>
        <v>3.5999999999999997E-2</v>
      </c>
      <c r="I47" s="194"/>
      <c r="J47" s="6"/>
      <c r="K47" s="6"/>
      <c r="L47" s="6"/>
      <c r="R47" s="6"/>
      <c r="S47" s="6"/>
      <c r="T47" s="6"/>
      <c r="U47" s="6"/>
    </row>
    <row r="48" spans="2:24" ht="21.75" customHeight="1" x14ac:dyDescent="0.3">
      <c r="B48" s="75" t="s">
        <v>73</v>
      </c>
      <c r="C48" s="105" t="s">
        <v>74</v>
      </c>
      <c r="D48" s="77">
        <v>8.25</v>
      </c>
      <c r="E48" s="77">
        <v>1</v>
      </c>
      <c r="F48" s="79">
        <f t="shared" si="3"/>
        <v>9.25</v>
      </c>
      <c r="G48" s="106">
        <v>0.90749999999999997</v>
      </c>
      <c r="H48" s="102">
        <f t="shared" si="2"/>
        <v>3.5999999999999997E-2</v>
      </c>
      <c r="I48" s="194"/>
      <c r="J48" s="6" t="s">
        <v>98</v>
      </c>
      <c r="K48" s="6"/>
      <c r="L48" s="6"/>
      <c r="R48" s="6"/>
      <c r="S48" s="6"/>
      <c r="T48" s="6"/>
      <c r="U48" s="6"/>
    </row>
    <row r="49" spans="2:25" ht="21.75" customHeight="1" x14ac:dyDescent="0.3">
      <c r="B49" s="75" t="s">
        <v>75</v>
      </c>
      <c r="C49" s="105" t="s">
        <v>76</v>
      </c>
      <c r="D49" s="77">
        <v>6.2</v>
      </c>
      <c r="E49" s="77">
        <v>1</v>
      </c>
      <c r="F49" s="79">
        <f t="shared" si="3"/>
        <v>7.2</v>
      </c>
      <c r="G49" s="106">
        <v>0.92800000000000005</v>
      </c>
      <c r="H49" s="102">
        <f t="shared" si="2"/>
        <v>3.5999999999999997E-2</v>
      </c>
      <c r="I49" s="194"/>
      <c r="J49" s="6"/>
      <c r="K49" s="6"/>
      <c r="L49" s="6"/>
      <c r="R49" s="6"/>
      <c r="S49" s="6"/>
      <c r="T49" s="6"/>
      <c r="U49" s="6"/>
    </row>
    <row r="50" spans="2:25" ht="21.75" customHeight="1" x14ac:dyDescent="0.3">
      <c r="B50" s="75" t="s">
        <v>77</v>
      </c>
      <c r="C50" s="105" t="s">
        <v>78</v>
      </c>
      <c r="D50" s="77">
        <v>5.5</v>
      </c>
      <c r="E50" s="77">
        <v>1</v>
      </c>
      <c r="F50" s="78">
        <f t="shared" si="3"/>
        <v>6.5</v>
      </c>
      <c r="G50" s="106">
        <v>0.93500000000000005</v>
      </c>
      <c r="H50" s="102">
        <f t="shared" si="2"/>
        <v>3.5999999999999997E-2</v>
      </c>
      <c r="I50" s="194"/>
      <c r="J50" s="6"/>
      <c r="K50" s="6"/>
      <c r="L50" s="6"/>
      <c r="R50" s="6"/>
      <c r="S50" s="6"/>
      <c r="T50" s="6"/>
      <c r="U50" s="6"/>
    </row>
    <row r="51" spans="2:25" ht="21.75" customHeight="1" x14ac:dyDescent="0.3">
      <c r="B51" s="75" t="s">
        <v>79</v>
      </c>
      <c r="C51" s="105" t="s">
        <v>80</v>
      </c>
      <c r="D51" s="77">
        <v>4.9000000000000004</v>
      </c>
      <c r="E51" s="77">
        <v>1</v>
      </c>
      <c r="F51" s="78">
        <f t="shared" si="3"/>
        <v>5.9</v>
      </c>
      <c r="G51" s="106">
        <v>0.94099999999999995</v>
      </c>
      <c r="H51" s="102">
        <f t="shared" si="2"/>
        <v>3.5999999999999997E-2</v>
      </c>
      <c r="I51" s="194"/>
      <c r="J51" s="6"/>
      <c r="K51" s="6"/>
      <c r="L51" s="6"/>
      <c r="R51" s="6"/>
      <c r="S51" s="6"/>
      <c r="T51" s="6"/>
      <c r="U51" s="6"/>
      <c r="W51" s="47"/>
      <c r="X51" s="47"/>
    </row>
    <row r="52" spans="2:25" ht="21.75" customHeight="1" x14ac:dyDescent="0.3">
      <c r="B52" s="75" t="s">
        <v>81</v>
      </c>
      <c r="C52" s="105" t="s">
        <v>82</v>
      </c>
      <c r="D52" s="77">
        <v>4.5</v>
      </c>
      <c r="E52" s="81">
        <v>1</v>
      </c>
      <c r="F52" s="78">
        <f t="shared" si="3"/>
        <v>5.5</v>
      </c>
      <c r="G52" s="106">
        <v>0.94499999999999995</v>
      </c>
      <c r="H52" s="102">
        <f t="shared" si="2"/>
        <v>3.5999999999999997E-2</v>
      </c>
      <c r="I52" s="194"/>
      <c r="J52" s="6"/>
      <c r="K52" s="6"/>
      <c r="L52" s="6"/>
      <c r="R52" s="6"/>
      <c r="S52" s="6"/>
      <c r="T52" s="6"/>
      <c r="U52" s="6"/>
      <c r="W52" s="47"/>
      <c r="X52" s="47"/>
    </row>
    <row r="53" spans="2:25" ht="21.75" customHeight="1" thickBot="1" x14ac:dyDescent="0.35">
      <c r="B53" s="82" t="s">
        <v>83</v>
      </c>
      <c r="C53" s="108" t="s">
        <v>84</v>
      </c>
      <c r="D53" s="84">
        <v>6.7</v>
      </c>
      <c r="E53" s="85">
        <v>1</v>
      </c>
      <c r="F53" s="86">
        <f t="shared" si="3"/>
        <v>7.7</v>
      </c>
      <c r="G53" s="109">
        <v>0.92300000000000004</v>
      </c>
      <c r="H53" s="102">
        <f t="shared" si="2"/>
        <v>3.5999999999999997E-2</v>
      </c>
      <c r="I53" s="194"/>
      <c r="J53" s="6"/>
      <c r="K53" s="6"/>
      <c r="L53" s="6"/>
      <c r="R53" s="6"/>
      <c r="S53" s="6"/>
      <c r="T53" s="6"/>
      <c r="U53" s="6"/>
      <c r="W53" s="47"/>
      <c r="X53" s="47"/>
    </row>
    <row r="54" spans="2:25" x14ac:dyDescent="0.25">
      <c r="B54" s="110"/>
      <c r="C54" s="111"/>
      <c r="D54" s="111"/>
      <c r="E54" s="111"/>
      <c r="F54" s="111"/>
      <c r="G54" s="112"/>
      <c r="H54" s="111"/>
      <c r="I54" s="195"/>
      <c r="J54" s="6"/>
      <c r="K54" s="6"/>
      <c r="L54" s="6"/>
      <c r="R54" s="6"/>
      <c r="S54" s="6"/>
      <c r="T54" s="6"/>
      <c r="U54" s="6"/>
      <c r="W54" s="47"/>
      <c r="X54" s="47"/>
    </row>
    <row r="55" spans="2:25" ht="21" customHeight="1" thickBot="1" x14ac:dyDescent="0.3">
      <c r="B55" s="113"/>
      <c r="C55" s="112"/>
      <c r="D55" s="112"/>
      <c r="E55" s="112"/>
      <c r="F55" s="112"/>
      <c r="G55" s="112"/>
      <c r="H55" s="112"/>
      <c r="I55" s="195"/>
      <c r="J55" s="6"/>
      <c r="K55" s="6"/>
      <c r="L55" s="6"/>
      <c r="R55" s="6"/>
      <c r="S55" s="6"/>
      <c r="T55" s="6"/>
      <c r="U55" s="6"/>
      <c r="W55" s="47"/>
      <c r="X55" s="47"/>
    </row>
    <row r="56" spans="2:25" ht="41.25" customHeight="1" thickBot="1" x14ac:dyDescent="0.3">
      <c r="B56" s="365" t="s">
        <v>127</v>
      </c>
      <c r="C56" s="366"/>
      <c r="D56" s="366"/>
      <c r="E56" s="366"/>
      <c r="F56" s="366"/>
      <c r="G56" s="366"/>
      <c r="H56" s="367"/>
      <c r="I56" s="196"/>
      <c r="X56" s="47"/>
    </row>
    <row r="57" spans="2:25" ht="40.5" customHeight="1" thickBot="1" x14ac:dyDescent="0.3">
      <c r="B57" s="362" t="s">
        <v>99</v>
      </c>
      <c r="C57" s="363"/>
      <c r="D57" s="363"/>
      <c r="E57" s="363"/>
      <c r="F57" s="363"/>
      <c r="G57" s="363"/>
      <c r="H57" s="364"/>
      <c r="I57" s="183"/>
      <c r="X57" s="107"/>
    </row>
    <row r="58" spans="2:25" ht="47" thickBot="1" x14ac:dyDescent="0.3">
      <c r="B58" s="65" t="s">
        <v>58</v>
      </c>
      <c r="C58" s="66" t="s">
        <v>59</v>
      </c>
      <c r="D58" s="67" t="s">
        <v>60</v>
      </c>
      <c r="E58" s="67" t="s">
        <v>95</v>
      </c>
      <c r="F58" s="67" t="s">
        <v>62</v>
      </c>
      <c r="G58" s="368" t="s">
        <v>63</v>
      </c>
      <c r="H58" s="369"/>
      <c r="I58" s="192"/>
      <c r="X58" s="107"/>
    </row>
    <row r="59" spans="2:25" ht="21.75" customHeight="1" x14ac:dyDescent="0.3">
      <c r="B59" s="69" t="s">
        <v>100</v>
      </c>
      <c r="C59" s="115" t="s">
        <v>101</v>
      </c>
      <c r="D59" s="71">
        <v>6</v>
      </c>
      <c r="E59" s="71">
        <v>1</v>
      </c>
      <c r="F59" s="71">
        <f>D59+E59</f>
        <v>7</v>
      </c>
      <c r="G59" s="354">
        <f>IF((ABS(($K$102-$K$101)*F59/100))&gt;0.1, ($K$102-$K$101)*F59/100, 0)</f>
        <v>-5.04</v>
      </c>
      <c r="H59" s="355" t="e">
        <f>IF((ABS((#REF!-#REF!)*E59/100))&gt;0.1, (#REF!-#REF!)*E59/100, 0)</f>
        <v>#REF!</v>
      </c>
      <c r="I59" s="193"/>
      <c r="X59" s="107"/>
    </row>
    <row r="60" spans="2:25" ht="21.75" customHeight="1" x14ac:dyDescent="0.3">
      <c r="B60" s="75" t="s">
        <v>102</v>
      </c>
      <c r="C60" s="116" t="s">
        <v>103</v>
      </c>
      <c r="D60" s="77">
        <v>6</v>
      </c>
      <c r="E60" s="77">
        <v>1</v>
      </c>
      <c r="F60" s="77">
        <f>D60+E60</f>
        <v>7</v>
      </c>
      <c r="G60" s="356">
        <f>IF((ABS(($K$102-$K$101)*F60/100))&gt;0.1, ($K$102-$K$101)*F60/100, 0)</f>
        <v>-5.04</v>
      </c>
      <c r="H60" s="357" t="e">
        <f>IF((ABS((#REF!-#REF!)*E60/100))&gt;0.1, (#REF!-#REF!)*E60/100, 0)</f>
        <v>#REF!</v>
      </c>
      <c r="I60" s="193"/>
    </row>
    <row r="61" spans="2:25" ht="21" customHeight="1" thickBot="1" x14ac:dyDescent="0.35">
      <c r="B61" s="82" t="s">
        <v>104</v>
      </c>
      <c r="C61" s="117" t="s">
        <v>105</v>
      </c>
      <c r="D61" s="84">
        <v>6</v>
      </c>
      <c r="E61" s="84">
        <v>1</v>
      </c>
      <c r="F61" s="84">
        <f>D61+E61</f>
        <v>7</v>
      </c>
      <c r="G61" s="358">
        <f>IF((ABS(($K$102-$K$101)*F61/100))&gt;0.1, ($K$102-$K$101)*F61/100, 0)</f>
        <v>-5.04</v>
      </c>
      <c r="H61" s="359" t="e">
        <f>IF((ABS((#REF!-#REF!)*E61/100))&gt;0.1, (#REF!-#REF!)*E61/100, 0)</f>
        <v>#REF!</v>
      </c>
      <c r="I61" s="193"/>
    </row>
    <row r="62" spans="2:25" ht="61.5" customHeight="1" thickBot="1" x14ac:dyDescent="0.3">
      <c r="I62" s="196"/>
      <c r="X62" s="118"/>
    </row>
    <row r="63" spans="2:25" ht="43.5" customHeight="1" thickBot="1" x14ac:dyDescent="0.3">
      <c r="B63" s="350" t="s">
        <v>106</v>
      </c>
      <c r="C63" s="351"/>
      <c r="D63" s="351"/>
      <c r="E63" s="351"/>
      <c r="F63" s="351"/>
      <c r="G63" s="351"/>
      <c r="H63" s="352"/>
      <c r="I63" s="196"/>
    </row>
    <row r="64" spans="2:25" s="5" customFormat="1" ht="15" customHeight="1" x14ac:dyDescent="0.25">
      <c r="B64" s="348"/>
      <c r="C64" s="348"/>
      <c r="D64" s="348"/>
      <c r="E64" s="348"/>
      <c r="F64" s="348"/>
      <c r="G64" s="348"/>
      <c r="H64" s="348"/>
      <c r="I64" s="196"/>
      <c r="M64" s="6"/>
      <c r="N64" s="6"/>
      <c r="O64" s="6"/>
      <c r="P64" s="6"/>
      <c r="Q64" s="6"/>
      <c r="R64" s="7"/>
      <c r="S64" s="7"/>
      <c r="T64" s="7"/>
      <c r="U64" s="7"/>
      <c r="V64" s="6"/>
      <c r="W64" s="6"/>
      <c r="X64" s="6"/>
      <c r="Y64" s="6"/>
    </row>
    <row r="65" spans="2:25" s="5" customFormat="1" ht="21.75" customHeight="1" x14ac:dyDescent="0.25">
      <c r="B65" s="353" t="s">
        <v>107</v>
      </c>
      <c r="C65" s="353"/>
      <c r="D65" s="353"/>
      <c r="E65" s="353"/>
      <c r="F65" s="353"/>
      <c r="G65" s="353"/>
      <c r="H65" s="353"/>
      <c r="I65" s="196"/>
      <c r="M65" s="6"/>
      <c r="N65" s="6"/>
      <c r="O65" s="6"/>
      <c r="P65" s="6"/>
      <c r="Q65" s="6"/>
      <c r="R65" s="7"/>
      <c r="S65" s="7"/>
      <c r="T65" s="7"/>
      <c r="U65" s="7"/>
      <c r="V65" s="6"/>
      <c r="W65" s="6"/>
      <c r="X65" s="6"/>
      <c r="Y65" s="6"/>
    </row>
    <row r="66" spans="2:25" s="5" customFormat="1" ht="14.25" customHeight="1" thickBot="1" x14ac:dyDescent="0.3">
      <c r="B66" s="348"/>
      <c r="C66" s="348"/>
      <c r="D66" s="348"/>
      <c r="E66" s="348"/>
      <c r="F66" s="348"/>
      <c r="G66" s="348"/>
      <c r="H66" s="348"/>
      <c r="I66" s="196"/>
      <c r="M66" s="6"/>
      <c r="N66" s="6"/>
      <c r="O66" s="6"/>
      <c r="P66" s="6"/>
      <c r="Q66" s="6"/>
      <c r="R66" s="7"/>
      <c r="S66" s="7"/>
      <c r="T66" s="7"/>
      <c r="U66" s="7"/>
      <c r="V66" s="6"/>
      <c r="W66" s="6"/>
      <c r="X66" s="6"/>
      <c r="Y66" s="6"/>
    </row>
    <row r="67" spans="2:25" s="5" customFormat="1" ht="46.5" customHeight="1" x14ac:dyDescent="0.25">
      <c r="B67" s="341" t="s">
        <v>108</v>
      </c>
      <c r="C67" s="343" t="s">
        <v>109</v>
      </c>
      <c r="D67" s="345" t="s">
        <v>110</v>
      </c>
      <c r="E67" s="343" t="s">
        <v>111</v>
      </c>
      <c r="F67" s="343"/>
      <c r="G67" s="343" t="s">
        <v>112</v>
      </c>
      <c r="H67" s="327"/>
      <c r="I67" s="196"/>
      <c r="M67" s="6"/>
      <c r="N67" s="6"/>
      <c r="O67" s="6"/>
      <c r="P67" s="6"/>
      <c r="Q67" s="6"/>
      <c r="R67" s="7"/>
      <c r="S67" s="7"/>
      <c r="T67" s="7"/>
      <c r="U67" s="7"/>
      <c r="V67" s="6"/>
      <c r="W67" s="6"/>
      <c r="X67" s="6"/>
      <c r="Y67" s="6"/>
    </row>
    <row r="68" spans="2:25" s="5" customFormat="1" ht="46.5" customHeight="1" thickBot="1" x14ac:dyDescent="0.3">
      <c r="B68" s="342"/>
      <c r="C68" s="344"/>
      <c r="D68" s="346"/>
      <c r="E68" s="344"/>
      <c r="F68" s="344"/>
      <c r="G68" s="344"/>
      <c r="H68" s="347"/>
      <c r="I68" s="196"/>
      <c r="M68" s="6"/>
      <c r="N68" s="6"/>
      <c r="O68" s="6"/>
      <c r="P68" s="6"/>
      <c r="Q68" s="6"/>
      <c r="R68" s="7"/>
      <c r="S68" s="7"/>
      <c r="T68" s="7"/>
      <c r="U68" s="7"/>
      <c r="V68" s="6"/>
      <c r="W68" s="6"/>
      <c r="X68" s="6"/>
      <c r="Y68" s="6"/>
    </row>
    <row r="69" spans="2:25" s="5" customFormat="1" ht="18.75" customHeight="1" x14ac:dyDescent="0.25">
      <c r="B69" s="348"/>
      <c r="C69" s="348"/>
      <c r="D69" s="348"/>
      <c r="E69" s="348"/>
      <c r="F69" s="348"/>
      <c r="G69" s="348"/>
      <c r="H69" s="348"/>
      <c r="I69" s="196"/>
      <c r="M69" s="6"/>
      <c r="N69" s="6"/>
      <c r="O69" s="6"/>
      <c r="P69" s="6"/>
      <c r="Q69" s="6"/>
      <c r="R69" s="7"/>
      <c r="S69" s="7"/>
      <c r="T69" s="7"/>
      <c r="U69" s="7"/>
      <c r="V69" s="6"/>
      <c r="W69" s="6"/>
      <c r="X69" s="6"/>
      <c r="Y69" s="6"/>
    </row>
    <row r="70" spans="2:25" s="5" customFormat="1" ht="21.75" customHeight="1" x14ac:dyDescent="0.25">
      <c r="B70" s="353" t="s">
        <v>113</v>
      </c>
      <c r="C70" s="353"/>
      <c r="D70" s="353"/>
      <c r="E70" s="353"/>
      <c r="F70" s="353"/>
      <c r="G70" s="353"/>
      <c r="H70" s="353"/>
      <c r="I70" s="196"/>
      <c r="M70" s="6"/>
      <c r="N70" s="6"/>
      <c r="O70" s="6"/>
      <c r="P70" s="6"/>
      <c r="Q70" s="6"/>
      <c r="R70" s="7"/>
      <c r="S70" s="7"/>
      <c r="T70" s="7"/>
      <c r="U70" s="7"/>
      <c r="V70" s="6"/>
      <c r="W70" s="6"/>
      <c r="X70" s="6"/>
      <c r="Y70" s="6"/>
    </row>
    <row r="71" spans="2:25" s="5" customFormat="1" ht="15.75" customHeight="1" x14ac:dyDescent="0.25">
      <c r="B71" s="348"/>
      <c r="C71" s="348"/>
      <c r="D71" s="348"/>
      <c r="E71" s="348"/>
      <c r="F71" s="348"/>
      <c r="G71" s="348"/>
      <c r="H71" s="348"/>
      <c r="I71" s="196"/>
      <c r="M71" s="6"/>
      <c r="N71" s="6"/>
      <c r="O71" s="6"/>
      <c r="P71" s="6"/>
      <c r="Q71" s="6"/>
      <c r="R71" s="7"/>
      <c r="S71" s="7"/>
      <c r="T71" s="7"/>
      <c r="U71" s="7"/>
      <c r="V71" s="6"/>
      <c r="W71" s="6"/>
      <c r="X71" s="6"/>
      <c r="Y71" s="6"/>
    </row>
    <row r="72" spans="2:25" s="5" customFormat="1" ht="33" customHeight="1" x14ac:dyDescent="0.25">
      <c r="B72" s="323" t="s">
        <v>114</v>
      </c>
      <c r="C72" s="323"/>
      <c r="D72" s="323"/>
      <c r="E72" s="323"/>
      <c r="F72" s="323"/>
      <c r="G72" s="323"/>
      <c r="H72" s="323"/>
      <c r="I72" s="196"/>
      <c r="M72" s="6"/>
      <c r="N72" s="6"/>
      <c r="O72" s="6"/>
      <c r="P72" s="6"/>
      <c r="Q72" s="6"/>
      <c r="R72" s="7"/>
      <c r="S72" s="7"/>
      <c r="T72" s="7"/>
      <c r="U72" s="7"/>
      <c r="V72" s="6"/>
      <c r="W72" s="6"/>
      <c r="X72" s="6"/>
      <c r="Y72" s="6"/>
    </row>
    <row r="73" spans="2:25" s="119" customFormat="1" ht="33" customHeight="1" x14ac:dyDescent="0.35">
      <c r="B73" s="324" t="s">
        <v>115</v>
      </c>
      <c r="C73" s="324"/>
      <c r="E73" s="120"/>
      <c r="F73" s="120"/>
      <c r="G73" s="120"/>
      <c r="H73" s="120"/>
      <c r="I73" s="197"/>
    </row>
    <row r="74" spans="2:25" s="119" customFormat="1" ht="33" customHeight="1" x14ac:dyDescent="0.35">
      <c r="C74" s="128" t="str">
        <f>CONCATENATE(" $45.000"," + ($",G20,") =")</f>
        <v xml:space="preserve"> $45.000 + ($-2.7) =</v>
      </c>
      <c r="D74" s="123">
        <f>(45+G20)</f>
        <v>42.3</v>
      </c>
      <c r="E74" s="36"/>
      <c r="F74" s="36"/>
      <c r="G74" s="36"/>
      <c r="H74" s="36"/>
      <c r="I74" s="197"/>
    </row>
    <row r="75" spans="2:25" s="119" customFormat="1" ht="33" customHeight="1" x14ac:dyDescent="0.35">
      <c r="B75" s="324" t="s">
        <v>116</v>
      </c>
      <c r="C75" s="324"/>
      <c r="D75" s="124"/>
      <c r="E75" s="36"/>
      <c r="F75" s="36"/>
      <c r="G75" s="36"/>
      <c r="H75" s="36"/>
      <c r="I75" s="197"/>
    </row>
    <row r="76" spans="2:25" s="119" customFormat="1" ht="33" customHeight="1" x14ac:dyDescent="0.35">
      <c r="C76" s="166" t="str">
        <f>CONCATENATE(" $45.000"," x ",H43, " =")</f>
        <v xml:space="preserve"> $45.000 x 0.036 =</v>
      </c>
      <c r="D76" s="167">
        <f>(45*H43)</f>
        <v>1.62</v>
      </c>
      <c r="E76" s="36"/>
      <c r="F76" s="36"/>
      <c r="G76" s="36"/>
      <c r="H76" s="36"/>
      <c r="I76" s="197"/>
    </row>
    <row r="77" spans="2:25" s="119" customFormat="1" ht="33" customHeight="1" x14ac:dyDescent="0.35">
      <c r="C77" s="349" t="str">
        <f>CONCATENATE("$",D76," x 96.25% (Difference of 100% Material Minus Total % Asphalt + Fuel Allowance) =")</f>
        <v>$1.62 x 96.25% (Difference of 100% Material Minus Total % Asphalt + Fuel Allowance) =</v>
      </c>
      <c r="D77" s="349"/>
      <c r="E77" s="349"/>
      <c r="F77" s="349"/>
      <c r="G77" s="349"/>
      <c r="H77" s="123">
        <f>D76*96.25/100</f>
        <v>1.5589999999999999</v>
      </c>
      <c r="I77" s="197"/>
    </row>
    <row r="78" spans="2:25" s="119" customFormat="1" ht="33" customHeight="1" x14ac:dyDescent="0.35">
      <c r="B78" s="324" t="s">
        <v>117</v>
      </c>
      <c r="C78" s="324"/>
      <c r="D78" s="324"/>
      <c r="E78" s="324"/>
      <c r="F78" s="324"/>
      <c r="G78" s="36"/>
      <c r="H78" s="36"/>
      <c r="I78" s="197"/>
    </row>
    <row r="79" spans="2:25" s="119" customFormat="1" ht="33" customHeight="1" x14ac:dyDescent="0.35">
      <c r="C79" s="204" t="str">
        <f>CONCATENATE("$",D74," + $",H77, "  =")</f>
        <v>$42.3 + $1.559  =</v>
      </c>
      <c r="D79" s="125">
        <f>D74+H77</f>
        <v>43.859000000000002</v>
      </c>
      <c r="E79" s="36"/>
      <c r="F79" s="36"/>
      <c r="G79" s="36"/>
      <c r="H79" s="36"/>
      <c r="I79" s="197"/>
    </row>
    <row r="80" spans="2:25" ht="29.25" customHeight="1" thickBot="1" x14ac:dyDescent="0.3">
      <c r="I80" s="196"/>
    </row>
    <row r="81" spans="2:24" ht="43.5" customHeight="1" thickBot="1" x14ac:dyDescent="0.3">
      <c r="B81" s="350" t="s">
        <v>118</v>
      </c>
      <c r="C81" s="351"/>
      <c r="D81" s="351"/>
      <c r="E81" s="351"/>
      <c r="F81" s="351"/>
      <c r="G81" s="351"/>
      <c r="H81" s="352"/>
      <c r="I81" s="196"/>
    </row>
    <row r="82" spans="2:24" ht="21.75" customHeight="1" x14ac:dyDescent="0.25">
      <c r="B82" s="348"/>
      <c r="C82" s="348"/>
      <c r="D82" s="348"/>
      <c r="E82" s="348"/>
      <c r="F82" s="348"/>
      <c r="G82" s="348"/>
      <c r="H82" s="348"/>
      <c r="I82" s="196"/>
    </row>
    <row r="83" spans="2:24" ht="21.75" customHeight="1" x14ac:dyDescent="0.25">
      <c r="B83" s="353" t="s">
        <v>119</v>
      </c>
      <c r="C83" s="353"/>
      <c r="D83" s="353"/>
      <c r="E83" s="353"/>
      <c r="F83" s="353"/>
      <c r="G83" s="353"/>
      <c r="H83" s="353"/>
      <c r="I83" s="196"/>
    </row>
    <row r="84" spans="2:24" ht="14.25" customHeight="1" thickBot="1" x14ac:dyDescent="0.3">
      <c r="B84" s="348"/>
      <c r="C84" s="348"/>
      <c r="D84" s="348"/>
      <c r="E84" s="348"/>
      <c r="F84" s="348"/>
      <c r="G84" s="348"/>
      <c r="H84" s="348"/>
      <c r="I84" s="196"/>
    </row>
    <row r="85" spans="2:24" ht="46.5" customHeight="1" x14ac:dyDescent="0.25">
      <c r="B85" s="341" t="s">
        <v>108</v>
      </c>
      <c r="C85" s="343" t="s">
        <v>109</v>
      </c>
      <c r="D85" s="345" t="s">
        <v>110</v>
      </c>
      <c r="E85" s="343" t="s">
        <v>111</v>
      </c>
      <c r="F85" s="343"/>
      <c r="G85" s="343" t="s">
        <v>112</v>
      </c>
      <c r="H85" s="327"/>
      <c r="I85" s="196"/>
    </row>
    <row r="86" spans="2:24" ht="46.5" customHeight="1" thickBot="1" x14ac:dyDescent="0.3">
      <c r="B86" s="342"/>
      <c r="C86" s="344"/>
      <c r="D86" s="346"/>
      <c r="E86" s="344"/>
      <c r="F86" s="344"/>
      <c r="G86" s="344"/>
      <c r="H86" s="347"/>
      <c r="I86" s="196"/>
    </row>
    <row r="87" spans="2:24" ht="18.75" customHeight="1" x14ac:dyDescent="0.25">
      <c r="B87" s="348"/>
      <c r="C87" s="348"/>
      <c r="D87" s="348"/>
      <c r="E87" s="348"/>
      <c r="F87" s="348"/>
      <c r="G87" s="348"/>
      <c r="H87" s="348"/>
      <c r="I87" s="196"/>
    </row>
    <row r="88" spans="2:24" ht="33" customHeight="1" x14ac:dyDescent="0.25">
      <c r="B88" s="323" t="s">
        <v>120</v>
      </c>
      <c r="C88" s="323"/>
      <c r="D88" s="323"/>
      <c r="E88" s="323"/>
      <c r="F88" s="323"/>
      <c r="G88" s="323"/>
      <c r="H88" s="323"/>
      <c r="I88" s="196"/>
    </row>
    <row r="89" spans="2:24" s="119" customFormat="1" ht="33" customHeight="1" x14ac:dyDescent="0.35">
      <c r="B89" s="324" t="s">
        <v>115</v>
      </c>
      <c r="C89" s="324"/>
      <c r="E89" s="120"/>
      <c r="F89" s="120"/>
      <c r="G89" s="120"/>
      <c r="H89" s="120"/>
      <c r="I89" s="197"/>
    </row>
    <row r="90" spans="2:24" s="119" customFormat="1" ht="33" customHeight="1" x14ac:dyDescent="0.35">
      <c r="C90" s="128" t="str">
        <f>CONCATENATE(" $45.000"," + ($",G59,") =")</f>
        <v xml:space="preserve"> $45.000 + ($-5.04) =</v>
      </c>
      <c r="D90" s="123">
        <f>(45+G59)</f>
        <v>39.96</v>
      </c>
      <c r="E90" s="36"/>
      <c r="F90" s="36"/>
      <c r="G90" s="36"/>
      <c r="H90" s="36"/>
      <c r="I90" s="197"/>
    </row>
    <row r="91" spans="2:24" s="119" customFormat="1" ht="40.5" customHeight="1" x14ac:dyDescent="0.4">
      <c r="B91" s="325" t="s">
        <v>121</v>
      </c>
      <c r="C91" s="325"/>
      <c r="D91" s="126">
        <f>D90</f>
        <v>39.96</v>
      </c>
      <c r="E91" s="36"/>
      <c r="F91" s="36"/>
      <c r="G91" s="36"/>
      <c r="H91" s="36"/>
      <c r="I91" s="197"/>
    </row>
    <row r="92" spans="2:24" s="119" customFormat="1" ht="33" customHeight="1" thickBot="1" x14ac:dyDescent="0.4">
      <c r="D92" s="123"/>
      <c r="E92" s="36"/>
      <c r="F92" s="36"/>
      <c r="G92" s="36"/>
      <c r="H92" s="36"/>
    </row>
    <row r="93" spans="2:24" ht="15.5" x14ac:dyDescent="0.35">
      <c r="M93" s="326" t="s">
        <v>6</v>
      </c>
      <c r="N93" s="343"/>
      <c r="O93" s="343"/>
      <c r="P93" s="327"/>
      <c r="R93" s="332" t="s">
        <v>7</v>
      </c>
      <c r="S93" s="333"/>
      <c r="T93" s="333"/>
      <c r="U93" s="334"/>
      <c r="X93" s="119"/>
    </row>
    <row r="94" spans="2:24" ht="13" thickBot="1" x14ac:dyDescent="0.3">
      <c r="M94" s="328"/>
      <c r="N94" s="395"/>
      <c r="O94" s="395"/>
      <c r="P94" s="329"/>
      <c r="R94" s="335"/>
      <c r="S94" s="336"/>
      <c r="T94" s="336"/>
      <c r="U94" s="337"/>
    </row>
    <row r="95" spans="2:24" ht="36.75" customHeight="1" thickBot="1" x14ac:dyDescent="0.3">
      <c r="M95" s="330"/>
      <c r="N95" s="396"/>
      <c r="O95" s="396"/>
      <c r="P95" s="331"/>
      <c r="R95" s="338" t="s">
        <v>11</v>
      </c>
      <c r="S95" s="339"/>
      <c r="T95" s="339"/>
      <c r="U95" s="340"/>
      <c r="W95" s="15" t="s">
        <v>12</v>
      </c>
    </row>
    <row r="96" spans="2:24" ht="56.25" customHeight="1" thickBot="1" x14ac:dyDescent="0.3">
      <c r="J96" s="316" t="s">
        <v>10</v>
      </c>
      <c r="K96" s="317"/>
      <c r="L96" s="18"/>
      <c r="M96" s="19" t="s">
        <v>11</v>
      </c>
      <c r="N96" s="20">
        <v>2019</v>
      </c>
      <c r="O96" s="21">
        <v>2020</v>
      </c>
      <c r="P96" s="22">
        <v>2021</v>
      </c>
      <c r="R96" s="23" t="s">
        <v>14</v>
      </c>
      <c r="S96" s="24" t="s">
        <v>15</v>
      </c>
      <c r="T96" s="24" t="s">
        <v>16</v>
      </c>
      <c r="U96" s="24" t="s">
        <v>17</v>
      </c>
      <c r="W96" s="25" t="s">
        <v>18</v>
      </c>
    </row>
    <row r="97" spans="10:23" ht="18" customHeight="1" thickBot="1" x14ac:dyDescent="0.3">
      <c r="J97" s="16" t="s">
        <v>13</v>
      </c>
      <c r="K97" s="17">
        <v>2019</v>
      </c>
      <c r="M97" s="26" t="s">
        <v>21</v>
      </c>
      <c r="N97" s="20" t="s">
        <v>22</v>
      </c>
      <c r="O97" s="21" t="s">
        <v>22</v>
      </c>
      <c r="P97" s="22" t="s">
        <v>22</v>
      </c>
      <c r="R97" s="310">
        <v>43586</v>
      </c>
      <c r="S97" s="313">
        <v>309.8</v>
      </c>
      <c r="T97" s="127">
        <v>43647</v>
      </c>
      <c r="U97" s="318">
        <v>43344</v>
      </c>
      <c r="W97" s="27" t="s">
        <v>23</v>
      </c>
    </row>
    <row r="98" spans="10:23" ht="18" customHeight="1" thickBot="1" x14ac:dyDescent="0.3">
      <c r="J98" s="16" t="s">
        <v>19</v>
      </c>
      <c r="K98" s="17" t="s">
        <v>55</v>
      </c>
      <c r="M98" s="26" t="s">
        <v>25</v>
      </c>
      <c r="N98" s="31">
        <v>525</v>
      </c>
      <c r="O98" s="32"/>
      <c r="P98" s="33"/>
      <c r="R98" s="311"/>
      <c r="S98" s="314"/>
      <c r="T98" s="34">
        <v>43678</v>
      </c>
      <c r="U98" s="319"/>
      <c r="W98" s="27" t="s">
        <v>26</v>
      </c>
    </row>
    <row r="99" spans="10:23" ht="18" customHeight="1" thickBot="1" x14ac:dyDescent="0.3">
      <c r="J99" s="29"/>
      <c r="K99" s="30"/>
      <c r="M99" s="26" t="s">
        <v>28</v>
      </c>
      <c r="N99" s="31">
        <v>514</v>
      </c>
      <c r="O99" s="32"/>
      <c r="P99" s="33"/>
      <c r="R99" s="312"/>
      <c r="S99" s="315"/>
      <c r="T99" s="34">
        <v>43709</v>
      </c>
      <c r="U99" s="319"/>
      <c r="W99" s="27" t="s">
        <v>29</v>
      </c>
    </row>
    <row r="100" spans="10:23" ht="18" customHeight="1" thickBot="1" x14ac:dyDescent="0.3">
      <c r="J100" s="321" t="s">
        <v>0</v>
      </c>
      <c r="K100" s="322"/>
      <c r="M100" s="26" t="s">
        <v>31</v>
      </c>
      <c r="N100" s="32">
        <v>518</v>
      </c>
      <c r="O100" s="31"/>
      <c r="P100" s="33"/>
      <c r="R100" s="310">
        <v>43678</v>
      </c>
      <c r="S100" s="313">
        <v>313.3</v>
      </c>
      <c r="T100" s="127">
        <v>43739</v>
      </c>
      <c r="U100" s="319"/>
      <c r="W100" s="40" t="s">
        <v>32</v>
      </c>
    </row>
    <row r="101" spans="10:23" ht="18" customHeight="1" thickBot="1" x14ac:dyDescent="0.3">
      <c r="J101" s="16" t="s">
        <v>30</v>
      </c>
      <c r="K101" s="39">
        <v>593</v>
      </c>
      <c r="M101" s="26" t="s">
        <v>35</v>
      </c>
      <c r="N101" s="32">
        <v>537</v>
      </c>
      <c r="O101" s="31"/>
      <c r="P101" s="33"/>
      <c r="R101" s="311"/>
      <c r="S101" s="314"/>
      <c r="T101" s="34">
        <v>43770</v>
      </c>
      <c r="U101" s="319"/>
    </row>
    <row r="102" spans="10:23" ht="18" customHeight="1" thickBot="1" x14ac:dyDescent="0.3">
      <c r="J102" s="41" t="s">
        <v>34</v>
      </c>
      <c r="K102" s="42">
        <v>521</v>
      </c>
      <c r="M102" s="26" t="s">
        <v>38</v>
      </c>
      <c r="N102" s="32">
        <v>557</v>
      </c>
      <c r="O102" s="31"/>
      <c r="P102" s="33"/>
      <c r="R102" s="312"/>
      <c r="S102" s="315"/>
      <c r="T102" s="34">
        <v>43800</v>
      </c>
      <c r="U102" s="319"/>
    </row>
    <row r="103" spans="10:23" ht="18" customHeight="1" thickBot="1" x14ac:dyDescent="0.3">
      <c r="J103" s="29"/>
      <c r="K103" s="30"/>
      <c r="M103" s="26" t="s">
        <v>20</v>
      </c>
      <c r="N103" s="32">
        <v>583</v>
      </c>
      <c r="O103" s="31"/>
      <c r="P103" s="33"/>
      <c r="R103" s="310">
        <v>43770</v>
      </c>
      <c r="S103" s="313"/>
      <c r="T103" s="127">
        <v>43831</v>
      </c>
      <c r="U103" s="319"/>
      <c r="W103" s="47"/>
    </row>
    <row r="104" spans="10:23" ht="18" customHeight="1" thickBot="1" x14ac:dyDescent="0.3">
      <c r="J104" s="321" t="s">
        <v>40</v>
      </c>
      <c r="K104" s="322"/>
      <c r="M104" s="26" t="s">
        <v>43</v>
      </c>
      <c r="N104" s="32">
        <v>582</v>
      </c>
      <c r="O104" s="31"/>
      <c r="P104" s="50"/>
      <c r="R104" s="311"/>
      <c r="S104" s="314"/>
      <c r="T104" s="34">
        <v>43862</v>
      </c>
      <c r="U104" s="319"/>
      <c r="W104" s="47"/>
    </row>
    <row r="105" spans="10:23" ht="18" customHeight="1" thickBot="1" x14ac:dyDescent="0.3">
      <c r="J105" s="48" t="s">
        <v>41</v>
      </c>
      <c r="K105" s="198">
        <v>43678</v>
      </c>
      <c r="M105" s="26" t="s">
        <v>46</v>
      </c>
      <c r="N105" s="32">
        <v>578</v>
      </c>
      <c r="O105" s="31"/>
      <c r="P105" s="50"/>
      <c r="R105" s="312"/>
      <c r="S105" s="315"/>
      <c r="T105" s="34">
        <v>43891</v>
      </c>
      <c r="U105" s="319"/>
      <c r="W105" s="47"/>
    </row>
    <row r="106" spans="10:23" ht="18" customHeight="1" thickBot="1" x14ac:dyDescent="0.3">
      <c r="J106" s="51" t="s">
        <v>45</v>
      </c>
      <c r="K106" s="52">
        <v>313.3</v>
      </c>
      <c r="M106" s="26" t="s">
        <v>49</v>
      </c>
      <c r="N106" s="32">
        <v>564</v>
      </c>
      <c r="O106" s="31"/>
      <c r="P106" s="50"/>
      <c r="R106" s="310">
        <v>43862</v>
      </c>
      <c r="S106" s="313"/>
      <c r="T106" s="127">
        <v>43922</v>
      </c>
      <c r="U106" s="319"/>
      <c r="W106" s="47"/>
    </row>
    <row r="107" spans="10:23" ht="18" customHeight="1" thickBot="1" x14ac:dyDescent="0.3">
      <c r="J107" s="53" t="s">
        <v>48</v>
      </c>
      <c r="K107" s="54" t="s">
        <v>125</v>
      </c>
      <c r="M107" s="26" t="s">
        <v>52</v>
      </c>
      <c r="N107" s="32">
        <v>542</v>
      </c>
      <c r="O107" s="31"/>
      <c r="P107" s="50"/>
      <c r="R107" s="311"/>
      <c r="S107" s="314"/>
      <c r="T107" s="34">
        <v>43952</v>
      </c>
      <c r="U107" s="319"/>
      <c r="W107" s="47"/>
    </row>
    <row r="108" spans="10:23" ht="18" customHeight="1" thickBot="1" x14ac:dyDescent="0.3">
      <c r="J108" s="53" t="s">
        <v>51</v>
      </c>
      <c r="K108" s="56">
        <v>302.39999999999998</v>
      </c>
      <c r="M108" s="26" t="s">
        <v>55</v>
      </c>
      <c r="N108" s="32">
        <v>521</v>
      </c>
      <c r="O108" s="31"/>
      <c r="P108" s="50"/>
      <c r="R108" s="312"/>
      <c r="S108" s="315"/>
      <c r="T108" s="34">
        <v>43983</v>
      </c>
      <c r="U108" s="319"/>
      <c r="W108" s="47"/>
    </row>
    <row r="109" spans="10:23" ht="18" customHeight="1" thickBot="1" x14ac:dyDescent="0.3">
      <c r="J109" s="58" t="s">
        <v>54</v>
      </c>
      <c r="K109" s="59">
        <v>43739</v>
      </c>
      <c r="L109" s="6"/>
      <c r="M109" s="61" t="s">
        <v>56</v>
      </c>
      <c r="N109" s="62"/>
      <c r="O109" s="63"/>
      <c r="P109" s="64"/>
      <c r="R109" s="310">
        <v>43952</v>
      </c>
      <c r="S109" s="313"/>
      <c r="T109" s="127">
        <v>44013</v>
      </c>
      <c r="U109" s="319"/>
      <c r="W109" s="47"/>
    </row>
    <row r="110" spans="10:23" ht="18" customHeight="1" thickBot="1" x14ac:dyDescent="0.3">
      <c r="K110" s="6"/>
      <c r="L110" s="6"/>
      <c r="R110" s="311"/>
      <c r="S110" s="314"/>
      <c r="T110" s="34">
        <v>44044</v>
      </c>
      <c r="U110" s="319"/>
      <c r="W110" s="47"/>
    </row>
    <row r="111" spans="10:23" ht="18" customHeight="1" thickBot="1" x14ac:dyDescent="0.3">
      <c r="J111" s="6"/>
      <c r="K111" s="6"/>
      <c r="L111" s="6"/>
      <c r="R111" s="312"/>
      <c r="S111" s="315"/>
      <c r="T111" s="34">
        <v>44075</v>
      </c>
      <c r="U111" s="319"/>
      <c r="W111" s="47"/>
    </row>
    <row r="112" spans="10:23" ht="18" customHeight="1" thickBot="1" x14ac:dyDescent="0.3">
      <c r="J112" s="6"/>
      <c r="K112" s="6"/>
      <c r="L112" s="6"/>
      <c r="R112" s="310">
        <v>44044</v>
      </c>
      <c r="S112" s="313"/>
      <c r="T112" s="127">
        <v>44105</v>
      </c>
      <c r="U112" s="319"/>
      <c r="W112" s="47"/>
    </row>
    <row r="113" spans="10:21" ht="18" customHeight="1" thickBot="1" x14ac:dyDescent="0.3">
      <c r="J113" s="6"/>
      <c r="K113" s="6"/>
      <c r="L113" s="6"/>
      <c r="R113" s="311"/>
      <c r="S113" s="314"/>
      <c r="T113" s="34">
        <v>44136</v>
      </c>
      <c r="U113" s="319"/>
    </row>
    <row r="114" spans="10:21" ht="18" customHeight="1" thickBot="1" x14ac:dyDescent="0.3">
      <c r="J114" s="6"/>
      <c r="K114" s="6"/>
      <c r="L114" s="6"/>
      <c r="R114" s="312"/>
      <c r="S114" s="315"/>
      <c r="T114" s="34">
        <v>44166</v>
      </c>
      <c r="U114" s="319"/>
    </row>
    <row r="115" spans="10:21" ht="18" customHeight="1" thickBot="1" x14ac:dyDescent="0.3">
      <c r="J115" s="6"/>
      <c r="K115" s="6"/>
      <c r="L115" s="6"/>
      <c r="R115" s="310">
        <v>44136</v>
      </c>
      <c r="S115" s="313"/>
      <c r="T115" s="127">
        <v>44197</v>
      </c>
      <c r="U115" s="319"/>
    </row>
    <row r="116" spans="10:21" ht="18" customHeight="1" thickBot="1" x14ac:dyDescent="0.3">
      <c r="J116" s="6"/>
      <c r="K116" s="6"/>
      <c r="L116" s="6"/>
      <c r="R116" s="311"/>
      <c r="S116" s="314"/>
      <c r="T116" s="34">
        <v>44228</v>
      </c>
      <c r="U116" s="319"/>
    </row>
    <row r="117" spans="10:21" ht="18" customHeight="1" thickBot="1" x14ac:dyDescent="0.3">
      <c r="J117" s="6"/>
      <c r="K117" s="6"/>
      <c r="L117" s="6"/>
      <c r="R117" s="312"/>
      <c r="S117" s="315"/>
      <c r="T117" s="34">
        <v>44256</v>
      </c>
      <c r="U117" s="320"/>
    </row>
    <row r="118" spans="10:21" ht="18" customHeight="1" x14ac:dyDescent="0.25">
      <c r="J118" s="6"/>
      <c r="K118" s="6"/>
      <c r="L118" s="6"/>
      <c r="R118" s="6" t="s">
        <v>42</v>
      </c>
      <c r="S118" s="80">
        <v>302.39999999999998</v>
      </c>
      <c r="T118" s="6" t="s">
        <v>42</v>
      </c>
      <c r="U118" s="6"/>
    </row>
    <row r="119" spans="10:21" x14ac:dyDescent="0.25">
      <c r="J119" s="6"/>
      <c r="K119" s="6"/>
    </row>
  </sheetData>
  <sheetProtection password="C15A" sheet="1" objects="1" scenarios="1"/>
  <mergeCells count="97">
    <mergeCell ref="S109:S111"/>
    <mergeCell ref="R112:R114"/>
    <mergeCell ref="M93:P95"/>
    <mergeCell ref="R93:U94"/>
    <mergeCell ref="R95:U95"/>
    <mergeCell ref="J96:K96"/>
    <mergeCell ref="R97:R99"/>
    <mergeCell ref="S97:S99"/>
    <mergeCell ref="U97:U117"/>
    <mergeCell ref="J100:K100"/>
    <mergeCell ref="R100:R102"/>
    <mergeCell ref="S100:S102"/>
    <mergeCell ref="R103:R105"/>
    <mergeCell ref="S103:S105"/>
    <mergeCell ref="J104:K104"/>
    <mergeCell ref="R115:R117"/>
    <mergeCell ref="S115:S117"/>
    <mergeCell ref="R106:R108"/>
    <mergeCell ref="S112:S114"/>
    <mergeCell ref="S106:S108"/>
    <mergeCell ref="R109:R111"/>
    <mergeCell ref="B84:H84"/>
    <mergeCell ref="B85:B86"/>
    <mergeCell ref="C85:C86"/>
    <mergeCell ref="D85:D86"/>
    <mergeCell ref="E85:F86"/>
    <mergeCell ref="G85:H86"/>
    <mergeCell ref="C77:G77"/>
    <mergeCell ref="B78:F78"/>
    <mergeCell ref="B81:H81"/>
    <mergeCell ref="B82:H82"/>
    <mergeCell ref="B83:H83"/>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6">
    <dataValidation type="list" allowBlank="1" showInputMessage="1" showErrorMessage="1" sqref="K102 WVS982973 WLW982973 WCA982973 VSE982973 VII982973 UYM982973 UOQ982973 UEU982973 TUY982973 TLC982973 TBG982973 SRK982973 SHO982973 RXS982973 RNW982973 REA982973 QUE982973 QKI982973 QAM982973 PQQ982973 PGU982973 OWY982973 ONC982973 ODG982973 NTK982973 NJO982973 MZS982973 MPW982973 MGA982973 LWE982973 LMI982973 LCM982973 KSQ982973 KIU982973 JYY982973 JPC982973 JFG982973 IVK982973 ILO982973 IBS982973 HRW982973 HIA982973 GYE982973 GOI982973 GEM982973 FUQ982973 FKU982973 FAY982973 ERC982973 EHG982973 DXK982973 DNO982973 DDS982973 CTW982973 CKA982973 CAE982973 BQI982973 BGM982973 AWQ982973 AMU982973 ACY982973 TC982973 JG982973 K982974 WVS917437 WLW917437 WCA917437 VSE917437 VII917437 UYM917437 UOQ917437 UEU917437 TUY917437 TLC917437 TBG917437 SRK917437 SHO917437 RXS917437 RNW917437 REA917437 QUE917437 QKI917437 QAM917437 PQQ917437 PGU917437 OWY917437 ONC917437 ODG917437 NTK917437 NJO917437 MZS917437 MPW917437 MGA917437 LWE917437 LMI917437 LCM917437 KSQ917437 KIU917437 JYY917437 JPC917437 JFG917437 IVK917437 ILO917437 IBS917437 HRW917437 HIA917437 GYE917437 GOI917437 GEM917437 FUQ917437 FKU917437 FAY917437 ERC917437 EHG917437 DXK917437 DNO917437 DDS917437 CTW917437 CKA917437 CAE917437 BQI917437 BGM917437 AWQ917437 AMU917437 ACY917437 TC917437 JG917437 K917438 WVS851901 WLW851901 WCA851901 VSE851901 VII851901 UYM851901 UOQ851901 UEU851901 TUY851901 TLC851901 TBG851901 SRK851901 SHO851901 RXS851901 RNW851901 REA851901 QUE851901 QKI851901 QAM851901 PQQ851901 PGU851901 OWY851901 ONC851901 ODG851901 NTK851901 NJO851901 MZS851901 MPW851901 MGA851901 LWE851901 LMI851901 LCM851901 KSQ851901 KIU851901 JYY851901 JPC851901 JFG851901 IVK851901 ILO851901 IBS851901 HRW851901 HIA851901 GYE851901 GOI851901 GEM851901 FUQ851901 FKU851901 FAY851901 ERC851901 EHG851901 DXK851901 DNO851901 DDS851901 CTW851901 CKA851901 CAE851901 BQI851901 BGM851901 AWQ851901 AMU851901 ACY851901 TC851901 JG851901 K851902 WVS786365 WLW786365 WCA786365 VSE786365 VII786365 UYM786365 UOQ786365 UEU786365 TUY786365 TLC786365 TBG786365 SRK786365 SHO786365 RXS786365 RNW786365 REA786365 QUE786365 QKI786365 QAM786365 PQQ786365 PGU786365 OWY786365 ONC786365 ODG786365 NTK786365 NJO786365 MZS786365 MPW786365 MGA786365 LWE786365 LMI786365 LCM786365 KSQ786365 KIU786365 JYY786365 JPC786365 JFG786365 IVK786365 ILO786365 IBS786365 HRW786365 HIA786365 GYE786365 GOI786365 GEM786365 FUQ786365 FKU786365 FAY786365 ERC786365 EHG786365 DXK786365 DNO786365 DDS786365 CTW786365 CKA786365 CAE786365 BQI786365 BGM786365 AWQ786365 AMU786365 ACY786365 TC786365 JG786365 K786366 WVS720829 WLW720829 WCA720829 VSE720829 VII720829 UYM720829 UOQ720829 UEU720829 TUY720829 TLC720829 TBG720829 SRK720829 SHO720829 RXS720829 RNW720829 REA720829 QUE720829 QKI720829 QAM720829 PQQ720829 PGU720829 OWY720829 ONC720829 ODG720829 NTK720829 NJO720829 MZS720829 MPW720829 MGA720829 LWE720829 LMI720829 LCM720829 KSQ720829 KIU720829 JYY720829 JPC720829 JFG720829 IVK720829 ILO720829 IBS720829 HRW720829 HIA720829 GYE720829 GOI720829 GEM720829 FUQ720829 FKU720829 FAY720829 ERC720829 EHG720829 DXK720829 DNO720829 DDS720829 CTW720829 CKA720829 CAE720829 BQI720829 BGM720829 AWQ720829 AMU720829 ACY720829 TC720829 JG720829 K720830 WVS655293 WLW655293 WCA655293 VSE655293 VII655293 UYM655293 UOQ655293 UEU655293 TUY655293 TLC655293 TBG655293 SRK655293 SHO655293 RXS655293 RNW655293 REA655293 QUE655293 QKI655293 QAM655293 PQQ655293 PGU655293 OWY655293 ONC655293 ODG655293 NTK655293 NJO655293 MZS655293 MPW655293 MGA655293 LWE655293 LMI655293 LCM655293 KSQ655293 KIU655293 JYY655293 JPC655293 JFG655293 IVK655293 ILO655293 IBS655293 HRW655293 HIA655293 GYE655293 GOI655293 GEM655293 FUQ655293 FKU655293 FAY655293 ERC655293 EHG655293 DXK655293 DNO655293 DDS655293 CTW655293 CKA655293 CAE655293 BQI655293 BGM655293 AWQ655293 AMU655293 ACY655293 TC655293 JG655293 K655294 WVS589757 WLW589757 WCA589757 VSE589757 VII589757 UYM589757 UOQ589757 UEU589757 TUY589757 TLC589757 TBG589757 SRK589757 SHO589757 RXS589757 RNW589757 REA589757 QUE589757 QKI589757 QAM589757 PQQ589757 PGU589757 OWY589757 ONC589757 ODG589757 NTK589757 NJO589757 MZS589757 MPW589757 MGA589757 LWE589757 LMI589757 LCM589757 KSQ589757 KIU589757 JYY589757 JPC589757 JFG589757 IVK589757 ILO589757 IBS589757 HRW589757 HIA589757 GYE589757 GOI589757 GEM589757 FUQ589757 FKU589757 FAY589757 ERC589757 EHG589757 DXK589757 DNO589757 DDS589757 CTW589757 CKA589757 CAE589757 BQI589757 BGM589757 AWQ589757 AMU589757 ACY589757 TC589757 JG589757 K589758 WVS524221 WLW524221 WCA524221 VSE524221 VII524221 UYM524221 UOQ524221 UEU524221 TUY524221 TLC524221 TBG524221 SRK524221 SHO524221 RXS524221 RNW524221 REA524221 QUE524221 QKI524221 QAM524221 PQQ524221 PGU524221 OWY524221 ONC524221 ODG524221 NTK524221 NJO524221 MZS524221 MPW524221 MGA524221 LWE524221 LMI524221 LCM524221 KSQ524221 KIU524221 JYY524221 JPC524221 JFG524221 IVK524221 ILO524221 IBS524221 HRW524221 HIA524221 GYE524221 GOI524221 GEM524221 FUQ524221 FKU524221 FAY524221 ERC524221 EHG524221 DXK524221 DNO524221 DDS524221 CTW524221 CKA524221 CAE524221 BQI524221 BGM524221 AWQ524221 AMU524221 ACY524221 TC524221 JG524221 K524222 WVS458685 WLW458685 WCA458685 VSE458685 VII458685 UYM458685 UOQ458685 UEU458685 TUY458685 TLC458685 TBG458685 SRK458685 SHO458685 RXS458685 RNW458685 REA458685 QUE458685 QKI458685 QAM458685 PQQ458685 PGU458685 OWY458685 ONC458685 ODG458685 NTK458685 NJO458685 MZS458685 MPW458685 MGA458685 LWE458685 LMI458685 LCM458685 KSQ458685 KIU458685 JYY458685 JPC458685 JFG458685 IVK458685 ILO458685 IBS458685 HRW458685 HIA458685 GYE458685 GOI458685 GEM458685 FUQ458685 FKU458685 FAY458685 ERC458685 EHG458685 DXK458685 DNO458685 DDS458685 CTW458685 CKA458685 CAE458685 BQI458685 BGM458685 AWQ458685 AMU458685 ACY458685 TC458685 JG458685 K458686 WVS393149 WLW393149 WCA393149 VSE393149 VII393149 UYM393149 UOQ393149 UEU393149 TUY393149 TLC393149 TBG393149 SRK393149 SHO393149 RXS393149 RNW393149 REA393149 QUE393149 QKI393149 QAM393149 PQQ393149 PGU393149 OWY393149 ONC393149 ODG393149 NTK393149 NJO393149 MZS393149 MPW393149 MGA393149 LWE393149 LMI393149 LCM393149 KSQ393149 KIU393149 JYY393149 JPC393149 JFG393149 IVK393149 ILO393149 IBS393149 HRW393149 HIA393149 GYE393149 GOI393149 GEM393149 FUQ393149 FKU393149 FAY393149 ERC393149 EHG393149 DXK393149 DNO393149 DDS393149 CTW393149 CKA393149 CAE393149 BQI393149 BGM393149 AWQ393149 AMU393149 ACY393149 TC393149 JG393149 K393150 WVS327613 WLW327613 WCA327613 VSE327613 VII327613 UYM327613 UOQ327613 UEU327613 TUY327613 TLC327613 TBG327613 SRK327613 SHO327613 RXS327613 RNW327613 REA327613 QUE327613 QKI327613 QAM327613 PQQ327613 PGU327613 OWY327613 ONC327613 ODG327613 NTK327613 NJO327613 MZS327613 MPW327613 MGA327613 LWE327613 LMI327613 LCM327613 KSQ327613 KIU327613 JYY327613 JPC327613 JFG327613 IVK327613 ILO327613 IBS327613 HRW327613 HIA327613 GYE327613 GOI327613 GEM327613 FUQ327613 FKU327613 FAY327613 ERC327613 EHG327613 DXK327613 DNO327613 DDS327613 CTW327613 CKA327613 CAE327613 BQI327613 BGM327613 AWQ327613 AMU327613 ACY327613 TC327613 JG327613 K327614 WVS262077 WLW262077 WCA262077 VSE262077 VII262077 UYM262077 UOQ262077 UEU262077 TUY262077 TLC262077 TBG262077 SRK262077 SHO262077 RXS262077 RNW262077 REA262077 QUE262077 QKI262077 QAM262077 PQQ262077 PGU262077 OWY262077 ONC262077 ODG262077 NTK262077 NJO262077 MZS262077 MPW262077 MGA262077 LWE262077 LMI262077 LCM262077 KSQ262077 KIU262077 JYY262077 JPC262077 JFG262077 IVK262077 ILO262077 IBS262077 HRW262077 HIA262077 GYE262077 GOI262077 GEM262077 FUQ262077 FKU262077 FAY262077 ERC262077 EHG262077 DXK262077 DNO262077 DDS262077 CTW262077 CKA262077 CAE262077 BQI262077 BGM262077 AWQ262077 AMU262077 ACY262077 TC262077 JG262077 K262078 WVS196541 WLW196541 WCA196541 VSE196541 VII196541 UYM196541 UOQ196541 UEU196541 TUY196541 TLC196541 TBG196541 SRK196541 SHO196541 RXS196541 RNW196541 REA196541 QUE196541 QKI196541 QAM196541 PQQ196541 PGU196541 OWY196541 ONC196541 ODG196541 NTK196541 NJO196541 MZS196541 MPW196541 MGA196541 LWE196541 LMI196541 LCM196541 KSQ196541 KIU196541 JYY196541 JPC196541 JFG196541 IVK196541 ILO196541 IBS196541 HRW196541 HIA196541 GYE196541 GOI196541 GEM196541 FUQ196541 FKU196541 FAY196541 ERC196541 EHG196541 DXK196541 DNO196541 DDS196541 CTW196541 CKA196541 CAE196541 BQI196541 BGM196541 AWQ196541 AMU196541 ACY196541 TC196541 JG196541 K196542 WVS131005 WLW131005 WCA131005 VSE131005 VII131005 UYM131005 UOQ131005 UEU131005 TUY131005 TLC131005 TBG131005 SRK131005 SHO131005 RXS131005 RNW131005 REA131005 QUE131005 QKI131005 QAM131005 PQQ131005 PGU131005 OWY131005 ONC131005 ODG131005 NTK131005 NJO131005 MZS131005 MPW131005 MGA131005 LWE131005 LMI131005 LCM131005 KSQ131005 KIU131005 JYY131005 JPC131005 JFG131005 IVK131005 ILO131005 IBS131005 HRW131005 HIA131005 GYE131005 GOI131005 GEM131005 FUQ131005 FKU131005 FAY131005 ERC131005 EHG131005 DXK131005 DNO131005 DDS131005 CTW131005 CKA131005 CAE131005 BQI131005 BGM131005 AWQ131005 AMU131005 ACY131005 TC131005 JG131005 K131006 WVS65469 WLW65469 WCA65469 VSE65469 VII65469 UYM65469 UOQ65469 UEU65469 TUY65469 TLC65469 TBG65469 SRK65469 SHO65469 RXS65469 RNW65469 REA65469 QUE65469 QKI65469 QAM65469 PQQ65469 PGU65469 OWY65469 ONC65469 ODG65469 NTK65469 NJO65469 MZS65469 MPW65469 MGA65469 LWE65469 LMI65469 LCM65469 KSQ65469 KIU65469 JYY65469 JPC65469 JFG65469 IVK65469 ILO65469 IBS65469 HRW65469 HIA65469 GYE65469 GOI65469 GEM65469 FUQ65469 FKU65469 FAY65469 ERC65469 EHG65469 DXK65469 DNO65469 DDS65469 CTW65469 CKA65469 CAE65469 BQI65469 BGM65469 AWQ65469 AMU65469 ACY65469 TC65469 JG65469 K65470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JG9" xr:uid="{2F971CF4-DA1F-4E0B-8E65-B0AE4F117BC7}">
      <formula1>$N$98:$N$109</formula1>
    </dataValidation>
    <dataValidation type="list" allowBlank="1" showInputMessage="1" showErrorMessage="1" sqref="K109 WVS982980 WLW982980 WCA982980 VSE982980 VII982980 UYM982980 UOQ982980 UEU982980 TUY982980 TLC982980 TBG982980 SRK982980 SHO982980 RXS982980 RNW982980 REA982980 QUE982980 QKI982980 QAM982980 PQQ982980 PGU982980 OWY982980 ONC982980 ODG982980 NTK982980 NJO982980 MZS982980 MPW982980 MGA982980 LWE982980 LMI982980 LCM982980 KSQ982980 KIU982980 JYY982980 JPC982980 JFG982980 IVK982980 ILO982980 IBS982980 HRW982980 HIA982980 GYE982980 GOI982980 GEM982980 FUQ982980 FKU982980 FAY982980 ERC982980 EHG982980 DXK982980 DNO982980 DDS982980 CTW982980 CKA982980 CAE982980 BQI982980 BGM982980 AWQ982980 AMU982980 ACY982980 TC982980 JG982980 K982981 WVS917444 WLW917444 WCA917444 VSE917444 VII917444 UYM917444 UOQ917444 UEU917444 TUY917444 TLC917444 TBG917444 SRK917444 SHO917444 RXS917444 RNW917444 REA917444 QUE917444 QKI917444 QAM917444 PQQ917444 PGU917444 OWY917444 ONC917444 ODG917444 NTK917444 NJO917444 MZS917444 MPW917444 MGA917444 LWE917444 LMI917444 LCM917444 KSQ917444 KIU917444 JYY917444 JPC917444 JFG917444 IVK917444 ILO917444 IBS917444 HRW917444 HIA917444 GYE917444 GOI917444 GEM917444 FUQ917444 FKU917444 FAY917444 ERC917444 EHG917444 DXK917444 DNO917444 DDS917444 CTW917444 CKA917444 CAE917444 BQI917444 BGM917444 AWQ917444 AMU917444 ACY917444 TC917444 JG917444 K917445 WVS851908 WLW851908 WCA851908 VSE851908 VII851908 UYM851908 UOQ851908 UEU851908 TUY851908 TLC851908 TBG851908 SRK851908 SHO851908 RXS851908 RNW851908 REA851908 QUE851908 QKI851908 QAM851908 PQQ851908 PGU851908 OWY851908 ONC851908 ODG851908 NTK851908 NJO851908 MZS851908 MPW851908 MGA851908 LWE851908 LMI851908 LCM851908 KSQ851908 KIU851908 JYY851908 JPC851908 JFG851908 IVK851908 ILO851908 IBS851908 HRW851908 HIA851908 GYE851908 GOI851908 GEM851908 FUQ851908 FKU851908 FAY851908 ERC851908 EHG851908 DXK851908 DNO851908 DDS851908 CTW851908 CKA851908 CAE851908 BQI851908 BGM851908 AWQ851908 AMU851908 ACY851908 TC851908 JG851908 K851909 WVS786372 WLW786372 WCA786372 VSE786372 VII786372 UYM786372 UOQ786372 UEU786372 TUY786372 TLC786372 TBG786372 SRK786372 SHO786372 RXS786372 RNW786372 REA786372 QUE786372 QKI786372 QAM786372 PQQ786372 PGU786372 OWY786372 ONC786372 ODG786372 NTK786372 NJO786372 MZS786372 MPW786372 MGA786372 LWE786372 LMI786372 LCM786372 KSQ786372 KIU786372 JYY786372 JPC786372 JFG786372 IVK786372 ILO786372 IBS786372 HRW786372 HIA786372 GYE786372 GOI786372 GEM786372 FUQ786372 FKU786372 FAY786372 ERC786372 EHG786372 DXK786372 DNO786372 DDS786372 CTW786372 CKA786372 CAE786372 BQI786372 BGM786372 AWQ786372 AMU786372 ACY786372 TC786372 JG786372 K786373 WVS720836 WLW720836 WCA720836 VSE720836 VII720836 UYM720836 UOQ720836 UEU720836 TUY720836 TLC720836 TBG720836 SRK720836 SHO720836 RXS720836 RNW720836 REA720836 QUE720836 QKI720836 QAM720836 PQQ720836 PGU720836 OWY720836 ONC720836 ODG720836 NTK720836 NJO720836 MZS720836 MPW720836 MGA720836 LWE720836 LMI720836 LCM720836 KSQ720836 KIU720836 JYY720836 JPC720836 JFG720836 IVK720836 ILO720836 IBS720836 HRW720836 HIA720836 GYE720836 GOI720836 GEM720836 FUQ720836 FKU720836 FAY720836 ERC720836 EHG720836 DXK720836 DNO720836 DDS720836 CTW720836 CKA720836 CAE720836 BQI720836 BGM720836 AWQ720836 AMU720836 ACY720836 TC720836 JG720836 K720837 WVS655300 WLW655300 WCA655300 VSE655300 VII655300 UYM655300 UOQ655300 UEU655300 TUY655300 TLC655300 TBG655300 SRK655300 SHO655300 RXS655300 RNW655300 REA655300 QUE655300 QKI655300 QAM655300 PQQ655300 PGU655300 OWY655300 ONC655300 ODG655300 NTK655300 NJO655300 MZS655300 MPW655300 MGA655300 LWE655300 LMI655300 LCM655300 KSQ655300 KIU655300 JYY655300 JPC655300 JFG655300 IVK655300 ILO655300 IBS655300 HRW655300 HIA655300 GYE655300 GOI655300 GEM655300 FUQ655300 FKU655300 FAY655300 ERC655300 EHG655300 DXK655300 DNO655300 DDS655300 CTW655300 CKA655300 CAE655300 BQI655300 BGM655300 AWQ655300 AMU655300 ACY655300 TC655300 JG655300 K655301 WVS589764 WLW589764 WCA589764 VSE589764 VII589764 UYM589764 UOQ589764 UEU589764 TUY589764 TLC589764 TBG589764 SRK589764 SHO589764 RXS589764 RNW589764 REA589764 QUE589764 QKI589764 QAM589764 PQQ589764 PGU589764 OWY589764 ONC589764 ODG589764 NTK589764 NJO589764 MZS589764 MPW589764 MGA589764 LWE589764 LMI589764 LCM589764 KSQ589764 KIU589764 JYY589764 JPC589764 JFG589764 IVK589764 ILO589764 IBS589764 HRW589764 HIA589764 GYE589764 GOI589764 GEM589764 FUQ589764 FKU589764 FAY589764 ERC589764 EHG589764 DXK589764 DNO589764 DDS589764 CTW589764 CKA589764 CAE589764 BQI589764 BGM589764 AWQ589764 AMU589764 ACY589764 TC589764 JG589764 K589765 WVS524228 WLW524228 WCA524228 VSE524228 VII524228 UYM524228 UOQ524228 UEU524228 TUY524228 TLC524228 TBG524228 SRK524228 SHO524228 RXS524228 RNW524228 REA524228 QUE524228 QKI524228 QAM524228 PQQ524228 PGU524228 OWY524228 ONC524228 ODG524228 NTK524228 NJO524228 MZS524228 MPW524228 MGA524228 LWE524228 LMI524228 LCM524228 KSQ524228 KIU524228 JYY524228 JPC524228 JFG524228 IVK524228 ILO524228 IBS524228 HRW524228 HIA524228 GYE524228 GOI524228 GEM524228 FUQ524228 FKU524228 FAY524228 ERC524228 EHG524228 DXK524228 DNO524228 DDS524228 CTW524228 CKA524228 CAE524228 BQI524228 BGM524228 AWQ524228 AMU524228 ACY524228 TC524228 JG524228 K524229 WVS458692 WLW458692 WCA458692 VSE458692 VII458692 UYM458692 UOQ458692 UEU458692 TUY458692 TLC458692 TBG458692 SRK458692 SHO458692 RXS458692 RNW458692 REA458692 QUE458692 QKI458692 QAM458692 PQQ458692 PGU458692 OWY458692 ONC458692 ODG458692 NTK458692 NJO458692 MZS458692 MPW458692 MGA458692 LWE458692 LMI458692 LCM458692 KSQ458692 KIU458692 JYY458692 JPC458692 JFG458692 IVK458692 ILO458692 IBS458692 HRW458692 HIA458692 GYE458692 GOI458692 GEM458692 FUQ458692 FKU458692 FAY458692 ERC458692 EHG458692 DXK458692 DNO458692 DDS458692 CTW458692 CKA458692 CAE458692 BQI458692 BGM458692 AWQ458692 AMU458692 ACY458692 TC458692 JG458692 K458693 WVS393156 WLW393156 WCA393156 VSE393156 VII393156 UYM393156 UOQ393156 UEU393156 TUY393156 TLC393156 TBG393156 SRK393156 SHO393156 RXS393156 RNW393156 REA393156 QUE393156 QKI393156 QAM393156 PQQ393156 PGU393156 OWY393156 ONC393156 ODG393156 NTK393156 NJO393156 MZS393156 MPW393156 MGA393156 LWE393156 LMI393156 LCM393156 KSQ393156 KIU393156 JYY393156 JPC393156 JFG393156 IVK393156 ILO393156 IBS393156 HRW393156 HIA393156 GYE393156 GOI393156 GEM393156 FUQ393156 FKU393156 FAY393156 ERC393156 EHG393156 DXK393156 DNO393156 DDS393156 CTW393156 CKA393156 CAE393156 BQI393156 BGM393156 AWQ393156 AMU393156 ACY393156 TC393156 JG393156 K393157 WVS327620 WLW327620 WCA327620 VSE327620 VII327620 UYM327620 UOQ327620 UEU327620 TUY327620 TLC327620 TBG327620 SRK327620 SHO327620 RXS327620 RNW327620 REA327620 QUE327620 QKI327620 QAM327620 PQQ327620 PGU327620 OWY327620 ONC327620 ODG327620 NTK327620 NJO327620 MZS327620 MPW327620 MGA327620 LWE327620 LMI327620 LCM327620 KSQ327620 KIU327620 JYY327620 JPC327620 JFG327620 IVK327620 ILO327620 IBS327620 HRW327620 HIA327620 GYE327620 GOI327620 GEM327620 FUQ327620 FKU327620 FAY327620 ERC327620 EHG327620 DXK327620 DNO327620 DDS327620 CTW327620 CKA327620 CAE327620 BQI327620 BGM327620 AWQ327620 AMU327620 ACY327620 TC327620 JG327620 K327621 WVS262084 WLW262084 WCA262084 VSE262084 VII262084 UYM262084 UOQ262084 UEU262084 TUY262084 TLC262084 TBG262084 SRK262084 SHO262084 RXS262084 RNW262084 REA262084 QUE262084 QKI262084 QAM262084 PQQ262084 PGU262084 OWY262084 ONC262084 ODG262084 NTK262084 NJO262084 MZS262084 MPW262084 MGA262084 LWE262084 LMI262084 LCM262084 KSQ262084 KIU262084 JYY262084 JPC262084 JFG262084 IVK262084 ILO262084 IBS262084 HRW262084 HIA262084 GYE262084 GOI262084 GEM262084 FUQ262084 FKU262084 FAY262084 ERC262084 EHG262084 DXK262084 DNO262084 DDS262084 CTW262084 CKA262084 CAE262084 BQI262084 BGM262084 AWQ262084 AMU262084 ACY262084 TC262084 JG262084 K262085 WVS196548 WLW196548 WCA196548 VSE196548 VII196548 UYM196548 UOQ196548 UEU196548 TUY196548 TLC196548 TBG196548 SRK196548 SHO196548 RXS196548 RNW196548 REA196548 QUE196548 QKI196548 QAM196548 PQQ196548 PGU196548 OWY196548 ONC196548 ODG196548 NTK196548 NJO196548 MZS196548 MPW196548 MGA196548 LWE196548 LMI196548 LCM196548 KSQ196548 KIU196548 JYY196548 JPC196548 JFG196548 IVK196548 ILO196548 IBS196548 HRW196548 HIA196548 GYE196548 GOI196548 GEM196548 FUQ196548 FKU196548 FAY196548 ERC196548 EHG196548 DXK196548 DNO196548 DDS196548 CTW196548 CKA196548 CAE196548 BQI196548 BGM196548 AWQ196548 AMU196548 ACY196548 TC196548 JG196548 K196549 WVS131012 WLW131012 WCA131012 VSE131012 VII131012 UYM131012 UOQ131012 UEU131012 TUY131012 TLC131012 TBG131012 SRK131012 SHO131012 RXS131012 RNW131012 REA131012 QUE131012 QKI131012 QAM131012 PQQ131012 PGU131012 OWY131012 ONC131012 ODG131012 NTK131012 NJO131012 MZS131012 MPW131012 MGA131012 LWE131012 LMI131012 LCM131012 KSQ131012 KIU131012 JYY131012 JPC131012 JFG131012 IVK131012 ILO131012 IBS131012 HRW131012 HIA131012 GYE131012 GOI131012 GEM131012 FUQ131012 FKU131012 FAY131012 ERC131012 EHG131012 DXK131012 DNO131012 DDS131012 CTW131012 CKA131012 CAE131012 BQI131012 BGM131012 AWQ131012 AMU131012 ACY131012 TC131012 JG131012 K131013 WVS65476 WLW65476 WCA65476 VSE65476 VII65476 UYM65476 UOQ65476 UEU65476 TUY65476 TLC65476 TBG65476 SRK65476 SHO65476 RXS65476 RNW65476 REA65476 QUE65476 QKI65476 QAM65476 PQQ65476 PGU65476 OWY65476 ONC65476 ODG65476 NTK65476 NJO65476 MZS65476 MPW65476 MGA65476 LWE65476 LMI65476 LCM65476 KSQ65476 KIU65476 JYY65476 JPC65476 JFG65476 IVK65476 ILO65476 IBS65476 HRW65476 HIA65476 GYE65476 GOI65476 GEM65476 FUQ65476 FKU65476 FAY65476 ERC65476 EHG65476 DXK65476 DNO65476 DDS65476 CTW65476 CKA65476 CAE65476 BQI65476 BGM65476 AWQ65476 AMU65476 ACY65476 TC65476 JG65476 K65477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xr:uid="{F3BFEAAE-6DDD-46E7-86A0-BCAF31EC72E4}">
      <formula1>$T$97:$T$118</formula1>
    </dataValidation>
    <dataValidation type="list" allowBlank="1" showInputMessage="1" showErrorMessage="1" sqref="K105 WVS982976 WLW982976 WCA982976 VSE982976 VII982976 UYM982976 UOQ982976 UEU982976 TUY982976 TLC982976 TBG982976 SRK982976 SHO982976 RXS982976 RNW982976 REA982976 QUE982976 QKI982976 QAM982976 PQQ982976 PGU982976 OWY982976 ONC982976 ODG982976 NTK982976 NJO982976 MZS982976 MPW982976 MGA982976 LWE982976 LMI982976 LCM982976 KSQ982976 KIU982976 JYY982976 JPC982976 JFG982976 IVK982976 ILO982976 IBS982976 HRW982976 HIA982976 GYE982976 GOI982976 GEM982976 FUQ982976 FKU982976 FAY982976 ERC982976 EHG982976 DXK982976 DNO982976 DDS982976 CTW982976 CKA982976 CAE982976 BQI982976 BGM982976 AWQ982976 AMU982976 ACY982976 TC982976 JG982976 K982977 WVS917440 WLW917440 WCA917440 VSE917440 VII917440 UYM917440 UOQ917440 UEU917440 TUY917440 TLC917440 TBG917440 SRK917440 SHO917440 RXS917440 RNW917440 REA917440 QUE917440 QKI917440 QAM917440 PQQ917440 PGU917440 OWY917440 ONC917440 ODG917440 NTK917440 NJO917440 MZS917440 MPW917440 MGA917440 LWE917440 LMI917440 LCM917440 KSQ917440 KIU917440 JYY917440 JPC917440 JFG917440 IVK917440 ILO917440 IBS917440 HRW917440 HIA917440 GYE917440 GOI917440 GEM917440 FUQ917440 FKU917440 FAY917440 ERC917440 EHG917440 DXK917440 DNO917440 DDS917440 CTW917440 CKA917440 CAE917440 BQI917440 BGM917440 AWQ917440 AMU917440 ACY917440 TC917440 JG917440 K917441 WVS851904 WLW851904 WCA851904 VSE851904 VII851904 UYM851904 UOQ851904 UEU851904 TUY851904 TLC851904 TBG851904 SRK851904 SHO851904 RXS851904 RNW851904 REA851904 QUE851904 QKI851904 QAM851904 PQQ851904 PGU851904 OWY851904 ONC851904 ODG851904 NTK851904 NJO851904 MZS851904 MPW851904 MGA851904 LWE851904 LMI851904 LCM851904 KSQ851904 KIU851904 JYY851904 JPC851904 JFG851904 IVK851904 ILO851904 IBS851904 HRW851904 HIA851904 GYE851904 GOI851904 GEM851904 FUQ851904 FKU851904 FAY851904 ERC851904 EHG851904 DXK851904 DNO851904 DDS851904 CTW851904 CKA851904 CAE851904 BQI851904 BGM851904 AWQ851904 AMU851904 ACY851904 TC851904 JG851904 K851905 WVS786368 WLW786368 WCA786368 VSE786368 VII786368 UYM786368 UOQ786368 UEU786368 TUY786368 TLC786368 TBG786368 SRK786368 SHO786368 RXS786368 RNW786368 REA786368 QUE786368 QKI786368 QAM786368 PQQ786368 PGU786368 OWY786368 ONC786368 ODG786368 NTK786368 NJO786368 MZS786368 MPW786368 MGA786368 LWE786368 LMI786368 LCM786368 KSQ786368 KIU786368 JYY786368 JPC786368 JFG786368 IVK786368 ILO786368 IBS786368 HRW786368 HIA786368 GYE786368 GOI786368 GEM786368 FUQ786368 FKU786368 FAY786368 ERC786368 EHG786368 DXK786368 DNO786368 DDS786368 CTW786368 CKA786368 CAE786368 BQI786368 BGM786368 AWQ786368 AMU786368 ACY786368 TC786368 JG786368 K786369 WVS720832 WLW720832 WCA720832 VSE720832 VII720832 UYM720832 UOQ720832 UEU720832 TUY720832 TLC720832 TBG720832 SRK720832 SHO720832 RXS720832 RNW720832 REA720832 QUE720832 QKI720832 QAM720832 PQQ720832 PGU720832 OWY720832 ONC720832 ODG720832 NTK720832 NJO720832 MZS720832 MPW720832 MGA720832 LWE720832 LMI720832 LCM720832 KSQ720832 KIU720832 JYY720832 JPC720832 JFG720832 IVK720832 ILO720832 IBS720832 HRW720832 HIA720832 GYE720832 GOI720832 GEM720832 FUQ720832 FKU720832 FAY720832 ERC720832 EHG720832 DXK720832 DNO720832 DDS720832 CTW720832 CKA720832 CAE720832 BQI720832 BGM720832 AWQ720832 AMU720832 ACY720832 TC720832 JG720832 K720833 WVS655296 WLW655296 WCA655296 VSE655296 VII655296 UYM655296 UOQ655296 UEU655296 TUY655296 TLC655296 TBG655296 SRK655296 SHO655296 RXS655296 RNW655296 REA655296 QUE655296 QKI655296 QAM655296 PQQ655296 PGU655296 OWY655296 ONC655296 ODG655296 NTK655296 NJO655296 MZS655296 MPW655296 MGA655296 LWE655296 LMI655296 LCM655296 KSQ655296 KIU655296 JYY655296 JPC655296 JFG655296 IVK655296 ILO655296 IBS655296 HRW655296 HIA655296 GYE655296 GOI655296 GEM655296 FUQ655296 FKU655296 FAY655296 ERC655296 EHG655296 DXK655296 DNO655296 DDS655296 CTW655296 CKA655296 CAE655296 BQI655296 BGM655296 AWQ655296 AMU655296 ACY655296 TC655296 JG655296 K655297 WVS589760 WLW589760 WCA589760 VSE589760 VII589760 UYM589760 UOQ589760 UEU589760 TUY589760 TLC589760 TBG589760 SRK589760 SHO589760 RXS589760 RNW589760 REA589760 QUE589760 QKI589760 QAM589760 PQQ589760 PGU589760 OWY589760 ONC589760 ODG589760 NTK589760 NJO589760 MZS589760 MPW589760 MGA589760 LWE589760 LMI589760 LCM589760 KSQ589760 KIU589760 JYY589760 JPC589760 JFG589760 IVK589760 ILO589760 IBS589760 HRW589760 HIA589760 GYE589760 GOI589760 GEM589760 FUQ589760 FKU589760 FAY589760 ERC589760 EHG589760 DXK589760 DNO589760 DDS589760 CTW589760 CKA589760 CAE589760 BQI589760 BGM589760 AWQ589760 AMU589760 ACY589760 TC589760 JG589760 K589761 WVS524224 WLW524224 WCA524224 VSE524224 VII524224 UYM524224 UOQ524224 UEU524224 TUY524224 TLC524224 TBG524224 SRK524224 SHO524224 RXS524224 RNW524224 REA524224 QUE524224 QKI524224 QAM524224 PQQ524224 PGU524224 OWY524224 ONC524224 ODG524224 NTK524224 NJO524224 MZS524224 MPW524224 MGA524224 LWE524224 LMI524224 LCM524224 KSQ524224 KIU524224 JYY524224 JPC524224 JFG524224 IVK524224 ILO524224 IBS524224 HRW524224 HIA524224 GYE524224 GOI524224 GEM524224 FUQ524224 FKU524224 FAY524224 ERC524224 EHG524224 DXK524224 DNO524224 DDS524224 CTW524224 CKA524224 CAE524224 BQI524224 BGM524224 AWQ524224 AMU524224 ACY524224 TC524224 JG524224 K524225 WVS458688 WLW458688 WCA458688 VSE458688 VII458688 UYM458688 UOQ458688 UEU458688 TUY458688 TLC458688 TBG458688 SRK458688 SHO458688 RXS458688 RNW458688 REA458688 QUE458688 QKI458688 QAM458688 PQQ458688 PGU458688 OWY458688 ONC458688 ODG458688 NTK458688 NJO458688 MZS458688 MPW458688 MGA458688 LWE458688 LMI458688 LCM458688 KSQ458688 KIU458688 JYY458688 JPC458688 JFG458688 IVK458688 ILO458688 IBS458688 HRW458688 HIA458688 GYE458688 GOI458688 GEM458688 FUQ458688 FKU458688 FAY458688 ERC458688 EHG458688 DXK458688 DNO458688 DDS458688 CTW458688 CKA458688 CAE458688 BQI458688 BGM458688 AWQ458688 AMU458688 ACY458688 TC458688 JG458688 K458689 WVS393152 WLW393152 WCA393152 VSE393152 VII393152 UYM393152 UOQ393152 UEU393152 TUY393152 TLC393152 TBG393152 SRK393152 SHO393152 RXS393152 RNW393152 REA393152 QUE393152 QKI393152 QAM393152 PQQ393152 PGU393152 OWY393152 ONC393152 ODG393152 NTK393152 NJO393152 MZS393152 MPW393152 MGA393152 LWE393152 LMI393152 LCM393152 KSQ393152 KIU393152 JYY393152 JPC393152 JFG393152 IVK393152 ILO393152 IBS393152 HRW393152 HIA393152 GYE393152 GOI393152 GEM393152 FUQ393152 FKU393152 FAY393152 ERC393152 EHG393152 DXK393152 DNO393152 DDS393152 CTW393152 CKA393152 CAE393152 BQI393152 BGM393152 AWQ393152 AMU393152 ACY393152 TC393152 JG393152 K393153 WVS327616 WLW327616 WCA327616 VSE327616 VII327616 UYM327616 UOQ327616 UEU327616 TUY327616 TLC327616 TBG327616 SRK327616 SHO327616 RXS327616 RNW327616 REA327616 QUE327616 QKI327616 QAM327616 PQQ327616 PGU327616 OWY327616 ONC327616 ODG327616 NTK327616 NJO327616 MZS327616 MPW327616 MGA327616 LWE327616 LMI327616 LCM327616 KSQ327616 KIU327616 JYY327616 JPC327616 JFG327616 IVK327616 ILO327616 IBS327616 HRW327616 HIA327616 GYE327616 GOI327616 GEM327616 FUQ327616 FKU327616 FAY327616 ERC327616 EHG327616 DXK327616 DNO327616 DDS327616 CTW327616 CKA327616 CAE327616 BQI327616 BGM327616 AWQ327616 AMU327616 ACY327616 TC327616 JG327616 K327617 WVS262080 WLW262080 WCA262080 VSE262080 VII262080 UYM262080 UOQ262080 UEU262080 TUY262080 TLC262080 TBG262080 SRK262080 SHO262080 RXS262080 RNW262080 REA262080 QUE262080 QKI262080 QAM262080 PQQ262080 PGU262080 OWY262080 ONC262080 ODG262080 NTK262080 NJO262080 MZS262080 MPW262080 MGA262080 LWE262080 LMI262080 LCM262080 KSQ262080 KIU262080 JYY262080 JPC262080 JFG262080 IVK262080 ILO262080 IBS262080 HRW262080 HIA262080 GYE262080 GOI262080 GEM262080 FUQ262080 FKU262080 FAY262080 ERC262080 EHG262080 DXK262080 DNO262080 DDS262080 CTW262080 CKA262080 CAE262080 BQI262080 BGM262080 AWQ262080 AMU262080 ACY262080 TC262080 JG262080 K262081 WVS196544 WLW196544 WCA196544 VSE196544 VII196544 UYM196544 UOQ196544 UEU196544 TUY196544 TLC196544 TBG196544 SRK196544 SHO196544 RXS196544 RNW196544 REA196544 QUE196544 QKI196544 QAM196544 PQQ196544 PGU196544 OWY196544 ONC196544 ODG196544 NTK196544 NJO196544 MZS196544 MPW196544 MGA196544 LWE196544 LMI196544 LCM196544 KSQ196544 KIU196544 JYY196544 JPC196544 JFG196544 IVK196544 ILO196544 IBS196544 HRW196544 HIA196544 GYE196544 GOI196544 GEM196544 FUQ196544 FKU196544 FAY196544 ERC196544 EHG196544 DXK196544 DNO196544 DDS196544 CTW196544 CKA196544 CAE196544 BQI196544 BGM196544 AWQ196544 AMU196544 ACY196544 TC196544 JG196544 K196545 WVS131008 WLW131008 WCA131008 VSE131008 VII131008 UYM131008 UOQ131008 UEU131008 TUY131008 TLC131008 TBG131008 SRK131008 SHO131008 RXS131008 RNW131008 REA131008 QUE131008 QKI131008 QAM131008 PQQ131008 PGU131008 OWY131008 ONC131008 ODG131008 NTK131008 NJO131008 MZS131008 MPW131008 MGA131008 LWE131008 LMI131008 LCM131008 KSQ131008 KIU131008 JYY131008 JPC131008 JFG131008 IVK131008 ILO131008 IBS131008 HRW131008 HIA131008 GYE131008 GOI131008 GEM131008 FUQ131008 FKU131008 FAY131008 ERC131008 EHG131008 DXK131008 DNO131008 DDS131008 CTW131008 CKA131008 CAE131008 BQI131008 BGM131008 AWQ131008 AMU131008 ACY131008 TC131008 JG131008 K131009 WVS65472 WLW65472 WCA65472 VSE65472 VII65472 UYM65472 UOQ65472 UEU65472 TUY65472 TLC65472 TBG65472 SRK65472 SHO65472 RXS65472 RNW65472 REA65472 QUE65472 QKI65472 QAM65472 PQQ65472 PGU65472 OWY65472 ONC65472 ODG65472 NTK65472 NJO65472 MZS65472 MPW65472 MGA65472 LWE65472 LMI65472 LCM65472 KSQ65472 KIU65472 JYY65472 JPC65472 JFG65472 IVK65472 ILO65472 IBS65472 HRW65472 HIA65472 GYE65472 GOI65472 GEM65472 FUQ65472 FKU65472 FAY65472 ERC65472 EHG65472 DXK65472 DNO65472 DDS65472 CTW65472 CKA65472 CAE65472 BQI65472 BGM65472 AWQ65472 AMU65472 ACY65472 TC65472 JG65472 K65473 WVS12 WLW12 WCA12 VSE12 VII12 UYM12 UOQ12 UEU12 TUY12 TLC12 TBG12 SRK12 SHO12 RXS12 RNW12 REA12 QUE12 QKI12 QAM12 PQQ12 PGU12 OWY12 ONC12 ODG12 NTK12 NJO12 MZS12 MPW12 MGA12 LWE12 LMI12 LCM12 KSQ12 KIU12 JYY12 JPC12 JFG12 IVK12 ILO12 IBS12 HRW12 HIA12 GYE12 GOI12 GEM12 FUQ12 FKU12 FAY12 ERC12 EHG12 DXK12 DNO12 DDS12 CTW12 CKA12 CAE12 BQI12 BGM12 AWQ12 AMU12 ACY12 TC12 JG12" xr:uid="{35415C42-0858-46A2-AF44-96A782B9B0B6}">
      <formula1>$R$97:$R$118</formula1>
    </dataValidation>
    <dataValidation type="list" allowBlank="1" showInputMessage="1" showErrorMessage="1" sqref="K97 WVS982968 WLW982968 WCA982968 VSE982968 VII982968 UYM982968 UOQ982968 UEU982968 TUY982968 TLC982968 TBG982968 SRK982968 SHO982968 RXS982968 RNW982968 REA982968 QUE982968 QKI982968 QAM982968 PQQ982968 PGU982968 OWY982968 ONC982968 ODG982968 NTK982968 NJO982968 MZS982968 MPW982968 MGA982968 LWE982968 LMI982968 LCM982968 KSQ982968 KIU982968 JYY982968 JPC982968 JFG982968 IVK982968 ILO982968 IBS982968 HRW982968 HIA982968 GYE982968 GOI982968 GEM982968 FUQ982968 FKU982968 FAY982968 ERC982968 EHG982968 DXK982968 DNO982968 DDS982968 CTW982968 CKA982968 CAE982968 BQI982968 BGM982968 AWQ982968 AMU982968 ACY982968 TC982968 JG982968 K982969 WVS917432 WLW917432 WCA917432 VSE917432 VII917432 UYM917432 UOQ917432 UEU917432 TUY917432 TLC917432 TBG917432 SRK917432 SHO917432 RXS917432 RNW917432 REA917432 QUE917432 QKI917432 QAM917432 PQQ917432 PGU917432 OWY917432 ONC917432 ODG917432 NTK917432 NJO917432 MZS917432 MPW917432 MGA917432 LWE917432 LMI917432 LCM917432 KSQ917432 KIU917432 JYY917432 JPC917432 JFG917432 IVK917432 ILO917432 IBS917432 HRW917432 HIA917432 GYE917432 GOI917432 GEM917432 FUQ917432 FKU917432 FAY917432 ERC917432 EHG917432 DXK917432 DNO917432 DDS917432 CTW917432 CKA917432 CAE917432 BQI917432 BGM917432 AWQ917432 AMU917432 ACY917432 TC917432 JG917432 K917433 WVS851896 WLW851896 WCA851896 VSE851896 VII851896 UYM851896 UOQ851896 UEU851896 TUY851896 TLC851896 TBG851896 SRK851896 SHO851896 RXS851896 RNW851896 REA851896 QUE851896 QKI851896 QAM851896 PQQ851896 PGU851896 OWY851896 ONC851896 ODG851896 NTK851896 NJO851896 MZS851896 MPW851896 MGA851896 LWE851896 LMI851896 LCM851896 KSQ851896 KIU851896 JYY851896 JPC851896 JFG851896 IVK851896 ILO851896 IBS851896 HRW851896 HIA851896 GYE851896 GOI851896 GEM851896 FUQ851896 FKU851896 FAY851896 ERC851896 EHG851896 DXK851896 DNO851896 DDS851896 CTW851896 CKA851896 CAE851896 BQI851896 BGM851896 AWQ851896 AMU851896 ACY851896 TC851896 JG851896 K851897 WVS786360 WLW786360 WCA786360 VSE786360 VII786360 UYM786360 UOQ786360 UEU786360 TUY786360 TLC786360 TBG786360 SRK786360 SHO786360 RXS786360 RNW786360 REA786360 QUE786360 QKI786360 QAM786360 PQQ786360 PGU786360 OWY786360 ONC786360 ODG786360 NTK786360 NJO786360 MZS786360 MPW786360 MGA786360 LWE786360 LMI786360 LCM786360 KSQ786360 KIU786360 JYY786360 JPC786360 JFG786360 IVK786360 ILO786360 IBS786360 HRW786360 HIA786360 GYE786360 GOI786360 GEM786360 FUQ786360 FKU786360 FAY786360 ERC786360 EHG786360 DXK786360 DNO786360 DDS786360 CTW786360 CKA786360 CAE786360 BQI786360 BGM786360 AWQ786360 AMU786360 ACY786360 TC786360 JG786360 K786361 WVS720824 WLW720824 WCA720824 VSE720824 VII720824 UYM720824 UOQ720824 UEU720824 TUY720824 TLC720824 TBG720824 SRK720824 SHO720824 RXS720824 RNW720824 REA720824 QUE720824 QKI720824 QAM720824 PQQ720824 PGU720824 OWY720824 ONC720824 ODG720824 NTK720824 NJO720824 MZS720824 MPW720824 MGA720824 LWE720824 LMI720824 LCM720824 KSQ720824 KIU720824 JYY720824 JPC720824 JFG720824 IVK720824 ILO720824 IBS720824 HRW720824 HIA720824 GYE720824 GOI720824 GEM720824 FUQ720824 FKU720824 FAY720824 ERC720824 EHG720824 DXK720824 DNO720824 DDS720824 CTW720824 CKA720824 CAE720824 BQI720824 BGM720824 AWQ720824 AMU720824 ACY720824 TC720824 JG720824 K720825 WVS655288 WLW655288 WCA655288 VSE655288 VII655288 UYM655288 UOQ655288 UEU655288 TUY655288 TLC655288 TBG655288 SRK655288 SHO655288 RXS655288 RNW655288 REA655288 QUE655288 QKI655288 QAM655288 PQQ655288 PGU655288 OWY655288 ONC655288 ODG655288 NTK655288 NJO655288 MZS655288 MPW655288 MGA655288 LWE655288 LMI655288 LCM655288 KSQ655288 KIU655288 JYY655288 JPC655288 JFG655288 IVK655288 ILO655288 IBS655288 HRW655288 HIA655288 GYE655288 GOI655288 GEM655288 FUQ655288 FKU655288 FAY655288 ERC655288 EHG655288 DXK655288 DNO655288 DDS655288 CTW655288 CKA655288 CAE655288 BQI655288 BGM655288 AWQ655288 AMU655288 ACY655288 TC655288 JG655288 K655289 WVS589752 WLW589752 WCA589752 VSE589752 VII589752 UYM589752 UOQ589752 UEU589752 TUY589752 TLC589752 TBG589752 SRK589752 SHO589752 RXS589752 RNW589752 REA589752 QUE589752 QKI589752 QAM589752 PQQ589752 PGU589752 OWY589752 ONC589752 ODG589752 NTK589752 NJO589752 MZS589752 MPW589752 MGA589752 LWE589752 LMI589752 LCM589752 KSQ589752 KIU589752 JYY589752 JPC589752 JFG589752 IVK589752 ILO589752 IBS589752 HRW589752 HIA589752 GYE589752 GOI589752 GEM589752 FUQ589752 FKU589752 FAY589752 ERC589752 EHG589752 DXK589752 DNO589752 DDS589752 CTW589752 CKA589752 CAE589752 BQI589752 BGM589752 AWQ589752 AMU589752 ACY589752 TC589752 JG589752 K589753 WVS524216 WLW524216 WCA524216 VSE524216 VII524216 UYM524216 UOQ524216 UEU524216 TUY524216 TLC524216 TBG524216 SRK524216 SHO524216 RXS524216 RNW524216 REA524216 QUE524216 QKI524216 QAM524216 PQQ524216 PGU524216 OWY524216 ONC524216 ODG524216 NTK524216 NJO524216 MZS524216 MPW524216 MGA524216 LWE524216 LMI524216 LCM524216 KSQ524216 KIU524216 JYY524216 JPC524216 JFG524216 IVK524216 ILO524216 IBS524216 HRW524216 HIA524216 GYE524216 GOI524216 GEM524216 FUQ524216 FKU524216 FAY524216 ERC524216 EHG524216 DXK524216 DNO524216 DDS524216 CTW524216 CKA524216 CAE524216 BQI524216 BGM524216 AWQ524216 AMU524216 ACY524216 TC524216 JG524216 K524217 WVS458680 WLW458680 WCA458680 VSE458680 VII458680 UYM458680 UOQ458680 UEU458680 TUY458680 TLC458680 TBG458680 SRK458680 SHO458680 RXS458680 RNW458680 REA458680 QUE458680 QKI458680 QAM458680 PQQ458680 PGU458680 OWY458680 ONC458680 ODG458680 NTK458680 NJO458680 MZS458680 MPW458680 MGA458680 LWE458680 LMI458680 LCM458680 KSQ458680 KIU458680 JYY458680 JPC458680 JFG458680 IVK458680 ILO458680 IBS458680 HRW458680 HIA458680 GYE458680 GOI458680 GEM458680 FUQ458680 FKU458680 FAY458680 ERC458680 EHG458680 DXK458680 DNO458680 DDS458680 CTW458680 CKA458680 CAE458680 BQI458680 BGM458680 AWQ458680 AMU458680 ACY458680 TC458680 JG458680 K458681 WVS393144 WLW393144 WCA393144 VSE393144 VII393144 UYM393144 UOQ393144 UEU393144 TUY393144 TLC393144 TBG393144 SRK393144 SHO393144 RXS393144 RNW393144 REA393144 QUE393144 QKI393144 QAM393144 PQQ393144 PGU393144 OWY393144 ONC393144 ODG393144 NTK393144 NJO393144 MZS393144 MPW393144 MGA393144 LWE393144 LMI393144 LCM393144 KSQ393144 KIU393144 JYY393144 JPC393144 JFG393144 IVK393144 ILO393144 IBS393144 HRW393144 HIA393144 GYE393144 GOI393144 GEM393144 FUQ393144 FKU393144 FAY393144 ERC393144 EHG393144 DXK393144 DNO393144 DDS393144 CTW393144 CKA393144 CAE393144 BQI393144 BGM393144 AWQ393144 AMU393144 ACY393144 TC393144 JG393144 K393145 WVS327608 WLW327608 WCA327608 VSE327608 VII327608 UYM327608 UOQ327608 UEU327608 TUY327608 TLC327608 TBG327608 SRK327608 SHO327608 RXS327608 RNW327608 REA327608 QUE327608 QKI327608 QAM327608 PQQ327608 PGU327608 OWY327608 ONC327608 ODG327608 NTK327608 NJO327608 MZS327608 MPW327608 MGA327608 LWE327608 LMI327608 LCM327608 KSQ327608 KIU327608 JYY327608 JPC327608 JFG327608 IVK327608 ILO327608 IBS327608 HRW327608 HIA327608 GYE327608 GOI327608 GEM327608 FUQ327608 FKU327608 FAY327608 ERC327608 EHG327608 DXK327608 DNO327608 DDS327608 CTW327608 CKA327608 CAE327608 BQI327608 BGM327608 AWQ327608 AMU327608 ACY327608 TC327608 JG327608 K327609 WVS262072 WLW262072 WCA262072 VSE262072 VII262072 UYM262072 UOQ262072 UEU262072 TUY262072 TLC262072 TBG262072 SRK262072 SHO262072 RXS262072 RNW262072 REA262072 QUE262072 QKI262072 QAM262072 PQQ262072 PGU262072 OWY262072 ONC262072 ODG262072 NTK262072 NJO262072 MZS262072 MPW262072 MGA262072 LWE262072 LMI262072 LCM262072 KSQ262072 KIU262072 JYY262072 JPC262072 JFG262072 IVK262072 ILO262072 IBS262072 HRW262072 HIA262072 GYE262072 GOI262072 GEM262072 FUQ262072 FKU262072 FAY262072 ERC262072 EHG262072 DXK262072 DNO262072 DDS262072 CTW262072 CKA262072 CAE262072 BQI262072 BGM262072 AWQ262072 AMU262072 ACY262072 TC262072 JG262072 K262073 WVS196536 WLW196536 WCA196536 VSE196536 VII196536 UYM196536 UOQ196536 UEU196536 TUY196536 TLC196536 TBG196536 SRK196536 SHO196536 RXS196536 RNW196536 REA196536 QUE196536 QKI196536 QAM196536 PQQ196536 PGU196536 OWY196536 ONC196536 ODG196536 NTK196536 NJO196536 MZS196536 MPW196536 MGA196536 LWE196536 LMI196536 LCM196536 KSQ196536 KIU196536 JYY196536 JPC196536 JFG196536 IVK196536 ILO196536 IBS196536 HRW196536 HIA196536 GYE196536 GOI196536 GEM196536 FUQ196536 FKU196536 FAY196536 ERC196536 EHG196536 DXK196536 DNO196536 DDS196536 CTW196536 CKA196536 CAE196536 BQI196536 BGM196536 AWQ196536 AMU196536 ACY196536 TC196536 JG196536 K196537 WVS131000 WLW131000 WCA131000 VSE131000 VII131000 UYM131000 UOQ131000 UEU131000 TUY131000 TLC131000 TBG131000 SRK131000 SHO131000 RXS131000 RNW131000 REA131000 QUE131000 QKI131000 QAM131000 PQQ131000 PGU131000 OWY131000 ONC131000 ODG131000 NTK131000 NJO131000 MZS131000 MPW131000 MGA131000 LWE131000 LMI131000 LCM131000 KSQ131000 KIU131000 JYY131000 JPC131000 JFG131000 IVK131000 ILO131000 IBS131000 HRW131000 HIA131000 GYE131000 GOI131000 GEM131000 FUQ131000 FKU131000 FAY131000 ERC131000 EHG131000 DXK131000 DNO131000 DDS131000 CTW131000 CKA131000 CAE131000 BQI131000 BGM131000 AWQ131000 AMU131000 ACY131000 TC131000 JG131000 K131001 WVS65464 WLW65464 WCA65464 VSE65464 VII65464 UYM65464 UOQ65464 UEU65464 TUY65464 TLC65464 TBG65464 SRK65464 SHO65464 RXS65464 RNW65464 REA65464 QUE65464 QKI65464 QAM65464 PQQ65464 PGU65464 OWY65464 ONC65464 ODG65464 NTK65464 NJO65464 MZS65464 MPW65464 MGA65464 LWE65464 LMI65464 LCM65464 KSQ65464 KIU65464 JYY65464 JPC65464 JFG65464 IVK65464 ILO65464 IBS65464 HRW65464 HIA65464 GYE65464 GOI65464 GEM65464 FUQ65464 FKU65464 FAY65464 ERC65464 EHG65464 DXK65464 DNO65464 DDS65464 CTW65464 CKA65464 CAE65464 BQI65464 BGM65464 AWQ65464 AMU65464 ACY65464 TC65464 JG65464 K65465" xr:uid="{C1B397FC-960E-439B-AD8F-C3DA1796E5F1}">
      <formula1>$N$96:$P$96</formula1>
    </dataValidation>
    <dataValidation type="list" allowBlank="1" showInputMessage="1" showErrorMessage="1" sqref="K98 WVS982969 WLW982969 WCA982969 VSE982969 VII982969 UYM982969 UOQ982969 UEU982969 TUY982969 TLC982969 TBG982969 SRK982969 SHO982969 RXS982969 RNW982969 REA982969 QUE982969 QKI982969 QAM982969 PQQ982969 PGU982969 OWY982969 ONC982969 ODG982969 NTK982969 NJO982969 MZS982969 MPW982969 MGA982969 LWE982969 LMI982969 LCM982969 KSQ982969 KIU982969 JYY982969 JPC982969 JFG982969 IVK982969 ILO982969 IBS982969 HRW982969 HIA982969 GYE982969 GOI982969 GEM982969 FUQ982969 FKU982969 FAY982969 ERC982969 EHG982969 DXK982969 DNO982969 DDS982969 CTW982969 CKA982969 CAE982969 BQI982969 BGM982969 AWQ982969 AMU982969 ACY982969 TC982969 JG982969 K982970 WVS917433 WLW917433 WCA917433 VSE917433 VII917433 UYM917433 UOQ917433 UEU917433 TUY917433 TLC917433 TBG917433 SRK917433 SHO917433 RXS917433 RNW917433 REA917433 QUE917433 QKI917433 QAM917433 PQQ917433 PGU917433 OWY917433 ONC917433 ODG917433 NTK917433 NJO917433 MZS917433 MPW917433 MGA917433 LWE917433 LMI917433 LCM917433 KSQ917433 KIU917433 JYY917433 JPC917433 JFG917433 IVK917433 ILO917433 IBS917433 HRW917433 HIA917433 GYE917433 GOI917433 GEM917433 FUQ917433 FKU917433 FAY917433 ERC917433 EHG917433 DXK917433 DNO917433 DDS917433 CTW917433 CKA917433 CAE917433 BQI917433 BGM917433 AWQ917433 AMU917433 ACY917433 TC917433 JG917433 K917434 WVS851897 WLW851897 WCA851897 VSE851897 VII851897 UYM851897 UOQ851897 UEU851897 TUY851897 TLC851897 TBG851897 SRK851897 SHO851897 RXS851897 RNW851897 REA851897 QUE851897 QKI851897 QAM851897 PQQ851897 PGU851897 OWY851897 ONC851897 ODG851897 NTK851897 NJO851897 MZS851897 MPW851897 MGA851897 LWE851897 LMI851897 LCM851897 KSQ851897 KIU851897 JYY851897 JPC851897 JFG851897 IVK851897 ILO851897 IBS851897 HRW851897 HIA851897 GYE851897 GOI851897 GEM851897 FUQ851897 FKU851897 FAY851897 ERC851897 EHG851897 DXK851897 DNO851897 DDS851897 CTW851897 CKA851897 CAE851897 BQI851897 BGM851897 AWQ851897 AMU851897 ACY851897 TC851897 JG851897 K851898 WVS786361 WLW786361 WCA786361 VSE786361 VII786361 UYM786361 UOQ786361 UEU786361 TUY786361 TLC786361 TBG786361 SRK786361 SHO786361 RXS786361 RNW786361 REA786361 QUE786361 QKI786361 QAM786361 PQQ786361 PGU786361 OWY786361 ONC786361 ODG786361 NTK786361 NJO786361 MZS786361 MPW786361 MGA786361 LWE786361 LMI786361 LCM786361 KSQ786361 KIU786361 JYY786361 JPC786361 JFG786361 IVK786361 ILO786361 IBS786361 HRW786361 HIA786361 GYE786361 GOI786361 GEM786361 FUQ786361 FKU786361 FAY786361 ERC786361 EHG786361 DXK786361 DNO786361 DDS786361 CTW786361 CKA786361 CAE786361 BQI786361 BGM786361 AWQ786361 AMU786361 ACY786361 TC786361 JG786361 K786362 WVS720825 WLW720825 WCA720825 VSE720825 VII720825 UYM720825 UOQ720825 UEU720825 TUY720825 TLC720825 TBG720825 SRK720825 SHO720825 RXS720825 RNW720825 REA720825 QUE720825 QKI720825 QAM720825 PQQ720825 PGU720825 OWY720825 ONC720825 ODG720825 NTK720825 NJO720825 MZS720825 MPW720825 MGA720825 LWE720825 LMI720825 LCM720825 KSQ720825 KIU720825 JYY720825 JPC720825 JFG720825 IVK720825 ILO720825 IBS720825 HRW720825 HIA720825 GYE720825 GOI720825 GEM720825 FUQ720825 FKU720825 FAY720825 ERC720825 EHG720825 DXK720825 DNO720825 DDS720825 CTW720825 CKA720825 CAE720825 BQI720825 BGM720825 AWQ720825 AMU720825 ACY720825 TC720825 JG720825 K720826 WVS655289 WLW655289 WCA655289 VSE655289 VII655289 UYM655289 UOQ655289 UEU655289 TUY655289 TLC655289 TBG655289 SRK655289 SHO655289 RXS655289 RNW655289 REA655289 QUE655289 QKI655289 QAM655289 PQQ655289 PGU655289 OWY655289 ONC655289 ODG655289 NTK655289 NJO655289 MZS655289 MPW655289 MGA655289 LWE655289 LMI655289 LCM655289 KSQ655289 KIU655289 JYY655289 JPC655289 JFG655289 IVK655289 ILO655289 IBS655289 HRW655289 HIA655289 GYE655289 GOI655289 GEM655289 FUQ655289 FKU655289 FAY655289 ERC655289 EHG655289 DXK655289 DNO655289 DDS655289 CTW655289 CKA655289 CAE655289 BQI655289 BGM655289 AWQ655289 AMU655289 ACY655289 TC655289 JG655289 K655290 WVS589753 WLW589753 WCA589753 VSE589753 VII589753 UYM589753 UOQ589753 UEU589753 TUY589753 TLC589753 TBG589753 SRK589753 SHO589753 RXS589753 RNW589753 REA589753 QUE589753 QKI589753 QAM589753 PQQ589753 PGU589753 OWY589753 ONC589753 ODG589753 NTK589753 NJO589753 MZS589753 MPW589753 MGA589753 LWE589753 LMI589753 LCM589753 KSQ589753 KIU589753 JYY589753 JPC589753 JFG589753 IVK589753 ILO589753 IBS589753 HRW589753 HIA589753 GYE589753 GOI589753 GEM589753 FUQ589753 FKU589753 FAY589753 ERC589753 EHG589753 DXK589753 DNO589753 DDS589753 CTW589753 CKA589753 CAE589753 BQI589753 BGM589753 AWQ589753 AMU589753 ACY589753 TC589753 JG589753 K589754 WVS524217 WLW524217 WCA524217 VSE524217 VII524217 UYM524217 UOQ524217 UEU524217 TUY524217 TLC524217 TBG524217 SRK524217 SHO524217 RXS524217 RNW524217 REA524217 QUE524217 QKI524217 QAM524217 PQQ524217 PGU524217 OWY524217 ONC524217 ODG524217 NTK524217 NJO524217 MZS524217 MPW524217 MGA524217 LWE524217 LMI524217 LCM524217 KSQ524217 KIU524217 JYY524217 JPC524217 JFG524217 IVK524217 ILO524217 IBS524217 HRW524217 HIA524217 GYE524217 GOI524217 GEM524217 FUQ524217 FKU524217 FAY524217 ERC524217 EHG524217 DXK524217 DNO524217 DDS524217 CTW524217 CKA524217 CAE524217 BQI524217 BGM524217 AWQ524217 AMU524217 ACY524217 TC524217 JG524217 K524218 WVS458681 WLW458681 WCA458681 VSE458681 VII458681 UYM458681 UOQ458681 UEU458681 TUY458681 TLC458681 TBG458681 SRK458681 SHO458681 RXS458681 RNW458681 REA458681 QUE458681 QKI458681 QAM458681 PQQ458681 PGU458681 OWY458681 ONC458681 ODG458681 NTK458681 NJO458681 MZS458681 MPW458681 MGA458681 LWE458681 LMI458681 LCM458681 KSQ458681 KIU458681 JYY458681 JPC458681 JFG458681 IVK458681 ILO458681 IBS458681 HRW458681 HIA458681 GYE458681 GOI458681 GEM458681 FUQ458681 FKU458681 FAY458681 ERC458681 EHG458681 DXK458681 DNO458681 DDS458681 CTW458681 CKA458681 CAE458681 BQI458681 BGM458681 AWQ458681 AMU458681 ACY458681 TC458681 JG458681 K458682 WVS393145 WLW393145 WCA393145 VSE393145 VII393145 UYM393145 UOQ393145 UEU393145 TUY393145 TLC393145 TBG393145 SRK393145 SHO393145 RXS393145 RNW393145 REA393145 QUE393145 QKI393145 QAM393145 PQQ393145 PGU393145 OWY393145 ONC393145 ODG393145 NTK393145 NJO393145 MZS393145 MPW393145 MGA393145 LWE393145 LMI393145 LCM393145 KSQ393145 KIU393145 JYY393145 JPC393145 JFG393145 IVK393145 ILO393145 IBS393145 HRW393145 HIA393145 GYE393145 GOI393145 GEM393145 FUQ393145 FKU393145 FAY393145 ERC393145 EHG393145 DXK393145 DNO393145 DDS393145 CTW393145 CKA393145 CAE393145 BQI393145 BGM393145 AWQ393145 AMU393145 ACY393145 TC393145 JG393145 K393146 WVS327609 WLW327609 WCA327609 VSE327609 VII327609 UYM327609 UOQ327609 UEU327609 TUY327609 TLC327609 TBG327609 SRK327609 SHO327609 RXS327609 RNW327609 REA327609 QUE327609 QKI327609 QAM327609 PQQ327609 PGU327609 OWY327609 ONC327609 ODG327609 NTK327609 NJO327609 MZS327609 MPW327609 MGA327609 LWE327609 LMI327609 LCM327609 KSQ327609 KIU327609 JYY327609 JPC327609 JFG327609 IVK327609 ILO327609 IBS327609 HRW327609 HIA327609 GYE327609 GOI327609 GEM327609 FUQ327609 FKU327609 FAY327609 ERC327609 EHG327609 DXK327609 DNO327609 DDS327609 CTW327609 CKA327609 CAE327609 BQI327609 BGM327609 AWQ327609 AMU327609 ACY327609 TC327609 JG327609 K327610 WVS262073 WLW262073 WCA262073 VSE262073 VII262073 UYM262073 UOQ262073 UEU262073 TUY262073 TLC262073 TBG262073 SRK262073 SHO262073 RXS262073 RNW262073 REA262073 QUE262073 QKI262073 QAM262073 PQQ262073 PGU262073 OWY262073 ONC262073 ODG262073 NTK262073 NJO262073 MZS262073 MPW262073 MGA262073 LWE262073 LMI262073 LCM262073 KSQ262073 KIU262073 JYY262073 JPC262073 JFG262073 IVK262073 ILO262073 IBS262073 HRW262073 HIA262073 GYE262073 GOI262073 GEM262073 FUQ262073 FKU262073 FAY262073 ERC262073 EHG262073 DXK262073 DNO262073 DDS262073 CTW262073 CKA262073 CAE262073 BQI262073 BGM262073 AWQ262073 AMU262073 ACY262073 TC262073 JG262073 K262074 WVS196537 WLW196537 WCA196537 VSE196537 VII196537 UYM196537 UOQ196537 UEU196537 TUY196537 TLC196537 TBG196537 SRK196537 SHO196537 RXS196537 RNW196537 REA196537 QUE196537 QKI196537 QAM196537 PQQ196537 PGU196537 OWY196537 ONC196537 ODG196537 NTK196537 NJO196537 MZS196537 MPW196537 MGA196537 LWE196537 LMI196537 LCM196537 KSQ196537 KIU196537 JYY196537 JPC196537 JFG196537 IVK196537 ILO196537 IBS196537 HRW196537 HIA196537 GYE196537 GOI196537 GEM196537 FUQ196537 FKU196537 FAY196537 ERC196537 EHG196537 DXK196537 DNO196537 DDS196537 CTW196537 CKA196537 CAE196537 BQI196537 BGM196537 AWQ196537 AMU196537 ACY196537 TC196537 JG196537 K196538 WVS131001 WLW131001 WCA131001 VSE131001 VII131001 UYM131001 UOQ131001 UEU131001 TUY131001 TLC131001 TBG131001 SRK131001 SHO131001 RXS131001 RNW131001 REA131001 QUE131001 QKI131001 QAM131001 PQQ131001 PGU131001 OWY131001 ONC131001 ODG131001 NTK131001 NJO131001 MZS131001 MPW131001 MGA131001 LWE131001 LMI131001 LCM131001 KSQ131001 KIU131001 JYY131001 JPC131001 JFG131001 IVK131001 ILO131001 IBS131001 HRW131001 HIA131001 GYE131001 GOI131001 GEM131001 FUQ131001 FKU131001 FAY131001 ERC131001 EHG131001 DXK131001 DNO131001 DDS131001 CTW131001 CKA131001 CAE131001 BQI131001 BGM131001 AWQ131001 AMU131001 ACY131001 TC131001 JG131001 K131002 WVS65465 WLW65465 WCA65465 VSE65465 VII65465 UYM65465 UOQ65465 UEU65465 TUY65465 TLC65465 TBG65465 SRK65465 SHO65465 RXS65465 RNW65465 REA65465 QUE65465 QKI65465 QAM65465 PQQ65465 PGU65465 OWY65465 ONC65465 ODG65465 NTK65465 NJO65465 MZS65465 MPW65465 MGA65465 LWE65465 LMI65465 LCM65465 KSQ65465 KIU65465 JYY65465 JPC65465 JFG65465 IVK65465 ILO65465 IBS65465 HRW65465 HIA65465 GYE65465 GOI65465 GEM65465 FUQ65465 FKU65465 FAY65465 ERC65465 EHG65465 DXK65465 DNO65465 DDS65465 CTW65465 CKA65465 CAE65465 BQI65465 BGM65465 AWQ65465 AMU65465 ACY65465 TC65465 JG65465 K65466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xr:uid="{E388D60D-0B2D-4F10-9E1E-7FF93ADC5FE8}">
      <formula1>$M$98:$M$109</formula1>
    </dataValidation>
    <dataValidation type="list" allowBlank="1" showInputMessage="1" showErrorMessage="1" sqref="K106 WVS982977 WLW982977 WCA982977 VSE982977 VII982977 UYM982977 UOQ982977 UEU982977 TUY982977 TLC982977 TBG982977 SRK982977 SHO982977 RXS982977 RNW982977 REA982977 QUE982977 QKI982977 QAM982977 PQQ982977 PGU982977 OWY982977 ONC982977 ODG982977 NTK982977 NJO982977 MZS982977 MPW982977 MGA982977 LWE982977 LMI982977 LCM982977 KSQ982977 KIU982977 JYY982977 JPC982977 JFG982977 IVK982977 ILO982977 IBS982977 HRW982977 HIA982977 GYE982977 GOI982977 GEM982977 FUQ982977 FKU982977 FAY982977 ERC982977 EHG982977 DXK982977 DNO982977 DDS982977 CTW982977 CKA982977 CAE982977 BQI982977 BGM982977 AWQ982977 AMU982977 ACY982977 TC982977 JG982977 K982978 WVS917441 WLW917441 WCA917441 VSE917441 VII917441 UYM917441 UOQ917441 UEU917441 TUY917441 TLC917441 TBG917441 SRK917441 SHO917441 RXS917441 RNW917441 REA917441 QUE917441 QKI917441 QAM917441 PQQ917441 PGU917441 OWY917441 ONC917441 ODG917441 NTK917441 NJO917441 MZS917441 MPW917441 MGA917441 LWE917441 LMI917441 LCM917441 KSQ917441 KIU917441 JYY917441 JPC917441 JFG917441 IVK917441 ILO917441 IBS917441 HRW917441 HIA917441 GYE917441 GOI917441 GEM917441 FUQ917441 FKU917441 FAY917441 ERC917441 EHG917441 DXK917441 DNO917441 DDS917441 CTW917441 CKA917441 CAE917441 BQI917441 BGM917441 AWQ917441 AMU917441 ACY917441 TC917441 JG917441 K917442 WVS851905 WLW851905 WCA851905 VSE851905 VII851905 UYM851905 UOQ851905 UEU851905 TUY851905 TLC851905 TBG851905 SRK851905 SHO851905 RXS851905 RNW851905 REA851905 QUE851905 QKI851905 QAM851905 PQQ851905 PGU851905 OWY851905 ONC851905 ODG851905 NTK851905 NJO851905 MZS851905 MPW851905 MGA851905 LWE851905 LMI851905 LCM851905 KSQ851905 KIU851905 JYY851905 JPC851905 JFG851905 IVK851905 ILO851905 IBS851905 HRW851905 HIA851905 GYE851905 GOI851905 GEM851905 FUQ851905 FKU851905 FAY851905 ERC851905 EHG851905 DXK851905 DNO851905 DDS851905 CTW851905 CKA851905 CAE851905 BQI851905 BGM851905 AWQ851905 AMU851905 ACY851905 TC851905 JG851905 K851906 WVS786369 WLW786369 WCA786369 VSE786369 VII786369 UYM786369 UOQ786369 UEU786369 TUY786369 TLC786369 TBG786369 SRK786369 SHO786369 RXS786369 RNW786369 REA786369 QUE786369 QKI786369 QAM786369 PQQ786369 PGU786369 OWY786369 ONC786369 ODG786369 NTK786369 NJO786369 MZS786369 MPW786369 MGA786369 LWE786369 LMI786369 LCM786369 KSQ786369 KIU786369 JYY786369 JPC786369 JFG786369 IVK786369 ILO786369 IBS786369 HRW786369 HIA786369 GYE786369 GOI786369 GEM786369 FUQ786369 FKU786369 FAY786369 ERC786369 EHG786369 DXK786369 DNO786369 DDS786369 CTW786369 CKA786369 CAE786369 BQI786369 BGM786369 AWQ786369 AMU786369 ACY786369 TC786369 JG786369 K786370 WVS720833 WLW720833 WCA720833 VSE720833 VII720833 UYM720833 UOQ720833 UEU720833 TUY720833 TLC720833 TBG720833 SRK720833 SHO720833 RXS720833 RNW720833 REA720833 QUE720833 QKI720833 QAM720833 PQQ720833 PGU720833 OWY720833 ONC720833 ODG720833 NTK720833 NJO720833 MZS720833 MPW720833 MGA720833 LWE720833 LMI720833 LCM720833 KSQ720833 KIU720833 JYY720833 JPC720833 JFG720833 IVK720833 ILO720833 IBS720833 HRW720833 HIA720833 GYE720833 GOI720833 GEM720833 FUQ720833 FKU720833 FAY720833 ERC720833 EHG720833 DXK720833 DNO720833 DDS720833 CTW720833 CKA720833 CAE720833 BQI720833 BGM720833 AWQ720833 AMU720833 ACY720833 TC720833 JG720833 K720834 WVS655297 WLW655297 WCA655297 VSE655297 VII655297 UYM655297 UOQ655297 UEU655297 TUY655297 TLC655297 TBG655297 SRK655297 SHO655297 RXS655297 RNW655297 REA655297 QUE655297 QKI655297 QAM655297 PQQ655297 PGU655297 OWY655297 ONC655297 ODG655297 NTK655297 NJO655297 MZS655297 MPW655297 MGA655297 LWE655297 LMI655297 LCM655297 KSQ655297 KIU655297 JYY655297 JPC655297 JFG655297 IVK655297 ILO655297 IBS655297 HRW655297 HIA655297 GYE655297 GOI655297 GEM655297 FUQ655297 FKU655297 FAY655297 ERC655297 EHG655297 DXK655297 DNO655297 DDS655297 CTW655297 CKA655297 CAE655297 BQI655297 BGM655297 AWQ655297 AMU655297 ACY655297 TC655297 JG655297 K655298 WVS589761 WLW589761 WCA589761 VSE589761 VII589761 UYM589761 UOQ589761 UEU589761 TUY589761 TLC589761 TBG589761 SRK589761 SHO589761 RXS589761 RNW589761 REA589761 QUE589761 QKI589761 QAM589761 PQQ589761 PGU589761 OWY589761 ONC589761 ODG589761 NTK589761 NJO589761 MZS589761 MPW589761 MGA589761 LWE589761 LMI589761 LCM589761 KSQ589761 KIU589761 JYY589761 JPC589761 JFG589761 IVK589761 ILO589761 IBS589761 HRW589761 HIA589761 GYE589761 GOI589761 GEM589761 FUQ589761 FKU589761 FAY589761 ERC589761 EHG589761 DXK589761 DNO589761 DDS589761 CTW589761 CKA589761 CAE589761 BQI589761 BGM589761 AWQ589761 AMU589761 ACY589761 TC589761 JG589761 K589762 WVS524225 WLW524225 WCA524225 VSE524225 VII524225 UYM524225 UOQ524225 UEU524225 TUY524225 TLC524225 TBG524225 SRK524225 SHO524225 RXS524225 RNW524225 REA524225 QUE524225 QKI524225 QAM524225 PQQ524225 PGU524225 OWY524225 ONC524225 ODG524225 NTK524225 NJO524225 MZS524225 MPW524225 MGA524225 LWE524225 LMI524225 LCM524225 KSQ524225 KIU524225 JYY524225 JPC524225 JFG524225 IVK524225 ILO524225 IBS524225 HRW524225 HIA524225 GYE524225 GOI524225 GEM524225 FUQ524225 FKU524225 FAY524225 ERC524225 EHG524225 DXK524225 DNO524225 DDS524225 CTW524225 CKA524225 CAE524225 BQI524225 BGM524225 AWQ524225 AMU524225 ACY524225 TC524225 JG524225 K524226 WVS458689 WLW458689 WCA458689 VSE458689 VII458689 UYM458689 UOQ458689 UEU458689 TUY458689 TLC458689 TBG458689 SRK458689 SHO458689 RXS458689 RNW458689 REA458689 QUE458689 QKI458689 QAM458689 PQQ458689 PGU458689 OWY458689 ONC458689 ODG458689 NTK458689 NJO458689 MZS458689 MPW458689 MGA458689 LWE458689 LMI458689 LCM458689 KSQ458689 KIU458689 JYY458689 JPC458689 JFG458689 IVK458689 ILO458689 IBS458689 HRW458689 HIA458689 GYE458689 GOI458689 GEM458689 FUQ458689 FKU458689 FAY458689 ERC458689 EHG458689 DXK458689 DNO458689 DDS458689 CTW458689 CKA458689 CAE458689 BQI458689 BGM458689 AWQ458689 AMU458689 ACY458689 TC458689 JG458689 K458690 WVS393153 WLW393153 WCA393153 VSE393153 VII393153 UYM393153 UOQ393153 UEU393153 TUY393153 TLC393153 TBG393153 SRK393153 SHO393153 RXS393153 RNW393153 REA393153 QUE393153 QKI393153 QAM393153 PQQ393153 PGU393153 OWY393153 ONC393153 ODG393153 NTK393153 NJO393153 MZS393153 MPW393153 MGA393153 LWE393153 LMI393153 LCM393153 KSQ393153 KIU393153 JYY393153 JPC393153 JFG393153 IVK393153 ILO393153 IBS393153 HRW393153 HIA393153 GYE393153 GOI393153 GEM393153 FUQ393153 FKU393153 FAY393153 ERC393153 EHG393153 DXK393153 DNO393153 DDS393153 CTW393153 CKA393153 CAE393153 BQI393153 BGM393153 AWQ393153 AMU393153 ACY393153 TC393153 JG393153 K393154 WVS327617 WLW327617 WCA327617 VSE327617 VII327617 UYM327617 UOQ327617 UEU327617 TUY327617 TLC327617 TBG327617 SRK327617 SHO327617 RXS327617 RNW327617 REA327617 QUE327617 QKI327617 QAM327617 PQQ327617 PGU327617 OWY327617 ONC327617 ODG327617 NTK327617 NJO327617 MZS327617 MPW327617 MGA327617 LWE327617 LMI327617 LCM327617 KSQ327617 KIU327617 JYY327617 JPC327617 JFG327617 IVK327617 ILO327617 IBS327617 HRW327617 HIA327617 GYE327617 GOI327617 GEM327617 FUQ327617 FKU327617 FAY327617 ERC327617 EHG327617 DXK327617 DNO327617 DDS327617 CTW327617 CKA327617 CAE327617 BQI327617 BGM327617 AWQ327617 AMU327617 ACY327617 TC327617 JG327617 K327618 WVS262081 WLW262081 WCA262081 VSE262081 VII262081 UYM262081 UOQ262081 UEU262081 TUY262081 TLC262081 TBG262081 SRK262081 SHO262081 RXS262081 RNW262081 REA262081 QUE262081 QKI262081 QAM262081 PQQ262081 PGU262081 OWY262081 ONC262081 ODG262081 NTK262081 NJO262081 MZS262081 MPW262081 MGA262081 LWE262081 LMI262081 LCM262081 KSQ262081 KIU262081 JYY262081 JPC262081 JFG262081 IVK262081 ILO262081 IBS262081 HRW262081 HIA262081 GYE262081 GOI262081 GEM262081 FUQ262081 FKU262081 FAY262081 ERC262081 EHG262081 DXK262081 DNO262081 DDS262081 CTW262081 CKA262081 CAE262081 BQI262081 BGM262081 AWQ262081 AMU262081 ACY262081 TC262081 JG262081 K262082 WVS196545 WLW196545 WCA196545 VSE196545 VII196545 UYM196545 UOQ196545 UEU196545 TUY196545 TLC196545 TBG196545 SRK196545 SHO196545 RXS196545 RNW196545 REA196545 QUE196545 QKI196545 QAM196545 PQQ196545 PGU196545 OWY196545 ONC196545 ODG196545 NTK196545 NJO196545 MZS196545 MPW196545 MGA196545 LWE196545 LMI196545 LCM196545 KSQ196545 KIU196545 JYY196545 JPC196545 JFG196545 IVK196545 ILO196545 IBS196545 HRW196545 HIA196545 GYE196545 GOI196545 GEM196545 FUQ196545 FKU196545 FAY196545 ERC196545 EHG196545 DXK196545 DNO196545 DDS196545 CTW196545 CKA196545 CAE196545 BQI196545 BGM196545 AWQ196545 AMU196545 ACY196545 TC196545 JG196545 K196546 WVS131009 WLW131009 WCA131009 VSE131009 VII131009 UYM131009 UOQ131009 UEU131009 TUY131009 TLC131009 TBG131009 SRK131009 SHO131009 RXS131009 RNW131009 REA131009 QUE131009 QKI131009 QAM131009 PQQ131009 PGU131009 OWY131009 ONC131009 ODG131009 NTK131009 NJO131009 MZS131009 MPW131009 MGA131009 LWE131009 LMI131009 LCM131009 KSQ131009 KIU131009 JYY131009 JPC131009 JFG131009 IVK131009 ILO131009 IBS131009 HRW131009 HIA131009 GYE131009 GOI131009 GEM131009 FUQ131009 FKU131009 FAY131009 ERC131009 EHG131009 DXK131009 DNO131009 DDS131009 CTW131009 CKA131009 CAE131009 BQI131009 BGM131009 AWQ131009 AMU131009 ACY131009 TC131009 JG131009 K131010 WVS65473 WLW65473 WCA65473 VSE65473 VII65473 UYM65473 UOQ65473 UEU65473 TUY65473 TLC65473 TBG65473 SRK65473 SHO65473 RXS65473 RNW65473 REA65473 QUE65473 QKI65473 QAM65473 PQQ65473 PGU65473 OWY65473 ONC65473 ODG65473 NTK65473 NJO65473 MZS65473 MPW65473 MGA65473 LWE65473 LMI65473 LCM65473 KSQ65473 KIU65473 JYY65473 JPC65473 JFG65473 IVK65473 ILO65473 IBS65473 HRW65473 HIA65473 GYE65473 GOI65473 GEM65473 FUQ65473 FKU65473 FAY65473 ERC65473 EHG65473 DXK65473 DNO65473 DDS65473 CTW65473 CKA65473 CAE65473 BQI65473 BGM65473 AWQ65473 AMU65473 ACY65473 TC65473 JG65473 K65474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xr:uid="{2018D3A2-AFAE-4139-811B-BFC4EAB7944F}">
      <formula1>$S$97:$S$118</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6E65-BA94-4A51-97D5-57D76DBB4ECF}">
  <dimension ref="B1:Y119"/>
  <sheetViews>
    <sheetView showGridLines="0" showRowColHeaders="0" zoomScale="80" zoomScaleNormal="80" workbookViewId="0">
      <selection activeCell="W1" sqref="J1:W1048576"/>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6" width="17.6328125" style="6" hidden="1" customWidth="1"/>
    <col min="17" max="17" width="4.08984375" style="6" hidden="1" customWidth="1"/>
    <col min="18" max="19" width="18.90625" style="7" hidden="1" customWidth="1"/>
    <col min="20" max="20" width="20.453125" style="7" hidden="1" customWidth="1"/>
    <col min="21" max="21" width="17.36328125" style="7" hidden="1" customWidth="1"/>
    <col min="22" max="22" width="4.08984375" style="6" hidden="1" customWidth="1"/>
    <col min="23" max="23" width="153.6328125" style="6" hidden="1" customWidth="1"/>
    <col min="24" max="24" width="13.90625" style="6" customWidth="1"/>
    <col min="25" max="53" width="9.08984375" style="6" customWidth="1"/>
    <col min="54" max="257" width="8.90625" style="6"/>
    <col min="258" max="258" width="25.453125" style="6" customWidth="1"/>
    <col min="259" max="259" width="32.90625" style="6" customWidth="1"/>
    <col min="260" max="260" width="17.36328125" style="6" customWidth="1"/>
    <col min="261" max="261" width="17.08984375" style="6" customWidth="1"/>
    <col min="262" max="262" width="23.90625" style="6" customWidth="1"/>
    <col min="263" max="263" width="25.36328125" style="6" customWidth="1"/>
    <col min="264" max="264" width="19" style="6" customWidth="1"/>
    <col min="265" max="265" width="6.54296875" style="6" customWidth="1"/>
    <col min="266" max="281" width="0" style="6" hidden="1" customWidth="1"/>
    <col min="282" max="513" width="8.90625" style="6"/>
    <col min="514" max="514" width="25.453125" style="6" customWidth="1"/>
    <col min="515" max="515" width="32.90625" style="6" customWidth="1"/>
    <col min="516" max="516" width="17.36328125" style="6" customWidth="1"/>
    <col min="517" max="517" width="17.08984375" style="6" customWidth="1"/>
    <col min="518" max="518" width="23.90625" style="6" customWidth="1"/>
    <col min="519" max="519" width="25.36328125" style="6" customWidth="1"/>
    <col min="520" max="520" width="19" style="6" customWidth="1"/>
    <col min="521" max="521" width="6.54296875" style="6" customWidth="1"/>
    <col min="522" max="537" width="0" style="6" hidden="1" customWidth="1"/>
    <col min="538" max="769" width="8.90625" style="6"/>
    <col min="770" max="770" width="25.453125" style="6" customWidth="1"/>
    <col min="771" max="771" width="32.90625" style="6" customWidth="1"/>
    <col min="772" max="772" width="17.36328125" style="6" customWidth="1"/>
    <col min="773" max="773" width="17.08984375" style="6" customWidth="1"/>
    <col min="774" max="774" width="23.90625" style="6" customWidth="1"/>
    <col min="775" max="775" width="25.36328125" style="6" customWidth="1"/>
    <col min="776" max="776" width="19" style="6" customWidth="1"/>
    <col min="777" max="777" width="6.54296875" style="6" customWidth="1"/>
    <col min="778" max="793" width="0" style="6" hidden="1" customWidth="1"/>
    <col min="794" max="1025" width="8.90625" style="6"/>
    <col min="1026" max="1026" width="25.453125" style="6" customWidth="1"/>
    <col min="1027" max="1027" width="32.90625" style="6" customWidth="1"/>
    <col min="1028" max="1028" width="17.36328125" style="6" customWidth="1"/>
    <col min="1029" max="1029" width="17.08984375" style="6" customWidth="1"/>
    <col min="1030" max="1030" width="23.90625" style="6" customWidth="1"/>
    <col min="1031" max="1031" width="25.36328125" style="6" customWidth="1"/>
    <col min="1032" max="1032" width="19" style="6" customWidth="1"/>
    <col min="1033" max="1033" width="6.54296875" style="6" customWidth="1"/>
    <col min="1034" max="1049" width="0" style="6" hidden="1" customWidth="1"/>
    <col min="1050" max="1281" width="8.90625" style="6"/>
    <col min="1282" max="1282" width="25.453125" style="6" customWidth="1"/>
    <col min="1283" max="1283" width="32.90625" style="6" customWidth="1"/>
    <col min="1284" max="1284" width="17.36328125" style="6" customWidth="1"/>
    <col min="1285" max="1285" width="17.08984375" style="6" customWidth="1"/>
    <col min="1286" max="1286" width="23.90625" style="6" customWidth="1"/>
    <col min="1287" max="1287" width="25.36328125" style="6" customWidth="1"/>
    <col min="1288" max="1288" width="19" style="6" customWidth="1"/>
    <col min="1289" max="1289" width="6.54296875" style="6" customWidth="1"/>
    <col min="1290" max="1305" width="0" style="6" hidden="1" customWidth="1"/>
    <col min="1306" max="1537" width="8.90625" style="6"/>
    <col min="1538" max="1538" width="25.453125" style="6" customWidth="1"/>
    <col min="1539" max="1539" width="32.90625" style="6" customWidth="1"/>
    <col min="1540" max="1540" width="17.36328125" style="6" customWidth="1"/>
    <col min="1541" max="1541" width="17.08984375" style="6" customWidth="1"/>
    <col min="1542" max="1542" width="23.90625" style="6" customWidth="1"/>
    <col min="1543" max="1543" width="25.36328125" style="6" customWidth="1"/>
    <col min="1544" max="1544" width="19" style="6" customWidth="1"/>
    <col min="1545" max="1545" width="6.54296875" style="6" customWidth="1"/>
    <col min="1546" max="1561" width="0" style="6" hidden="1" customWidth="1"/>
    <col min="1562" max="1793" width="8.90625" style="6"/>
    <col min="1794" max="1794" width="25.453125" style="6" customWidth="1"/>
    <col min="1795" max="1795" width="32.90625" style="6" customWidth="1"/>
    <col min="1796" max="1796" width="17.36328125" style="6" customWidth="1"/>
    <col min="1797" max="1797" width="17.08984375" style="6" customWidth="1"/>
    <col min="1798" max="1798" width="23.90625" style="6" customWidth="1"/>
    <col min="1799" max="1799" width="25.36328125" style="6" customWidth="1"/>
    <col min="1800" max="1800" width="19" style="6" customWidth="1"/>
    <col min="1801" max="1801" width="6.54296875" style="6" customWidth="1"/>
    <col min="1802" max="1817" width="0" style="6" hidden="1" customWidth="1"/>
    <col min="1818" max="2049" width="8.90625" style="6"/>
    <col min="2050" max="2050" width="25.453125" style="6" customWidth="1"/>
    <col min="2051" max="2051" width="32.90625" style="6" customWidth="1"/>
    <col min="2052" max="2052" width="17.36328125" style="6" customWidth="1"/>
    <col min="2053" max="2053" width="17.08984375" style="6" customWidth="1"/>
    <col min="2054" max="2054" width="23.90625" style="6" customWidth="1"/>
    <col min="2055" max="2055" width="25.36328125" style="6" customWidth="1"/>
    <col min="2056" max="2056" width="19" style="6" customWidth="1"/>
    <col min="2057" max="2057" width="6.54296875" style="6" customWidth="1"/>
    <col min="2058" max="2073" width="0" style="6" hidden="1" customWidth="1"/>
    <col min="2074" max="2305" width="8.90625" style="6"/>
    <col min="2306" max="2306" width="25.453125" style="6" customWidth="1"/>
    <col min="2307" max="2307" width="32.90625" style="6" customWidth="1"/>
    <col min="2308" max="2308" width="17.36328125" style="6" customWidth="1"/>
    <col min="2309" max="2309" width="17.08984375" style="6" customWidth="1"/>
    <col min="2310" max="2310" width="23.90625" style="6" customWidth="1"/>
    <col min="2311" max="2311" width="25.36328125" style="6" customWidth="1"/>
    <col min="2312" max="2312" width="19" style="6" customWidth="1"/>
    <col min="2313" max="2313" width="6.54296875" style="6" customWidth="1"/>
    <col min="2314" max="2329" width="0" style="6" hidden="1" customWidth="1"/>
    <col min="2330" max="2561" width="8.90625" style="6"/>
    <col min="2562" max="2562" width="25.453125" style="6" customWidth="1"/>
    <col min="2563" max="2563" width="32.90625" style="6" customWidth="1"/>
    <col min="2564" max="2564" width="17.36328125" style="6" customWidth="1"/>
    <col min="2565" max="2565" width="17.08984375" style="6" customWidth="1"/>
    <col min="2566" max="2566" width="23.90625" style="6" customWidth="1"/>
    <col min="2567" max="2567" width="25.36328125" style="6" customWidth="1"/>
    <col min="2568" max="2568" width="19" style="6" customWidth="1"/>
    <col min="2569" max="2569" width="6.54296875" style="6" customWidth="1"/>
    <col min="2570" max="2585" width="0" style="6" hidden="1" customWidth="1"/>
    <col min="2586" max="2817" width="8.90625" style="6"/>
    <col min="2818" max="2818" width="25.453125" style="6" customWidth="1"/>
    <col min="2819" max="2819" width="32.90625" style="6" customWidth="1"/>
    <col min="2820" max="2820" width="17.36328125" style="6" customWidth="1"/>
    <col min="2821" max="2821" width="17.08984375" style="6" customWidth="1"/>
    <col min="2822" max="2822" width="23.90625" style="6" customWidth="1"/>
    <col min="2823" max="2823" width="25.36328125" style="6" customWidth="1"/>
    <col min="2824" max="2824" width="19" style="6" customWidth="1"/>
    <col min="2825" max="2825" width="6.54296875" style="6" customWidth="1"/>
    <col min="2826" max="2841" width="0" style="6" hidden="1" customWidth="1"/>
    <col min="2842" max="3073" width="8.90625" style="6"/>
    <col min="3074" max="3074" width="25.453125" style="6" customWidth="1"/>
    <col min="3075" max="3075" width="32.90625" style="6" customWidth="1"/>
    <col min="3076" max="3076" width="17.36328125" style="6" customWidth="1"/>
    <col min="3077" max="3077" width="17.08984375" style="6" customWidth="1"/>
    <col min="3078" max="3078" width="23.90625" style="6" customWidth="1"/>
    <col min="3079" max="3079" width="25.36328125" style="6" customWidth="1"/>
    <col min="3080" max="3080" width="19" style="6" customWidth="1"/>
    <col min="3081" max="3081" width="6.54296875" style="6" customWidth="1"/>
    <col min="3082" max="3097" width="0" style="6" hidden="1" customWidth="1"/>
    <col min="3098" max="3329" width="8.90625" style="6"/>
    <col min="3330" max="3330" width="25.453125" style="6" customWidth="1"/>
    <col min="3331" max="3331" width="32.90625" style="6" customWidth="1"/>
    <col min="3332" max="3332" width="17.36328125" style="6" customWidth="1"/>
    <col min="3333" max="3333" width="17.08984375" style="6" customWidth="1"/>
    <col min="3334" max="3334" width="23.90625" style="6" customWidth="1"/>
    <col min="3335" max="3335" width="25.36328125" style="6" customWidth="1"/>
    <col min="3336" max="3336" width="19" style="6" customWidth="1"/>
    <col min="3337" max="3337" width="6.54296875" style="6" customWidth="1"/>
    <col min="3338" max="3353" width="0" style="6" hidden="1" customWidth="1"/>
    <col min="3354" max="3585" width="8.90625" style="6"/>
    <col min="3586" max="3586" width="25.453125" style="6" customWidth="1"/>
    <col min="3587" max="3587" width="32.90625" style="6" customWidth="1"/>
    <col min="3588" max="3588" width="17.36328125" style="6" customWidth="1"/>
    <col min="3589" max="3589" width="17.08984375" style="6" customWidth="1"/>
    <col min="3590" max="3590" width="23.90625" style="6" customWidth="1"/>
    <col min="3591" max="3591" width="25.36328125" style="6" customWidth="1"/>
    <col min="3592" max="3592" width="19" style="6" customWidth="1"/>
    <col min="3593" max="3593" width="6.54296875" style="6" customWidth="1"/>
    <col min="3594" max="3609" width="0" style="6" hidden="1" customWidth="1"/>
    <col min="3610" max="3841" width="8.90625" style="6"/>
    <col min="3842" max="3842" width="25.453125" style="6" customWidth="1"/>
    <col min="3843" max="3843" width="32.90625" style="6" customWidth="1"/>
    <col min="3844" max="3844" width="17.36328125" style="6" customWidth="1"/>
    <col min="3845" max="3845" width="17.08984375" style="6" customWidth="1"/>
    <col min="3846" max="3846" width="23.90625" style="6" customWidth="1"/>
    <col min="3847" max="3847" width="25.36328125" style="6" customWidth="1"/>
    <col min="3848" max="3848" width="19" style="6" customWidth="1"/>
    <col min="3849" max="3849" width="6.54296875" style="6" customWidth="1"/>
    <col min="3850" max="3865" width="0" style="6" hidden="1" customWidth="1"/>
    <col min="3866" max="4097" width="8.90625" style="6"/>
    <col min="4098" max="4098" width="25.453125" style="6" customWidth="1"/>
    <col min="4099" max="4099" width="32.90625" style="6" customWidth="1"/>
    <col min="4100" max="4100" width="17.36328125" style="6" customWidth="1"/>
    <col min="4101" max="4101" width="17.08984375" style="6" customWidth="1"/>
    <col min="4102" max="4102" width="23.90625" style="6" customWidth="1"/>
    <col min="4103" max="4103" width="25.36328125" style="6" customWidth="1"/>
    <col min="4104" max="4104" width="19" style="6" customWidth="1"/>
    <col min="4105" max="4105" width="6.54296875" style="6" customWidth="1"/>
    <col min="4106" max="4121" width="0" style="6" hidden="1" customWidth="1"/>
    <col min="4122" max="4353" width="8.90625" style="6"/>
    <col min="4354" max="4354" width="25.453125" style="6" customWidth="1"/>
    <col min="4355" max="4355" width="32.90625" style="6" customWidth="1"/>
    <col min="4356" max="4356" width="17.36328125" style="6" customWidth="1"/>
    <col min="4357" max="4357" width="17.08984375" style="6" customWidth="1"/>
    <col min="4358" max="4358" width="23.90625" style="6" customWidth="1"/>
    <col min="4359" max="4359" width="25.36328125" style="6" customWidth="1"/>
    <col min="4360" max="4360" width="19" style="6" customWidth="1"/>
    <col min="4361" max="4361" width="6.54296875" style="6" customWidth="1"/>
    <col min="4362" max="4377" width="0" style="6" hidden="1" customWidth="1"/>
    <col min="4378" max="4609" width="8.90625" style="6"/>
    <col min="4610" max="4610" width="25.453125" style="6" customWidth="1"/>
    <col min="4611" max="4611" width="32.90625" style="6" customWidth="1"/>
    <col min="4612" max="4612" width="17.36328125" style="6" customWidth="1"/>
    <col min="4613" max="4613" width="17.08984375" style="6" customWidth="1"/>
    <col min="4614" max="4614" width="23.90625" style="6" customWidth="1"/>
    <col min="4615" max="4615" width="25.36328125" style="6" customWidth="1"/>
    <col min="4616" max="4616" width="19" style="6" customWidth="1"/>
    <col min="4617" max="4617" width="6.54296875" style="6" customWidth="1"/>
    <col min="4618" max="4633" width="0" style="6" hidden="1" customWidth="1"/>
    <col min="4634" max="4865" width="8.90625" style="6"/>
    <col min="4866" max="4866" width="25.453125" style="6" customWidth="1"/>
    <col min="4867" max="4867" width="32.90625" style="6" customWidth="1"/>
    <col min="4868" max="4868" width="17.36328125" style="6" customWidth="1"/>
    <col min="4869" max="4869" width="17.08984375" style="6" customWidth="1"/>
    <col min="4870" max="4870" width="23.90625" style="6" customWidth="1"/>
    <col min="4871" max="4871" width="25.36328125" style="6" customWidth="1"/>
    <col min="4872" max="4872" width="19" style="6" customWidth="1"/>
    <col min="4873" max="4873" width="6.54296875" style="6" customWidth="1"/>
    <col min="4874" max="4889" width="0" style="6" hidden="1" customWidth="1"/>
    <col min="4890" max="5121" width="8.90625" style="6"/>
    <col min="5122" max="5122" width="25.453125" style="6" customWidth="1"/>
    <col min="5123" max="5123" width="32.90625" style="6" customWidth="1"/>
    <col min="5124" max="5124" width="17.36328125" style="6" customWidth="1"/>
    <col min="5125" max="5125" width="17.08984375" style="6" customWidth="1"/>
    <col min="5126" max="5126" width="23.90625" style="6" customWidth="1"/>
    <col min="5127" max="5127" width="25.36328125" style="6" customWidth="1"/>
    <col min="5128" max="5128" width="19" style="6" customWidth="1"/>
    <col min="5129" max="5129" width="6.54296875" style="6" customWidth="1"/>
    <col min="5130" max="5145" width="0" style="6" hidden="1" customWidth="1"/>
    <col min="5146" max="5377" width="8.90625" style="6"/>
    <col min="5378" max="5378" width="25.453125" style="6" customWidth="1"/>
    <col min="5379" max="5379" width="32.90625" style="6" customWidth="1"/>
    <col min="5380" max="5380" width="17.36328125" style="6" customWidth="1"/>
    <col min="5381" max="5381" width="17.08984375" style="6" customWidth="1"/>
    <col min="5382" max="5382" width="23.90625" style="6" customWidth="1"/>
    <col min="5383" max="5383" width="25.36328125" style="6" customWidth="1"/>
    <col min="5384" max="5384" width="19" style="6" customWidth="1"/>
    <col min="5385" max="5385" width="6.54296875" style="6" customWidth="1"/>
    <col min="5386" max="5401" width="0" style="6" hidden="1" customWidth="1"/>
    <col min="5402" max="5633" width="8.90625" style="6"/>
    <col min="5634" max="5634" width="25.453125" style="6" customWidth="1"/>
    <col min="5635" max="5635" width="32.90625" style="6" customWidth="1"/>
    <col min="5636" max="5636" width="17.36328125" style="6" customWidth="1"/>
    <col min="5637" max="5637" width="17.08984375" style="6" customWidth="1"/>
    <col min="5638" max="5638" width="23.90625" style="6" customWidth="1"/>
    <col min="5639" max="5639" width="25.36328125" style="6" customWidth="1"/>
    <col min="5640" max="5640" width="19" style="6" customWidth="1"/>
    <col min="5641" max="5641" width="6.54296875" style="6" customWidth="1"/>
    <col min="5642" max="5657" width="0" style="6" hidden="1" customWidth="1"/>
    <col min="5658" max="5889" width="8.90625" style="6"/>
    <col min="5890" max="5890" width="25.453125" style="6" customWidth="1"/>
    <col min="5891" max="5891" width="32.90625" style="6" customWidth="1"/>
    <col min="5892" max="5892" width="17.36328125" style="6" customWidth="1"/>
    <col min="5893" max="5893" width="17.08984375" style="6" customWidth="1"/>
    <col min="5894" max="5894" width="23.90625" style="6" customWidth="1"/>
    <col min="5895" max="5895" width="25.36328125" style="6" customWidth="1"/>
    <col min="5896" max="5896" width="19" style="6" customWidth="1"/>
    <col min="5897" max="5897" width="6.54296875" style="6" customWidth="1"/>
    <col min="5898" max="5913" width="0" style="6" hidden="1" customWidth="1"/>
    <col min="5914" max="6145" width="8.90625" style="6"/>
    <col min="6146" max="6146" width="25.453125" style="6" customWidth="1"/>
    <col min="6147" max="6147" width="32.90625" style="6" customWidth="1"/>
    <col min="6148" max="6148" width="17.36328125" style="6" customWidth="1"/>
    <col min="6149" max="6149" width="17.08984375" style="6" customWidth="1"/>
    <col min="6150" max="6150" width="23.90625" style="6" customWidth="1"/>
    <col min="6151" max="6151" width="25.36328125" style="6" customWidth="1"/>
    <col min="6152" max="6152" width="19" style="6" customWidth="1"/>
    <col min="6153" max="6153" width="6.54296875" style="6" customWidth="1"/>
    <col min="6154" max="6169" width="0" style="6" hidden="1" customWidth="1"/>
    <col min="6170" max="6401" width="8.90625" style="6"/>
    <col min="6402" max="6402" width="25.453125" style="6" customWidth="1"/>
    <col min="6403" max="6403" width="32.90625" style="6" customWidth="1"/>
    <col min="6404" max="6404" width="17.36328125" style="6" customWidth="1"/>
    <col min="6405" max="6405" width="17.08984375" style="6" customWidth="1"/>
    <col min="6406" max="6406" width="23.90625" style="6" customWidth="1"/>
    <col min="6407" max="6407" width="25.36328125" style="6" customWidth="1"/>
    <col min="6408" max="6408" width="19" style="6" customWidth="1"/>
    <col min="6409" max="6409" width="6.54296875" style="6" customWidth="1"/>
    <col min="6410" max="6425" width="0" style="6" hidden="1" customWidth="1"/>
    <col min="6426" max="6657" width="8.90625" style="6"/>
    <col min="6658" max="6658" width="25.453125" style="6" customWidth="1"/>
    <col min="6659" max="6659" width="32.90625" style="6" customWidth="1"/>
    <col min="6660" max="6660" width="17.36328125" style="6" customWidth="1"/>
    <col min="6661" max="6661" width="17.08984375" style="6" customWidth="1"/>
    <col min="6662" max="6662" width="23.90625" style="6" customWidth="1"/>
    <col min="6663" max="6663" width="25.36328125" style="6" customWidth="1"/>
    <col min="6664" max="6664" width="19" style="6" customWidth="1"/>
    <col min="6665" max="6665" width="6.54296875" style="6" customWidth="1"/>
    <col min="6666" max="6681" width="0" style="6" hidden="1" customWidth="1"/>
    <col min="6682" max="6913" width="8.90625" style="6"/>
    <col min="6914" max="6914" width="25.453125" style="6" customWidth="1"/>
    <col min="6915" max="6915" width="32.90625" style="6" customWidth="1"/>
    <col min="6916" max="6916" width="17.36328125" style="6" customWidth="1"/>
    <col min="6917" max="6917" width="17.08984375" style="6" customWidth="1"/>
    <col min="6918" max="6918" width="23.90625" style="6" customWidth="1"/>
    <col min="6919" max="6919" width="25.36328125" style="6" customWidth="1"/>
    <col min="6920" max="6920" width="19" style="6" customWidth="1"/>
    <col min="6921" max="6921" width="6.54296875" style="6" customWidth="1"/>
    <col min="6922" max="6937" width="0" style="6" hidden="1" customWidth="1"/>
    <col min="6938" max="7169" width="8.90625" style="6"/>
    <col min="7170" max="7170" width="25.453125" style="6" customWidth="1"/>
    <col min="7171" max="7171" width="32.90625" style="6" customWidth="1"/>
    <col min="7172" max="7172" width="17.36328125" style="6" customWidth="1"/>
    <col min="7173" max="7173" width="17.08984375" style="6" customWidth="1"/>
    <col min="7174" max="7174" width="23.90625" style="6" customWidth="1"/>
    <col min="7175" max="7175" width="25.36328125" style="6" customWidth="1"/>
    <col min="7176" max="7176" width="19" style="6" customWidth="1"/>
    <col min="7177" max="7177" width="6.54296875" style="6" customWidth="1"/>
    <col min="7178" max="7193" width="0" style="6" hidden="1" customWidth="1"/>
    <col min="7194" max="7425" width="8.90625" style="6"/>
    <col min="7426" max="7426" width="25.453125" style="6" customWidth="1"/>
    <col min="7427" max="7427" width="32.90625" style="6" customWidth="1"/>
    <col min="7428" max="7428" width="17.36328125" style="6" customWidth="1"/>
    <col min="7429" max="7429" width="17.08984375" style="6" customWidth="1"/>
    <col min="7430" max="7430" width="23.90625" style="6" customWidth="1"/>
    <col min="7431" max="7431" width="25.36328125" style="6" customWidth="1"/>
    <col min="7432" max="7432" width="19" style="6" customWidth="1"/>
    <col min="7433" max="7433" width="6.54296875" style="6" customWidth="1"/>
    <col min="7434" max="7449" width="0" style="6" hidden="1" customWidth="1"/>
    <col min="7450" max="7681" width="8.90625" style="6"/>
    <col min="7682" max="7682" width="25.453125" style="6" customWidth="1"/>
    <col min="7683" max="7683" width="32.90625" style="6" customWidth="1"/>
    <col min="7684" max="7684" width="17.36328125" style="6" customWidth="1"/>
    <col min="7685" max="7685" width="17.08984375" style="6" customWidth="1"/>
    <col min="7686" max="7686" width="23.90625" style="6" customWidth="1"/>
    <col min="7687" max="7687" width="25.36328125" style="6" customWidth="1"/>
    <col min="7688" max="7688" width="19" style="6" customWidth="1"/>
    <col min="7689" max="7689" width="6.54296875" style="6" customWidth="1"/>
    <col min="7690" max="7705" width="0" style="6" hidden="1" customWidth="1"/>
    <col min="7706" max="7937" width="8.90625" style="6"/>
    <col min="7938" max="7938" width="25.453125" style="6" customWidth="1"/>
    <col min="7939" max="7939" width="32.90625" style="6" customWidth="1"/>
    <col min="7940" max="7940" width="17.36328125" style="6" customWidth="1"/>
    <col min="7941" max="7941" width="17.08984375" style="6" customWidth="1"/>
    <col min="7942" max="7942" width="23.90625" style="6" customWidth="1"/>
    <col min="7943" max="7943" width="25.36328125" style="6" customWidth="1"/>
    <col min="7944" max="7944" width="19" style="6" customWidth="1"/>
    <col min="7945" max="7945" width="6.54296875" style="6" customWidth="1"/>
    <col min="7946" max="7961" width="0" style="6" hidden="1" customWidth="1"/>
    <col min="7962" max="8193" width="8.90625" style="6"/>
    <col min="8194" max="8194" width="25.453125" style="6" customWidth="1"/>
    <col min="8195" max="8195" width="32.90625" style="6" customWidth="1"/>
    <col min="8196" max="8196" width="17.36328125" style="6" customWidth="1"/>
    <col min="8197" max="8197" width="17.08984375" style="6" customWidth="1"/>
    <col min="8198" max="8198" width="23.90625" style="6" customWidth="1"/>
    <col min="8199" max="8199" width="25.36328125" style="6" customWidth="1"/>
    <col min="8200" max="8200" width="19" style="6" customWidth="1"/>
    <col min="8201" max="8201" width="6.54296875" style="6" customWidth="1"/>
    <col min="8202" max="8217" width="0" style="6" hidden="1" customWidth="1"/>
    <col min="8218" max="8449" width="8.90625" style="6"/>
    <col min="8450" max="8450" width="25.453125" style="6" customWidth="1"/>
    <col min="8451" max="8451" width="32.90625" style="6" customWidth="1"/>
    <col min="8452" max="8452" width="17.36328125" style="6" customWidth="1"/>
    <col min="8453" max="8453" width="17.08984375" style="6" customWidth="1"/>
    <col min="8454" max="8454" width="23.90625" style="6" customWidth="1"/>
    <col min="8455" max="8455" width="25.36328125" style="6" customWidth="1"/>
    <col min="8456" max="8456" width="19" style="6" customWidth="1"/>
    <col min="8457" max="8457" width="6.54296875" style="6" customWidth="1"/>
    <col min="8458" max="8473" width="0" style="6" hidden="1" customWidth="1"/>
    <col min="8474" max="8705" width="8.90625" style="6"/>
    <col min="8706" max="8706" width="25.453125" style="6" customWidth="1"/>
    <col min="8707" max="8707" width="32.90625" style="6" customWidth="1"/>
    <col min="8708" max="8708" width="17.36328125" style="6" customWidth="1"/>
    <col min="8709" max="8709" width="17.08984375" style="6" customWidth="1"/>
    <col min="8710" max="8710" width="23.90625" style="6" customWidth="1"/>
    <col min="8711" max="8711" width="25.36328125" style="6" customWidth="1"/>
    <col min="8712" max="8712" width="19" style="6" customWidth="1"/>
    <col min="8713" max="8713" width="6.54296875" style="6" customWidth="1"/>
    <col min="8714" max="8729" width="0" style="6" hidden="1" customWidth="1"/>
    <col min="8730" max="8961" width="8.90625" style="6"/>
    <col min="8962" max="8962" width="25.453125" style="6" customWidth="1"/>
    <col min="8963" max="8963" width="32.90625" style="6" customWidth="1"/>
    <col min="8964" max="8964" width="17.36328125" style="6" customWidth="1"/>
    <col min="8965" max="8965" width="17.08984375" style="6" customWidth="1"/>
    <col min="8966" max="8966" width="23.90625" style="6" customWidth="1"/>
    <col min="8967" max="8967" width="25.36328125" style="6" customWidth="1"/>
    <col min="8968" max="8968" width="19" style="6" customWidth="1"/>
    <col min="8969" max="8969" width="6.54296875" style="6" customWidth="1"/>
    <col min="8970" max="8985" width="0" style="6" hidden="1" customWidth="1"/>
    <col min="8986" max="9217" width="8.90625" style="6"/>
    <col min="9218" max="9218" width="25.453125" style="6" customWidth="1"/>
    <col min="9219" max="9219" width="32.90625" style="6" customWidth="1"/>
    <col min="9220" max="9220" width="17.36328125" style="6" customWidth="1"/>
    <col min="9221" max="9221" width="17.08984375" style="6" customWidth="1"/>
    <col min="9222" max="9222" width="23.90625" style="6" customWidth="1"/>
    <col min="9223" max="9223" width="25.36328125" style="6" customWidth="1"/>
    <col min="9224" max="9224" width="19" style="6" customWidth="1"/>
    <col min="9225" max="9225" width="6.54296875" style="6" customWidth="1"/>
    <col min="9226" max="9241" width="0" style="6" hidden="1" customWidth="1"/>
    <col min="9242" max="9473" width="8.90625" style="6"/>
    <col min="9474" max="9474" width="25.453125" style="6" customWidth="1"/>
    <col min="9475" max="9475" width="32.90625" style="6" customWidth="1"/>
    <col min="9476" max="9476" width="17.36328125" style="6" customWidth="1"/>
    <col min="9477" max="9477" width="17.08984375" style="6" customWidth="1"/>
    <col min="9478" max="9478" width="23.90625" style="6" customWidth="1"/>
    <col min="9479" max="9479" width="25.36328125" style="6" customWidth="1"/>
    <col min="9480" max="9480" width="19" style="6" customWidth="1"/>
    <col min="9481" max="9481" width="6.54296875" style="6" customWidth="1"/>
    <col min="9482" max="9497" width="0" style="6" hidden="1" customWidth="1"/>
    <col min="9498" max="9729" width="8.90625" style="6"/>
    <col min="9730" max="9730" width="25.453125" style="6" customWidth="1"/>
    <col min="9731" max="9731" width="32.90625" style="6" customWidth="1"/>
    <col min="9732" max="9732" width="17.36328125" style="6" customWidth="1"/>
    <col min="9733" max="9733" width="17.08984375" style="6" customWidth="1"/>
    <col min="9734" max="9734" width="23.90625" style="6" customWidth="1"/>
    <col min="9735" max="9735" width="25.36328125" style="6" customWidth="1"/>
    <col min="9736" max="9736" width="19" style="6" customWidth="1"/>
    <col min="9737" max="9737" width="6.54296875" style="6" customWidth="1"/>
    <col min="9738" max="9753" width="0" style="6" hidden="1" customWidth="1"/>
    <col min="9754" max="9985" width="8.90625" style="6"/>
    <col min="9986" max="9986" width="25.453125" style="6" customWidth="1"/>
    <col min="9987" max="9987" width="32.90625" style="6" customWidth="1"/>
    <col min="9988" max="9988" width="17.36328125" style="6" customWidth="1"/>
    <col min="9989" max="9989" width="17.08984375" style="6" customWidth="1"/>
    <col min="9990" max="9990" width="23.90625" style="6" customWidth="1"/>
    <col min="9991" max="9991" width="25.36328125" style="6" customWidth="1"/>
    <col min="9992" max="9992" width="19" style="6" customWidth="1"/>
    <col min="9993" max="9993" width="6.54296875" style="6" customWidth="1"/>
    <col min="9994" max="10009" width="0" style="6" hidden="1" customWidth="1"/>
    <col min="10010" max="10241" width="8.90625" style="6"/>
    <col min="10242" max="10242" width="25.453125" style="6" customWidth="1"/>
    <col min="10243" max="10243" width="32.90625" style="6" customWidth="1"/>
    <col min="10244" max="10244" width="17.36328125" style="6" customWidth="1"/>
    <col min="10245" max="10245" width="17.08984375" style="6" customWidth="1"/>
    <col min="10246" max="10246" width="23.90625" style="6" customWidth="1"/>
    <col min="10247" max="10247" width="25.36328125" style="6" customWidth="1"/>
    <col min="10248" max="10248" width="19" style="6" customWidth="1"/>
    <col min="10249" max="10249" width="6.54296875" style="6" customWidth="1"/>
    <col min="10250" max="10265" width="0" style="6" hidden="1" customWidth="1"/>
    <col min="10266" max="10497" width="8.90625" style="6"/>
    <col min="10498" max="10498" width="25.453125" style="6" customWidth="1"/>
    <col min="10499" max="10499" width="32.90625" style="6" customWidth="1"/>
    <col min="10500" max="10500" width="17.36328125" style="6" customWidth="1"/>
    <col min="10501" max="10501" width="17.08984375" style="6" customWidth="1"/>
    <col min="10502" max="10502" width="23.90625" style="6" customWidth="1"/>
    <col min="10503" max="10503" width="25.36328125" style="6" customWidth="1"/>
    <col min="10504" max="10504" width="19" style="6" customWidth="1"/>
    <col min="10505" max="10505" width="6.54296875" style="6" customWidth="1"/>
    <col min="10506" max="10521" width="0" style="6" hidden="1" customWidth="1"/>
    <col min="10522" max="10753" width="8.90625" style="6"/>
    <col min="10754" max="10754" width="25.453125" style="6" customWidth="1"/>
    <col min="10755" max="10755" width="32.90625" style="6" customWidth="1"/>
    <col min="10756" max="10756" width="17.36328125" style="6" customWidth="1"/>
    <col min="10757" max="10757" width="17.08984375" style="6" customWidth="1"/>
    <col min="10758" max="10758" width="23.90625" style="6" customWidth="1"/>
    <col min="10759" max="10759" width="25.36328125" style="6" customWidth="1"/>
    <col min="10760" max="10760" width="19" style="6" customWidth="1"/>
    <col min="10761" max="10761" width="6.54296875" style="6" customWidth="1"/>
    <col min="10762" max="10777" width="0" style="6" hidden="1" customWidth="1"/>
    <col min="10778" max="11009" width="8.90625" style="6"/>
    <col min="11010" max="11010" width="25.453125" style="6" customWidth="1"/>
    <col min="11011" max="11011" width="32.90625" style="6" customWidth="1"/>
    <col min="11012" max="11012" width="17.36328125" style="6" customWidth="1"/>
    <col min="11013" max="11013" width="17.08984375" style="6" customWidth="1"/>
    <col min="11014" max="11014" width="23.90625" style="6" customWidth="1"/>
    <col min="11015" max="11015" width="25.36328125" style="6" customWidth="1"/>
    <col min="11016" max="11016" width="19" style="6" customWidth="1"/>
    <col min="11017" max="11017" width="6.54296875" style="6" customWidth="1"/>
    <col min="11018" max="11033" width="0" style="6" hidden="1" customWidth="1"/>
    <col min="11034" max="11265" width="8.90625" style="6"/>
    <col min="11266" max="11266" width="25.453125" style="6" customWidth="1"/>
    <col min="11267" max="11267" width="32.90625" style="6" customWidth="1"/>
    <col min="11268" max="11268" width="17.36328125" style="6" customWidth="1"/>
    <col min="11269" max="11269" width="17.08984375" style="6" customWidth="1"/>
    <col min="11270" max="11270" width="23.90625" style="6" customWidth="1"/>
    <col min="11271" max="11271" width="25.36328125" style="6" customWidth="1"/>
    <col min="11272" max="11272" width="19" style="6" customWidth="1"/>
    <col min="11273" max="11273" width="6.54296875" style="6" customWidth="1"/>
    <col min="11274" max="11289" width="0" style="6" hidden="1" customWidth="1"/>
    <col min="11290" max="11521" width="8.90625" style="6"/>
    <col min="11522" max="11522" width="25.453125" style="6" customWidth="1"/>
    <col min="11523" max="11523" width="32.90625" style="6" customWidth="1"/>
    <col min="11524" max="11524" width="17.36328125" style="6" customWidth="1"/>
    <col min="11525" max="11525" width="17.08984375" style="6" customWidth="1"/>
    <col min="11526" max="11526" width="23.90625" style="6" customWidth="1"/>
    <col min="11527" max="11527" width="25.36328125" style="6" customWidth="1"/>
    <col min="11528" max="11528" width="19" style="6" customWidth="1"/>
    <col min="11529" max="11529" width="6.54296875" style="6" customWidth="1"/>
    <col min="11530" max="11545" width="0" style="6" hidden="1" customWidth="1"/>
    <col min="11546" max="11777" width="8.90625" style="6"/>
    <col min="11778" max="11778" width="25.453125" style="6" customWidth="1"/>
    <col min="11779" max="11779" width="32.90625" style="6" customWidth="1"/>
    <col min="11780" max="11780" width="17.36328125" style="6" customWidth="1"/>
    <col min="11781" max="11781" width="17.08984375" style="6" customWidth="1"/>
    <col min="11782" max="11782" width="23.90625" style="6" customWidth="1"/>
    <col min="11783" max="11783" width="25.36328125" style="6" customWidth="1"/>
    <col min="11784" max="11784" width="19" style="6" customWidth="1"/>
    <col min="11785" max="11785" width="6.54296875" style="6" customWidth="1"/>
    <col min="11786" max="11801" width="0" style="6" hidden="1" customWidth="1"/>
    <col min="11802" max="12033" width="8.90625" style="6"/>
    <col min="12034" max="12034" width="25.453125" style="6" customWidth="1"/>
    <col min="12035" max="12035" width="32.90625" style="6" customWidth="1"/>
    <col min="12036" max="12036" width="17.36328125" style="6" customWidth="1"/>
    <col min="12037" max="12037" width="17.08984375" style="6" customWidth="1"/>
    <col min="12038" max="12038" width="23.90625" style="6" customWidth="1"/>
    <col min="12039" max="12039" width="25.36328125" style="6" customWidth="1"/>
    <col min="12040" max="12040" width="19" style="6" customWidth="1"/>
    <col min="12041" max="12041" width="6.54296875" style="6" customWidth="1"/>
    <col min="12042" max="12057" width="0" style="6" hidden="1" customWidth="1"/>
    <col min="12058" max="12289" width="8.90625" style="6"/>
    <col min="12290" max="12290" width="25.453125" style="6" customWidth="1"/>
    <col min="12291" max="12291" width="32.90625" style="6" customWidth="1"/>
    <col min="12292" max="12292" width="17.36328125" style="6" customWidth="1"/>
    <col min="12293" max="12293" width="17.08984375" style="6" customWidth="1"/>
    <col min="12294" max="12294" width="23.90625" style="6" customWidth="1"/>
    <col min="12295" max="12295" width="25.36328125" style="6" customWidth="1"/>
    <col min="12296" max="12296" width="19" style="6" customWidth="1"/>
    <col min="12297" max="12297" width="6.54296875" style="6" customWidth="1"/>
    <col min="12298" max="12313" width="0" style="6" hidden="1" customWidth="1"/>
    <col min="12314" max="12545" width="8.90625" style="6"/>
    <col min="12546" max="12546" width="25.453125" style="6" customWidth="1"/>
    <col min="12547" max="12547" width="32.90625" style="6" customWidth="1"/>
    <col min="12548" max="12548" width="17.36328125" style="6" customWidth="1"/>
    <col min="12549" max="12549" width="17.08984375" style="6" customWidth="1"/>
    <col min="12550" max="12550" width="23.90625" style="6" customWidth="1"/>
    <col min="12551" max="12551" width="25.36328125" style="6" customWidth="1"/>
    <col min="12552" max="12552" width="19" style="6" customWidth="1"/>
    <col min="12553" max="12553" width="6.54296875" style="6" customWidth="1"/>
    <col min="12554" max="12569" width="0" style="6" hidden="1" customWidth="1"/>
    <col min="12570" max="12801" width="8.90625" style="6"/>
    <col min="12802" max="12802" width="25.453125" style="6" customWidth="1"/>
    <col min="12803" max="12803" width="32.90625" style="6" customWidth="1"/>
    <col min="12804" max="12804" width="17.36328125" style="6" customWidth="1"/>
    <col min="12805" max="12805" width="17.08984375" style="6" customWidth="1"/>
    <col min="12806" max="12806" width="23.90625" style="6" customWidth="1"/>
    <col min="12807" max="12807" width="25.36328125" style="6" customWidth="1"/>
    <col min="12808" max="12808" width="19" style="6" customWidth="1"/>
    <col min="12809" max="12809" width="6.54296875" style="6" customWidth="1"/>
    <col min="12810" max="12825" width="0" style="6" hidden="1" customWidth="1"/>
    <col min="12826" max="13057" width="8.90625" style="6"/>
    <col min="13058" max="13058" width="25.453125" style="6" customWidth="1"/>
    <col min="13059" max="13059" width="32.90625" style="6" customWidth="1"/>
    <col min="13060" max="13060" width="17.36328125" style="6" customWidth="1"/>
    <col min="13061" max="13061" width="17.08984375" style="6" customWidth="1"/>
    <col min="13062" max="13062" width="23.90625" style="6" customWidth="1"/>
    <col min="13063" max="13063" width="25.36328125" style="6" customWidth="1"/>
    <col min="13064" max="13064" width="19" style="6" customWidth="1"/>
    <col min="13065" max="13065" width="6.54296875" style="6" customWidth="1"/>
    <col min="13066" max="13081" width="0" style="6" hidden="1" customWidth="1"/>
    <col min="13082" max="13313" width="8.90625" style="6"/>
    <col min="13314" max="13314" width="25.453125" style="6" customWidth="1"/>
    <col min="13315" max="13315" width="32.90625" style="6" customWidth="1"/>
    <col min="13316" max="13316" width="17.36328125" style="6" customWidth="1"/>
    <col min="13317" max="13317" width="17.08984375" style="6" customWidth="1"/>
    <col min="13318" max="13318" width="23.90625" style="6" customWidth="1"/>
    <col min="13319" max="13319" width="25.36328125" style="6" customWidth="1"/>
    <col min="13320" max="13320" width="19" style="6" customWidth="1"/>
    <col min="13321" max="13321" width="6.54296875" style="6" customWidth="1"/>
    <col min="13322" max="13337" width="0" style="6" hidden="1" customWidth="1"/>
    <col min="13338" max="13569" width="8.90625" style="6"/>
    <col min="13570" max="13570" width="25.453125" style="6" customWidth="1"/>
    <col min="13571" max="13571" width="32.90625" style="6" customWidth="1"/>
    <col min="13572" max="13572" width="17.36328125" style="6" customWidth="1"/>
    <col min="13573" max="13573" width="17.08984375" style="6" customWidth="1"/>
    <col min="13574" max="13574" width="23.90625" style="6" customWidth="1"/>
    <col min="13575" max="13575" width="25.36328125" style="6" customWidth="1"/>
    <col min="13576" max="13576" width="19" style="6" customWidth="1"/>
    <col min="13577" max="13577" width="6.54296875" style="6" customWidth="1"/>
    <col min="13578" max="13593" width="0" style="6" hidden="1" customWidth="1"/>
    <col min="13594" max="13825" width="8.90625" style="6"/>
    <col min="13826" max="13826" width="25.453125" style="6" customWidth="1"/>
    <col min="13827" max="13827" width="32.90625" style="6" customWidth="1"/>
    <col min="13828" max="13828" width="17.36328125" style="6" customWidth="1"/>
    <col min="13829" max="13829" width="17.08984375" style="6" customWidth="1"/>
    <col min="13830" max="13830" width="23.90625" style="6" customWidth="1"/>
    <col min="13831" max="13831" width="25.36328125" style="6" customWidth="1"/>
    <col min="13832" max="13832" width="19" style="6" customWidth="1"/>
    <col min="13833" max="13833" width="6.54296875" style="6" customWidth="1"/>
    <col min="13834" max="13849" width="0" style="6" hidden="1" customWidth="1"/>
    <col min="13850" max="14081" width="8.90625" style="6"/>
    <col min="14082" max="14082" width="25.453125" style="6" customWidth="1"/>
    <col min="14083" max="14083" width="32.90625" style="6" customWidth="1"/>
    <col min="14084" max="14084" width="17.36328125" style="6" customWidth="1"/>
    <col min="14085" max="14085" width="17.08984375" style="6" customWidth="1"/>
    <col min="14086" max="14086" width="23.90625" style="6" customWidth="1"/>
    <col min="14087" max="14087" width="25.36328125" style="6" customWidth="1"/>
    <col min="14088" max="14088" width="19" style="6" customWidth="1"/>
    <col min="14089" max="14089" width="6.54296875" style="6" customWidth="1"/>
    <col min="14090" max="14105" width="0" style="6" hidden="1" customWidth="1"/>
    <col min="14106" max="14337" width="8.90625" style="6"/>
    <col min="14338" max="14338" width="25.453125" style="6" customWidth="1"/>
    <col min="14339" max="14339" width="32.90625" style="6" customWidth="1"/>
    <col min="14340" max="14340" width="17.36328125" style="6" customWidth="1"/>
    <col min="14341" max="14341" width="17.08984375" style="6" customWidth="1"/>
    <col min="14342" max="14342" width="23.90625" style="6" customWidth="1"/>
    <col min="14343" max="14343" width="25.36328125" style="6" customWidth="1"/>
    <col min="14344" max="14344" width="19" style="6" customWidth="1"/>
    <col min="14345" max="14345" width="6.54296875" style="6" customWidth="1"/>
    <col min="14346" max="14361" width="0" style="6" hidden="1" customWidth="1"/>
    <col min="14362" max="14593" width="8.90625" style="6"/>
    <col min="14594" max="14594" width="25.453125" style="6" customWidth="1"/>
    <col min="14595" max="14595" width="32.90625" style="6" customWidth="1"/>
    <col min="14596" max="14596" width="17.36328125" style="6" customWidth="1"/>
    <col min="14597" max="14597" width="17.08984375" style="6" customWidth="1"/>
    <col min="14598" max="14598" width="23.90625" style="6" customWidth="1"/>
    <col min="14599" max="14599" width="25.36328125" style="6" customWidth="1"/>
    <col min="14600" max="14600" width="19" style="6" customWidth="1"/>
    <col min="14601" max="14601" width="6.54296875" style="6" customWidth="1"/>
    <col min="14602" max="14617" width="0" style="6" hidden="1" customWidth="1"/>
    <col min="14618" max="14849" width="8.90625" style="6"/>
    <col min="14850" max="14850" width="25.453125" style="6" customWidth="1"/>
    <col min="14851" max="14851" width="32.90625" style="6" customWidth="1"/>
    <col min="14852" max="14852" width="17.36328125" style="6" customWidth="1"/>
    <col min="14853" max="14853" width="17.08984375" style="6" customWidth="1"/>
    <col min="14854" max="14854" width="23.90625" style="6" customWidth="1"/>
    <col min="14855" max="14855" width="25.36328125" style="6" customWidth="1"/>
    <col min="14856" max="14856" width="19" style="6" customWidth="1"/>
    <col min="14857" max="14857" width="6.54296875" style="6" customWidth="1"/>
    <col min="14858" max="14873" width="0" style="6" hidden="1" customWidth="1"/>
    <col min="14874" max="15105" width="8.90625" style="6"/>
    <col min="15106" max="15106" width="25.453125" style="6" customWidth="1"/>
    <col min="15107" max="15107" width="32.90625" style="6" customWidth="1"/>
    <col min="15108" max="15108" width="17.36328125" style="6" customWidth="1"/>
    <col min="15109" max="15109" width="17.08984375" style="6" customWidth="1"/>
    <col min="15110" max="15110" width="23.90625" style="6" customWidth="1"/>
    <col min="15111" max="15111" width="25.36328125" style="6" customWidth="1"/>
    <col min="15112" max="15112" width="19" style="6" customWidth="1"/>
    <col min="15113" max="15113" width="6.54296875" style="6" customWidth="1"/>
    <col min="15114" max="15129" width="0" style="6" hidden="1" customWidth="1"/>
    <col min="15130" max="15361" width="8.90625" style="6"/>
    <col min="15362" max="15362" width="25.453125" style="6" customWidth="1"/>
    <col min="15363" max="15363" width="32.90625" style="6" customWidth="1"/>
    <col min="15364" max="15364" width="17.36328125" style="6" customWidth="1"/>
    <col min="15365" max="15365" width="17.08984375" style="6" customWidth="1"/>
    <col min="15366" max="15366" width="23.90625" style="6" customWidth="1"/>
    <col min="15367" max="15367" width="25.36328125" style="6" customWidth="1"/>
    <col min="15368" max="15368" width="19" style="6" customWidth="1"/>
    <col min="15369" max="15369" width="6.54296875" style="6" customWidth="1"/>
    <col min="15370" max="15385" width="0" style="6" hidden="1" customWidth="1"/>
    <col min="15386" max="15617" width="8.90625" style="6"/>
    <col min="15618" max="15618" width="25.453125" style="6" customWidth="1"/>
    <col min="15619" max="15619" width="32.90625" style="6" customWidth="1"/>
    <col min="15620" max="15620" width="17.36328125" style="6" customWidth="1"/>
    <col min="15621" max="15621" width="17.08984375" style="6" customWidth="1"/>
    <col min="15622" max="15622" width="23.90625" style="6" customWidth="1"/>
    <col min="15623" max="15623" width="25.36328125" style="6" customWidth="1"/>
    <col min="15624" max="15624" width="19" style="6" customWidth="1"/>
    <col min="15625" max="15625" width="6.54296875" style="6" customWidth="1"/>
    <col min="15626" max="15641" width="0" style="6" hidden="1" customWidth="1"/>
    <col min="15642" max="15873" width="8.90625" style="6"/>
    <col min="15874" max="15874" width="25.453125" style="6" customWidth="1"/>
    <col min="15875" max="15875" width="32.90625" style="6" customWidth="1"/>
    <col min="15876" max="15876" width="17.36328125" style="6" customWidth="1"/>
    <col min="15877" max="15877" width="17.08984375" style="6" customWidth="1"/>
    <col min="15878" max="15878" width="23.90625" style="6" customWidth="1"/>
    <col min="15879" max="15879" width="25.36328125" style="6" customWidth="1"/>
    <col min="15880" max="15880" width="19" style="6" customWidth="1"/>
    <col min="15881" max="15881" width="6.54296875" style="6" customWidth="1"/>
    <col min="15882" max="15897" width="0" style="6" hidden="1" customWidth="1"/>
    <col min="15898" max="16129" width="8.90625" style="6"/>
    <col min="16130" max="16130" width="25.453125" style="6" customWidth="1"/>
    <col min="16131" max="16131" width="32.90625" style="6" customWidth="1"/>
    <col min="16132" max="16132" width="17.36328125" style="6" customWidth="1"/>
    <col min="16133" max="16133" width="17.08984375" style="6" customWidth="1"/>
    <col min="16134" max="16134" width="23.90625" style="6" customWidth="1"/>
    <col min="16135" max="16135" width="25.36328125" style="6" customWidth="1"/>
    <col min="16136" max="16136" width="19" style="6" customWidth="1"/>
    <col min="16137" max="16137" width="6.54296875" style="6" customWidth="1"/>
    <col min="16138" max="16153" width="0" style="6" hidden="1" customWidth="1"/>
    <col min="16154" max="16384" width="8.90625" style="6"/>
  </cols>
  <sheetData>
    <row r="1" spans="2:25" ht="42.75" customHeight="1" thickBot="1" x14ac:dyDescent="0.3">
      <c r="B1" s="386" t="s">
        <v>0</v>
      </c>
      <c r="C1" s="387"/>
      <c r="D1" s="387"/>
      <c r="E1" s="1" t="s">
        <v>1</v>
      </c>
      <c r="F1" s="2" t="str">
        <f>K98</f>
        <v>October</v>
      </c>
      <c r="G1" s="2">
        <f>K97</f>
        <v>2019</v>
      </c>
      <c r="H1" s="3"/>
      <c r="I1" s="182"/>
      <c r="J1" s="129"/>
      <c r="K1" s="129"/>
      <c r="L1" s="129"/>
      <c r="M1" s="130"/>
      <c r="N1" s="130"/>
      <c r="O1" s="130"/>
      <c r="P1" s="130"/>
      <c r="Q1" s="130"/>
      <c r="R1" s="131"/>
      <c r="S1" s="131"/>
      <c r="T1" s="131"/>
      <c r="U1" s="131"/>
      <c r="V1" s="130"/>
      <c r="W1" s="130"/>
    </row>
    <row r="2" spans="2:25" ht="8.25" customHeight="1" thickBot="1" x14ac:dyDescent="0.3">
      <c r="B2" s="8"/>
      <c r="C2" s="9"/>
      <c r="D2" s="9"/>
      <c r="E2" s="9"/>
      <c r="F2" s="9"/>
      <c r="G2" s="9"/>
      <c r="H2" s="9"/>
      <c r="I2" s="183"/>
    </row>
    <row r="3" spans="2:25" ht="20.25" customHeight="1" x14ac:dyDescent="0.25">
      <c r="B3" s="10" t="s">
        <v>2</v>
      </c>
      <c r="C3" s="388" t="s">
        <v>3</v>
      </c>
      <c r="D3" s="388"/>
      <c r="E3" s="388"/>
      <c r="F3" s="11" t="s">
        <v>4</v>
      </c>
      <c r="G3" s="388" t="s">
        <v>5</v>
      </c>
      <c r="H3" s="389"/>
      <c r="I3" s="183"/>
    </row>
    <row r="4" spans="2:25" ht="62.25" customHeight="1" thickBot="1" x14ac:dyDescent="0.3">
      <c r="B4" s="12" t="s">
        <v>8</v>
      </c>
      <c r="C4" s="390" t="s">
        <v>9</v>
      </c>
      <c r="D4" s="391"/>
      <c r="E4" s="391"/>
      <c r="F4" s="180" t="s">
        <v>122</v>
      </c>
      <c r="G4" s="391" t="s">
        <v>123</v>
      </c>
      <c r="H4" s="392"/>
      <c r="I4" s="184"/>
    </row>
    <row r="5" spans="2:25" ht="20.25" customHeight="1" x14ac:dyDescent="0.25">
      <c r="B5" s="9"/>
      <c r="C5" s="9"/>
      <c r="D5" s="9"/>
      <c r="E5" s="9"/>
      <c r="F5" s="9"/>
      <c r="G5" s="9"/>
      <c r="H5" s="9"/>
      <c r="I5" s="183"/>
    </row>
    <row r="6" spans="2:25" ht="24" customHeight="1" x14ac:dyDescent="0.25">
      <c r="B6" s="393" t="s">
        <v>24</v>
      </c>
      <c r="C6" s="393"/>
      <c r="D6" s="393"/>
      <c r="E6" s="393"/>
      <c r="F6" s="394" t="str">
        <f>CONCATENATE(F1," 1, ",G1)</f>
        <v>October 1, 2019</v>
      </c>
      <c r="G6" s="394" t="e">
        <f>CONCATENATE(#REF!," 1, ",#REF!)</f>
        <v>#REF!</v>
      </c>
      <c r="H6" s="28"/>
      <c r="I6" s="183"/>
    </row>
    <row r="7" spans="2:25" ht="24" customHeight="1" x14ac:dyDescent="0.25">
      <c r="B7" s="383" t="s">
        <v>124</v>
      </c>
      <c r="C7" s="383"/>
      <c r="D7" s="383"/>
      <c r="E7" s="383"/>
      <c r="F7" s="35">
        <f>K101</f>
        <v>593</v>
      </c>
      <c r="G7" s="36" t="s">
        <v>27</v>
      </c>
      <c r="H7" s="36"/>
      <c r="I7" s="185"/>
    </row>
    <row r="8" spans="2:25" ht="24" customHeight="1" x14ac:dyDescent="0.25">
      <c r="B8" s="373" t="s">
        <v>128</v>
      </c>
      <c r="C8" s="373"/>
      <c r="D8" s="373"/>
      <c r="E8" s="373"/>
      <c r="F8" s="373"/>
      <c r="G8" s="373"/>
      <c r="H8" s="373"/>
      <c r="I8" s="186"/>
    </row>
    <row r="9" spans="2:25" ht="24" customHeight="1" x14ac:dyDescent="0.25">
      <c r="B9" s="373" t="s">
        <v>33</v>
      </c>
      <c r="C9" s="373"/>
      <c r="D9" s="373"/>
      <c r="E9" s="373"/>
      <c r="F9" s="373"/>
      <c r="G9" s="373"/>
      <c r="H9" s="373"/>
      <c r="I9" s="186"/>
    </row>
    <row r="10" spans="2:25" ht="24" customHeight="1" x14ac:dyDescent="0.25">
      <c r="B10" s="372" t="s">
        <v>36</v>
      </c>
      <c r="C10" s="372"/>
      <c r="D10" s="384" t="str">
        <f>CONCATENATE("The ",F1," ",G1," Average is")</f>
        <v>The October 2019 Average is</v>
      </c>
      <c r="E10" s="384"/>
      <c r="F10" s="384"/>
      <c r="G10" s="43">
        <f>K102</f>
        <v>542</v>
      </c>
      <c r="H10" s="44" t="s">
        <v>37</v>
      </c>
      <c r="I10" s="187"/>
    </row>
    <row r="11" spans="2:25" ht="24" customHeight="1" x14ac:dyDescent="0.25">
      <c r="B11" s="385" t="s">
        <v>39</v>
      </c>
      <c r="C11" s="385"/>
      <c r="D11" s="385"/>
      <c r="E11" s="385"/>
      <c r="F11" s="385"/>
      <c r="G11" s="385"/>
      <c r="H11" s="385"/>
      <c r="I11" s="188"/>
      <c r="X11" s="47"/>
      <c r="Y11" s="47"/>
    </row>
    <row r="12" spans="2:25" ht="24" customHeight="1" x14ac:dyDescent="0.25">
      <c r="B12" s="373" t="s">
        <v>129</v>
      </c>
      <c r="C12" s="373"/>
      <c r="D12" s="373"/>
      <c r="E12" s="373"/>
      <c r="F12" s="35">
        <f>K101</f>
        <v>593</v>
      </c>
      <c r="G12" s="36" t="s">
        <v>27</v>
      </c>
      <c r="I12" s="185"/>
      <c r="X12" s="47"/>
      <c r="Y12" s="47"/>
    </row>
    <row r="13" spans="2:25" ht="24" customHeight="1" x14ac:dyDescent="0.25">
      <c r="B13" s="373" t="s">
        <v>44</v>
      </c>
      <c r="C13" s="373"/>
      <c r="D13" s="373"/>
      <c r="E13" s="373"/>
      <c r="F13" s="373"/>
      <c r="G13" s="373"/>
      <c r="H13" s="373"/>
      <c r="I13" s="186"/>
      <c r="X13" s="47"/>
      <c r="Y13" s="47"/>
    </row>
    <row r="14" spans="2:25" ht="24" customHeight="1" x14ac:dyDescent="0.25">
      <c r="B14" s="373" t="s">
        <v>47</v>
      </c>
      <c r="C14" s="373"/>
      <c r="D14" s="373"/>
      <c r="E14" s="373"/>
      <c r="F14" s="373"/>
      <c r="G14" s="373"/>
      <c r="H14" s="373"/>
      <c r="I14" s="186"/>
      <c r="X14" s="47"/>
      <c r="Y14" s="47"/>
    </row>
    <row r="15" spans="2:25" ht="24" customHeight="1" x14ac:dyDescent="0.25">
      <c r="B15" s="380" t="s">
        <v>50</v>
      </c>
      <c r="C15" s="381"/>
      <c r="D15" s="381"/>
      <c r="E15" s="381"/>
      <c r="F15" s="381"/>
      <c r="G15" s="381"/>
      <c r="H15" s="381"/>
      <c r="I15" s="189"/>
      <c r="X15" s="47"/>
      <c r="Y15" s="47"/>
    </row>
    <row r="16" spans="2:25" ht="24" customHeight="1" thickBot="1" x14ac:dyDescent="0.3">
      <c r="B16" s="382" t="s">
        <v>53</v>
      </c>
      <c r="C16" s="381"/>
      <c r="D16" s="381"/>
      <c r="E16" s="381"/>
      <c r="F16" s="381"/>
      <c r="G16" s="381"/>
      <c r="H16" s="381"/>
      <c r="I16" s="190"/>
      <c r="X16" s="47"/>
      <c r="Y16" s="47"/>
    </row>
    <row r="17" spans="2:25" ht="43.5" customHeight="1" thickBot="1" x14ac:dyDescent="0.3">
      <c r="B17" s="365" t="s">
        <v>127</v>
      </c>
      <c r="C17" s="366"/>
      <c r="D17" s="366"/>
      <c r="E17" s="366"/>
      <c r="F17" s="366"/>
      <c r="G17" s="366"/>
      <c r="H17" s="367"/>
      <c r="I17" s="191"/>
      <c r="X17" s="47"/>
      <c r="Y17" s="47"/>
    </row>
    <row r="18" spans="2:25" ht="40.5" customHeight="1" thickBot="1" x14ac:dyDescent="0.3">
      <c r="B18" s="362" t="s">
        <v>57</v>
      </c>
      <c r="C18" s="363"/>
      <c r="D18" s="363"/>
      <c r="E18" s="363"/>
      <c r="F18" s="363"/>
      <c r="G18" s="363"/>
      <c r="H18" s="364"/>
      <c r="I18" s="183"/>
      <c r="X18" s="47"/>
      <c r="Y18" s="47"/>
    </row>
    <row r="19" spans="2:25" ht="56.25" customHeight="1" thickBot="1" x14ac:dyDescent="0.3">
      <c r="B19" s="65" t="s">
        <v>58</v>
      </c>
      <c r="C19" s="66" t="s">
        <v>59</v>
      </c>
      <c r="D19" s="67" t="s">
        <v>60</v>
      </c>
      <c r="E19" s="67" t="s">
        <v>61</v>
      </c>
      <c r="F19" s="67" t="s">
        <v>62</v>
      </c>
      <c r="G19" s="376" t="s">
        <v>63</v>
      </c>
      <c r="H19" s="377"/>
      <c r="I19" s="192"/>
      <c r="X19" s="47"/>
      <c r="Y19" s="47"/>
    </row>
    <row r="20" spans="2:25" ht="21.75" customHeight="1" x14ac:dyDescent="0.3">
      <c r="B20" s="69">
        <v>302.01</v>
      </c>
      <c r="C20" s="70" t="s">
        <v>64</v>
      </c>
      <c r="D20" s="71">
        <v>3.75</v>
      </c>
      <c r="E20" s="72">
        <v>0</v>
      </c>
      <c r="F20" s="73">
        <f t="shared" ref="F20:F30" si="0">D20+E20</f>
        <v>3.75</v>
      </c>
      <c r="G20" s="378">
        <f t="shared" ref="G20:G30" si="1">IF((ABS(($K$102-$K$101)*F20/100))&gt;0.1, ($K$102-$K$101)*F20/100, 0)</f>
        <v>-1.913</v>
      </c>
      <c r="H20" s="379" t="e">
        <f>IF((ABS((J102-J101)*E20/100))&gt;0.1, (J102-J101)*E20/100, 0)</f>
        <v>#VALUE!</v>
      </c>
      <c r="I20" s="193"/>
      <c r="X20" s="47"/>
      <c r="Y20" s="47"/>
    </row>
    <row r="21" spans="2:25" ht="21.75" customHeight="1" x14ac:dyDescent="0.3">
      <c r="B21" s="75" t="s">
        <v>65</v>
      </c>
      <c r="C21" s="76" t="s">
        <v>130</v>
      </c>
      <c r="D21" s="77">
        <v>6.85</v>
      </c>
      <c r="E21" s="77">
        <v>1</v>
      </c>
      <c r="F21" s="78">
        <f t="shared" si="0"/>
        <v>7.85</v>
      </c>
      <c r="G21" s="374">
        <f t="shared" si="1"/>
        <v>-4.0039999999999996</v>
      </c>
      <c r="H21" s="375" t="e">
        <f>IF((ABS((#REF!-J102)*E21/100))&gt;0.1, (#REF!-J102)*E21/100, 0)</f>
        <v>#REF!</v>
      </c>
      <c r="I21" s="193"/>
    </row>
    <row r="22" spans="2:25" ht="21.75" customHeight="1" x14ac:dyDescent="0.3">
      <c r="B22" s="75" t="s">
        <v>67</v>
      </c>
      <c r="C22" s="76" t="s">
        <v>131</v>
      </c>
      <c r="D22" s="77">
        <v>6.85</v>
      </c>
      <c r="E22" s="77">
        <v>1</v>
      </c>
      <c r="F22" s="78">
        <f t="shared" si="0"/>
        <v>7.85</v>
      </c>
      <c r="G22" s="374">
        <f t="shared" si="1"/>
        <v>-4.0039999999999996</v>
      </c>
      <c r="H22" s="375" t="e">
        <f>IF((ABS((#REF!-#REF!)*E22/100))&gt;0.1, (#REF!-#REF!)*E22/100, 0)</f>
        <v>#REF!</v>
      </c>
      <c r="I22" s="193"/>
    </row>
    <row r="23" spans="2:25" ht="21.75" customHeight="1" x14ac:dyDescent="0.3">
      <c r="B23" s="75" t="s">
        <v>69</v>
      </c>
      <c r="C23" s="76" t="s">
        <v>132</v>
      </c>
      <c r="D23" s="77">
        <v>6.85</v>
      </c>
      <c r="E23" s="77">
        <v>1</v>
      </c>
      <c r="F23" s="78">
        <f t="shared" si="0"/>
        <v>7.85</v>
      </c>
      <c r="G23" s="374">
        <f t="shared" si="1"/>
        <v>-4.0039999999999996</v>
      </c>
      <c r="H23" s="375" t="e">
        <f>IF((ABS((#REF!-#REF!)*E23/100))&gt;0.1, (#REF!-#REF!)*E23/100, 0)</f>
        <v>#REF!</v>
      </c>
      <c r="I23" s="193"/>
    </row>
    <row r="24" spans="2:25" ht="21.75" customHeight="1" x14ac:dyDescent="0.3">
      <c r="B24" s="75" t="s">
        <v>71</v>
      </c>
      <c r="C24" s="76" t="s">
        <v>133</v>
      </c>
      <c r="D24" s="77">
        <v>6.85</v>
      </c>
      <c r="E24" s="77">
        <v>1</v>
      </c>
      <c r="F24" s="78">
        <f t="shared" si="0"/>
        <v>7.85</v>
      </c>
      <c r="G24" s="374">
        <f t="shared" si="1"/>
        <v>-4.0039999999999996</v>
      </c>
      <c r="H24" s="375" t="e">
        <f>IF((ABS((#REF!-#REF!)*E24/100))&gt;0.1, (#REF!-#REF!)*E24/100, 0)</f>
        <v>#REF!</v>
      </c>
      <c r="I24" s="193"/>
    </row>
    <row r="25" spans="2:25" ht="21.75" customHeight="1" x14ac:dyDescent="0.3">
      <c r="B25" s="75" t="s">
        <v>73</v>
      </c>
      <c r="C25" s="76" t="s">
        <v>134</v>
      </c>
      <c r="D25" s="77">
        <v>8.25</v>
      </c>
      <c r="E25" s="77">
        <v>1</v>
      </c>
      <c r="F25" s="79">
        <f t="shared" si="0"/>
        <v>9.25</v>
      </c>
      <c r="G25" s="374">
        <f t="shared" si="1"/>
        <v>-4.718</v>
      </c>
      <c r="H25" s="375" t="e">
        <f>IF((ABS((#REF!-#REF!)*E25/100))&gt;0.1, (#REF!-#REF!)*E25/100, 0)</f>
        <v>#REF!</v>
      </c>
      <c r="I25" s="193"/>
    </row>
    <row r="26" spans="2:25" ht="21.75" customHeight="1" x14ac:dyDescent="0.3">
      <c r="B26" s="75" t="s">
        <v>75</v>
      </c>
      <c r="C26" s="76" t="s">
        <v>76</v>
      </c>
      <c r="D26" s="77">
        <v>6.2</v>
      </c>
      <c r="E26" s="77">
        <v>1</v>
      </c>
      <c r="F26" s="79">
        <f t="shared" si="0"/>
        <v>7.2</v>
      </c>
      <c r="G26" s="374">
        <f t="shared" si="1"/>
        <v>-3.6720000000000002</v>
      </c>
      <c r="H26" s="375" t="e">
        <f>IF((ABS((#REF!-#REF!)*E26/100))&gt;0.1, (#REF!-#REF!)*E26/100, 0)</f>
        <v>#REF!</v>
      </c>
      <c r="I26" s="193"/>
    </row>
    <row r="27" spans="2:25" ht="21.75" customHeight="1" x14ac:dyDescent="0.3">
      <c r="B27" s="75" t="s">
        <v>77</v>
      </c>
      <c r="C27" s="76" t="s">
        <v>78</v>
      </c>
      <c r="D27" s="77">
        <v>5.5</v>
      </c>
      <c r="E27" s="77">
        <v>1</v>
      </c>
      <c r="F27" s="78">
        <f t="shared" si="0"/>
        <v>6.5</v>
      </c>
      <c r="G27" s="374">
        <f t="shared" si="1"/>
        <v>-3.3149999999999999</v>
      </c>
      <c r="H27" s="375" t="e">
        <f>IF((ABS((#REF!-#REF!)*E27/100))&gt;0.1, (#REF!-#REF!)*E27/100, 0)</f>
        <v>#REF!</v>
      </c>
      <c r="I27" s="193"/>
      <c r="J27" s="6"/>
      <c r="K27" s="6"/>
      <c r="L27" s="6"/>
      <c r="R27" s="6"/>
      <c r="S27" s="6"/>
      <c r="T27" s="6"/>
      <c r="U27" s="6"/>
    </row>
    <row r="28" spans="2:25" ht="21.75" customHeight="1" x14ac:dyDescent="0.3">
      <c r="B28" s="75" t="s">
        <v>79</v>
      </c>
      <c r="C28" s="76" t="s">
        <v>80</v>
      </c>
      <c r="D28" s="77">
        <v>4.9000000000000004</v>
      </c>
      <c r="E28" s="77">
        <v>1</v>
      </c>
      <c r="F28" s="78">
        <f t="shared" si="0"/>
        <v>5.9</v>
      </c>
      <c r="G28" s="374">
        <f t="shared" si="1"/>
        <v>-3.0089999999999999</v>
      </c>
      <c r="H28" s="375" t="e">
        <f>IF((ABS((#REF!-#REF!)*E28/100))&gt;0.1, (#REF!-#REF!)*E28/100, 0)</f>
        <v>#REF!</v>
      </c>
      <c r="I28" s="193"/>
      <c r="J28" s="6"/>
      <c r="K28" s="6"/>
      <c r="L28" s="6"/>
      <c r="R28" s="6"/>
      <c r="S28" s="6"/>
      <c r="T28" s="6"/>
      <c r="U28" s="6"/>
    </row>
    <row r="29" spans="2:25" ht="21.75" customHeight="1" x14ac:dyDescent="0.3">
      <c r="B29" s="75" t="s">
        <v>81</v>
      </c>
      <c r="C29" s="76" t="s">
        <v>82</v>
      </c>
      <c r="D29" s="77">
        <v>4.5</v>
      </c>
      <c r="E29" s="81">
        <v>1</v>
      </c>
      <c r="F29" s="78">
        <f t="shared" si="0"/>
        <v>5.5</v>
      </c>
      <c r="G29" s="374">
        <f t="shared" si="1"/>
        <v>-2.8050000000000002</v>
      </c>
      <c r="H29" s="375" t="e">
        <f>IF((ABS((#REF!-#REF!)*E29/100))&gt;0.1, (#REF!-#REF!)*E29/100, 0)</f>
        <v>#REF!</v>
      </c>
      <c r="I29" s="193"/>
      <c r="J29" s="6"/>
      <c r="K29" s="6"/>
      <c r="L29" s="6"/>
      <c r="R29" s="6"/>
      <c r="S29" s="6"/>
      <c r="T29" s="6"/>
      <c r="U29" s="6"/>
    </row>
    <row r="30" spans="2:25" ht="21.75" customHeight="1" thickBot="1" x14ac:dyDescent="0.35">
      <c r="B30" s="82" t="s">
        <v>83</v>
      </c>
      <c r="C30" s="83" t="s">
        <v>84</v>
      </c>
      <c r="D30" s="84">
        <v>6.7</v>
      </c>
      <c r="E30" s="85">
        <v>1</v>
      </c>
      <c r="F30" s="86">
        <f t="shared" si="0"/>
        <v>7.7</v>
      </c>
      <c r="G30" s="370">
        <f t="shared" si="1"/>
        <v>-3.927</v>
      </c>
      <c r="H30" s="371" t="e">
        <f>IF((ABS((#REF!-#REF!)*E30/100))&gt;0.1, (#REF!-#REF!)*E30/100, 0)</f>
        <v>#REF!</v>
      </c>
      <c r="I30" s="193"/>
      <c r="J30" s="6"/>
      <c r="K30" s="6"/>
      <c r="L30" s="6"/>
      <c r="R30" s="6"/>
      <c r="S30" s="6"/>
      <c r="T30" s="6"/>
      <c r="U30" s="6"/>
    </row>
    <row r="31" spans="2:25" ht="21.75" customHeight="1" x14ac:dyDescent="0.3">
      <c r="B31" s="87"/>
      <c r="C31" s="88"/>
      <c r="D31" s="89"/>
      <c r="E31" s="90"/>
      <c r="F31" s="91"/>
      <c r="G31" s="181"/>
      <c r="H31" s="181"/>
      <c r="I31" s="193"/>
      <c r="J31" s="6"/>
      <c r="K31" s="6"/>
      <c r="L31" s="6"/>
      <c r="R31" s="6"/>
      <c r="S31" s="6"/>
      <c r="T31" s="6"/>
      <c r="U31" s="6"/>
    </row>
    <row r="32" spans="2:25" ht="21.75" customHeight="1" x14ac:dyDescent="0.3">
      <c r="B32" s="372" t="s">
        <v>85</v>
      </c>
      <c r="C32" s="372"/>
      <c r="D32" s="89"/>
      <c r="E32" s="90"/>
      <c r="F32" s="91"/>
      <c r="G32" s="181"/>
      <c r="H32" s="181"/>
      <c r="I32" s="193"/>
      <c r="J32" s="6"/>
      <c r="K32" s="6"/>
      <c r="L32" s="6"/>
      <c r="R32" s="6"/>
      <c r="S32" s="6"/>
      <c r="T32" s="6"/>
      <c r="U32" s="6"/>
    </row>
    <row r="33" spans="2:24" ht="21.75" customHeight="1" x14ac:dyDescent="0.3">
      <c r="B33" s="373" t="s">
        <v>86</v>
      </c>
      <c r="C33" s="373"/>
      <c r="D33" s="373"/>
      <c r="E33" s="373"/>
      <c r="F33" s="373"/>
      <c r="G33" s="373"/>
      <c r="H33" s="373"/>
      <c r="I33" s="193"/>
      <c r="J33" s="6"/>
      <c r="K33" s="6"/>
      <c r="L33" s="6"/>
      <c r="R33" s="6"/>
      <c r="S33" s="6"/>
      <c r="T33" s="6"/>
      <c r="U33" s="6"/>
    </row>
    <row r="34" spans="2:24" ht="21.75" customHeight="1" x14ac:dyDescent="0.3">
      <c r="B34" s="373" t="s">
        <v>87</v>
      </c>
      <c r="C34" s="373"/>
      <c r="D34" s="373"/>
      <c r="E34" s="373"/>
      <c r="F34" s="373"/>
      <c r="G34" s="373"/>
      <c r="H34" s="373"/>
      <c r="I34" s="193"/>
      <c r="J34" s="6"/>
      <c r="K34" s="6"/>
      <c r="L34" s="6"/>
      <c r="R34" s="6"/>
      <c r="S34" s="6"/>
      <c r="T34" s="6"/>
      <c r="U34" s="6"/>
    </row>
    <row r="35" spans="2:24" ht="21.75" customHeight="1" x14ac:dyDescent="0.3">
      <c r="B35" s="373" t="s">
        <v>88</v>
      </c>
      <c r="C35" s="373"/>
      <c r="D35" s="373"/>
      <c r="E35" s="373"/>
      <c r="F35" s="373"/>
      <c r="G35" s="373"/>
      <c r="H35" s="373"/>
      <c r="I35" s="193"/>
      <c r="J35" s="6"/>
      <c r="K35" s="6"/>
      <c r="L35" s="6"/>
      <c r="R35" s="6"/>
      <c r="S35" s="6"/>
      <c r="T35" s="6"/>
      <c r="U35" s="6"/>
    </row>
    <row r="36" spans="2:24" ht="21.75" customHeight="1" x14ac:dyDescent="0.3">
      <c r="B36" s="373" t="s">
        <v>89</v>
      </c>
      <c r="C36" s="373"/>
      <c r="D36" s="373"/>
      <c r="E36" s="373"/>
      <c r="F36" s="373"/>
      <c r="G36" s="373"/>
      <c r="H36" s="373"/>
      <c r="I36" s="193"/>
      <c r="J36" s="6"/>
      <c r="K36" s="6"/>
      <c r="L36" s="6"/>
      <c r="R36" s="6"/>
      <c r="S36" s="6"/>
      <c r="T36" s="6"/>
      <c r="U36" s="6"/>
    </row>
    <row r="37" spans="2:24" ht="21.75" customHeight="1" x14ac:dyDescent="0.3">
      <c r="B37" s="93" t="s">
        <v>90</v>
      </c>
      <c r="C37" s="94" t="str">
        <f>K107</f>
        <v>September 2018</v>
      </c>
      <c r="D37" s="360" t="s">
        <v>91</v>
      </c>
      <c r="E37" s="360"/>
      <c r="F37" s="95">
        <f>K108</f>
        <v>302.39999999999998</v>
      </c>
      <c r="G37" s="93"/>
      <c r="H37" s="93"/>
      <c r="I37" s="193"/>
      <c r="J37" s="6"/>
      <c r="K37" s="6"/>
      <c r="L37" s="6"/>
      <c r="R37" s="6"/>
      <c r="S37" s="6"/>
      <c r="T37" s="6"/>
      <c r="U37" s="6"/>
    </row>
    <row r="38" spans="2:24" ht="21.75" customHeight="1" x14ac:dyDescent="0.3">
      <c r="B38" s="93"/>
      <c r="C38" s="94"/>
      <c r="D38" s="177"/>
      <c r="E38" s="177"/>
      <c r="F38" s="95"/>
      <c r="G38" s="93"/>
      <c r="H38" s="93"/>
      <c r="I38" s="193"/>
      <c r="J38" s="6"/>
      <c r="K38" s="6"/>
      <c r="L38" s="6"/>
      <c r="R38" s="6"/>
      <c r="S38" s="6"/>
      <c r="T38" s="6"/>
      <c r="U38" s="6"/>
    </row>
    <row r="39" spans="2:24" ht="21.75" customHeight="1" x14ac:dyDescent="0.3">
      <c r="B39" s="361" t="s">
        <v>92</v>
      </c>
      <c r="C39" s="361"/>
      <c r="D39" s="361"/>
      <c r="E39" s="199">
        <f>K105</f>
        <v>43678</v>
      </c>
      <c r="F39" s="97" t="s">
        <v>93</v>
      </c>
      <c r="G39" s="157">
        <f>K106</f>
        <v>313.3</v>
      </c>
      <c r="H39" s="93"/>
      <c r="I39" s="193"/>
      <c r="J39" s="6"/>
      <c r="K39" s="6"/>
      <c r="L39" s="6"/>
      <c r="R39" s="6"/>
      <c r="S39" s="6"/>
      <c r="T39" s="6"/>
      <c r="U39" s="6"/>
    </row>
    <row r="40" spans="2:24" ht="21.75" customHeight="1" thickBot="1" x14ac:dyDescent="0.35">
      <c r="B40" s="93"/>
      <c r="C40" s="93"/>
      <c r="D40" s="93"/>
      <c r="E40" s="93"/>
      <c r="F40" s="93"/>
      <c r="G40" s="93"/>
      <c r="H40" s="93"/>
      <c r="I40" s="193"/>
      <c r="J40" s="6"/>
      <c r="K40" s="6"/>
      <c r="L40" s="6"/>
      <c r="R40" s="6"/>
      <c r="S40" s="6"/>
      <c r="T40" s="6"/>
      <c r="U40" s="6"/>
    </row>
    <row r="41" spans="2:24" ht="40.5" customHeight="1" thickBot="1" x14ac:dyDescent="0.3">
      <c r="B41" s="362" t="s">
        <v>94</v>
      </c>
      <c r="C41" s="363"/>
      <c r="D41" s="363"/>
      <c r="E41" s="363"/>
      <c r="F41" s="363"/>
      <c r="G41" s="363"/>
      <c r="H41" s="364"/>
      <c r="I41" s="183"/>
      <c r="J41" s="6"/>
      <c r="K41" s="6"/>
      <c r="L41" s="6"/>
      <c r="R41" s="6"/>
      <c r="S41" s="6"/>
      <c r="T41" s="6"/>
      <c r="U41" s="6"/>
    </row>
    <row r="42" spans="2:24" ht="62.5" thickBot="1" x14ac:dyDescent="0.3">
      <c r="B42" s="65" t="s">
        <v>58</v>
      </c>
      <c r="C42" s="66" t="s">
        <v>59</v>
      </c>
      <c r="D42" s="67" t="s">
        <v>60</v>
      </c>
      <c r="E42" s="67" t="s">
        <v>95</v>
      </c>
      <c r="F42" s="67" t="s">
        <v>62</v>
      </c>
      <c r="G42" s="178" t="s">
        <v>96</v>
      </c>
      <c r="H42" s="179" t="s">
        <v>97</v>
      </c>
      <c r="I42" s="192"/>
      <c r="J42" s="6"/>
      <c r="K42" s="6"/>
      <c r="L42" s="6"/>
      <c r="R42" s="6"/>
      <c r="S42" s="6"/>
      <c r="T42" s="6"/>
      <c r="U42" s="6"/>
    </row>
    <row r="43" spans="2:24" ht="21.75" customHeight="1" x14ac:dyDescent="0.3">
      <c r="B43" s="69">
        <v>302.01</v>
      </c>
      <c r="C43" s="100" t="s">
        <v>64</v>
      </c>
      <c r="D43" s="71">
        <v>3.75</v>
      </c>
      <c r="E43" s="72">
        <v>0</v>
      </c>
      <c r="F43" s="73">
        <f>D43+E43</f>
        <v>3.75</v>
      </c>
      <c r="G43" s="101">
        <v>0.96250000000000002</v>
      </c>
      <c r="H43" s="102">
        <f t="shared" ref="H43:H53" si="2">(($K$106-$K$108)/$K$108)</f>
        <v>3.5999999999999997E-2</v>
      </c>
      <c r="I43" s="194"/>
      <c r="J43" s="104"/>
      <c r="K43" s="6"/>
      <c r="L43" s="6"/>
      <c r="R43" s="6"/>
      <c r="S43" s="6"/>
      <c r="T43" s="6"/>
      <c r="U43" s="6"/>
    </row>
    <row r="44" spans="2:24" ht="21.75" customHeight="1" x14ac:dyDescent="0.3">
      <c r="B44" s="75" t="s">
        <v>65</v>
      </c>
      <c r="C44" s="105" t="s">
        <v>66</v>
      </c>
      <c r="D44" s="77">
        <v>6.85</v>
      </c>
      <c r="E44" s="77">
        <v>1</v>
      </c>
      <c r="F44" s="78">
        <f t="shared" ref="F44:F53" si="3">D44+E44</f>
        <v>7.85</v>
      </c>
      <c r="G44" s="106">
        <v>0.92149999999999999</v>
      </c>
      <c r="H44" s="102">
        <f t="shared" si="2"/>
        <v>3.5999999999999997E-2</v>
      </c>
      <c r="I44" s="194"/>
      <c r="J44" s="6"/>
      <c r="K44" s="6"/>
      <c r="L44" s="6"/>
      <c r="R44" s="6"/>
      <c r="S44" s="6"/>
      <c r="T44" s="6"/>
      <c r="U44" s="6"/>
      <c r="W44" s="107"/>
      <c r="X44" s="107"/>
    </row>
    <row r="45" spans="2:24" ht="21.75" customHeight="1" x14ac:dyDescent="0.3">
      <c r="B45" s="75" t="s">
        <v>67</v>
      </c>
      <c r="C45" s="105" t="s">
        <v>68</v>
      </c>
      <c r="D45" s="77">
        <v>6.85</v>
      </c>
      <c r="E45" s="77">
        <v>1</v>
      </c>
      <c r="F45" s="78">
        <f t="shared" si="3"/>
        <v>7.85</v>
      </c>
      <c r="G45" s="106">
        <v>0.92149999999999999</v>
      </c>
      <c r="H45" s="102">
        <f t="shared" si="2"/>
        <v>3.5999999999999997E-2</v>
      </c>
      <c r="I45" s="194"/>
      <c r="J45" s="6"/>
      <c r="K45" s="6"/>
      <c r="L45" s="6"/>
      <c r="R45" s="6"/>
      <c r="S45" s="6"/>
      <c r="T45" s="6"/>
      <c r="U45" s="6"/>
    </row>
    <row r="46" spans="2:24" ht="21.75" customHeight="1" x14ac:dyDescent="0.3">
      <c r="B46" s="75" t="s">
        <v>69</v>
      </c>
      <c r="C46" s="105" t="s">
        <v>70</v>
      </c>
      <c r="D46" s="77">
        <v>6.85</v>
      </c>
      <c r="E46" s="77">
        <v>1</v>
      </c>
      <c r="F46" s="78">
        <f t="shared" si="3"/>
        <v>7.85</v>
      </c>
      <c r="G46" s="106">
        <v>0.92149999999999999</v>
      </c>
      <c r="H46" s="102">
        <f t="shared" si="2"/>
        <v>3.5999999999999997E-2</v>
      </c>
      <c r="I46" s="194"/>
      <c r="J46" s="6"/>
      <c r="K46" s="6"/>
      <c r="L46" s="6"/>
      <c r="R46" s="6"/>
      <c r="S46" s="6"/>
      <c r="T46" s="6"/>
      <c r="U46" s="6"/>
    </row>
    <row r="47" spans="2:24" ht="21.75" customHeight="1" x14ac:dyDescent="0.3">
      <c r="B47" s="75" t="s">
        <v>71</v>
      </c>
      <c r="C47" s="105" t="s">
        <v>72</v>
      </c>
      <c r="D47" s="77">
        <v>6.85</v>
      </c>
      <c r="E47" s="77">
        <v>1</v>
      </c>
      <c r="F47" s="78">
        <f t="shared" si="3"/>
        <v>7.85</v>
      </c>
      <c r="G47" s="106">
        <v>0.92149999999999999</v>
      </c>
      <c r="H47" s="102">
        <f t="shared" si="2"/>
        <v>3.5999999999999997E-2</v>
      </c>
      <c r="I47" s="194"/>
      <c r="J47" s="6"/>
      <c r="K47" s="6"/>
      <c r="L47" s="6"/>
      <c r="R47" s="6"/>
      <c r="S47" s="6"/>
      <c r="T47" s="6"/>
      <c r="U47" s="6"/>
    </row>
    <row r="48" spans="2:24" ht="21.75" customHeight="1" x14ac:dyDescent="0.3">
      <c r="B48" s="75" t="s">
        <v>73</v>
      </c>
      <c r="C48" s="105" t="s">
        <v>74</v>
      </c>
      <c r="D48" s="77">
        <v>8.25</v>
      </c>
      <c r="E48" s="77">
        <v>1</v>
      </c>
      <c r="F48" s="79">
        <f t="shared" si="3"/>
        <v>9.25</v>
      </c>
      <c r="G48" s="106">
        <v>0.90749999999999997</v>
      </c>
      <c r="H48" s="102">
        <f t="shared" si="2"/>
        <v>3.5999999999999997E-2</v>
      </c>
      <c r="I48" s="194"/>
      <c r="J48" s="6" t="s">
        <v>98</v>
      </c>
      <c r="K48" s="6"/>
      <c r="L48" s="6"/>
      <c r="R48" s="6"/>
      <c r="S48" s="6"/>
      <c r="T48" s="6"/>
      <c r="U48" s="6"/>
    </row>
    <row r="49" spans="2:25" ht="21.75" customHeight="1" x14ac:dyDescent="0.3">
      <c r="B49" s="75" t="s">
        <v>75</v>
      </c>
      <c r="C49" s="105" t="s">
        <v>76</v>
      </c>
      <c r="D49" s="77">
        <v>6.2</v>
      </c>
      <c r="E49" s="77">
        <v>1</v>
      </c>
      <c r="F49" s="79">
        <f t="shared" si="3"/>
        <v>7.2</v>
      </c>
      <c r="G49" s="106">
        <v>0.92800000000000005</v>
      </c>
      <c r="H49" s="102">
        <f t="shared" si="2"/>
        <v>3.5999999999999997E-2</v>
      </c>
      <c r="I49" s="194"/>
      <c r="J49" s="6"/>
      <c r="K49" s="6"/>
      <c r="L49" s="6"/>
      <c r="R49" s="6"/>
      <c r="S49" s="6"/>
      <c r="T49" s="6"/>
      <c r="U49" s="6"/>
    </row>
    <row r="50" spans="2:25" ht="21.75" customHeight="1" x14ac:dyDescent="0.3">
      <c r="B50" s="75" t="s">
        <v>77</v>
      </c>
      <c r="C50" s="105" t="s">
        <v>78</v>
      </c>
      <c r="D50" s="77">
        <v>5.5</v>
      </c>
      <c r="E50" s="77">
        <v>1</v>
      </c>
      <c r="F50" s="78">
        <f t="shared" si="3"/>
        <v>6.5</v>
      </c>
      <c r="G50" s="106">
        <v>0.93500000000000005</v>
      </c>
      <c r="H50" s="102">
        <f t="shared" si="2"/>
        <v>3.5999999999999997E-2</v>
      </c>
      <c r="I50" s="194"/>
      <c r="J50" s="6"/>
      <c r="K50" s="6"/>
      <c r="L50" s="6"/>
      <c r="R50" s="6"/>
      <c r="S50" s="6"/>
      <c r="T50" s="6"/>
      <c r="U50" s="6"/>
    </row>
    <row r="51" spans="2:25" ht="21.75" customHeight="1" x14ac:dyDescent="0.3">
      <c r="B51" s="75" t="s">
        <v>79</v>
      </c>
      <c r="C51" s="105" t="s">
        <v>80</v>
      </c>
      <c r="D51" s="77">
        <v>4.9000000000000004</v>
      </c>
      <c r="E51" s="77">
        <v>1</v>
      </c>
      <c r="F51" s="78">
        <f t="shared" si="3"/>
        <v>5.9</v>
      </c>
      <c r="G51" s="106">
        <v>0.94099999999999995</v>
      </c>
      <c r="H51" s="102">
        <f t="shared" si="2"/>
        <v>3.5999999999999997E-2</v>
      </c>
      <c r="I51" s="194"/>
      <c r="J51" s="6"/>
      <c r="K51" s="6"/>
      <c r="L51" s="6"/>
      <c r="R51" s="6"/>
      <c r="S51" s="6"/>
      <c r="T51" s="6"/>
      <c r="U51" s="6"/>
      <c r="W51" s="47"/>
      <c r="X51" s="47"/>
    </row>
    <row r="52" spans="2:25" ht="21.75" customHeight="1" x14ac:dyDescent="0.3">
      <c r="B52" s="75" t="s">
        <v>81</v>
      </c>
      <c r="C52" s="105" t="s">
        <v>82</v>
      </c>
      <c r="D52" s="77">
        <v>4.5</v>
      </c>
      <c r="E52" s="81">
        <v>1</v>
      </c>
      <c r="F52" s="78">
        <f t="shared" si="3"/>
        <v>5.5</v>
      </c>
      <c r="G52" s="106">
        <v>0.94499999999999995</v>
      </c>
      <c r="H52" s="102">
        <f t="shared" si="2"/>
        <v>3.5999999999999997E-2</v>
      </c>
      <c r="I52" s="194"/>
      <c r="J52" s="6"/>
      <c r="K52" s="6"/>
      <c r="L52" s="6"/>
      <c r="R52" s="6"/>
      <c r="S52" s="6"/>
      <c r="T52" s="6"/>
      <c r="U52" s="6"/>
      <c r="W52" s="47"/>
      <c r="X52" s="47"/>
    </row>
    <row r="53" spans="2:25" ht="21.75" customHeight="1" thickBot="1" x14ac:dyDescent="0.35">
      <c r="B53" s="82" t="s">
        <v>83</v>
      </c>
      <c r="C53" s="108" t="s">
        <v>84</v>
      </c>
      <c r="D53" s="84">
        <v>6.7</v>
      </c>
      <c r="E53" s="85">
        <v>1</v>
      </c>
      <c r="F53" s="86">
        <f t="shared" si="3"/>
        <v>7.7</v>
      </c>
      <c r="G53" s="109">
        <v>0.92300000000000004</v>
      </c>
      <c r="H53" s="102">
        <f t="shared" si="2"/>
        <v>3.5999999999999997E-2</v>
      </c>
      <c r="I53" s="194"/>
      <c r="J53" s="6"/>
      <c r="K53" s="6"/>
      <c r="L53" s="6"/>
      <c r="R53" s="6"/>
      <c r="S53" s="6"/>
      <c r="T53" s="6"/>
      <c r="U53" s="6"/>
      <c r="W53" s="47"/>
      <c r="X53" s="47"/>
    </row>
    <row r="54" spans="2:25" x14ac:dyDescent="0.25">
      <c r="B54" s="110"/>
      <c r="C54" s="111"/>
      <c r="D54" s="111"/>
      <c r="E54" s="111"/>
      <c r="F54" s="111"/>
      <c r="G54" s="112"/>
      <c r="H54" s="111"/>
      <c r="I54" s="195"/>
      <c r="J54" s="6"/>
      <c r="K54" s="6"/>
      <c r="L54" s="6"/>
      <c r="R54" s="6"/>
      <c r="S54" s="6"/>
      <c r="T54" s="6"/>
      <c r="U54" s="6"/>
      <c r="W54" s="47"/>
      <c r="X54" s="47"/>
    </row>
    <row r="55" spans="2:25" ht="21" customHeight="1" thickBot="1" x14ac:dyDescent="0.3">
      <c r="B55" s="113"/>
      <c r="C55" s="112"/>
      <c r="D55" s="112"/>
      <c r="E55" s="112"/>
      <c r="F55" s="112"/>
      <c r="G55" s="112"/>
      <c r="H55" s="112"/>
      <c r="I55" s="195"/>
      <c r="J55" s="6"/>
      <c r="K55" s="6"/>
      <c r="L55" s="6"/>
      <c r="R55" s="6"/>
      <c r="S55" s="6"/>
      <c r="T55" s="6"/>
      <c r="U55" s="6"/>
      <c r="W55" s="47"/>
      <c r="X55" s="47"/>
    </row>
    <row r="56" spans="2:25" ht="41.25" customHeight="1" thickBot="1" x14ac:dyDescent="0.3">
      <c r="B56" s="365" t="s">
        <v>127</v>
      </c>
      <c r="C56" s="366"/>
      <c r="D56" s="366"/>
      <c r="E56" s="366"/>
      <c r="F56" s="366"/>
      <c r="G56" s="366"/>
      <c r="H56" s="367"/>
      <c r="I56" s="196"/>
      <c r="X56" s="47"/>
    </row>
    <row r="57" spans="2:25" ht="40.5" customHeight="1" thickBot="1" x14ac:dyDescent="0.3">
      <c r="B57" s="362" t="s">
        <v>99</v>
      </c>
      <c r="C57" s="363"/>
      <c r="D57" s="363"/>
      <c r="E57" s="363"/>
      <c r="F57" s="363"/>
      <c r="G57" s="363"/>
      <c r="H57" s="364"/>
      <c r="I57" s="183"/>
      <c r="X57" s="107"/>
    </row>
    <row r="58" spans="2:25" ht="47" thickBot="1" x14ac:dyDescent="0.3">
      <c r="B58" s="65" t="s">
        <v>58</v>
      </c>
      <c r="C58" s="66" t="s">
        <v>59</v>
      </c>
      <c r="D58" s="67" t="s">
        <v>60</v>
      </c>
      <c r="E58" s="67" t="s">
        <v>95</v>
      </c>
      <c r="F58" s="67" t="s">
        <v>62</v>
      </c>
      <c r="G58" s="368" t="s">
        <v>63</v>
      </c>
      <c r="H58" s="369"/>
      <c r="I58" s="192"/>
      <c r="X58" s="107"/>
    </row>
    <row r="59" spans="2:25" ht="21.75" customHeight="1" x14ac:dyDescent="0.3">
      <c r="B59" s="69" t="s">
        <v>100</v>
      </c>
      <c r="C59" s="115" t="s">
        <v>101</v>
      </c>
      <c r="D59" s="71">
        <v>6</v>
      </c>
      <c r="E59" s="71">
        <v>1</v>
      </c>
      <c r="F59" s="71">
        <f>D59+E59</f>
        <v>7</v>
      </c>
      <c r="G59" s="354">
        <f>IF((ABS(($K$102-$K$101)*F59/100))&gt;0.1, ($K$102-$K$101)*F59/100, 0)</f>
        <v>-3.57</v>
      </c>
      <c r="H59" s="355" t="e">
        <f>IF((ABS((#REF!-#REF!)*E59/100))&gt;0.1, (#REF!-#REF!)*E59/100, 0)</f>
        <v>#REF!</v>
      </c>
      <c r="I59" s="193"/>
      <c r="X59" s="107"/>
    </row>
    <row r="60" spans="2:25" ht="21.75" customHeight="1" x14ac:dyDescent="0.3">
      <c r="B60" s="75" t="s">
        <v>102</v>
      </c>
      <c r="C60" s="116" t="s">
        <v>103</v>
      </c>
      <c r="D60" s="77">
        <v>6</v>
      </c>
      <c r="E60" s="77">
        <v>1</v>
      </c>
      <c r="F60" s="77">
        <f>D60+E60</f>
        <v>7</v>
      </c>
      <c r="G60" s="356">
        <f>IF((ABS(($K$102-$K$101)*F60/100))&gt;0.1, ($K$102-$K$101)*F60/100, 0)</f>
        <v>-3.57</v>
      </c>
      <c r="H60" s="357" t="e">
        <f>IF((ABS((#REF!-#REF!)*E60/100))&gt;0.1, (#REF!-#REF!)*E60/100, 0)</f>
        <v>#REF!</v>
      </c>
      <c r="I60" s="193"/>
    </row>
    <row r="61" spans="2:25" ht="21" customHeight="1" thickBot="1" x14ac:dyDescent="0.35">
      <c r="B61" s="82" t="s">
        <v>104</v>
      </c>
      <c r="C61" s="117" t="s">
        <v>105</v>
      </c>
      <c r="D61" s="84">
        <v>6</v>
      </c>
      <c r="E61" s="84">
        <v>1</v>
      </c>
      <c r="F61" s="84">
        <f>D61+E61</f>
        <v>7</v>
      </c>
      <c r="G61" s="358">
        <f>IF((ABS(($K$102-$K$101)*F61/100))&gt;0.1, ($K$102-$K$101)*F61/100, 0)</f>
        <v>-3.57</v>
      </c>
      <c r="H61" s="359" t="e">
        <f>IF((ABS((#REF!-#REF!)*E61/100))&gt;0.1, (#REF!-#REF!)*E61/100, 0)</f>
        <v>#REF!</v>
      </c>
      <c r="I61" s="193"/>
    </row>
    <row r="62" spans="2:25" ht="61.5" customHeight="1" thickBot="1" x14ac:dyDescent="0.3">
      <c r="I62" s="196"/>
      <c r="X62" s="118"/>
    </row>
    <row r="63" spans="2:25" ht="43.5" customHeight="1" thickBot="1" x14ac:dyDescent="0.3">
      <c r="B63" s="350" t="s">
        <v>106</v>
      </c>
      <c r="C63" s="351"/>
      <c r="D63" s="351"/>
      <c r="E63" s="351"/>
      <c r="F63" s="351"/>
      <c r="G63" s="351"/>
      <c r="H63" s="352"/>
      <c r="I63" s="196"/>
    </row>
    <row r="64" spans="2:25" s="5" customFormat="1" ht="15" customHeight="1" x14ac:dyDescent="0.25">
      <c r="B64" s="348"/>
      <c r="C64" s="348"/>
      <c r="D64" s="348"/>
      <c r="E64" s="348"/>
      <c r="F64" s="348"/>
      <c r="G64" s="348"/>
      <c r="H64" s="348"/>
      <c r="I64" s="196"/>
      <c r="M64" s="6"/>
      <c r="N64" s="6"/>
      <c r="O64" s="6"/>
      <c r="P64" s="6"/>
      <c r="Q64" s="6"/>
      <c r="R64" s="7"/>
      <c r="S64" s="7"/>
      <c r="T64" s="7"/>
      <c r="U64" s="7"/>
      <c r="V64" s="6"/>
      <c r="W64" s="6"/>
      <c r="X64" s="6"/>
      <c r="Y64" s="6"/>
    </row>
    <row r="65" spans="2:25" s="5" customFormat="1" ht="21.75" customHeight="1" x14ac:dyDescent="0.25">
      <c r="B65" s="353" t="s">
        <v>107</v>
      </c>
      <c r="C65" s="353"/>
      <c r="D65" s="353"/>
      <c r="E65" s="353"/>
      <c r="F65" s="353"/>
      <c r="G65" s="353"/>
      <c r="H65" s="353"/>
      <c r="I65" s="196"/>
      <c r="M65" s="6"/>
      <c r="N65" s="6"/>
      <c r="O65" s="6"/>
      <c r="P65" s="6"/>
      <c r="Q65" s="6"/>
      <c r="R65" s="7"/>
      <c r="S65" s="7"/>
      <c r="T65" s="7"/>
      <c r="U65" s="7"/>
      <c r="V65" s="6"/>
      <c r="W65" s="6"/>
      <c r="X65" s="6"/>
      <c r="Y65" s="6"/>
    </row>
    <row r="66" spans="2:25" s="5" customFormat="1" ht="14.25" customHeight="1" thickBot="1" x14ac:dyDescent="0.3">
      <c r="B66" s="348"/>
      <c r="C66" s="348"/>
      <c r="D66" s="348"/>
      <c r="E66" s="348"/>
      <c r="F66" s="348"/>
      <c r="G66" s="348"/>
      <c r="H66" s="348"/>
      <c r="I66" s="196"/>
      <c r="M66" s="6"/>
      <c r="N66" s="6"/>
      <c r="O66" s="6"/>
      <c r="P66" s="6"/>
      <c r="Q66" s="6"/>
      <c r="R66" s="7"/>
      <c r="S66" s="7"/>
      <c r="T66" s="7"/>
      <c r="U66" s="7"/>
      <c r="V66" s="6"/>
      <c r="W66" s="6"/>
      <c r="X66" s="6"/>
      <c r="Y66" s="6"/>
    </row>
    <row r="67" spans="2:25" s="5" customFormat="1" ht="46.5" customHeight="1" x14ac:dyDescent="0.25">
      <c r="B67" s="341" t="s">
        <v>108</v>
      </c>
      <c r="C67" s="343" t="s">
        <v>109</v>
      </c>
      <c r="D67" s="345" t="s">
        <v>110</v>
      </c>
      <c r="E67" s="343" t="s">
        <v>111</v>
      </c>
      <c r="F67" s="343"/>
      <c r="G67" s="343" t="s">
        <v>112</v>
      </c>
      <c r="H67" s="327"/>
      <c r="I67" s="196"/>
      <c r="M67" s="6"/>
      <c r="N67" s="6"/>
      <c r="O67" s="6"/>
      <c r="P67" s="6"/>
      <c r="Q67" s="6"/>
      <c r="R67" s="7"/>
      <c r="S67" s="7"/>
      <c r="T67" s="7"/>
      <c r="U67" s="7"/>
      <c r="V67" s="6"/>
      <c r="W67" s="6"/>
      <c r="X67" s="6"/>
      <c r="Y67" s="6"/>
    </row>
    <row r="68" spans="2:25" s="5" customFormat="1" ht="46.5" customHeight="1" thickBot="1" x14ac:dyDescent="0.3">
      <c r="B68" s="342"/>
      <c r="C68" s="344"/>
      <c r="D68" s="346"/>
      <c r="E68" s="344"/>
      <c r="F68" s="344"/>
      <c r="G68" s="344"/>
      <c r="H68" s="347"/>
      <c r="I68" s="196"/>
      <c r="M68" s="6"/>
      <c r="N68" s="6"/>
      <c r="O68" s="6"/>
      <c r="P68" s="6"/>
      <c r="Q68" s="6"/>
      <c r="R68" s="7"/>
      <c r="S68" s="7"/>
      <c r="T68" s="7"/>
      <c r="U68" s="7"/>
      <c r="V68" s="6"/>
      <c r="W68" s="6"/>
      <c r="X68" s="6"/>
      <c r="Y68" s="6"/>
    </row>
    <row r="69" spans="2:25" s="5" customFormat="1" ht="18.75" customHeight="1" x14ac:dyDescent="0.25">
      <c r="B69" s="348"/>
      <c r="C69" s="348"/>
      <c r="D69" s="348"/>
      <c r="E69" s="348"/>
      <c r="F69" s="348"/>
      <c r="G69" s="348"/>
      <c r="H69" s="348"/>
      <c r="I69" s="196"/>
      <c r="M69" s="6"/>
      <c r="N69" s="6"/>
      <c r="O69" s="6"/>
      <c r="P69" s="6"/>
      <c r="Q69" s="6"/>
      <c r="R69" s="7"/>
      <c r="S69" s="7"/>
      <c r="T69" s="7"/>
      <c r="U69" s="7"/>
      <c r="V69" s="6"/>
      <c r="W69" s="6"/>
      <c r="X69" s="6"/>
      <c r="Y69" s="6"/>
    </row>
    <row r="70" spans="2:25" s="5" customFormat="1" ht="21.75" customHeight="1" x14ac:dyDescent="0.25">
      <c r="B70" s="353" t="s">
        <v>113</v>
      </c>
      <c r="C70" s="353"/>
      <c r="D70" s="353"/>
      <c r="E70" s="353"/>
      <c r="F70" s="353"/>
      <c r="G70" s="353"/>
      <c r="H70" s="353"/>
      <c r="I70" s="196"/>
      <c r="M70" s="6"/>
      <c r="N70" s="6"/>
      <c r="O70" s="6"/>
      <c r="P70" s="6"/>
      <c r="Q70" s="6"/>
      <c r="R70" s="7"/>
      <c r="S70" s="7"/>
      <c r="T70" s="7"/>
      <c r="U70" s="7"/>
      <c r="V70" s="6"/>
      <c r="W70" s="6"/>
      <c r="X70" s="6"/>
      <c r="Y70" s="6"/>
    </row>
    <row r="71" spans="2:25" s="5" customFormat="1" ht="15.75" customHeight="1" x14ac:dyDescent="0.25">
      <c r="B71" s="348"/>
      <c r="C71" s="348"/>
      <c r="D71" s="348"/>
      <c r="E71" s="348"/>
      <c r="F71" s="348"/>
      <c r="G71" s="348"/>
      <c r="H71" s="348"/>
      <c r="I71" s="196"/>
      <c r="M71" s="6"/>
      <c r="N71" s="6"/>
      <c r="O71" s="6"/>
      <c r="P71" s="6"/>
      <c r="Q71" s="6"/>
      <c r="R71" s="7"/>
      <c r="S71" s="7"/>
      <c r="T71" s="7"/>
      <c r="U71" s="7"/>
      <c r="V71" s="6"/>
      <c r="W71" s="6"/>
      <c r="X71" s="6"/>
      <c r="Y71" s="6"/>
    </row>
    <row r="72" spans="2:25" s="5" customFormat="1" ht="33" customHeight="1" x14ac:dyDescent="0.25">
      <c r="B72" s="323" t="s">
        <v>114</v>
      </c>
      <c r="C72" s="323"/>
      <c r="D72" s="323"/>
      <c r="E72" s="323"/>
      <c r="F72" s="323"/>
      <c r="G72" s="323"/>
      <c r="H72" s="323"/>
      <c r="I72" s="196"/>
      <c r="M72" s="6"/>
      <c r="N72" s="6"/>
      <c r="O72" s="6"/>
      <c r="P72" s="6"/>
      <c r="Q72" s="6"/>
      <c r="R72" s="7"/>
      <c r="S72" s="7"/>
      <c r="T72" s="7"/>
      <c r="U72" s="7"/>
      <c r="V72" s="6"/>
      <c r="W72" s="6"/>
      <c r="X72" s="6"/>
      <c r="Y72" s="6"/>
    </row>
    <row r="73" spans="2:25" s="119" customFormat="1" ht="33" customHeight="1" x14ac:dyDescent="0.35">
      <c r="B73" s="324" t="s">
        <v>115</v>
      </c>
      <c r="C73" s="324"/>
      <c r="E73" s="120"/>
      <c r="F73" s="120"/>
      <c r="G73" s="120"/>
      <c r="H73" s="120"/>
      <c r="I73" s="197"/>
    </row>
    <row r="74" spans="2:25" s="119" customFormat="1" ht="33" customHeight="1" x14ac:dyDescent="0.35">
      <c r="C74" s="128" t="str">
        <f>CONCATENATE(" $45.000"," + ($",G20,") =")</f>
        <v xml:space="preserve"> $45.000 + ($-1.913) =</v>
      </c>
      <c r="D74" s="123">
        <f>(45+G20)</f>
        <v>43.087000000000003</v>
      </c>
      <c r="E74" s="36"/>
      <c r="F74" s="36"/>
      <c r="G74" s="36"/>
      <c r="H74" s="36"/>
      <c r="I74" s="197"/>
    </row>
    <row r="75" spans="2:25" s="119" customFormat="1" ht="33" customHeight="1" x14ac:dyDescent="0.35">
      <c r="B75" s="324" t="s">
        <v>116</v>
      </c>
      <c r="C75" s="324"/>
      <c r="D75" s="124"/>
      <c r="E75" s="36"/>
      <c r="F75" s="36"/>
      <c r="G75" s="36"/>
      <c r="H75" s="36"/>
      <c r="I75" s="197"/>
    </row>
    <row r="76" spans="2:25" s="119" customFormat="1" ht="33" customHeight="1" x14ac:dyDescent="0.35">
      <c r="C76" s="166" t="str">
        <f>CONCATENATE(" $45.000"," x ",H43, " =")</f>
        <v xml:space="preserve"> $45.000 x 0.036 =</v>
      </c>
      <c r="D76" s="167">
        <f>(45*H43)</f>
        <v>1.62</v>
      </c>
      <c r="E76" s="36"/>
      <c r="F76" s="36"/>
      <c r="G76" s="36"/>
      <c r="H76" s="36"/>
      <c r="I76" s="197"/>
    </row>
    <row r="77" spans="2:25" s="119" customFormat="1" ht="33" customHeight="1" x14ac:dyDescent="0.35">
      <c r="C77" s="349" t="str">
        <f>CONCATENATE("$",D76," x 96.25% (Difference of 100% Material Minus Total % Asphalt + Fuel Allowance) =")</f>
        <v>$1.62 x 96.25% (Difference of 100% Material Minus Total % Asphalt + Fuel Allowance) =</v>
      </c>
      <c r="D77" s="349"/>
      <c r="E77" s="349"/>
      <c r="F77" s="349"/>
      <c r="G77" s="349"/>
      <c r="H77" s="123">
        <f>D76*96.25/100</f>
        <v>1.5589999999999999</v>
      </c>
      <c r="I77" s="197"/>
    </row>
    <row r="78" spans="2:25" s="119" customFormat="1" ht="33" customHeight="1" x14ac:dyDescent="0.35">
      <c r="B78" s="324" t="s">
        <v>117</v>
      </c>
      <c r="C78" s="324"/>
      <c r="D78" s="324"/>
      <c r="E78" s="324"/>
      <c r="F78" s="324"/>
      <c r="G78" s="36"/>
      <c r="H78" s="36"/>
      <c r="I78" s="197"/>
    </row>
    <row r="79" spans="2:25" s="119" customFormat="1" ht="33" customHeight="1" x14ac:dyDescent="0.35">
      <c r="C79" s="176" t="str">
        <f>CONCATENATE("$",D74," + $",H77, "  =")</f>
        <v>$43.087 + $1.559  =</v>
      </c>
      <c r="D79" s="125">
        <f>D74+H77</f>
        <v>44.646000000000001</v>
      </c>
      <c r="E79" s="36"/>
      <c r="F79" s="36"/>
      <c r="G79" s="36"/>
      <c r="H79" s="36"/>
      <c r="I79" s="197"/>
    </row>
    <row r="80" spans="2:25" ht="29.25" customHeight="1" thickBot="1" x14ac:dyDescent="0.3">
      <c r="I80" s="196"/>
    </row>
    <row r="81" spans="2:24" ht="43.5" customHeight="1" thickBot="1" x14ac:dyDescent="0.3">
      <c r="B81" s="350" t="s">
        <v>118</v>
      </c>
      <c r="C81" s="351"/>
      <c r="D81" s="351"/>
      <c r="E81" s="351"/>
      <c r="F81" s="351"/>
      <c r="G81" s="351"/>
      <c r="H81" s="352"/>
      <c r="I81" s="196"/>
    </row>
    <row r="82" spans="2:24" ht="21.75" customHeight="1" x14ac:dyDescent="0.25">
      <c r="B82" s="348"/>
      <c r="C82" s="348"/>
      <c r="D82" s="348"/>
      <c r="E82" s="348"/>
      <c r="F82" s="348"/>
      <c r="G82" s="348"/>
      <c r="H82" s="348"/>
      <c r="I82" s="196"/>
    </row>
    <row r="83" spans="2:24" ht="21.75" customHeight="1" x14ac:dyDescent="0.25">
      <c r="B83" s="353" t="s">
        <v>119</v>
      </c>
      <c r="C83" s="353"/>
      <c r="D83" s="353"/>
      <c r="E83" s="353"/>
      <c r="F83" s="353"/>
      <c r="G83" s="353"/>
      <c r="H83" s="353"/>
      <c r="I83" s="196"/>
    </row>
    <row r="84" spans="2:24" ht="14.25" customHeight="1" thickBot="1" x14ac:dyDescent="0.3">
      <c r="B84" s="348"/>
      <c r="C84" s="348"/>
      <c r="D84" s="348"/>
      <c r="E84" s="348"/>
      <c r="F84" s="348"/>
      <c r="G84" s="348"/>
      <c r="H84" s="348"/>
      <c r="I84" s="196"/>
    </row>
    <row r="85" spans="2:24" ht="46.5" customHeight="1" x14ac:dyDescent="0.25">
      <c r="B85" s="341" t="s">
        <v>108</v>
      </c>
      <c r="C85" s="343" t="s">
        <v>109</v>
      </c>
      <c r="D85" s="345" t="s">
        <v>110</v>
      </c>
      <c r="E85" s="343" t="s">
        <v>111</v>
      </c>
      <c r="F85" s="343"/>
      <c r="G85" s="343" t="s">
        <v>112</v>
      </c>
      <c r="H85" s="327"/>
      <c r="I85" s="196"/>
    </row>
    <row r="86" spans="2:24" ht="46.5" customHeight="1" thickBot="1" x14ac:dyDescent="0.3">
      <c r="B86" s="342"/>
      <c r="C86" s="344"/>
      <c r="D86" s="346"/>
      <c r="E86" s="344"/>
      <c r="F86" s="344"/>
      <c r="G86" s="344"/>
      <c r="H86" s="347"/>
      <c r="I86" s="196"/>
    </row>
    <row r="87" spans="2:24" ht="18.75" customHeight="1" x14ac:dyDescent="0.25">
      <c r="B87" s="348"/>
      <c r="C87" s="348"/>
      <c r="D87" s="348"/>
      <c r="E87" s="348"/>
      <c r="F87" s="348"/>
      <c r="G87" s="348"/>
      <c r="H87" s="348"/>
      <c r="I87" s="196"/>
    </row>
    <row r="88" spans="2:24" ht="33" customHeight="1" x14ac:dyDescent="0.25">
      <c r="B88" s="323" t="s">
        <v>120</v>
      </c>
      <c r="C88" s="323"/>
      <c r="D88" s="323"/>
      <c r="E88" s="323"/>
      <c r="F88" s="323"/>
      <c r="G88" s="323"/>
      <c r="H88" s="323"/>
      <c r="I88" s="196"/>
    </row>
    <row r="89" spans="2:24" s="119" customFormat="1" ht="33" customHeight="1" x14ac:dyDescent="0.35">
      <c r="B89" s="324" t="s">
        <v>115</v>
      </c>
      <c r="C89" s="324"/>
      <c r="E89" s="120"/>
      <c r="F89" s="120"/>
      <c r="G89" s="120"/>
      <c r="H89" s="120"/>
      <c r="I89" s="197"/>
    </row>
    <row r="90" spans="2:24" s="119" customFormat="1" ht="33" customHeight="1" x14ac:dyDescent="0.35">
      <c r="C90" s="128" t="str">
        <f>CONCATENATE(" $45.000"," + ($",G59,") =")</f>
        <v xml:space="preserve"> $45.000 + ($-3.57) =</v>
      </c>
      <c r="D90" s="123">
        <f>(45+G59)</f>
        <v>41.43</v>
      </c>
      <c r="E90" s="36"/>
      <c r="F90" s="36"/>
      <c r="G90" s="36"/>
      <c r="H90" s="36"/>
      <c r="I90" s="197"/>
    </row>
    <row r="91" spans="2:24" s="119" customFormat="1" ht="40.5" customHeight="1" x14ac:dyDescent="0.4">
      <c r="B91" s="325" t="s">
        <v>121</v>
      </c>
      <c r="C91" s="325"/>
      <c r="D91" s="126">
        <f>D90</f>
        <v>41.43</v>
      </c>
      <c r="E91" s="36"/>
      <c r="F91" s="36"/>
      <c r="G91" s="36"/>
      <c r="H91" s="36"/>
      <c r="I91" s="197"/>
    </row>
    <row r="92" spans="2:24" s="119" customFormat="1" ht="33" customHeight="1" thickBot="1" x14ac:dyDescent="0.4">
      <c r="D92" s="123"/>
      <c r="E92" s="36"/>
      <c r="F92" s="36"/>
      <c r="G92" s="36"/>
      <c r="H92" s="36"/>
    </row>
    <row r="93" spans="2:24" ht="15.5" x14ac:dyDescent="0.35">
      <c r="M93" s="326" t="s">
        <v>6</v>
      </c>
      <c r="N93" s="343"/>
      <c r="O93" s="343"/>
      <c r="P93" s="327"/>
      <c r="R93" s="332" t="s">
        <v>7</v>
      </c>
      <c r="S93" s="333"/>
      <c r="T93" s="333"/>
      <c r="U93" s="334"/>
      <c r="X93" s="119"/>
    </row>
    <row r="94" spans="2:24" ht="13" thickBot="1" x14ac:dyDescent="0.3">
      <c r="M94" s="328"/>
      <c r="N94" s="395"/>
      <c r="O94" s="395"/>
      <c r="P94" s="329"/>
      <c r="R94" s="335"/>
      <c r="S94" s="336"/>
      <c r="T94" s="336"/>
      <c r="U94" s="337"/>
    </row>
    <row r="95" spans="2:24" ht="36.75" customHeight="1" thickBot="1" x14ac:dyDescent="0.3">
      <c r="M95" s="330"/>
      <c r="N95" s="396"/>
      <c r="O95" s="396"/>
      <c r="P95" s="331"/>
      <c r="R95" s="338" t="s">
        <v>11</v>
      </c>
      <c r="S95" s="339"/>
      <c r="T95" s="339"/>
      <c r="U95" s="340"/>
      <c r="W95" s="15" t="s">
        <v>12</v>
      </c>
    </row>
    <row r="96" spans="2:24" ht="56.25" customHeight="1" thickBot="1" x14ac:dyDescent="0.3">
      <c r="J96" s="316" t="s">
        <v>10</v>
      </c>
      <c r="K96" s="317"/>
      <c r="L96" s="18"/>
      <c r="M96" s="19" t="s">
        <v>11</v>
      </c>
      <c r="N96" s="20">
        <v>2019</v>
      </c>
      <c r="O96" s="21">
        <v>2020</v>
      </c>
      <c r="P96" s="22">
        <v>2021</v>
      </c>
      <c r="R96" s="23" t="s">
        <v>14</v>
      </c>
      <c r="S96" s="24" t="s">
        <v>15</v>
      </c>
      <c r="T96" s="24" t="s">
        <v>16</v>
      </c>
      <c r="U96" s="24" t="s">
        <v>17</v>
      </c>
      <c r="W96" s="25" t="s">
        <v>18</v>
      </c>
    </row>
    <row r="97" spans="10:23" ht="18" customHeight="1" thickBot="1" x14ac:dyDescent="0.3">
      <c r="J97" s="16" t="s">
        <v>13</v>
      </c>
      <c r="K97" s="17">
        <v>2019</v>
      </c>
      <c r="M97" s="26" t="s">
        <v>21</v>
      </c>
      <c r="N97" s="20" t="s">
        <v>22</v>
      </c>
      <c r="O97" s="21" t="s">
        <v>22</v>
      </c>
      <c r="P97" s="22" t="s">
        <v>22</v>
      </c>
      <c r="R97" s="310">
        <v>43586</v>
      </c>
      <c r="S97" s="313">
        <v>309.8</v>
      </c>
      <c r="T97" s="127">
        <v>43647</v>
      </c>
      <c r="U97" s="318">
        <v>43344</v>
      </c>
      <c r="W97" s="27" t="s">
        <v>23</v>
      </c>
    </row>
    <row r="98" spans="10:23" ht="18" customHeight="1" thickBot="1" x14ac:dyDescent="0.3">
      <c r="J98" s="16" t="s">
        <v>19</v>
      </c>
      <c r="K98" s="17" t="s">
        <v>52</v>
      </c>
      <c r="M98" s="26" t="s">
        <v>25</v>
      </c>
      <c r="N98" s="31">
        <v>525</v>
      </c>
      <c r="O98" s="32"/>
      <c r="P98" s="33"/>
      <c r="R98" s="311"/>
      <c r="S98" s="314"/>
      <c r="T98" s="34">
        <v>43678</v>
      </c>
      <c r="U98" s="319"/>
      <c r="W98" s="27" t="s">
        <v>26</v>
      </c>
    </row>
    <row r="99" spans="10:23" ht="18" customHeight="1" thickBot="1" x14ac:dyDescent="0.3">
      <c r="J99" s="29"/>
      <c r="K99" s="30"/>
      <c r="M99" s="26" t="s">
        <v>28</v>
      </c>
      <c r="N99" s="31">
        <v>514</v>
      </c>
      <c r="O99" s="32"/>
      <c r="P99" s="33"/>
      <c r="R99" s="312"/>
      <c r="S99" s="315"/>
      <c r="T99" s="34">
        <v>43709</v>
      </c>
      <c r="U99" s="319"/>
      <c r="W99" s="27" t="s">
        <v>29</v>
      </c>
    </row>
    <row r="100" spans="10:23" ht="18" customHeight="1" thickBot="1" x14ac:dyDescent="0.3">
      <c r="J100" s="321" t="s">
        <v>0</v>
      </c>
      <c r="K100" s="322"/>
      <c r="M100" s="26" t="s">
        <v>31</v>
      </c>
      <c r="N100" s="32">
        <v>518</v>
      </c>
      <c r="O100" s="31"/>
      <c r="P100" s="33"/>
      <c r="R100" s="310">
        <v>43678</v>
      </c>
      <c r="S100" s="313">
        <v>313.3</v>
      </c>
      <c r="T100" s="127">
        <v>43739</v>
      </c>
      <c r="U100" s="319"/>
      <c r="W100" s="40" t="s">
        <v>32</v>
      </c>
    </row>
    <row r="101" spans="10:23" ht="18" customHeight="1" thickBot="1" x14ac:dyDescent="0.3">
      <c r="J101" s="16" t="s">
        <v>30</v>
      </c>
      <c r="K101" s="39">
        <v>593</v>
      </c>
      <c r="M101" s="26" t="s">
        <v>35</v>
      </c>
      <c r="N101" s="32">
        <v>537</v>
      </c>
      <c r="O101" s="31"/>
      <c r="P101" s="33"/>
      <c r="R101" s="311"/>
      <c r="S101" s="314"/>
      <c r="T101" s="34">
        <v>43770</v>
      </c>
      <c r="U101" s="319"/>
    </row>
    <row r="102" spans="10:23" ht="18" customHeight="1" thickBot="1" x14ac:dyDescent="0.3">
      <c r="J102" s="41" t="s">
        <v>34</v>
      </c>
      <c r="K102" s="42">
        <v>542</v>
      </c>
      <c r="M102" s="26" t="s">
        <v>38</v>
      </c>
      <c r="N102" s="32">
        <v>557</v>
      </c>
      <c r="O102" s="31"/>
      <c r="P102" s="33"/>
      <c r="R102" s="312"/>
      <c r="S102" s="315"/>
      <c r="T102" s="34">
        <v>43800</v>
      </c>
      <c r="U102" s="319"/>
    </row>
    <row r="103" spans="10:23" ht="18" customHeight="1" thickBot="1" x14ac:dyDescent="0.3">
      <c r="J103" s="29"/>
      <c r="K103" s="30"/>
      <c r="M103" s="26" t="s">
        <v>20</v>
      </c>
      <c r="N103" s="32">
        <v>583</v>
      </c>
      <c r="O103" s="31"/>
      <c r="P103" s="33"/>
      <c r="R103" s="310">
        <v>43770</v>
      </c>
      <c r="S103" s="313"/>
      <c r="T103" s="127">
        <v>43831</v>
      </c>
      <c r="U103" s="319"/>
      <c r="W103" s="47"/>
    </row>
    <row r="104" spans="10:23" ht="18" customHeight="1" thickBot="1" x14ac:dyDescent="0.3">
      <c r="J104" s="321" t="s">
        <v>40</v>
      </c>
      <c r="K104" s="322"/>
      <c r="M104" s="26" t="s">
        <v>43</v>
      </c>
      <c r="N104" s="32">
        <v>582</v>
      </c>
      <c r="O104" s="31"/>
      <c r="P104" s="50"/>
      <c r="R104" s="311"/>
      <c r="S104" s="314"/>
      <c r="T104" s="34">
        <v>43862</v>
      </c>
      <c r="U104" s="319"/>
      <c r="W104" s="47"/>
    </row>
    <row r="105" spans="10:23" ht="18" customHeight="1" thickBot="1" x14ac:dyDescent="0.3">
      <c r="J105" s="48" t="s">
        <v>41</v>
      </c>
      <c r="K105" s="198">
        <v>43678</v>
      </c>
      <c r="M105" s="26" t="s">
        <v>46</v>
      </c>
      <c r="N105" s="32">
        <v>578</v>
      </c>
      <c r="O105" s="31"/>
      <c r="P105" s="50"/>
      <c r="R105" s="312"/>
      <c r="S105" s="315"/>
      <c r="T105" s="34">
        <v>43891</v>
      </c>
      <c r="U105" s="319"/>
      <c r="W105" s="47"/>
    </row>
    <row r="106" spans="10:23" ht="18" customHeight="1" thickBot="1" x14ac:dyDescent="0.3">
      <c r="J106" s="51" t="s">
        <v>45</v>
      </c>
      <c r="K106" s="52">
        <v>313.3</v>
      </c>
      <c r="M106" s="26" t="s">
        <v>49</v>
      </c>
      <c r="N106" s="32">
        <v>564</v>
      </c>
      <c r="O106" s="31"/>
      <c r="P106" s="50"/>
      <c r="R106" s="310">
        <v>43862</v>
      </c>
      <c r="S106" s="313"/>
      <c r="T106" s="127">
        <v>43922</v>
      </c>
      <c r="U106" s="319"/>
      <c r="W106" s="47"/>
    </row>
    <row r="107" spans="10:23" ht="18" customHeight="1" thickBot="1" x14ac:dyDescent="0.3">
      <c r="J107" s="53" t="s">
        <v>48</v>
      </c>
      <c r="K107" s="54" t="s">
        <v>125</v>
      </c>
      <c r="M107" s="26" t="s">
        <v>52</v>
      </c>
      <c r="N107" s="32">
        <v>542</v>
      </c>
      <c r="O107" s="31"/>
      <c r="P107" s="50"/>
      <c r="R107" s="311"/>
      <c r="S107" s="314"/>
      <c r="T107" s="34">
        <v>43952</v>
      </c>
      <c r="U107" s="319"/>
      <c r="W107" s="47"/>
    </row>
    <row r="108" spans="10:23" ht="18" customHeight="1" thickBot="1" x14ac:dyDescent="0.3">
      <c r="J108" s="53" t="s">
        <v>51</v>
      </c>
      <c r="K108" s="56">
        <v>302.39999999999998</v>
      </c>
      <c r="M108" s="26" t="s">
        <v>55</v>
      </c>
      <c r="N108" s="32"/>
      <c r="O108" s="31"/>
      <c r="P108" s="50"/>
      <c r="R108" s="312"/>
      <c r="S108" s="315"/>
      <c r="T108" s="34">
        <v>43983</v>
      </c>
      <c r="U108" s="319"/>
      <c r="W108" s="47"/>
    </row>
    <row r="109" spans="10:23" ht="18" customHeight="1" thickBot="1" x14ac:dyDescent="0.3">
      <c r="J109" s="58" t="s">
        <v>54</v>
      </c>
      <c r="K109" s="59">
        <v>43739</v>
      </c>
      <c r="L109" s="6"/>
      <c r="M109" s="61" t="s">
        <v>56</v>
      </c>
      <c r="N109" s="62"/>
      <c r="O109" s="63"/>
      <c r="P109" s="64"/>
      <c r="R109" s="310">
        <v>43952</v>
      </c>
      <c r="S109" s="313"/>
      <c r="T109" s="127">
        <v>44013</v>
      </c>
      <c r="U109" s="319"/>
      <c r="W109" s="47"/>
    </row>
    <row r="110" spans="10:23" ht="18" customHeight="1" thickBot="1" x14ac:dyDescent="0.3">
      <c r="K110" s="6"/>
      <c r="L110" s="6"/>
      <c r="R110" s="311"/>
      <c r="S110" s="314"/>
      <c r="T110" s="34">
        <v>44044</v>
      </c>
      <c r="U110" s="319"/>
      <c r="W110" s="47"/>
    </row>
    <row r="111" spans="10:23" ht="18" customHeight="1" thickBot="1" x14ac:dyDescent="0.3">
      <c r="J111" s="6"/>
      <c r="K111" s="6"/>
      <c r="L111" s="6"/>
      <c r="R111" s="312"/>
      <c r="S111" s="315"/>
      <c r="T111" s="34">
        <v>44075</v>
      </c>
      <c r="U111" s="319"/>
      <c r="W111" s="47"/>
    </row>
    <row r="112" spans="10:23" ht="18" customHeight="1" thickBot="1" x14ac:dyDescent="0.3">
      <c r="J112" s="6"/>
      <c r="K112" s="6"/>
      <c r="L112" s="6"/>
      <c r="R112" s="310">
        <v>44044</v>
      </c>
      <c r="S112" s="313"/>
      <c r="T112" s="127">
        <v>44105</v>
      </c>
      <c r="U112" s="319"/>
      <c r="W112" s="47"/>
    </row>
    <row r="113" spans="10:21" ht="18" customHeight="1" thickBot="1" x14ac:dyDescent="0.3">
      <c r="J113" s="6"/>
      <c r="K113" s="6"/>
      <c r="L113" s="6"/>
      <c r="R113" s="311"/>
      <c r="S113" s="314"/>
      <c r="T113" s="34">
        <v>44136</v>
      </c>
      <c r="U113" s="319"/>
    </row>
    <row r="114" spans="10:21" ht="18" customHeight="1" thickBot="1" x14ac:dyDescent="0.3">
      <c r="J114" s="6"/>
      <c r="K114" s="6"/>
      <c r="L114" s="6"/>
      <c r="R114" s="312"/>
      <c r="S114" s="315"/>
      <c r="T114" s="34">
        <v>44166</v>
      </c>
      <c r="U114" s="319"/>
    </row>
    <row r="115" spans="10:21" ht="18" customHeight="1" thickBot="1" x14ac:dyDescent="0.3">
      <c r="J115" s="6"/>
      <c r="K115" s="6"/>
      <c r="L115" s="6"/>
      <c r="R115" s="310">
        <v>44136</v>
      </c>
      <c r="S115" s="313"/>
      <c r="T115" s="127">
        <v>44197</v>
      </c>
      <c r="U115" s="319"/>
    </row>
    <row r="116" spans="10:21" ht="18" customHeight="1" thickBot="1" x14ac:dyDescent="0.3">
      <c r="J116" s="6"/>
      <c r="K116" s="6"/>
      <c r="L116" s="6"/>
      <c r="R116" s="311"/>
      <c r="S116" s="314"/>
      <c r="T116" s="34">
        <v>44228</v>
      </c>
      <c r="U116" s="319"/>
    </row>
    <row r="117" spans="10:21" ht="18" customHeight="1" thickBot="1" x14ac:dyDescent="0.3">
      <c r="J117" s="6"/>
      <c r="K117" s="6"/>
      <c r="L117" s="6"/>
      <c r="R117" s="312"/>
      <c r="S117" s="315"/>
      <c r="T117" s="34">
        <v>44256</v>
      </c>
      <c r="U117" s="320"/>
    </row>
    <row r="118" spans="10:21" ht="18" customHeight="1" x14ac:dyDescent="0.25">
      <c r="J118" s="6"/>
      <c r="K118" s="6"/>
      <c r="L118" s="6"/>
      <c r="R118" s="6" t="s">
        <v>42</v>
      </c>
      <c r="S118" s="80">
        <v>302.39999999999998</v>
      </c>
      <c r="T118" s="6" t="s">
        <v>42</v>
      </c>
      <c r="U118" s="6"/>
    </row>
    <row r="119" spans="10:21" x14ac:dyDescent="0.25">
      <c r="J119" s="6"/>
      <c r="K119" s="6"/>
    </row>
  </sheetData>
  <sheetProtection password="C15A" sheet="1" objects="1" scenarios="1"/>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J96:K96"/>
    <mergeCell ref="R97:R99"/>
    <mergeCell ref="S97:S99"/>
    <mergeCell ref="U97:U117"/>
    <mergeCell ref="J100:K100"/>
    <mergeCell ref="R100:R102"/>
    <mergeCell ref="S100:S102"/>
    <mergeCell ref="R103:R105"/>
    <mergeCell ref="S103:S105"/>
    <mergeCell ref="J104:K104"/>
    <mergeCell ref="R115:R117"/>
    <mergeCell ref="S115:S117"/>
    <mergeCell ref="R106:R108"/>
    <mergeCell ref="S112:S114"/>
    <mergeCell ref="S106:S108"/>
    <mergeCell ref="R109:R111"/>
    <mergeCell ref="S109:S111"/>
    <mergeCell ref="R112:R114"/>
    <mergeCell ref="M93:P95"/>
    <mergeCell ref="R93:U94"/>
    <mergeCell ref="R95:U95"/>
  </mergeCells>
  <dataValidations count="6">
    <dataValidation type="list" allowBlank="1" showInputMessage="1" showErrorMessage="1" sqref="K106 WVS982977 WLW982977 WCA982977 VSE982977 VII982977 UYM982977 UOQ982977 UEU982977 TUY982977 TLC982977 TBG982977 SRK982977 SHO982977 RXS982977 RNW982977 REA982977 QUE982977 QKI982977 QAM982977 PQQ982977 PGU982977 OWY982977 ONC982977 ODG982977 NTK982977 NJO982977 MZS982977 MPW982977 MGA982977 LWE982977 LMI982977 LCM982977 KSQ982977 KIU982977 JYY982977 JPC982977 JFG982977 IVK982977 ILO982977 IBS982977 HRW982977 HIA982977 GYE982977 GOI982977 GEM982977 FUQ982977 FKU982977 FAY982977 ERC982977 EHG982977 DXK982977 DNO982977 DDS982977 CTW982977 CKA982977 CAE982977 BQI982977 BGM982977 AWQ982977 AMU982977 ACY982977 TC982977 JG982977 K982978 WVS917441 WLW917441 WCA917441 VSE917441 VII917441 UYM917441 UOQ917441 UEU917441 TUY917441 TLC917441 TBG917441 SRK917441 SHO917441 RXS917441 RNW917441 REA917441 QUE917441 QKI917441 QAM917441 PQQ917441 PGU917441 OWY917441 ONC917441 ODG917441 NTK917441 NJO917441 MZS917441 MPW917441 MGA917441 LWE917441 LMI917441 LCM917441 KSQ917441 KIU917441 JYY917441 JPC917441 JFG917441 IVK917441 ILO917441 IBS917441 HRW917441 HIA917441 GYE917441 GOI917441 GEM917441 FUQ917441 FKU917441 FAY917441 ERC917441 EHG917441 DXK917441 DNO917441 DDS917441 CTW917441 CKA917441 CAE917441 BQI917441 BGM917441 AWQ917441 AMU917441 ACY917441 TC917441 JG917441 K917442 WVS851905 WLW851905 WCA851905 VSE851905 VII851905 UYM851905 UOQ851905 UEU851905 TUY851905 TLC851905 TBG851905 SRK851905 SHO851905 RXS851905 RNW851905 REA851905 QUE851905 QKI851905 QAM851905 PQQ851905 PGU851905 OWY851905 ONC851905 ODG851905 NTK851905 NJO851905 MZS851905 MPW851905 MGA851905 LWE851905 LMI851905 LCM851905 KSQ851905 KIU851905 JYY851905 JPC851905 JFG851905 IVK851905 ILO851905 IBS851905 HRW851905 HIA851905 GYE851905 GOI851905 GEM851905 FUQ851905 FKU851905 FAY851905 ERC851905 EHG851905 DXK851905 DNO851905 DDS851905 CTW851905 CKA851905 CAE851905 BQI851905 BGM851905 AWQ851905 AMU851905 ACY851905 TC851905 JG851905 K851906 WVS786369 WLW786369 WCA786369 VSE786369 VII786369 UYM786369 UOQ786369 UEU786369 TUY786369 TLC786369 TBG786369 SRK786369 SHO786369 RXS786369 RNW786369 REA786369 QUE786369 QKI786369 QAM786369 PQQ786369 PGU786369 OWY786369 ONC786369 ODG786369 NTK786369 NJO786369 MZS786369 MPW786369 MGA786369 LWE786369 LMI786369 LCM786369 KSQ786369 KIU786369 JYY786369 JPC786369 JFG786369 IVK786369 ILO786369 IBS786369 HRW786369 HIA786369 GYE786369 GOI786369 GEM786369 FUQ786369 FKU786369 FAY786369 ERC786369 EHG786369 DXK786369 DNO786369 DDS786369 CTW786369 CKA786369 CAE786369 BQI786369 BGM786369 AWQ786369 AMU786369 ACY786369 TC786369 JG786369 K786370 WVS720833 WLW720833 WCA720833 VSE720833 VII720833 UYM720833 UOQ720833 UEU720833 TUY720833 TLC720833 TBG720833 SRK720833 SHO720833 RXS720833 RNW720833 REA720833 QUE720833 QKI720833 QAM720833 PQQ720833 PGU720833 OWY720833 ONC720833 ODG720833 NTK720833 NJO720833 MZS720833 MPW720833 MGA720833 LWE720833 LMI720833 LCM720833 KSQ720833 KIU720833 JYY720833 JPC720833 JFG720833 IVK720833 ILO720833 IBS720833 HRW720833 HIA720833 GYE720833 GOI720833 GEM720833 FUQ720833 FKU720833 FAY720833 ERC720833 EHG720833 DXK720833 DNO720833 DDS720833 CTW720833 CKA720833 CAE720833 BQI720833 BGM720833 AWQ720833 AMU720833 ACY720833 TC720833 JG720833 K720834 WVS655297 WLW655297 WCA655297 VSE655297 VII655297 UYM655297 UOQ655297 UEU655297 TUY655297 TLC655297 TBG655297 SRK655297 SHO655297 RXS655297 RNW655297 REA655297 QUE655297 QKI655297 QAM655297 PQQ655297 PGU655297 OWY655297 ONC655297 ODG655297 NTK655297 NJO655297 MZS655297 MPW655297 MGA655297 LWE655297 LMI655297 LCM655297 KSQ655297 KIU655297 JYY655297 JPC655297 JFG655297 IVK655297 ILO655297 IBS655297 HRW655297 HIA655297 GYE655297 GOI655297 GEM655297 FUQ655297 FKU655297 FAY655297 ERC655297 EHG655297 DXK655297 DNO655297 DDS655297 CTW655297 CKA655297 CAE655297 BQI655297 BGM655297 AWQ655297 AMU655297 ACY655297 TC655297 JG655297 K655298 WVS589761 WLW589761 WCA589761 VSE589761 VII589761 UYM589761 UOQ589761 UEU589761 TUY589761 TLC589761 TBG589761 SRK589761 SHO589761 RXS589761 RNW589761 REA589761 QUE589761 QKI589761 QAM589761 PQQ589761 PGU589761 OWY589761 ONC589761 ODG589761 NTK589761 NJO589761 MZS589761 MPW589761 MGA589761 LWE589761 LMI589761 LCM589761 KSQ589761 KIU589761 JYY589761 JPC589761 JFG589761 IVK589761 ILO589761 IBS589761 HRW589761 HIA589761 GYE589761 GOI589761 GEM589761 FUQ589761 FKU589761 FAY589761 ERC589761 EHG589761 DXK589761 DNO589761 DDS589761 CTW589761 CKA589761 CAE589761 BQI589761 BGM589761 AWQ589761 AMU589761 ACY589761 TC589761 JG589761 K589762 WVS524225 WLW524225 WCA524225 VSE524225 VII524225 UYM524225 UOQ524225 UEU524225 TUY524225 TLC524225 TBG524225 SRK524225 SHO524225 RXS524225 RNW524225 REA524225 QUE524225 QKI524225 QAM524225 PQQ524225 PGU524225 OWY524225 ONC524225 ODG524225 NTK524225 NJO524225 MZS524225 MPW524225 MGA524225 LWE524225 LMI524225 LCM524225 KSQ524225 KIU524225 JYY524225 JPC524225 JFG524225 IVK524225 ILO524225 IBS524225 HRW524225 HIA524225 GYE524225 GOI524225 GEM524225 FUQ524225 FKU524225 FAY524225 ERC524225 EHG524225 DXK524225 DNO524225 DDS524225 CTW524225 CKA524225 CAE524225 BQI524225 BGM524225 AWQ524225 AMU524225 ACY524225 TC524225 JG524225 K524226 WVS458689 WLW458689 WCA458689 VSE458689 VII458689 UYM458689 UOQ458689 UEU458689 TUY458689 TLC458689 TBG458689 SRK458689 SHO458689 RXS458689 RNW458689 REA458689 QUE458689 QKI458689 QAM458689 PQQ458689 PGU458689 OWY458689 ONC458689 ODG458689 NTK458689 NJO458689 MZS458689 MPW458689 MGA458689 LWE458689 LMI458689 LCM458689 KSQ458689 KIU458689 JYY458689 JPC458689 JFG458689 IVK458689 ILO458689 IBS458689 HRW458689 HIA458689 GYE458689 GOI458689 GEM458689 FUQ458689 FKU458689 FAY458689 ERC458689 EHG458689 DXK458689 DNO458689 DDS458689 CTW458689 CKA458689 CAE458689 BQI458689 BGM458689 AWQ458689 AMU458689 ACY458689 TC458689 JG458689 K458690 WVS393153 WLW393153 WCA393153 VSE393153 VII393153 UYM393153 UOQ393153 UEU393153 TUY393153 TLC393153 TBG393153 SRK393153 SHO393153 RXS393153 RNW393153 REA393153 QUE393153 QKI393153 QAM393153 PQQ393153 PGU393153 OWY393153 ONC393153 ODG393153 NTK393153 NJO393153 MZS393153 MPW393153 MGA393153 LWE393153 LMI393153 LCM393153 KSQ393153 KIU393153 JYY393153 JPC393153 JFG393153 IVK393153 ILO393153 IBS393153 HRW393153 HIA393153 GYE393153 GOI393153 GEM393153 FUQ393153 FKU393153 FAY393153 ERC393153 EHG393153 DXK393153 DNO393153 DDS393153 CTW393153 CKA393153 CAE393153 BQI393153 BGM393153 AWQ393153 AMU393153 ACY393153 TC393153 JG393153 K393154 WVS327617 WLW327617 WCA327617 VSE327617 VII327617 UYM327617 UOQ327617 UEU327617 TUY327617 TLC327617 TBG327617 SRK327617 SHO327617 RXS327617 RNW327617 REA327617 QUE327617 QKI327617 QAM327617 PQQ327617 PGU327617 OWY327617 ONC327617 ODG327617 NTK327617 NJO327617 MZS327617 MPW327617 MGA327617 LWE327617 LMI327617 LCM327617 KSQ327617 KIU327617 JYY327617 JPC327617 JFG327617 IVK327617 ILO327617 IBS327617 HRW327617 HIA327617 GYE327617 GOI327617 GEM327617 FUQ327617 FKU327617 FAY327617 ERC327617 EHG327617 DXK327617 DNO327617 DDS327617 CTW327617 CKA327617 CAE327617 BQI327617 BGM327617 AWQ327617 AMU327617 ACY327617 TC327617 JG327617 K327618 WVS262081 WLW262081 WCA262081 VSE262081 VII262081 UYM262081 UOQ262081 UEU262081 TUY262081 TLC262081 TBG262081 SRK262081 SHO262081 RXS262081 RNW262081 REA262081 QUE262081 QKI262081 QAM262081 PQQ262081 PGU262081 OWY262081 ONC262081 ODG262081 NTK262081 NJO262081 MZS262081 MPW262081 MGA262081 LWE262081 LMI262081 LCM262081 KSQ262081 KIU262081 JYY262081 JPC262081 JFG262081 IVK262081 ILO262081 IBS262081 HRW262081 HIA262081 GYE262081 GOI262081 GEM262081 FUQ262081 FKU262081 FAY262081 ERC262081 EHG262081 DXK262081 DNO262081 DDS262081 CTW262081 CKA262081 CAE262081 BQI262081 BGM262081 AWQ262081 AMU262081 ACY262081 TC262081 JG262081 K262082 WVS196545 WLW196545 WCA196545 VSE196545 VII196545 UYM196545 UOQ196545 UEU196545 TUY196545 TLC196545 TBG196545 SRK196545 SHO196545 RXS196545 RNW196545 REA196545 QUE196545 QKI196545 QAM196545 PQQ196545 PGU196545 OWY196545 ONC196545 ODG196545 NTK196545 NJO196545 MZS196545 MPW196545 MGA196545 LWE196545 LMI196545 LCM196545 KSQ196545 KIU196545 JYY196545 JPC196545 JFG196545 IVK196545 ILO196545 IBS196545 HRW196545 HIA196545 GYE196545 GOI196545 GEM196545 FUQ196545 FKU196545 FAY196545 ERC196545 EHG196545 DXK196545 DNO196545 DDS196545 CTW196545 CKA196545 CAE196545 BQI196545 BGM196545 AWQ196545 AMU196545 ACY196545 TC196545 JG196545 K196546 WVS131009 WLW131009 WCA131009 VSE131009 VII131009 UYM131009 UOQ131009 UEU131009 TUY131009 TLC131009 TBG131009 SRK131009 SHO131009 RXS131009 RNW131009 REA131009 QUE131009 QKI131009 QAM131009 PQQ131009 PGU131009 OWY131009 ONC131009 ODG131009 NTK131009 NJO131009 MZS131009 MPW131009 MGA131009 LWE131009 LMI131009 LCM131009 KSQ131009 KIU131009 JYY131009 JPC131009 JFG131009 IVK131009 ILO131009 IBS131009 HRW131009 HIA131009 GYE131009 GOI131009 GEM131009 FUQ131009 FKU131009 FAY131009 ERC131009 EHG131009 DXK131009 DNO131009 DDS131009 CTW131009 CKA131009 CAE131009 BQI131009 BGM131009 AWQ131009 AMU131009 ACY131009 TC131009 JG131009 K131010 WVS65473 WLW65473 WCA65473 VSE65473 VII65473 UYM65473 UOQ65473 UEU65473 TUY65473 TLC65473 TBG65473 SRK65473 SHO65473 RXS65473 RNW65473 REA65473 QUE65473 QKI65473 QAM65473 PQQ65473 PGU65473 OWY65473 ONC65473 ODG65473 NTK65473 NJO65473 MZS65473 MPW65473 MGA65473 LWE65473 LMI65473 LCM65473 KSQ65473 KIU65473 JYY65473 JPC65473 JFG65473 IVK65473 ILO65473 IBS65473 HRW65473 HIA65473 GYE65473 GOI65473 GEM65473 FUQ65473 FKU65473 FAY65473 ERC65473 EHG65473 DXK65473 DNO65473 DDS65473 CTW65473 CKA65473 CAE65473 BQI65473 BGM65473 AWQ65473 AMU65473 ACY65473 TC65473 JG65473 K65474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xr:uid="{03DDD13D-7223-4BA5-BE69-59E0060998EA}">
      <formula1>$S$97:$S$118</formula1>
    </dataValidation>
    <dataValidation type="list" allowBlank="1" showInputMessage="1" showErrorMessage="1" sqref="K98 WVS982969 WLW982969 WCA982969 VSE982969 VII982969 UYM982969 UOQ982969 UEU982969 TUY982969 TLC982969 TBG982969 SRK982969 SHO982969 RXS982969 RNW982969 REA982969 QUE982969 QKI982969 QAM982969 PQQ982969 PGU982969 OWY982969 ONC982969 ODG982969 NTK982969 NJO982969 MZS982969 MPW982969 MGA982969 LWE982969 LMI982969 LCM982969 KSQ982969 KIU982969 JYY982969 JPC982969 JFG982969 IVK982969 ILO982969 IBS982969 HRW982969 HIA982969 GYE982969 GOI982969 GEM982969 FUQ982969 FKU982969 FAY982969 ERC982969 EHG982969 DXK982969 DNO982969 DDS982969 CTW982969 CKA982969 CAE982969 BQI982969 BGM982969 AWQ982969 AMU982969 ACY982969 TC982969 JG982969 K982970 WVS917433 WLW917433 WCA917433 VSE917433 VII917433 UYM917433 UOQ917433 UEU917433 TUY917433 TLC917433 TBG917433 SRK917433 SHO917433 RXS917433 RNW917433 REA917433 QUE917433 QKI917433 QAM917433 PQQ917433 PGU917433 OWY917433 ONC917433 ODG917433 NTK917433 NJO917433 MZS917433 MPW917433 MGA917433 LWE917433 LMI917433 LCM917433 KSQ917433 KIU917433 JYY917433 JPC917433 JFG917433 IVK917433 ILO917433 IBS917433 HRW917433 HIA917433 GYE917433 GOI917433 GEM917433 FUQ917433 FKU917433 FAY917433 ERC917433 EHG917433 DXK917433 DNO917433 DDS917433 CTW917433 CKA917433 CAE917433 BQI917433 BGM917433 AWQ917433 AMU917433 ACY917433 TC917433 JG917433 K917434 WVS851897 WLW851897 WCA851897 VSE851897 VII851897 UYM851897 UOQ851897 UEU851897 TUY851897 TLC851897 TBG851897 SRK851897 SHO851897 RXS851897 RNW851897 REA851897 QUE851897 QKI851897 QAM851897 PQQ851897 PGU851897 OWY851897 ONC851897 ODG851897 NTK851897 NJO851897 MZS851897 MPW851897 MGA851897 LWE851897 LMI851897 LCM851897 KSQ851897 KIU851897 JYY851897 JPC851897 JFG851897 IVK851897 ILO851897 IBS851897 HRW851897 HIA851897 GYE851897 GOI851897 GEM851897 FUQ851897 FKU851897 FAY851897 ERC851897 EHG851897 DXK851897 DNO851897 DDS851897 CTW851897 CKA851897 CAE851897 BQI851897 BGM851897 AWQ851897 AMU851897 ACY851897 TC851897 JG851897 K851898 WVS786361 WLW786361 WCA786361 VSE786361 VII786361 UYM786361 UOQ786361 UEU786361 TUY786361 TLC786361 TBG786361 SRK786361 SHO786361 RXS786361 RNW786361 REA786361 QUE786361 QKI786361 QAM786361 PQQ786361 PGU786361 OWY786361 ONC786361 ODG786361 NTK786361 NJO786361 MZS786361 MPW786361 MGA786361 LWE786361 LMI786361 LCM786361 KSQ786361 KIU786361 JYY786361 JPC786361 JFG786361 IVK786361 ILO786361 IBS786361 HRW786361 HIA786361 GYE786361 GOI786361 GEM786361 FUQ786361 FKU786361 FAY786361 ERC786361 EHG786361 DXK786361 DNO786361 DDS786361 CTW786361 CKA786361 CAE786361 BQI786361 BGM786361 AWQ786361 AMU786361 ACY786361 TC786361 JG786361 K786362 WVS720825 WLW720825 WCA720825 VSE720825 VII720825 UYM720825 UOQ720825 UEU720825 TUY720825 TLC720825 TBG720825 SRK720825 SHO720825 RXS720825 RNW720825 REA720825 QUE720825 QKI720825 QAM720825 PQQ720825 PGU720825 OWY720825 ONC720825 ODG720825 NTK720825 NJO720825 MZS720825 MPW720825 MGA720825 LWE720825 LMI720825 LCM720825 KSQ720825 KIU720825 JYY720825 JPC720825 JFG720825 IVK720825 ILO720825 IBS720825 HRW720825 HIA720825 GYE720825 GOI720825 GEM720825 FUQ720825 FKU720825 FAY720825 ERC720825 EHG720825 DXK720825 DNO720825 DDS720825 CTW720825 CKA720825 CAE720825 BQI720825 BGM720825 AWQ720825 AMU720825 ACY720825 TC720825 JG720825 K720826 WVS655289 WLW655289 WCA655289 VSE655289 VII655289 UYM655289 UOQ655289 UEU655289 TUY655289 TLC655289 TBG655289 SRK655289 SHO655289 RXS655289 RNW655289 REA655289 QUE655289 QKI655289 QAM655289 PQQ655289 PGU655289 OWY655289 ONC655289 ODG655289 NTK655289 NJO655289 MZS655289 MPW655289 MGA655289 LWE655289 LMI655289 LCM655289 KSQ655289 KIU655289 JYY655289 JPC655289 JFG655289 IVK655289 ILO655289 IBS655289 HRW655289 HIA655289 GYE655289 GOI655289 GEM655289 FUQ655289 FKU655289 FAY655289 ERC655289 EHG655289 DXK655289 DNO655289 DDS655289 CTW655289 CKA655289 CAE655289 BQI655289 BGM655289 AWQ655289 AMU655289 ACY655289 TC655289 JG655289 K655290 WVS589753 WLW589753 WCA589753 VSE589753 VII589753 UYM589753 UOQ589753 UEU589753 TUY589753 TLC589753 TBG589753 SRK589753 SHO589753 RXS589753 RNW589753 REA589753 QUE589753 QKI589753 QAM589753 PQQ589753 PGU589753 OWY589753 ONC589753 ODG589753 NTK589753 NJO589753 MZS589753 MPW589753 MGA589753 LWE589753 LMI589753 LCM589753 KSQ589753 KIU589753 JYY589753 JPC589753 JFG589753 IVK589753 ILO589753 IBS589753 HRW589753 HIA589753 GYE589753 GOI589753 GEM589753 FUQ589753 FKU589753 FAY589753 ERC589753 EHG589753 DXK589753 DNO589753 DDS589753 CTW589753 CKA589753 CAE589753 BQI589753 BGM589753 AWQ589753 AMU589753 ACY589753 TC589753 JG589753 K589754 WVS524217 WLW524217 WCA524217 VSE524217 VII524217 UYM524217 UOQ524217 UEU524217 TUY524217 TLC524217 TBG524217 SRK524217 SHO524217 RXS524217 RNW524217 REA524217 QUE524217 QKI524217 QAM524217 PQQ524217 PGU524217 OWY524217 ONC524217 ODG524217 NTK524217 NJO524217 MZS524217 MPW524217 MGA524217 LWE524217 LMI524217 LCM524217 KSQ524217 KIU524217 JYY524217 JPC524217 JFG524217 IVK524217 ILO524217 IBS524217 HRW524217 HIA524217 GYE524217 GOI524217 GEM524217 FUQ524217 FKU524217 FAY524217 ERC524217 EHG524217 DXK524217 DNO524217 DDS524217 CTW524217 CKA524217 CAE524217 BQI524217 BGM524217 AWQ524217 AMU524217 ACY524217 TC524217 JG524217 K524218 WVS458681 WLW458681 WCA458681 VSE458681 VII458681 UYM458681 UOQ458681 UEU458681 TUY458681 TLC458681 TBG458681 SRK458681 SHO458681 RXS458681 RNW458681 REA458681 QUE458681 QKI458681 QAM458681 PQQ458681 PGU458681 OWY458681 ONC458681 ODG458681 NTK458681 NJO458681 MZS458681 MPW458681 MGA458681 LWE458681 LMI458681 LCM458681 KSQ458681 KIU458681 JYY458681 JPC458681 JFG458681 IVK458681 ILO458681 IBS458681 HRW458681 HIA458681 GYE458681 GOI458681 GEM458681 FUQ458681 FKU458681 FAY458681 ERC458681 EHG458681 DXK458681 DNO458681 DDS458681 CTW458681 CKA458681 CAE458681 BQI458681 BGM458681 AWQ458681 AMU458681 ACY458681 TC458681 JG458681 K458682 WVS393145 WLW393145 WCA393145 VSE393145 VII393145 UYM393145 UOQ393145 UEU393145 TUY393145 TLC393145 TBG393145 SRK393145 SHO393145 RXS393145 RNW393145 REA393145 QUE393145 QKI393145 QAM393145 PQQ393145 PGU393145 OWY393145 ONC393145 ODG393145 NTK393145 NJO393145 MZS393145 MPW393145 MGA393145 LWE393145 LMI393145 LCM393145 KSQ393145 KIU393145 JYY393145 JPC393145 JFG393145 IVK393145 ILO393145 IBS393145 HRW393145 HIA393145 GYE393145 GOI393145 GEM393145 FUQ393145 FKU393145 FAY393145 ERC393145 EHG393145 DXK393145 DNO393145 DDS393145 CTW393145 CKA393145 CAE393145 BQI393145 BGM393145 AWQ393145 AMU393145 ACY393145 TC393145 JG393145 K393146 WVS327609 WLW327609 WCA327609 VSE327609 VII327609 UYM327609 UOQ327609 UEU327609 TUY327609 TLC327609 TBG327609 SRK327609 SHO327609 RXS327609 RNW327609 REA327609 QUE327609 QKI327609 QAM327609 PQQ327609 PGU327609 OWY327609 ONC327609 ODG327609 NTK327609 NJO327609 MZS327609 MPW327609 MGA327609 LWE327609 LMI327609 LCM327609 KSQ327609 KIU327609 JYY327609 JPC327609 JFG327609 IVK327609 ILO327609 IBS327609 HRW327609 HIA327609 GYE327609 GOI327609 GEM327609 FUQ327609 FKU327609 FAY327609 ERC327609 EHG327609 DXK327609 DNO327609 DDS327609 CTW327609 CKA327609 CAE327609 BQI327609 BGM327609 AWQ327609 AMU327609 ACY327609 TC327609 JG327609 K327610 WVS262073 WLW262073 WCA262073 VSE262073 VII262073 UYM262073 UOQ262073 UEU262073 TUY262073 TLC262073 TBG262073 SRK262073 SHO262073 RXS262073 RNW262073 REA262073 QUE262073 QKI262073 QAM262073 PQQ262073 PGU262073 OWY262073 ONC262073 ODG262073 NTK262073 NJO262073 MZS262073 MPW262073 MGA262073 LWE262073 LMI262073 LCM262073 KSQ262073 KIU262073 JYY262073 JPC262073 JFG262073 IVK262073 ILO262073 IBS262073 HRW262073 HIA262073 GYE262073 GOI262073 GEM262073 FUQ262073 FKU262073 FAY262073 ERC262073 EHG262073 DXK262073 DNO262073 DDS262073 CTW262073 CKA262073 CAE262073 BQI262073 BGM262073 AWQ262073 AMU262073 ACY262073 TC262073 JG262073 K262074 WVS196537 WLW196537 WCA196537 VSE196537 VII196537 UYM196537 UOQ196537 UEU196537 TUY196537 TLC196537 TBG196537 SRK196537 SHO196537 RXS196537 RNW196537 REA196537 QUE196537 QKI196537 QAM196537 PQQ196537 PGU196537 OWY196537 ONC196537 ODG196537 NTK196537 NJO196537 MZS196537 MPW196537 MGA196537 LWE196537 LMI196537 LCM196537 KSQ196537 KIU196537 JYY196537 JPC196537 JFG196537 IVK196537 ILO196537 IBS196537 HRW196537 HIA196537 GYE196537 GOI196537 GEM196537 FUQ196537 FKU196537 FAY196537 ERC196537 EHG196537 DXK196537 DNO196537 DDS196537 CTW196537 CKA196537 CAE196537 BQI196537 BGM196537 AWQ196537 AMU196537 ACY196537 TC196537 JG196537 K196538 WVS131001 WLW131001 WCA131001 VSE131001 VII131001 UYM131001 UOQ131001 UEU131001 TUY131001 TLC131001 TBG131001 SRK131001 SHO131001 RXS131001 RNW131001 REA131001 QUE131001 QKI131001 QAM131001 PQQ131001 PGU131001 OWY131001 ONC131001 ODG131001 NTK131001 NJO131001 MZS131001 MPW131001 MGA131001 LWE131001 LMI131001 LCM131001 KSQ131001 KIU131001 JYY131001 JPC131001 JFG131001 IVK131001 ILO131001 IBS131001 HRW131001 HIA131001 GYE131001 GOI131001 GEM131001 FUQ131001 FKU131001 FAY131001 ERC131001 EHG131001 DXK131001 DNO131001 DDS131001 CTW131001 CKA131001 CAE131001 BQI131001 BGM131001 AWQ131001 AMU131001 ACY131001 TC131001 JG131001 K131002 WVS65465 WLW65465 WCA65465 VSE65465 VII65465 UYM65465 UOQ65465 UEU65465 TUY65465 TLC65465 TBG65465 SRK65465 SHO65465 RXS65465 RNW65465 REA65465 QUE65465 QKI65465 QAM65465 PQQ65465 PGU65465 OWY65465 ONC65465 ODG65465 NTK65465 NJO65465 MZS65465 MPW65465 MGA65465 LWE65465 LMI65465 LCM65465 KSQ65465 KIU65465 JYY65465 JPC65465 JFG65465 IVK65465 ILO65465 IBS65465 HRW65465 HIA65465 GYE65465 GOI65465 GEM65465 FUQ65465 FKU65465 FAY65465 ERC65465 EHG65465 DXK65465 DNO65465 DDS65465 CTW65465 CKA65465 CAE65465 BQI65465 BGM65465 AWQ65465 AMU65465 ACY65465 TC65465 JG65465 K65466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xr:uid="{9DC9AB0B-EE7C-422A-A54B-151CCFD55188}">
      <formula1>$M$98:$M$109</formula1>
    </dataValidation>
    <dataValidation type="list" allowBlank="1" showInputMessage="1" showErrorMessage="1" sqref="K97 WVS982968 WLW982968 WCA982968 VSE982968 VII982968 UYM982968 UOQ982968 UEU982968 TUY982968 TLC982968 TBG982968 SRK982968 SHO982968 RXS982968 RNW982968 REA982968 QUE982968 QKI982968 QAM982968 PQQ982968 PGU982968 OWY982968 ONC982968 ODG982968 NTK982968 NJO982968 MZS982968 MPW982968 MGA982968 LWE982968 LMI982968 LCM982968 KSQ982968 KIU982968 JYY982968 JPC982968 JFG982968 IVK982968 ILO982968 IBS982968 HRW982968 HIA982968 GYE982968 GOI982968 GEM982968 FUQ982968 FKU982968 FAY982968 ERC982968 EHG982968 DXK982968 DNO982968 DDS982968 CTW982968 CKA982968 CAE982968 BQI982968 BGM982968 AWQ982968 AMU982968 ACY982968 TC982968 JG982968 K982969 WVS917432 WLW917432 WCA917432 VSE917432 VII917432 UYM917432 UOQ917432 UEU917432 TUY917432 TLC917432 TBG917432 SRK917432 SHO917432 RXS917432 RNW917432 REA917432 QUE917432 QKI917432 QAM917432 PQQ917432 PGU917432 OWY917432 ONC917432 ODG917432 NTK917432 NJO917432 MZS917432 MPW917432 MGA917432 LWE917432 LMI917432 LCM917432 KSQ917432 KIU917432 JYY917432 JPC917432 JFG917432 IVK917432 ILO917432 IBS917432 HRW917432 HIA917432 GYE917432 GOI917432 GEM917432 FUQ917432 FKU917432 FAY917432 ERC917432 EHG917432 DXK917432 DNO917432 DDS917432 CTW917432 CKA917432 CAE917432 BQI917432 BGM917432 AWQ917432 AMU917432 ACY917432 TC917432 JG917432 K917433 WVS851896 WLW851896 WCA851896 VSE851896 VII851896 UYM851896 UOQ851896 UEU851896 TUY851896 TLC851896 TBG851896 SRK851896 SHO851896 RXS851896 RNW851896 REA851896 QUE851896 QKI851896 QAM851896 PQQ851896 PGU851896 OWY851896 ONC851896 ODG851896 NTK851896 NJO851896 MZS851896 MPW851896 MGA851896 LWE851896 LMI851896 LCM851896 KSQ851896 KIU851896 JYY851896 JPC851896 JFG851896 IVK851896 ILO851896 IBS851896 HRW851896 HIA851896 GYE851896 GOI851896 GEM851896 FUQ851896 FKU851896 FAY851896 ERC851896 EHG851896 DXK851896 DNO851896 DDS851896 CTW851896 CKA851896 CAE851896 BQI851896 BGM851896 AWQ851896 AMU851896 ACY851896 TC851896 JG851896 K851897 WVS786360 WLW786360 WCA786360 VSE786360 VII786360 UYM786360 UOQ786360 UEU786360 TUY786360 TLC786360 TBG786360 SRK786360 SHO786360 RXS786360 RNW786360 REA786360 QUE786360 QKI786360 QAM786360 PQQ786360 PGU786360 OWY786360 ONC786360 ODG786360 NTK786360 NJO786360 MZS786360 MPW786360 MGA786360 LWE786360 LMI786360 LCM786360 KSQ786360 KIU786360 JYY786360 JPC786360 JFG786360 IVK786360 ILO786360 IBS786360 HRW786360 HIA786360 GYE786360 GOI786360 GEM786360 FUQ786360 FKU786360 FAY786360 ERC786360 EHG786360 DXK786360 DNO786360 DDS786360 CTW786360 CKA786360 CAE786360 BQI786360 BGM786360 AWQ786360 AMU786360 ACY786360 TC786360 JG786360 K786361 WVS720824 WLW720824 WCA720824 VSE720824 VII720824 UYM720824 UOQ720824 UEU720824 TUY720824 TLC720824 TBG720824 SRK720824 SHO720824 RXS720824 RNW720824 REA720824 QUE720824 QKI720824 QAM720824 PQQ720824 PGU720824 OWY720824 ONC720824 ODG720824 NTK720824 NJO720824 MZS720824 MPW720824 MGA720824 LWE720824 LMI720824 LCM720824 KSQ720824 KIU720824 JYY720824 JPC720824 JFG720824 IVK720824 ILO720824 IBS720824 HRW720824 HIA720824 GYE720824 GOI720824 GEM720824 FUQ720824 FKU720824 FAY720824 ERC720824 EHG720824 DXK720824 DNO720824 DDS720824 CTW720824 CKA720824 CAE720824 BQI720824 BGM720824 AWQ720824 AMU720824 ACY720824 TC720824 JG720824 K720825 WVS655288 WLW655288 WCA655288 VSE655288 VII655288 UYM655288 UOQ655288 UEU655288 TUY655288 TLC655288 TBG655288 SRK655288 SHO655288 RXS655288 RNW655288 REA655288 QUE655288 QKI655288 QAM655288 PQQ655288 PGU655288 OWY655288 ONC655288 ODG655288 NTK655288 NJO655288 MZS655288 MPW655288 MGA655288 LWE655288 LMI655288 LCM655288 KSQ655288 KIU655288 JYY655288 JPC655288 JFG655288 IVK655288 ILO655288 IBS655288 HRW655288 HIA655288 GYE655288 GOI655288 GEM655288 FUQ655288 FKU655288 FAY655288 ERC655288 EHG655288 DXK655288 DNO655288 DDS655288 CTW655288 CKA655288 CAE655288 BQI655288 BGM655288 AWQ655288 AMU655288 ACY655288 TC655288 JG655288 K655289 WVS589752 WLW589752 WCA589752 VSE589752 VII589752 UYM589752 UOQ589752 UEU589752 TUY589752 TLC589752 TBG589752 SRK589752 SHO589752 RXS589752 RNW589752 REA589752 QUE589752 QKI589752 QAM589752 PQQ589752 PGU589752 OWY589752 ONC589752 ODG589752 NTK589752 NJO589752 MZS589752 MPW589752 MGA589752 LWE589752 LMI589752 LCM589752 KSQ589752 KIU589752 JYY589752 JPC589752 JFG589752 IVK589752 ILO589752 IBS589752 HRW589752 HIA589752 GYE589752 GOI589752 GEM589752 FUQ589752 FKU589752 FAY589752 ERC589752 EHG589752 DXK589752 DNO589752 DDS589752 CTW589752 CKA589752 CAE589752 BQI589752 BGM589752 AWQ589752 AMU589752 ACY589752 TC589752 JG589752 K589753 WVS524216 WLW524216 WCA524216 VSE524216 VII524216 UYM524216 UOQ524216 UEU524216 TUY524216 TLC524216 TBG524216 SRK524216 SHO524216 RXS524216 RNW524216 REA524216 QUE524216 QKI524216 QAM524216 PQQ524216 PGU524216 OWY524216 ONC524216 ODG524216 NTK524216 NJO524216 MZS524216 MPW524216 MGA524216 LWE524216 LMI524216 LCM524216 KSQ524216 KIU524216 JYY524216 JPC524216 JFG524216 IVK524216 ILO524216 IBS524216 HRW524216 HIA524216 GYE524216 GOI524216 GEM524216 FUQ524216 FKU524216 FAY524216 ERC524216 EHG524216 DXK524216 DNO524216 DDS524216 CTW524216 CKA524216 CAE524216 BQI524216 BGM524216 AWQ524216 AMU524216 ACY524216 TC524216 JG524216 K524217 WVS458680 WLW458680 WCA458680 VSE458680 VII458680 UYM458680 UOQ458680 UEU458680 TUY458680 TLC458680 TBG458680 SRK458680 SHO458680 RXS458680 RNW458680 REA458680 QUE458680 QKI458680 QAM458680 PQQ458680 PGU458680 OWY458680 ONC458680 ODG458680 NTK458680 NJO458680 MZS458680 MPW458680 MGA458680 LWE458680 LMI458680 LCM458680 KSQ458680 KIU458680 JYY458680 JPC458680 JFG458680 IVK458680 ILO458680 IBS458680 HRW458680 HIA458680 GYE458680 GOI458680 GEM458680 FUQ458680 FKU458680 FAY458680 ERC458680 EHG458680 DXK458680 DNO458680 DDS458680 CTW458680 CKA458680 CAE458680 BQI458680 BGM458680 AWQ458680 AMU458680 ACY458680 TC458680 JG458680 K458681 WVS393144 WLW393144 WCA393144 VSE393144 VII393144 UYM393144 UOQ393144 UEU393144 TUY393144 TLC393144 TBG393144 SRK393144 SHO393144 RXS393144 RNW393144 REA393144 QUE393144 QKI393144 QAM393144 PQQ393144 PGU393144 OWY393144 ONC393144 ODG393144 NTK393144 NJO393144 MZS393144 MPW393144 MGA393144 LWE393144 LMI393144 LCM393144 KSQ393144 KIU393144 JYY393144 JPC393144 JFG393144 IVK393144 ILO393144 IBS393144 HRW393144 HIA393144 GYE393144 GOI393144 GEM393144 FUQ393144 FKU393144 FAY393144 ERC393144 EHG393144 DXK393144 DNO393144 DDS393144 CTW393144 CKA393144 CAE393144 BQI393144 BGM393144 AWQ393144 AMU393144 ACY393144 TC393144 JG393144 K393145 WVS327608 WLW327608 WCA327608 VSE327608 VII327608 UYM327608 UOQ327608 UEU327608 TUY327608 TLC327608 TBG327608 SRK327608 SHO327608 RXS327608 RNW327608 REA327608 QUE327608 QKI327608 QAM327608 PQQ327608 PGU327608 OWY327608 ONC327608 ODG327608 NTK327608 NJO327608 MZS327608 MPW327608 MGA327608 LWE327608 LMI327608 LCM327608 KSQ327608 KIU327608 JYY327608 JPC327608 JFG327608 IVK327608 ILO327608 IBS327608 HRW327608 HIA327608 GYE327608 GOI327608 GEM327608 FUQ327608 FKU327608 FAY327608 ERC327608 EHG327608 DXK327608 DNO327608 DDS327608 CTW327608 CKA327608 CAE327608 BQI327608 BGM327608 AWQ327608 AMU327608 ACY327608 TC327608 JG327608 K327609 WVS262072 WLW262072 WCA262072 VSE262072 VII262072 UYM262072 UOQ262072 UEU262072 TUY262072 TLC262072 TBG262072 SRK262072 SHO262072 RXS262072 RNW262072 REA262072 QUE262072 QKI262072 QAM262072 PQQ262072 PGU262072 OWY262072 ONC262072 ODG262072 NTK262072 NJO262072 MZS262072 MPW262072 MGA262072 LWE262072 LMI262072 LCM262072 KSQ262072 KIU262072 JYY262072 JPC262072 JFG262072 IVK262072 ILO262072 IBS262072 HRW262072 HIA262072 GYE262072 GOI262072 GEM262072 FUQ262072 FKU262072 FAY262072 ERC262072 EHG262072 DXK262072 DNO262072 DDS262072 CTW262072 CKA262072 CAE262072 BQI262072 BGM262072 AWQ262072 AMU262072 ACY262072 TC262072 JG262072 K262073 WVS196536 WLW196536 WCA196536 VSE196536 VII196536 UYM196536 UOQ196536 UEU196536 TUY196536 TLC196536 TBG196536 SRK196536 SHO196536 RXS196536 RNW196536 REA196536 QUE196536 QKI196536 QAM196536 PQQ196536 PGU196536 OWY196536 ONC196536 ODG196536 NTK196536 NJO196536 MZS196536 MPW196536 MGA196536 LWE196536 LMI196536 LCM196536 KSQ196536 KIU196536 JYY196536 JPC196536 JFG196536 IVK196536 ILO196536 IBS196536 HRW196536 HIA196536 GYE196536 GOI196536 GEM196536 FUQ196536 FKU196536 FAY196536 ERC196536 EHG196536 DXK196536 DNO196536 DDS196536 CTW196536 CKA196536 CAE196536 BQI196536 BGM196536 AWQ196536 AMU196536 ACY196536 TC196536 JG196536 K196537 WVS131000 WLW131000 WCA131000 VSE131000 VII131000 UYM131000 UOQ131000 UEU131000 TUY131000 TLC131000 TBG131000 SRK131000 SHO131000 RXS131000 RNW131000 REA131000 QUE131000 QKI131000 QAM131000 PQQ131000 PGU131000 OWY131000 ONC131000 ODG131000 NTK131000 NJO131000 MZS131000 MPW131000 MGA131000 LWE131000 LMI131000 LCM131000 KSQ131000 KIU131000 JYY131000 JPC131000 JFG131000 IVK131000 ILO131000 IBS131000 HRW131000 HIA131000 GYE131000 GOI131000 GEM131000 FUQ131000 FKU131000 FAY131000 ERC131000 EHG131000 DXK131000 DNO131000 DDS131000 CTW131000 CKA131000 CAE131000 BQI131000 BGM131000 AWQ131000 AMU131000 ACY131000 TC131000 JG131000 K131001 WVS65464 WLW65464 WCA65464 VSE65464 VII65464 UYM65464 UOQ65464 UEU65464 TUY65464 TLC65464 TBG65464 SRK65464 SHO65464 RXS65464 RNW65464 REA65464 QUE65464 QKI65464 QAM65464 PQQ65464 PGU65464 OWY65464 ONC65464 ODG65464 NTK65464 NJO65464 MZS65464 MPW65464 MGA65464 LWE65464 LMI65464 LCM65464 KSQ65464 KIU65464 JYY65464 JPC65464 JFG65464 IVK65464 ILO65464 IBS65464 HRW65464 HIA65464 GYE65464 GOI65464 GEM65464 FUQ65464 FKU65464 FAY65464 ERC65464 EHG65464 DXK65464 DNO65464 DDS65464 CTW65464 CKA65464 CAE65464 BQI65464 BGM65464 AWQ65464 AMU65464 ACY65464 TC65464 JG65464 K65465" xr:uid="{E31E195D-7093-4999-BC8F-C5FFFC573871}">
      <formula1>$N$96:$P$96</formula1>
    </dataValidation>
    <dataValidation type="list" allowBlank="1" showInputMessage="1" showErrorMessage="1" sqref="K105 WVS982976 WLW982976 WCA982976 VSE982976 VII982976 UYM982976 UOQ982976 UEU982976 TUY982976 TLC982976 TBG982976 SRK982976 SHO982976 RXS982976 RNW982976 REA982976 QUE982976 QKI982976 QAM982976 PQQ982976 PGU982976 OWY982976 ONC982976 ODG982976 NTK982976 NJO982976 MZS982976 MPW982976 MGA982976 LWE982976 LMI982976 LCM982976 KSQ982976 KIU982976 JYY982976 JPC982976 JFG982976 IVK982976 ILO982976 IBS982976 HRW982976 HIA982976 GYE982976 GOI982976 GEM982976 FUQ982976 FKU982976 FAY982976 ERC982976 EHG982976 DXK982976 DNO982976 DDS982976 CTW982976 CKA982976 CAE982976 BQI982976 BGM982976 AWQ982976 AMU982976 ACY982976 TC982976 JG982976 K982977 WVS917440 WLW917440 WCA917440 VSE917440 VII917440 UYM917440 UOQ917440 UEU917440 TUY917440 TLC917440 TBG917440 SRK917440 SHO917440 RXS917440 RNW917440 REA917440 QUE917440 QKI917440 QAM917440 PQQ917440 PGU917440 OWY917440 ONC917440 ODG917440 NTK917440 NJO917440 MZS917440 MPW917440 MGA917440 LWE917440 LMI917440 LCM917440 KSQ917440 KIU917440 JYY917440 JPC917440 JFG917440 IVK917440 ILO917440 IBS917440 HRW917440 HIA917440 GYE917440 GOI917440 GEM917440 FUQ917440 FKU917440 FAY917440 ERC917440 EHG917440 DXK917440 DNO917440 DDS917440 CTW917440 CKA917440 CAE917440 BQI917440 BGM917440 AWQ917440 AMU917440 ACY917440 TC917440 JG917440 K917441 WVS851904 WLW851904 WCA851904 VSE851904 VII851904 UYM851904 UOQ851904 UEU851904 TUY851904 TLC851904 TBG851904 SRK851904 SHO851904 RXS851904 RNW851904 REA851904 QUE851904 QKI851904 QAM851904 PQQ851904 PGU851904 OWY851904 ONC851904 ODG851904 NTK851904 NJO851904 MZS851904 MPW851904 MGA851904 LWE851904 LMI851904 LCM851904 KSQ851904 KIU851904 JYY851904 JPC851904 JFG851904 IVK851904 ILO851904 IBS851904 HRW851904 HIA851904 GYE851904 GOI851904 GEM851904 FUQ851904 FKU851904 FAY851904 ERC851904 EHG851904 DXK851904 DNO851904 DDS851904 CTW851904 CKA851904 CAE851904 BQI851904 BGM851904 AWQ851904 AMU851904 ACY851904 TC851904 JG851904 K851905 WVS786368 WLW786368 WCA786368 VSE786368 VII786368 UYM786368 UOQ786368 UEU786368 TUY786368 TLC786368 TBG786368 SRK786368 SHO786368 RXS786368 RNW786368 REA786368 QUE786368 QKI786368 QAM786368 PQQ786368 PGU786368 OWY786368 ONC786368 ODG786368 NTK786368 NJO786368 MZS786368 MPW786368 MGA786368 LWE786368 LMI786368 LCM786368 KSQ786368 KIU786368 JYY786368 JPC786368 JFG786368 IVK786368 ILO786368 IBS786368 HRW786368 HIA786368 GYE786368 GOI786368 GEM786368 FUQ786368 FKU786368 FAY786368 ERC786368 EHG786368 DXK786368 DNO786368 DDS786368 CTW786368 CKA786368 CAE786368 BQI786368 BGM786368 AWQ786368 AMU786368 ACY786368 TC786368 JG786368 K786369 WVS720832 WLW720832 WCA720832 VSE720832 VII720832 UYM720832 UOQ720832 UEU720832 TUY720832 TLC720832 TBG720832 SRK720832 SHO720832 RXS720832 RNW720832 REA720832 QUE720832 QKI720832 QAM720832 PQQ720832 PGU720832 OWY720832 ONC720832 ODG720832 NTK720832 NJO720832 MZS720832 MPW720832 MGA720832 LWE720832 LMI720832 LCM720832 KSQ720832 KIU720832 JYY720832 JPC720832 JFG720832 IVK720832 ILO720832 IBS720832 HRW720832 HIA720832 GYE720832 GOI720832 GEM720832 FUQ720832 FKU720832 FAY720832 ERC720832 EHG720832 DXK720832 DNO720832 DDS720832 CTW720832 CKA720832 CAE720832 BQI720832 BGM720832 AWQ720832 AMU720832 ACY720832 TC720832 JG720832 K720833 WVS655296 WLW655296 WCA655296 VSE655296 VII655296 UYM655296 UOQ655296 UEU655296 TUY655296 TLC655296 TBG655296 SRK655296 SHO655296 RXS655296 RNW655296 REA655296 QUE655296 QKI655296 QAM655296 PQQ655296 PGU655296 OWY655296 ONC655296 ODG655296 NTK655296 NJO655296 MZS655296 MPW655296 MGA655296 LWE655296 LMI655296 LCM655296 KSQ655296 KIU655296 JYY655296 JPC655296 JFG655296 IVK655296 ILO655296 IBS655296 HRW655296 HIA655296 GYE655296 GOI655296 GEM655296 FUQ655296 FKU655296 FAY655296 ERC655296 EHG655296 DXK655296 DNO655296 DDS655296 CTW655296 CKA655296 CAE655296 BQI655296 BGM655296 AWQ655296 AMU655296 ACY655296 TC655296 JG655296 K655297 WVS589760 WLW589760 WCA589760 VSE589760 VII589760 UYM589760 UOQ589760 UEU589760 TUY589760 TLC589760 TBG589760 SRK589760 SHO589760 RXS589760 RNW589760 REA589760 QUE589760 QKI589760 QAM589760 PQQ589760 PGU589760 OWY589760 ONC589760 ODG589760 NTK589760 NJO589760 MZS589760 MPW589760 MGA589760 LWE589760 LMI589760 LCM589760 KSQ589760 KIU589760 JYY589760 JPC589760 JFG589760 IVK589760 ILO589760 IBS589760 HRW589760 HIA589760 GYE589760 GOI589760 GEM589760 FUQ589760 FKU589760 FAY589760 ERC589760 EHG589760 DXK589760 DNO589760 DDS589760 CTW589760 CKA589760 CAE589760 BQI589760 BGM589760 AWQ589760 AMU589760 ACY589760 TC589760 JG589760 K589761 WVS524224 WLW524224 WCA524224 VSE524224 VII524224 UYM524224 UOQ524224 UEU524224 TUY524224 TLC524224 TBG524224 SRK524224 SHO524224 RXS524224 RNW524224 REA524224 QUE524224 QKI524224 QAM524224 PQQ524224 PGU524224 OWY524224 ONC524224 ODG524224 NTK524224 NJO524224 MZS524224 MPW524224 MGA524224 LWE524224 LMI524224 LCM524224 KSQ524224 KIU524224 JYY524224 JPC524224 JFG524224 IVK524224 ILO524224 IBS524224 HRW524224 HIA524224 GYE524224 GOI524224 GEM524224 FUQ524224 FKU524224 FAY524224 ERC524224 EHG524224 DXK524224 DNO524224 DDS524224 CTW524224 CKA524224 CAE524224 BQI524224 BGM524224 AWQ524224 AMU524224 ACY524224 TC524224 JG524224 K524225 WVS458688 WLW458688 WCA458688 VSE458688 VII458688 UYM458688 UOQ458688 UEU458688 TUY458688 TLC458688 TBG458688 SRK458688 SHO458688 RXS458688 RNW458688 REA458688 QUE458688 QKI458688 QAM458688 PQQ458688 PGU458688 OWY458688 ONC458688 ODG458688 NTK458688 NJO458688 MZS458688 MPW458688 MGA458688 LWE458688 LMI458688 LCM458688 KSQ458688 KIU458688 JYY458688 JPC458688 JFG458688 IVK458688 ILO458688 IBS458688 HRW458688 HIA458688 GYE458688 GOI458688 GEM458688 FUQ458688 FKU458688 FAY458688 ERC458688 EHG458688 DXK458688 DNO458688 DDS458688 CTW458688 CKA458688 CAE458688 BQI458688 BGM458688 AWQ458688 AMU458688 ACY458688 TC458688 JG458688 K458689 WVS393152 WLW393152 WCA393152 VSE393152 VII393152 UYM393152 UOQ393152 UEU393152 TUY393152 TLC393152 TBG393152 SRK393152 SHO393152 RXS393152 RNW393152 REA393152 QUE393152 QKI393152 QAM393152 PQQ393152 PGU393152 OWY393152 ONC393152 ODG393152 NTK393152 NJO393152 MZS393152 MPW393152 MGA393152 LWE393152 LMI393152 LCM393152 KSQ393152 KIU393152 JYY393152 JPC393152 JFG393152 IVK393152 ILO393152 IBS393152 HRW393152 HIA393152 GYE393152 GOI393152 GEM393152 FUQ393152 FKU393152 FAY393152 ERC393152 EHG393152 DXK393152 DNO393152 DDS393152 CTW393152 CKA393152 CAE393152 BQI393152 BGM393152 AWQ393152 AMU393152 ACY393152 TC393152 JG393152 K393153 WVS327616 WLW327616 WCA327616 VSE327616 VII327616 UYM327616 UOQ327616 UEU327616 TUY327616 TLC327616 TBG327616 SRK327616 SHO327616 RXS327616 RNW327616 REA327616 QUE327616 QKI327616 QAM327616 PQQ327616 PGU327616 OWY327616 ONC327616 ODG327616 NTK327616 NJO327616 MZS327616 MPW327616 MGA327616 LWE327616 LMI327616 LCM327616 KSQ327616 KIU327616 JYY327616 JPC327616 JFG327616 IVK327616 ILO327616 IBS327616 HRW327616 HIA327616 GYE327616 GOI327616 GEM327616 FUQ327616 FKU327616 FAY327616 ERC327616 EHG327616 DXK327616 DNO327616 DDS327616 CTW327616 CKA327616 CAE327616 BQI327616 BGM327616 AWQ327616 AMU327616 ACY327616 TC327616 JG327616 K327617 WVS262080 WLW262080 WCA262080 VSE262080 VII262080 UYM262080 UOQ262080 UEU262080 TUY262080 TLC262080 TBG262080 SRK262080 SHO262080 RXS262080 RNW262080 REA262080 QUE262080 QKI262080 QAM262080 PQQ262080 PGU262080 OWY262080 ONC262080 ODG262080 NTK262080 NJO262080 MZS262080 MPW262080 MGA262080 LWE262080 LMI262080 LCM262080 KSQ262080 KIU262080 JYY262080 JPC262080 JFG262080 IVK262080 ILO262080 IBS262080 HRW262080 HIA262080 GYE262080 GOI262080 GEM262080 FUQ262080 FKU262080 FAY262080 ERC262080 EHG262080 DXK262080 DNO262080 DDS262080 CTW262080 CKA262080 CAE262080 BQI262080 BGM262080 AWQ262080 AMU262080 ACY262080 TC262080 JG262080 K262081 WVS196544 WLW196544 WCA196544 VSE196544 VII196544 UYM196544 UOQ196544 UEU196544 TUY196544 TLC196544 TBG196544 SRK196544 SHO196544 RXS196544 RNW196544 REA196544 QUE196544 QKI196544 QAM196544 PQQ196544 PGU196544 OWY196544 ONC196544 ODG196544 NTK196544 NJO196544 MZS196544 MPW196544 MGA196544 LWE196544 LMI196544 LCM196544 KSQ196544 KIU196544 JYY196544 JPC196544 JFG196544 IVK196544 ILO196544 IBS196544 HRW196544 HIA196544 GYE196544 GOI196544 GEM196544 FUQ196544 FKU196544 FAY196544 ERC196544 EHG196544 DXK196544 DNO196544 DDS196544 CTW196544 CKA196544 CAE196544 BQI196544 BGM196544 AWQ196544 AMU196544 ACY196544 TC196544 JG196544 K196545 WVS131008 WLW131008 WCA131008 VSE131008 VII131008 UYM131008 UOQ131008 UEU131008 TUY131008 TLC131008 TBG131008 SRK131008 SHO131008 RXS131008 RNW131008 REA131008 QUE131008 QKI131008 QAM131008 PQQ131008 PGU131008 OWY131008 ONC131008 ODG131008 NTK131008 NJO131008 MZS131008 MPW131008 MGA131008 LWE131008 LMI131008 LCM131008 KSQ131008 KIU131008 JYY131008 JPC131008 JFG131008 IVK131008 ILO131008 IBS131008 HRW131008 HIA131008 GYE131008 GOI131008 GEM131008 FUQ131008 FKU131008 FAY131008 ERC131008 EHG131008 DXK131008 DNO131008 DDS131008 CTW131008 CKA131008 CAE131008 BQI131008 BGM131008 AWQ131008 AMU131008 ACY131008 TC131008 JG131008 K131009 WVS65472 WLW65472 WCA65472 VSE65472 VII65472 UYM65472 UOQ65472 UEU65472 TUY65472 TLC65472 TBG65472 SRK65472 SHO65472 RXS65472 RNW65472 REA65472 QUE65472 QKI65472 QAM65472 PQQ65472 PGU65472 OWY65472 ONC65472 ODG65472 NTK65472 NJO65472 MZS65472 MPW65472 MGA65472 LWE65472 LMI65472 LCM65472 KSQ65472 KIU65472 JYY65472 JPC65472 JFG65472 IVK65472 ILO65472 IBS65472 HRW65472 HIA65472 GYE65472 GOI65472 GEM65472 FUQ65472 FKU65472 FAY65472 ERC65472 EHG65472 DXK65472 DNO65472 DDS65472 CTW65472 CKA65472 CAE65472 BQI65472 BGM65472 AWQ65472 AMU65472 ACY65472 TC65472 JG65472 K65473 WVS12 WLW12 WCA12 VSE12 VII12 UYM12 UOQ12 UEU12 TUY12 TLC12 TBG12 SRK12 SHO12 RXS12 RNW12 REA12 QUE12 QKI12 QAM12 PQQ12 PGU12 OWY12 ONC12 ODG12 NTK12 NJO12 MZS12 MPW12 MGA12 LWE12 LMI12 LCM12 KSQ12 KIU12 JYY12 JPC12 JFG12 IVK12 ILO12 IBS12 HRW12 HIA12 GYE12 GOI12 GEM12 FUQ12 FKU12 FAY12 ERC12 EHG12 DXK12 DNO12 DDS12 CTW12 CKA12 CAE12 BQI12 BGM12 AWQ12 AMU12 ACY12 TC12 JG12" xr:uid="{D8546AEF-7272-4CE9-B3BD-1F9EF575C17F}">
      <formula1>$R$97:$R$118</formula1>
    </dataValidation>
    <dataValidation type="list" allowBlank="1" showInputMessage="1" showErrorMessage="1" sqref="K109 WVS982980 WLW982980 WCA982980 VSE982980 VII982980 UYM982980 UOQ982980 UEU982980 TUY982980 TLC982980 TBG982980 SRK982980 SHO982980 RXS982980 RNW982980 REA982980 QUE982980 QKI982980 QAM982980 PQQ982980 PGU982980 OWY982980 ONC982980 ODG982980 NTK982980 NJO982980 MZS982980 MPW982980 MGA982980 LWE982980 LMI982980 LCM982980 KSQ982980 KIU982980 JYY982980 JPC982980 JFG982980 IVK982980 ILO982980 IBS982980 HRW982980 HIA982980 GYE982980 GOI982980 GEM982980 FUQ982980 FKU982980 FAY982980 ERC982980 EHG982980 DXK982980 DNO982980 DDS982980 CTW982980 CKA982980 CAE982980 BQI982980 BGM982980 AWQ982980 AMU982980 ACY982980 TC982980 JG982980 K982981 WVS917444 WLW917444 WCA917444 VSE917444 VII917444 UYM917444 UOQ917444 UEU917444 TUY917444 TLC917444 TBG917444 SRK917444 SHO917444 RXS917444 RNW917444 REA917444 QUE917444 QKI917444 QAM917444 PQQ917444 PGU917444 OWY917444 ONC917444 ODG917444 NTK917444 NJO917444 MZS917444 MPW917444 MGA917444 LWE917444 LMI917444 LCM917444 KSQ917444 KIU917444 JYY917444 JPC917444 JFG917444 IVK917444 ILO917444 IBS917444 HRW917444 HIA917444 GYE917444 GOI917444 GEM917444 FUQ917444 FKU917444 FAY917444 ERC917444 EHG917444 DXK917444 DNO917444 DDS917444 CTW917444 CKA917444 CAE917444 BQI917444 BGM917444 AWQ917444 AMU917444 ACY917444 TC917444 JG917444 K917445 WVS851908 WLW851908 WCA851908 VSE851908 VII851908 UYM851908 UOQ851908 UEU851908 TUY851908 TLC851908 TBG851908 SRK851908 SHO851908 RXS851908 RNW851908 REA851908 QUE851908 QKI851908 QAM851908 PQQ851908 PGU851908 OWY851908 ONC851908 ODG851908 NTK851908 NJO851908 MZS851908 MPW851908 MGA851908 LWE851908 LMI851908 LCM851908 KSQ851908 KIU851908 JYY851908 JPC851908 JFG851908 IVK851908 ILO851908 IBS851908 HRW851908 HIA851908 GYE851908 GOI851908 GEM851908 FUQ851908 FKU851908 FAY851908 ERC851908 EHG851908 DXK851908 DNO851908 DDS851908 CTW851908 CKA851908 CAE851908 BQI851908 BGM851908 AWQ851908 AMU851908 ACY851908 TC851908 JG851908 K851909 WVS786372 WLW786372 WCA786372 VSE786372 VII786372 UYM786372 UOQ786372 UEU786372 TUY786372 TLC786372 TBG786372 SRK786372 SHO786372 RXS786372 RNW786372 REA786372 QUE786372 QKI786372 QAM786372 PQQ786372 PGU786372 OWY786372 ONC786372 ODG786372 NTK786372 NJO786372 MZS786372 MPW786372 MGA786372 LWE786372 LMI786372 LCM786372 KSQ786372 KIU786372 JYY786372 JPC786372 JFG786372 IVK786372 ILO786372 IBS786372 HRW786372 HIA786372 GYE786372 GOI786372 GEM786372 FUQ786372 FKU786372 FAY786372 ERC786372 EHG786372 DXK786372 DNO786372 DDS786372 CTW786372 CKA786372 CAE786372 BQI786372 BGM786372 AWQ786372 AMU786372 ACY786372 TC786372 JG786372 K786373 WVS720836 WLW720836 WCA720836 VSE720836 VII720836 UYM720836 UOQ720836 UEU720836 TUY720836 TLC720836 TBG720836 SRK720836 SHO720836 RXS720836 RNW720836 REA720836 QUE720836 QKI720836 QAM720836 PQQ720836 PGU720836 OWY720836 ONC720836 ODG720836 NTK720836 NJO720836 MZS720836 MPW720836 MGA720836 LWE720836 LMI720836 LCM720836 KSQ720836 KIU720836 JYY720836 JPC720836 JFG720836 IVK720836 ILO720836 IBS720836 HRW720836 HIA720836 GYE720836 GOI720836 GEM720836 FUQ720836 FKU720836 FAY720836 ERC720836 EHG720836 DXK720836 DNO720836 DDS720836 CTW720836 CKA720836 CAE720836 BQI720836 BGM720836 AWQ720836 AMU720836 ACY720836 TC720836 JG720836 K720837 WVS655300 WLW655300 WCA655300 VSE655300 VII655300 UYM655300 UOQ655300 UEU655300 TUY655300 TLC655300 TBG655300 SRK655300 SHO655300 RXS655300 RNW655300 REA655300 QUE655300 QKI655300 QAM655300 PQQ655300 PGU655300 OWY655300 ONC655300 ODG655300 NTK655300 NJO655300 MZS655300 MPW655300 MGA655300 LWE655300 LMI655300 LCM655300 KSQ655300 KIU655300 JYY655300 JPC655300 JFG655300 IVK655300 ILO655300 IBS655300 HRW655300 HIA655300 GYE655300 GOI655300 GEM655300 FUQ655300 FKU655300 FAY655300 ERC655300 EHG655300 DXK655300 DNO655300 DDS655300 CTW655300 CKA655300 CAE655300 BQI655300 BGM655300 AWQ655300 AMU655300 ACY655300 TC655300 JG655300 K655301 WVS589764 WLW589764 WCA589764 VSE589764 VII589764 UYM589764 UOQ589764 UEU589764 TUY589764 TLC589764 TBG589764 SRK589764 SHO589764 RXS589764 RNW589764 REA589764 QUE589764 QKI589764 QAM589764 PQQ589764 PGU589764 OWY589764 ONC589764 ODG589764 NTK589764 NJO589764 MZS589764 MPW589764 MGA589764 LWE589764 LMI589764 LCM589764 KSQ589764 KIU589764 JYY589764 JPC589764 JFG589764 IVK589764 ILO589764 IBS589764 HRW589764 HIA589764 GYE589764 GOI589764 GEM589764 FUQ589764 FKU589764 FAY589764 ERC589764 EHG589764 DXK589764 DNO589764 DDS589764 CTW589764 CKA589764 CAE589764 BQI589764 BGM589764 AWQ589764 AMU589764 ACY589764 TC589764 JG589764 K589765 WVS524228 WLW524228 WCA524228 VSE524228 VII524228 UYM524228 UOQ524228 UEU524228 TUY524228 TLC524228 TBG524228 SRK524228 SHO524228 RXS524228 RNW524228 REA524228 QUE524228 QKI524228 QAM524228 PQQ524228 PGU524228 OWY524228 ONC524228 ODG524228 NTK524228 NJO524228 MZS524228 MPW524228 MGA524228 LWE524228 LMI524228 LCM524228 KSQ524228 KIU524228 JYY524228 JPC524228 JFG524228 IVK524228 ILO524228 IBS524228 HRW524228 HIA524228 GYE524228 GOI524228 GEM524228 FUQ524228 FKU524228 FAY524228 ERC524228 EHG524228 DXK524228 DNO524228 DDS524228 CTW524228 CKA524228 CAE524228 BQI524228 BGM524228 AWQ524228 AMU524228 ACY524228 TC524228 JG524228 K524229 WVS458692 WLW458692 WCA458692 VSE458692 VII458692 UYM458692 UOQ458692 UEU458692 TUY458692 TLC458692 TBG458692 SRK458692 SHO458692 RXS458692 RNW458692 REA458692 QUE458692 QKI458692 QAM458692 PQQ458692 PGU458692 OWY458692 ONC458692 ODG458692 NTK458692 NJO458692 MZS458692 MPW458692 MGA458692 LWE458692 LMI458692 LCM458692 KSQ458692 KIU458692 JYY458692 JPC458692 JFG458692 IVK458692 ILO458692 IBS458692 HRW458692 HIA458692 GYE458692 GOI458692 GEM458692 FUQ458692 FKU458692 FAY458692 ERC458692 EHG458692 DXK458692 DNO458692 DDS458692 CTW458692 CKA458692 CAE458692 BQI458692 BGM458692 AWQ458692 AMU458692 ACY458692 TC458692 JG458692 K458693 WVS393156 WLW393156 WCA393156 VSE393156 VII393156 UYM393156 UOQ393156 UEU393156 TUY393156 TLC393156 TBG393156 SRK393156 SHO393156 RXS393156 RNW393156 REA393156 QUE393156 QKI393156 QAM393156 PQQ393156 PGU393156 OWY393156 ONC393156 ODG393156 NTK393156 NJO393156 MZS393156 MPW393156 MGA393156 LWE393156 LMI393156 LCM393156 KSQ393156 KIU393156 JYY393156 JPC393156 JFG393156 IVK393156 ILO393156 IBS393156 HRW393156 HIA393156 GYE393156 GOI393156 GEM393156 FUQ393156 FKU393156 FAY393156 ERC393156 EHG393156 DXK393156 DNO393156 DDS393156 CTW393156 CKA393156 CAE393156 BQI393156 BGM393156 AWQ393156 AMU393156 ACY393156 TC393156 JG393156 K393157 WVS327620 WLW327620 WCA327620 VSE327620 VII327620 UYM327620 UOQ327620 UEU327620 TUY327620 TLC327620 TBG327620 SRK327620 SHO327620 RXS327620 RNW327620 REA327620 QUE327620 QKI327620 QAM327620 PQQ327620 PGU327620 OWY327620 ONC327620 ODG327620 NTK327620 NJO327620 MZS327620 MPW327620 MGA327620 LWE327620 LMI327620 LCM327620 KSQ327620 KIU327620 JYY327620 JPC327620 JFG327620 IVK327620 ILO327620 IBS327620 HRW327620 HIA327620 GYE327620 GOI327620 GEM327620 FUQ327620 FKU327620 FAY327620 ERC327620 EHG327620 DXK327620 DNO327620 DDS327620 CTW327620 CKA327620 CAE327620 BQI327620 BGM327620 AWQ327620 AMU327620 ACY327620 TC327620 JG327620 K327621 WVS262084 WLW262084 WCA262084 VSE262084 VII262084 UYM262084 UOQ262084 UEU262084 TUY262084 TLC262084 TBG262084 SRK262084 SHO262084 RXS262084 RNW262084 REA262084 QUE262084 QKI262084 QAM262084 PQQ262084 PGU262084 OWY262084 ONC262084 ODG262084 NTK262084 NJO262084 MZS262084 MPW262084 MGA262084 LWE262084 LMI262084 LCM262084 KSQ262084 KIU262084 JYY262084 JPC262084 JFG262084 IVK262084 ILO262084 IBS262084 HRW262084 HIA262084 GYE262084 GOI262084 GEM262084 FUQ262084 FKU262084 FAY262084 ERC262084 EHG262084 DXK262084 DNO262084 DDS262084 CTW262084 CKA262084 CAE262084 BQI262084 BGM262084 AWQ262084 AMU262084 ACY262084 TC262084 JG262084 K262085 WVS196548 WLW196548 WCA196548 VSE196548 VII196548 UYM196548 UOQ196548 UEU196548 TUY196548 TLC196548 TBG196548 SRK196548 SHO196548 RXS196548 RNW196548 REA196548 QUE196548 QKI196548 QAM196548 PQQ196548 PGU196548 OWY196548 ONC196548 ODG196548 NTK196548 NJO196548 MZS196548 MPW196548 MGA196548 LWE196548 LMI196548 LCM196548 KSQ196548 KIU196548 JYY196548 JPC196548 JFG196548 IVK196548 ILO196548 IBS196548 HRW196548 HIA196548 GYE196548 GOI196548 GEM196548 FUQ196548 FKU196548 FAY196548 ERC196548 EHG196548 DXK196548 DNO196548 DDS196548 CTW196548 CKA196548 CAE196548 BQI196548 BGM196548 AWQ196548 AMU196548 ACY196548 TC196548 JG196548 K196549 WVS131012 WLW131012 WCA131012 VSE131012 VII131012 UYM131012 UOQ131012 UEU131012 TUY131012 TLC131012 TBG131012 SRK131012 SHO131012 RXS131012 RNW131012 REA131012 QUE131012 QKI131012 QAM131012 PQQ131012 PGU131012 OWY131012 ONC131012 ODG131012 NTK131012 NJO131012 MZS131012 MPW131012 MGA131012 LWE131012 LMI131012 LCM131012 KSQ131012 KIU131012 JYY131012 JPC131012 JFG131012 IVK131012 ILO131012 IBS131012 HRW131012 HIA131012 GYE131012 GOI131012 GEM131012 FUQ131012 FKU131012 FAY131012 ERC131012 EHG131012 DXK131012 DNO131012 DDS131012 CTW131012 CKA131012 CAE131012 BQI131012 BGM131012 AWQ131012 AMU131012 ACY131012 TC131012 JG131012 K131013 WVS65476 WLW65476 WCA65476 VSE65476 VII65476 UYM65476 UOQ65476 UEU65476 TUY65476 TLC65476 TBG65476 SRK65476 SHO65476 RXS65476 RNW65476 REA65476 QUE65476 QKI65476 QAM65476 PQQ65476 PGU65476 OWY65476 ONC65476 ODG65476 NTK65476 NJO65476 MZS65476 MPW65476 MGA65476 LWE65476 LMI65476 LCM65476 KSQ65476 KIU65476 JYY65476 JPC65476 JFG65476 IVK65476 ILO65476 IBS65476 HRW65476 HIA65476 GYE65476 GOI65476 GEM65476 FUQ65476 FKU65476 FAY65476 ERC65476 EHG65476 DXK65476 DNO65476 DDS65476 CTW65476 CKA65476 CAE65476 BQI65476 BGM65476 AWQ65476 AMU65476 ACY65476 TC65476 JG65476 K65477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xr:uid="{BB51123E-75AB-406B-A87C-36116175F027}">
      <formula1>$T$97:$T$118</formula1>
    </dataValidation>
    <dataValidation type="list" allowBlank="1" showInputMessage="1" showErrorMessage="1" sqref="K102 WVS982973 WLW982973 WCA982973 VSE982973 VII982973 UYM982973 UOQ982973 UEU982973 TUY982973 TLC982973 TBG982973 SRK982973 SHO982973 RXS982973 RNW982973 REA982973 QUE982973 QKI982973 QAM982973 PQQ982973 PGU982973 OWY982973 ONC982973 ODG982973 NTK982973 NJO982973 MZS982973 MPW982973 MGA982973 LWE982973 LMI982973 LCM982973 KSQ982973 KIU982973 JYY982973 JPC982973 JFG982973 IVK982973 ILO982973 IBS982973 HRW982973 HIA982973 GYE982973 GOI982973 GEM982973 FUQ982973 FKU982973 FAY982973 ERC982973 EHG982973 DXK982973 DNO982973 DDS982973 CTW982973 CKA982973 CAE982973 BQI982973 BGM982973 AWQ982973 AMU982973 ACY982973 TC982973 JG982973 K982974 WVS917437 WLW917437 WCA917437 VSE917437 VII917437 UYM917437 UOQ917437 UEU917437 TUY917437 TLC917437 TBG917437 SRK917437 SHO917437 RXS917437 RNW917437 REA917437 QUE917437 QKI917437 QAM917437 PQQ917437 PGU917437 OWY917437 ONC917437 ODG917437 NTK917437 NJO917437 MZS917437 MPW917437 MGA917437 LWE917437 LMI917437 LCM917437 KSQ917437 KIU917437 JYY917437 JPC917437 JFG917437 IVK917437 ILO917437 IBS917437 HRW917437 HIA917437 GYE917437 GOI917437 GEM917437 FUQ917437 FKU917437 FAY917437 ERC917437 EHG917437 DXK917437 DNO917437 DDS917437 CTW917437 CKA917437 CAE917437 BQI917437 BGM917437 AWQ917437 AMU917437 ACY917437 TC917437 JG917437 K917438 WVS851901 WLW851901 WCA851901 VSE851901 VII851901 UYM851901 UOQ851901 UEU851901 TUY851901 TLC851901 TBG851901 SRK851901 SHO851901 RXS851901 RNW851901 REA851901 QUE851901 QKI851901 QAM851901 PQQ851901 PGU851901 OWY851901 ONC851901 ODG851901 NTK851901 NJO851901 MZS851901 MPW851901 MGA851901 LWE851901 LMI851901 LCM851901 KSQ851901 KIU851901 JYY851901 JPC851901 JFG851901 IVK851901 ILO851901 IBS851901 HRW851901 HIA851901 GYE851901 GOI851901 GEM851901 FUQ851901 FKU851901 FAY851901 ERC851901 EHG851901 DXK851901 DNO851901 DDS851901 CTW851901 CKA851901 CAE851901 BQI851901 BGM851901 AWQ851901 AMU851901 ACY851901 TC851901 JG851901 K851902 WVS786365 WLW786365 WCA786365 VSE786365 VII786365 UYM786365 UOQ786365 UEU786365 TUY786365 TLC786365 TBG786365 SRK786365 SHO786365 RXS786365 RNW786365 REA786365 QUE786365 QKI786365 QAM786365 PQQ786365 PGU786365 OWY786365 ONC786365 ODG786365 NTK786365 NJO786365 MZS786365 MPW786365 MGA786365 LWE786365 LMI786365 LCM786365 KSQ786365 KIU786365 JYY786365 JPC786365 JFG786365 IVK786365 ILO786365 IBS786365 HRW786365 HIA786365 GYE786365 GOI786365 GEM786365 FUQ786365 FKU786365 FAY786365 ERC786365 EHG786365 DXK786365 DNO786365 DDS786365 CTW786365 CKA786365 CAE786365 BQI786365 BGM786365 AWQ786365 AMU786365 ACY786365 TC786365 JG786365 K786366 WVS720829 WLW720829 WCA720829 VSE720829 VII720829 UYM720829 UOQ720829 UEU720829 TUY720829 TLC720829 TBG720829 SRK720829 SHO720829 RXS720829 RNW720829 REA720829 QUE720829 QKI720829 QAM720829 PQQ720829 PGU720829 OWY720829 ONC720829 ODG720829 NTK720829 NJO720829 MZS720829 MPW720829 MGA720829 LWE720829 LMI720829 LCM720829 KSQ720829 KIU720829 JYY720829 JPC720829 JFG720829 IVK720829 ILO720829 IBS720829 HRW720829 HIA720829 GYE720829 GOI720829 GEM720829 FUQ720829 FKU720829 FAY720829 ERC720829 EHG720829 DXK720829 DNO720829 DDS720829 CTW720829 CKA720829 CAE720829 BQI720829 BGM720829 AWQ720829 AMU720829 ACY720829 TC720829 JG720829 K720830 WVS655293 WLW655293 WCA655293 VSE655293 VII655293 UYM655293 UOQ655293 UEU655293 TUY655293 TLC655293 TBG655293 SRK655293 SHO655293 RXS655293 RNW655293 REA655293 QUE655293 QKI655293 QAM655293 PQQ655293 PGU655293 OWY655293 ONC655293 ODG655293 NTK655293 NJO655293 MZS655293 MPW655293 MGA655293 LWE655293 LMI655293 LCM655293 KSQ655293 KIU655293 JYY655293 JPC655293 JFG655293 IVK655293 ILO655293 IBS655293 HRW655293 HIA655293 GYE655293 GOI655293 GEM655293 FUQ655293 FKU655293 FAY655293 ERC655293 EHG655293 DXK655293 DNO655293 DDS655293 CTW655293 CKA655293 CAE655293 BQI655293 BGM655293 AWQ655293 AMU655293 ACY655293 TC655293 JG655293 K655294 WVS589757 WLW589757 WCA589757 VSE589757 VII589757 UYM589757 UOQ589757 UEU589757 TUY589757 TLC589757 TBG589757 SRK589757 SHO589757 RXS589757 RNW589757 REA589757 QUE589757 QKI589757 QAM589757 PQQ589757 PGU589757 OWY589757 ONC589757 ODG589757 NTK589757 NJO589757 MZS589757 MPW589757 MGA589757 LWE589757 LMI589757 LCM589757 KSQ589757 KIU589757 JYY589757 JPC589757 JFG589757 IVK589757 ILO589757 IBS589757 HRW589757 HIA589757 GYE589757 GOI589757 GEM589757 FUQ589757 FKU589757 FAY589757 ERC589757 EHG589757 DXK589757 DNO589757 DDS589757 CTW589757 CKA589757 CAE589757 BQI589757 BGM589757 AWQ589757 AMU589757 ACY589757 TC589757 JG589757 K589758 WVS524221 WLW524221 WCA524221 VSE524221 VII524221 UYM524221 UOQ524221 UEU524221 TUY524221 TLC524221 TBG524221 SRK524221 SHO524221 RXS524221 RNW524221 REA524221 QUE524221 QKI524221 QAM524221 PQQ524221 PGU524221 OWY524221 ONC524221 ODG524221 NTK524221 NJO524221 MZS524221 MPW524221 MGA524221 LWE524221 LMI524221 LCM524221 KSQ524221 KIU524221 JYY524221 JPC524221 JFG524221 IVK524221 ILO524221 IBS524221 HRW524221 HIA524221 GYE524221 GOI524221 GEM524221 FUQ524221 FKU524221 FAY524221 ERC524221 EHG524221 DXK524221 DNO524221 DDS524221 CTW524221 CKA524221 CAE524221 BQI524221 BGM524221 AWQ524221 AMU524221 ACY524221 TC524221 JG524221 K524222 WVS458685 WLW458685 WCA458685 VSE458685 VII458685 UYM458685 UOQ458685 UEU458685 TUY458685 TLC458685 TBG458685 SRK458685 SHO458685 RXS458685 RNW458685 REA458685 QUE458685 QKI458685 QAM458685 PQQ458685 PGU458685 OWY458685 ONC458685 ODG458685 NTK458685 NJO458685 MZS458685 MPW458685 MGA458685 LWE458685 LMI458685 LCM458685 KSQ458685 KIU458685 JYY458685 JPC458685 JFG458685 IVK458685 ILO458685 IBS458685 HRW458685 HIA458685 GYE458685 GOI458685 GEM458685 FUQ458685 FKU458685 FAY458685 ERC458685 EHG458685 DXK458685 DNO458685 DDS458685 CTW458685 CKA458685 CAE458685 BQI458685 BGM458685 AWQ458685 AMU458685 ACY458685 TC458685 JG458685 K458686 WVS393149 WLW393149 WCA393149 VSE393149 VII393149 UYM393149 UOQ393149 UEU393149 TUY393149 TLC393149 TBG393149 SRK393149 SHO393149 RXS393149 RNW393149 REA393149 QUE393149 QKI393149 QAM393149 PQQ393149 PGU393149 OWY393149 ONC393149 ODG393149 NTK393149 NJO393149 MZS393149 MPW393149 MGA393149 LWE393149 LMI393149 LCM393149 KSQ393149 KIU393149 JYY393149 JPC393149 JFG393149 IVK393149 ILO393149 IBS393149 HRW393149 HIA393149 GYE393149 GOI393149 GEM393149 FUQ393149 FKU393149 FAY393149 ERC393149 EHG393149 DXK393149 DNO393149 DDS393149 CTW393149 CKA393149 CAE393149 BQI393149 BGM393149 AWQ393149 AMU393149 ACY393149 TC393149 JG393149 K393150 WVS327613 WLW327613 WCA327613 VSE327613 VII327613 UYM327613 UOQ327613 UEU327613 TUY327613 TLC327613 TBG327613 SRK327613 SHO327613 RXS327613 RNW327613 REA327613 QUE327613 QKI327613 QAM327613 PQQ327613 PGU327613 OWY327613 ONC327613 ODG327613 NTK327613 NJO327613 MZS327613 MPW327613 MGA327613 LWE327613 LMI327613 LCM327613 KSQ327613 KIU327613 JYY327613 JPC327613 JFG327613 IVK327613 ILO327613 IBS327613 HRW327613 HIA327613 GYE327613 GOI327613 GEM327613 FUQ327613 FKU327613 FAY327613 ERC327613 EHG327613 DXK327613 DNO327613 DDS327613 CTW327613 CKA327613 CAE327613 BQI327613 BGM327613 AWQ327613 AMU327613 ACY327613 TC327613 JG327613 K327614 WVS262077 WLW262077 WCA262077 VSE262077 VII262077 UYM262077 UOQ262077 UEU262077 TUY262077 TLC262077 TBG262077 SRK262077 SHO262077 RXS262077 RNW262077 REA262077 QUE262077 QKI262077 QAM262077 PQQ262077 PGU262077 OWY262077 ONC262077 ODG262077 NTK262077 NJO262077 MZS262077 MPW262077 MGA262077 LWE262077 LMI262077 LCM262077 KSQ262077 KIU262077 JYY262077 JPC262077 JFG262077 IVK262077 ILO262077 IBS262077 HRW262077 HIA262077 GYE262077 GOI262077 GEM262077 FUQ262077 FKU262077 FAY262077 ERC262077 EHG262077 DXK262077 DNO262077 DDS262077 CTW262077 CKA262077 CAE262077 BQI262077 BGM262077 AWQ262077 AMU262077 ACY262077 TC262077 JG262077 K262078 WVS196541 WLW196541 WCA196541 VSE196541 VII196541 UYM196541 UOQ196541 UEU196541 TUY196541 TLC196541 TBG196541 SRK196541 SHO196541 RXS196541 RNW196541 REA196541 QUE196541 QKI196541 QAM196541 PQQ196541 PGU196541 OWY196541 ONC196541 ODG196541 NTK196541 NJO196541 MZS196541 MPW196541 MGA196541 LWE196541 LMI196541 LCM196541 KSQ196541 KIU196541 JYY196541 JPC196541 JFG196541 IVK196541 ILO196541 IBS196541 HRW196541 HIA196541 GYE196541 GOI196541 GEM196541 FUQ196541 FKU196541 FAY196541 ERC196541 EHG196541 DXK196541 DNO196541 DDS196541 CTW196541 CKA196541 CAE196541 BQI196541 BGM196541 AWQ196541 AMU196541 ACY196541 TC196541 JG196541 K196542 WVS131005 WLW131005 WCA131005 VSE131005 VII131005 UYM131005 UOQ131005 UEU131005 TUY131005 TLC131005 TBG131005 SRK131005 SHO131005 RXS131005 RNW131005 REA131005 QUE131005 QKI131005 QAM131005 PQQ131005 PGU131005 OWY131005 ONC131005 ODG131005 NTK131005 NJO131005 MZS131005 MPW131005 MGA131005 LWE131005 LMI131005 LCM131005 KSQ131005 KIU131005 JYY131005 JPC131005 JFG131005 IVK131005 ILO131005 IBS131005 HRW131005 HIA131005 GYE131005 GOI131005 GEM131005 FUQ131005 FKU131005 FAY131005 ERC131005 EHG131005 DXK131005 DNO131005 DDS131005 CTW131005 CKA131005 CAE131005 BQI131005 BGM131005 AWQ131005 AMU131005 ACY131005 TC131005 JG131005 K131006 WVS65469 WLW65469 WCA65469 VSE65469 VII65469 UYM65469 UOQ65469 UEU65469 TUY65469 TLC65469 TBG65469 SRK65469 SHO65469 RXS65469 RNW65469 REA65469 QUE65469 QKI65469 QAM65469 PQQ65469 PGU65469 OWY65469 ONC65469 ODG65469 NTK65469 NJO65469 MZS65469 MPW65469 MGA65469 LWE65469 LMI65469 LCM65469 KSQ65469 KIU65469 JYY65469 JPC65469 JFG65469 IVK65469 ILO65469 IBS65469 HRW65469 HIA65469 GYE65469 GOI65469 GEM65469 FUQ65469 FKU65469 FAY65469 ERC65469 EHG65469 DXK65469 DNO65469 DDS65469 CTW65469 CKA65469 CAE65469 BQI65469 BGM65469 AWQ65469 AMU65469 ACY65469 TC65469 JG65469 K65470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JG9" xr:uid="{6B12F06A-55F0-4A5C-A1DD-B38EB9CA08CD}">
      <formula1>$N$98:$N$109</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FE7F9-5122-469A-B1E5-D7C9A67AF5F1}">
  <dimension ref="B1:W130"/>
  <sheetViews>
    <sheetView showGridLines="0" showRowColHeaders="0" zoomScale="80" zoomScaleNormal="80" workbookViewId="0">
      <selection activeCell="C4" sqref="C4:E4"/>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March</v>
      </c>
      <c r="G1" s="2">
        <f>K97</f>
        <v>2021</v>
      </c>
      <c r="H1" s="3"/>
      <c r="I1" s="182"/>
      <c r="J1" s="129" t="s">
        <v>136</v>
      </c>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302"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March 1, 2021</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March 2021 Average is</v>
      </c>
      <c r="E10" s="384"/>
      <c r="F10" s="384"/>
      <c r="G10" s="43">
        <f>K102</f>
        <v>499</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-3.5249999999999999</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-7.3789999999999996</v>
      </c>
      <c r="H21" s="375" t="e">
        <f>IF((ABS((#REF!-J102)*E21/100))&gt;0.1, (#REF!-J102)*E21/100, 0)</f>
        <v>#REF!</v>
      </c>
      <c r="I21" s="193"/>
    </row>
    <row r="22" spans="2:23" ht="21.75" customHeight="1" x14ac:dyDescent="0.3">
      <c r="B22" s="75" t="s">
        <v>67</v>
      </c>
      <c r="C22" s="76" t="s">
        <v>131</v>
      </c>
      <c r="D22" s="77">
        <v>6.85</v>
      </c>
      <c r="E22" s="77">
        <v>1</v>
      </c>
      <c r="F22" s="78">
        <f t="shared" si="0"/>
        <v>7.85</v>
      </c>
      <c r="G22" s="374">
        <f t="shared" si="1"/>
        <v>-7.3789999999999996</v>
      </c>
      <c r="H22" s="375" t="e">
        <f>IF((ABS((#REF!-#REF!)*E22/100))&gt;0.1, (#REF!-#REF!)*E22/100, 0)</f>
        <v>#REF!</v>
      </c>
      <c r="I22" s="193"/>
    </row>
    <row r="23" spans="2:23" ht="21.75" customHeight="1" x14ac:dyDescent="0.3">
      <c r="B23" s="75" t="s">
        <v>69</v>
      </c>
      <c r="C23" s="76" t="s">
        <v>132</v>
      </c>
      <c r="D23" s="77">
        <v>6.85</v>
      </c>
      <c r="E23" s="77">
        <v>1</v>
      </c>
      <c r="F23" s="78">
        <f t="shared" si="0"/>
        <v>7.85</v>
      </c>
      <c r="G23" s="374">
        <f t="shared" si="1"/>
        <v>-7.3789999999999996</v>
      </c>
      <c r="H23" s="375" t="e">
        <f>IF((ABS((#REF!-#REF!)*E23/100))&gt;0.1, (#REF!-#REF!)*E23/100, 0)</f>
        <v>#REF!</v>
      </c>
      <c r="I23" s="193"/>
    </row>
    <row r="24" spans="2:23" ht="21.75" customHeight="1" x14ac:dyDescent="0.3">
      <c r="B24" s="75" t="s">
        <v>71</v>
      </c>
      <c r="C24" s="76" t="s">
        <v>133</v>
      </c>
      <c r="D24" s="77">
        <v>6.85</v>
      </c>
      <c r="E24" s="77">
        <v>1</v>
      </c>
      <c r="F24" s="78">
        <f t="shared" si="0"/>
        <v>7.85</v>
      </c>
      <c r="G24" s="374">
        <f t="shared" si="1"/>
        <v>-7.3789999999999996</v>
      </c>
      <c r="H24" s="375" t="e">
        <f>IF((ABS((#REF!-#REF!)*E24/100))&gt;0.1, (#REF!-#REF!)*E24/100, 0)</f>
        <v>#REF!</v>
      </c>
      <c r="I24" s="193"/>
    </row>
    <row r="25" spans="2:23" ht="21.75" customHeight="1" x14ac:dyDescent="0.3">
      <c r="B25" s="75" t="s">
        <v>73</v>
      </c>
      <c r="C25" s="76" t="s">
        <v>134</v>
      </c>
      <c r="D25" s="77">
        <v>8.25</v>
      </c>
      <c r="E25" s="77">
        <v>1</v>
      </c>
      <c r="F25" s="79">
        <f t="shared" si="0"/>
        <v>9.25</v>
      </c>
      <c r="G25" s="374">
        <f t="shared" si="1"/>
        <v>-8.6950000000000003</v>
      </c>
      <c r="H25" s="375" t="e">
        <f>IF((ABS((#REF!-#REF!)*E25/100))&gt;0.1, (#REF!-#REF!)*E25/100, 0)</f>
        <v>#REF!</v>
      </c>
      <c r="I25" s="193"/>
    </row>
    <row r="26" spans="2:23" ht="21.75" customHeight="1" x14ac:dyDescent="0.3">
      <c r="B26" s="75" t="s">
        <v>75</v>
      </c>
      <c r="C26" s="76" t="s">
        <v>76</v>
      </c>
      <c r="D26" s="77">
        <v>6.2</v>
      </c>
      <c r="E26" s="77">
        <v>1</v>
      </c>
      <c r="F26" s="79">
        <f t="shared" si="0"/>
        <v>7.2</v>
      </c>
      <c r="G26" s="374">
        <f t="shared" si="1"/>
        <v>-6.7679999999999998</v>
      </c>
      <c r="H26" s="375" t="e">
        <f>IF((ABS((#REF!-#REF!)*E26/100))&gt;0.1, (#REF!-#REF!)*E26/100, 0)</f>
        <v>#REF!</v>
      </c>
      <c r="I26" s="193"/>
    </row>
    <row r="27" spans="2:23" ht="21.75" customHeight="1" x14ac:dyDescent="0.3">
      <c r="B27" s="75" t="s">
        <v>77</v>
      </c>
      <c r="C27" s="76" t="s">
        <v>78</v>
      </c>
      <c r="D27" s="77">
        <v>5.5</v>
      </c>
      <c r="E27" s="77">
        <v>1</v>
      </c>
      <c r="F27" s="78">
        <f t="shared" si="0"/>
        <v>6.5</v>
      </c>
      <c r="G27" s="374">
        <f t="shared" si="1"/>
        <v>-6.11</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-5.5460000000000003</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-5.17</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-7.2380000000000004</v>
      </c>
      <c r="H30" s="371" t="e">
        <f>IF((ABS((#REF!-#REF!)*E30/100))&gt;0.1, (#REF!-#REF!)*E30/100, 0)</f>
        <v>#REF!</v>
      </c>
      <c r="I30" s="193"/>
      <c r="J30" s="6"/>
      <c r="K30" s="6"/>
      <c r="L30" s="6"/>
      <c r="P30" s="6"/>
      <c r="Q30" s="6"/>
      <c r="R30" s="6"/>
      <c r="S30" s="6"/>
    </row>
    <row r="31" spans="2:23" ht="21.75" customHeight="1" x14ac:dyDescent="0.3">
      <c r="B31" s="87"/>
      <c r="C31" s="88"/>
      <c r="D31" s="89"/>
      <c r="E31" s="90"/>
      <c r="F31" s="91"/>
      <c r="G31" s="303"/>
      <c r="H31" s="303"/>
      <c r="I31" s="193"/>
      <c r="J31" s="6"/>
      <c r="K31" s="6"/>
      <c r="L31" s="6"/>
      <c r="P31" s="6"/>
      <c r="Q31" s="6"/>
      <c r="R31" s="6"/>
      <c r="S31" s="6"/>
    </row>
    <row r="32" spans="2:23" ht="21.75" customHeight="1" x14ac:dyDescent="0.3">
      <c r="B32" s="372" t="s">
        <v>85</v>
      </c>
      <c r="C32" s="372"/>
      <c r="D32" s="89"/>
      <c r="E32" s="90"/>
      <c r="F32" s="91"/>
      <c r="G32" s="303"/>
      <c r="H32" s="303"/>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99"/>
      <c r="E38" s="299"/>
      <c r="F38" s="95"/>
      <c r="G38" s="93"/>
      <c r="H38" s="93"/>
      <c r="I38" s="193"/>
      <c r="J38" s="6"/>
      <c r="K38" s="6"/>
      <c r="L38" s="6"/>
      <c r="P38" s="6"/>
      <c r="Q38" s="6"/>
      <c r="R38" s="6"/>
      <c r="S38" s="6"/>
    </row>
    <row r="39" spans="2:22" ht="21.75" customHeight="1" x14ac:dyDescent="0.3">
      <c r="B39" s="361" t="s">
        <v>92</v>
      </c>
      <c r="C39" s="361"/>
      <c r="D39" s="361"/>
      <c r="E39" s="199">
        <f>K105</f>
        <v>44136</v>
      </c>
      <c r="F39" s="97" t="s">
        <v>93</v>
      </c>
      <c r="G39" s="157">
        <f>K106</f>
        <v>324.60000000000002</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300" t="s">
        <v>96</v>
      </c>
      <c r="H42" s="301"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7.3400000000000007E-2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7.3400000000000007E-2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7.3400000000000007E-2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7.3400000000000007E-2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7.3400000000000007E-2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7.3400000000000007E-2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7.3400000000000007E-2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7.3400000000000007E-2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7.3400000000000007E-2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7.3400000000000007E-2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7.3400000000000007E-2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-6.58</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-6.58</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-6.58</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($-3.525) =</v>
      </c>
      <c r="D74" s="123">
        <f>(45+G20)</f>
        <v>41.475000000000001</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0.0734 =</v>
      </c>
      <c r="D76" s="167">
        <f>(45*H43)</f>
        <v>3.3029999999999999</v>
      </c>
      <c r="E76" s="36"/>
      <c r="F76" s="36"/>
      <c r="G76" s="36"/>
      <c r="H76" s="36"/>
      <c r="I76" s="197"/>
    </row>
    <row r="77" spans="2:23" s="119" customFormat="1" ht="33" customHeight="1" x14ac:dyDescent="0.35">
      <c r="C77" s="349" t="str">
        <f>CONCATENATE("$",D76," x 96.25% (Difference of 100% Material Minus Total % Asphalt + Fuel Allowance) =")</f>
        <v>$3.303 x 96.25% (Difference of 100% Material Minus Total % Asphalt + Fuel Allowance) =</v>
      </c>
      <c r="D77" s="349"/>
      <c r="E77" s="349"/>
      <c r="F77" s="349"/>
      <c r="G77" s="349"/>
      <c r="H77" s="123">
        <f>D76*96.25/100</f>
        <v>3.1789999999999998</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98" t="str">
        <f>CONCATENATE("$",D74," + $",H77, "  =")</f>
        <v>$41.475 + $3.179  =</v>
      </c>
      <c r="D79" s="125">
        <f>D74+H77</f>
        <v>44.654000000000003</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($-6.58) =</v>
      </c>
      <c r="D90" s="123">
        <f>(45+G59)</f>
        <v>38.42</v>
      </c>
      <c r="E90" s="36"/>
      <c r="F90" s="36"/>
      <c r="G90" s="36"/>
      <c r="H90" s="36"/>
      <c r="I90" s="197"/>
    </row>
    <row r="91" spans="2:22" s="119" customFormat="1" ht="40.5" customHeight="1" x14ac:dyDescent="0.4">
      <c r="B91" s="325" t="s">
        <v>121</v>
      </c>
      <c r="C91" s="325"/>
      <c r="D91" s="126">
        <f>D90</f>
        <v>38.42</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2021</v>
      </c>
      <c r="M97" s="26" t="s">
        <v>21</v>
      </c>
      <c r="N97" s="22" t="s">
        <v>22</v>
      </c>
      <c r="P97" s="310">
        <v>43586</v>
      </c>
      <c r="Q97" s="313">
        <v>309.8</v>
      </c>
      <c r="R97" s="127">
        <v>43647</v>
      </c>
      <c r="S97" s="318">
        <v>43344</v>
      </c>
      <c r="U97" s="27" t="s">
        <v>23</v>
      </c>
    </row>
    <row r="98" spans="10:21" ht="18" customHeight="1" thickBot="1" x14ac:dyDescent="0.3">
      <c r="J98" s="16" t="s">
        <v>19</v>
      </c>
      <c r="K98" s="17" t="s">
        <v>31</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499</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44136</v>
      </c>
      <c r="M105" s="26" t="s">
        <v>46</v>
      </c>
      <c r="N105" s="33">
        <v>578</v>
      </c>
      <c r="P105" s="312"/>
      <c r="Q105" s="315"/>
      <c r="R105" s="34">
        <v>43891</v>
      </c>
      <c r="S105" s="319"/>
      <c r="U105" s="47"/>
    </row>
    <row r="106" spans="10:21" ht="18" customHeight="1" thickBot="1" x14ac:dyDescent="0.3">
      <c r="J106" s="51" t="s">
        <v>45</v>
      </c>
      <c r="K106" s="52">
        <v>324.60000000000002</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44197</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v>326</v>
      </c>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v>324.60000000000002</v>
      </c>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v>464</v>
      </c>
      <c r="P118" s="6" t="s">
        <v>42</v>
      </c>
      <c r="Q118" s="80">
        <v>302.39999999999998</v>
      </c>
      <c r="R118" s="6" t="s">
        <v>42</v>
      </c>
      <c r="S118" s="6"/>
    </row>
    <row r="119" spans="10:19" ht="15.5" x14ac:dyDescent="0.25">
      <c r="J119" s="6"/>
      <c r="K119" s="6"/>
      <c r="M119" s="26" t="s">
        <v>46</v>
      </c>
      <c r="N119" s="33">
        <v>474</v>
      </c>
    </row>
    <row r="120" spans="10:19" ht="15.5" x14ac:dyDescent="0.25">
      <c r="M120" s="26" t="s">
        <v>49</v>
      </c>
      <c r="N120" s="33">
        <v>474</v>
      </c>
    </row>
    <row r="121" spans="10:19" ht="15.5" x14ac:dyDescent="0.25">
      <c r="M121" s="26" t="s">
        <v>52</v>
      </c>
      <c r="N121" s="33">
        <v>471</v>
      </c>
    </row>
    <row r="122" spans="10:19" ht="15.5" x14ac:dyDescent="0.25">
      <c r="M122" s="26" t="s">
        <v>55</v>
      </c>
      <c r="N122" s="33">
        <v>461</v>
      </c>
    </row>
    <row r="123" spans="10:19" ht="16" thickBot="1" x14ac:dyDescent="0.3">
      <c r="M123" s="61" t="s">
        <v>56</v>
      </c>
      <c r="N123" s="219">
        <v>453</v>
      </c>
    </row>
    <row r="124" spans="10:19" ht="15.5" x14ac:dyDescent="0.25">
      <c r="M124" s="19"/>
      <c r="N124" s="218">
        <v>2021</v>
      </c>
    </row>
    <row r="125" spans="10:19" ht="15.5" x14ac:dyDescent="0.25">
      <c r="M125" s="26" t="s">
        <v>21</v>
      </c>
      <c r="N125" s="22" t="s">
        <v>22</v>
      </c>
    </row>
    <row r="126" spans="10:19" ht="15.5" x14ac:dyDescent="0.25">
      <c r="M126" s="26" t="s">
        <v>25</v>
      </c>
      <c r="N126" s="33">
        <v>461</v>
      </c>
    </row>
    <row r="127" spans="10:19" ht="15.5" x14ac:dyDescent="0.25">
      <c r="M127" s="26" t="s">
        <v>28</v>
      </c>
      <c r="N127" s="33">
        <v>486</v>
      </c>
    </row>
    <row r="128" spans="10:19" ht="15.5" x14ac:dyDescent="0.25">
      <c r="M128" s="26" t="s">
        <v>31</v>
      </c>
      <c r="N128" s="33">
        <v>499</v>
      </c>
    </row>
    <row r="129" spans="13:14" ht="15.5" x14ac:dyDescent="0.25">
      <c r="M129" s="26" t="s">
        <v>35</v>
      </c>
      <c r="N129" s="33"/>
    </row>
    <row r="130" spans="13:14" ht="16" thickBot="1" x14ac:dyDescent="0.3">
      <c r="M130" s="61" t="s">
        <v>38</v>
      </c>
      <c r="N130" s="219"/>
    </row>
  </sheetData>
  <sheetProtection algorithmName="SHA-512" hashValue="CeDlC+vKIe/3TAzgk60VqaE3UCu/xsxCN6S2ilOm4dxZUPpM6VyktcnmM2gSo2/X7tP9BJtrfb86BlYw/riJfA==" saltValue="5RF2GoETBp9+mKjKjsGnJA==" spinCount="100000" sheet="1" formatColumns="0" formatRows="0"/>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06:Q108"/>
    <mergeCell ref="P109:P111"/>
    <mergeCell ref="Q109:Q111"/>
    <mergeCell ref="P112:P114"/>
    <mergeCell ref="Q112:Q114"/>
  </mergeCells>
  <dataValidations count="8">
    <dataValidation type="list" allowBlank="1" showInputMessage="1" showErrorMessage="1" sqref="K102" xr:uid="{5AA1DFA9-B1AC-49E0-9E74-1F32B6B4C3B5}">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2345835B-84A9-4663-BEEC-C7D073C1E50A}">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2507D33F-B2EC-4927-B111-170336BE09FF}">
      <formula1>$N$98:$N$109</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D0DFA51D-4126-4CF7-8FCF-25FFE8B5DE04}">
      <formula1>$R$97:$R$118</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3FA6F1CF-FAAE-45C4-88AA-4B6EF3CFE069}">
      <formula1>$P$97:$P$118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42614013-E255-4B3E-8920-C25AA61ECC51}">
      <formula1>$M$98:$M$109</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2DE8DC5A-6237-45BA-96B5-49471870F1A9}">
      <formula1>$Q$97:$Q$118</formula1>
    </dataValidation>
    <dataValidation type="list" allowBlank="1" showInputMessage="1" showErrorMessage="1" sqref="K97" xr:uid="{CDB6F101-CEFF-434F-B112-00DFAC3551F7}">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0A2F7-1A59-400B-882A-F0B95B0667B6}">
  <dimension ref="B1:Y119"/>
  <sheetViews>
    <sheetView showGridLines="0" showRowColHeaders="0" zoomScale="80" zoomScaleNormal="80" workbookViewId="0">
      <selection activeCell="W1" sqref="J1:W1048576"/>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6" width="17.6328125" style="6" hidden="1" customWidth="1"/>
    <col min="17" max="17" width="4.08984375" style="6" hidden="1" customWidth="1"/>
    <col min="18" max="19" width="18.90625" style="7" hidden="1" customWidth="1"/>
    <col min="20" max="20" width="20.453125" style="7" hidden="1" customWidth="1"/>
    <col min="21" max="21" width="17.36328125" style="7" hidden="1" customWidth="1"/>
    <col min="22" max="22" width="4.08984375" style="6" hidden="1" customWidth="1"/>
    <col min="23" max="23" width="153.6328125" style="6" hidden="1" customWidth="1"/>
    <col min="24" max="24" width="13.90625" style="6" customWidth="1"/>
    <col min="25" max="53" width="9.08984375" style="6" customWidth="1"/>
    <col min="54" max="257" width="8.90625" style="6"/>
    <col min="258" max="258" width="25.453125" style="6" customWidth="1"/>
    <col min="259" max="259" width="32.90625" style="6" customWidth="1"/>
    <col min="260" max="260" width="17.36328125" style="6" customWidth="1"/>
    <col min="261" max="261" width="17.08984375" style="6" customWidth="1"/>
    <col min="262" max="262" width="23.90625" style="6" customWidth="1"/>
    <col min="263" max="263" width="25.36328125" style="6" customWidth="1"/>
    <col min="264" max="264" width="19" style="6" customWidth="1"/>
    <col min="265" max="265" width="6.54296875" style="6" customWidth="1"/>
    <col min="266" max="281" width="0" style="6" hidden="1" customWidth="1"/>
    <col min="282" max="513" width="8.90625" style="6"/>
    <col min="514" max="514" width="25.453125" style="6" customWidth="1"/>
    <col min="515" max="515" width="32.90625" style="6" customWidth="1"/>
    <col min="516" max="516" width="17.36328125" style="6" customWidth="1"/>
    <col min="517" max="517" width="17.08984375" style="6" customWidth="1"/>
    <col min="518" max="518" width="23.90625" style="6" customWidth="1"/>
    <col min="519" max="519" width="25.36328125" style="6" customWidth="1"/>
    <col min="520" max="520" width="19" style="6" customWidth="1"/>
    <col min="521" max="521" width="6.54296875" style="6" customWidth="1"/>
    <col min="522" max="537" width="0" style="6" hidden="1" customWidth="1"/>
    <col min="538" max="769" width="8.90625" style="6"/>
    <col min="770" max="770" width="25.453125" style="6" customWidth="1"/>
    <col min="771" max="771" width="32.90625" style="6" customWidth="1"/>
    <col min="772" max="772" width="17.36328125" style="6" customWidth="1"/>
    <col min="773" max="773" width="17.08984375" style="6" customWidth="1"/>
    <col min="774" max="774" width="23.90625" style="6" customWidth="1"/>
    <col min="775" max="775" width="25.36328125" style="6" customWidth="1"/>
    <col min="776" max="776" width="19" style="6" customWidth="1"/>
    <col min="777" max="777" width="6.54296875" style="6" customWidth="1"/>
    <col min="778" max="793" width="0" style="6" hidden="1" customWidth="1"/>
    <col min="794" max="1025" width="8.90625" style="6"/>
    <col min="1026" max="1026" width="25.453125" style="6" customWidth="1"/>
    <col min="1027" max="1027" width="32.90625" style="6" customWidth="1"/>
    <col min="1028" max="1028" width="17.36328125" style="6" customWidth="1"/>
    <col min="1029" max="1029" width="17.08984375" style="6" customWidth="1"/>
    <col min="1030" max="1030" width="23.90625" style="6" customWidth="1"/>
    <col min="1031" max="1031" width="25.36328125" style="6" customWidth="1"/>
    <col min="1032" max="1032" width="19" style="6" customWidth="1"/>
    <col min="1033" max="1033" width="6.54296875" style="6" customWidth="1"/>
    <col min="1034" max="1049" width="0" style="6" hidden="1" customWidth="1"/>
    <col min="1050" max="1281" width="8.90625" style="6"/>
    <col min="1282" max="1282" width="25.453125" style="6" customWidth="1"/>
    <col min="1283" max="1283" width="32.90625" style="6" customWidth="1"/>
    <col min="1284" max="1284" width="17.36328125" style="6" customWidth="1"/>
    <col min="1285" max="1285" width="17.08984375" style="6" customWidth="1"/>
    <col min="1286" max="1286" width="23.90625" style="6" customWidth="1"/>
    <col min="1287" max="1287" width="25.36328125" style="6" customWidth="1"/>
    <col min="1288" max="1288" width="19" style="6" customWidth="1"/>
    <col min="1289" max="1289" width="6.54296875" style="6" customWidth="1"/>
    <col min="1290" max="1305" width="0" style="6" hidden="1" customWidth="1"/>
    <col min="1306" max="1537" width="8.90625" style="6"/>
    <col min="1538" max="1538" width="25.453125" style="6" customWidth="1"/>
    <col min="1539" max="1539" width="32.90625" style="6" customWidth="1"/>
    <col min="1540" max="1540" width="17.36328125" style="6" customWidth="1"/>
    <col min="1541" max="1541" width="17.08984375" style="6" customWidth="1"/>
    <col min="1542" max="1542" width="23.90625" style="6" customWidth="1"/>
    <col min="1543" max="1543" width="25.36328125" style="6" customWidth="1"/>
    <col min="1544" max="1544" width="19" style="6" customWidth="1"/>
    <col min="1545" max="1545" width="6.54296875" style="6" customWidth="1"/>
    <col min="1546" max="1561" width="0" style="6" hidden="1" customWidth="1"/>
    <col min="1562" max="1793" width="8.90625" style="6"/>
    <col min="1794" max="1794" width="25.453125" style="6" customWidth="1"/>
    <col min="1795" max="1795" width="32.90625" style="6" customWidth="1"/>
    <col min="1796" max="1796" width="17.36328125" style="6" customWidth="1"/>
    <col min="1797" max="1797" width="17.08984375" style="6" customWidth="1"/>
    <col min="1798" max="1798" width="23.90625" style="6" customWidth="1"/>
    <col min="1799" max="1799" width="25.36328125" style="6" customWidth="1"/>
    <col min="1800" max="1800" width="19" style="6" customWidth="1"/>
    <col min="1801" max="1801" width="6.54296875" style="6" customWidth="1"/>
    <col min="1802" max="1817" width="0" style="6" hidden="1" customWidth="1"/>
    <col min="1818" max="2049" width="8.90625" style="6"/>
    <col min="2050" max="2050" width="25.453125" style="6" customWidth="1"/>
    <col min="2051" max="2051" width="32.90625" style="6" customWidth="1"/>
    <col min="2052" max="2052" width="17.36328125" style="6" customWidth="1"/>
    <col min="2053" max="2053" width="17.08984375" style="6" customWidth="1"/>
    <col min="2054" max="2054" width="23.90625" style="6" customWidth="1"/>
    <col min="2055" max="2055" width="25.36328125" style="6" customWidth="1"/>
    <col min="2056" max="2056" width="19" style="6" customWidth="1"/>
    <col min="2057" max="2057" width="6.54296875" style="6" customWidth="1"/>
    <col min="2058" max="2073" width="0" style="6" hidden="1" customWidth="1"/>
    <col min="2074" max="2305" width="8.90625" style="6"/>
    <col min="2306" max="2306" width="25.453125" style="6" customWidth="1"/>
    <col min="2307" max="2307" width="32.90625" style="6" customWidth="1"/>
    <col min="2308" max="2308" width="17.36328125" style="6" customWidth="1"/>
    <col min="2309" max="2309" width="17.08984375" style="6" customWidth="1"/>
    <col min="2310" max="2310" width="23.90625" style="6" customWidth="1"/>
    <col min="2311" max="2311" width="25.36328125" style="6" customWidth="1"/>
    <col min="2312" max="2312" width="19" style="6" customWidth="1"/>
    <col min="2313" max="2313" width="6.54296875" style="6" customWidth="1"/>
    <col min="2314" max="2329" width="0" style="6" hidden="1" customWidth="1"/>
    <col min="2330" max="2561" width="8.90625" style="6"/>
    <col min="2562" max="2562" width="25.453125" style="6" customWidth="1"/>
    <col min="2563" max="2563" width="32.90625" style="6" customWidth="1"/>
    <col min="2564" max="2564" width="17.36328125" style="6" customWidth="1"/>
    <col min="2565" max="2565" width="17.08984375" style="6" customWidth="1"/>
    <col min="2566" max="2566" width="23.90625" style="6" customWidth="1"/>
    <col min="2567" max="2567" width="25.36328125" style="6" customWidth="1"/>
    <col min="2568" max="2568" width="19" style="6" customWidth="1"/>
    <col min="2569" max="2569" width="6.54296875" style="6" customWidth="1"/>
    <col min="2570" max="2585" width="0" style="6" hidden="1" customWidth="1"/>
    <col min="2586" max="2817" width="8.90625" style="6"/>
    <col min="2818" max="2818" width="25.453125" style="6" customWidth="1"/>
    <col min="2819" max="2819" width="32.90625" style="6" customWidth="1"/>
    <col min="2820" max="2820" width="17.36328125" style="6" customWidth="1"/>
    <col min="2821" max="2821" width="17.08984375" style="6" customWidth="1"/>
    <col min="2822" max="2822" width="23.90625" style="6" customWidth="1"/>
    <col min="2823" max="2823" width="25.36328125" style="6" customWidth="1"/>
    <col min="2824" max="2824" width="19" style="6" customWidth="1"/>
    <col min="2825" max="2825" width="6.54296875" style="6" customWidth="1"/>
    <col min="2826" max="2841" width="0" style="6" hidden="1" customWidth="1"/>
    <col min="2842" max="3073" width="8.90625" style="6"/>
    <col min="3074" max="3074" width="25.453125" style="6" customWidth="1"/>
    <col min="3075" max="3075" width="32.90625" style="6" customWidth="1"/>
    <col min="3076" max="3076" width="17.36328125" style="6" customWidth="1"/>
    <col min="3077" max="3077" width="17.08984375" style="6" customWidth="1"/>
    <col min="3078" max="3078" width="23.90625" style="6" customWidth="1"/>
    <col min="3079" max="3079" width="25.36328125" style="6" customWidth="1"/>
    <col min="3080" max="3080" width="19" style="6" customWidth="1"/>
    <col min="3081" max="3081" width="6.54296875" style="6" customWidth="1"/>
    <col min="3082" max="3097" width="0" style="6" hidden="1" customWidth="1"/>
    <col min="3098" max="3329" width="8.90625" style="6"/>
    <col min="3330" max="3330" width="25.453125" style="6" customWidth="1"/>
    <col min="3331" max="3331" width="32.90625" style="6" customWidth="1"/>
    <col min="3332" max="3332" width="17.36328125" style="6" customWidth="1"/>
    <col min="3333" max="3333" width="17.08984375" style="6" customWidth="1"/>
    <col min="3334" max="3334" width="23.90625" style="6" customWidth="1"/>
    <col min="3335" max="3335" width="25.36328125" style="6" customWidth="1"/>
    <col min="3336" max="3336" width="19" style="6" customWidth="1"/>
    <col min="3337" max="3337" width="6.54296875" style="6" customWidth="1"/>
    <col min="3338" max="3353" width="0" style="6" hidden="1" customWidth="1"/>
    <col min="3354" max="3585" width="8.90625" style="6"/>
    <col min="3586" max="3586" width="25.453125" style="6" customWidth="1"/>
    <col min="3587" max="3587" width="32.90625" style="6" customWidth="1"/>
    <col min="3588" max="3588" width="17.36328125" style="6" customWidth="1"/>
    <col min="3589" max="3589" width="17.08984375" style="6" customWidth="1"/>
    <col min="3590" max="3590" width="23.90625" style="6" customWidth="1"/>
    <col min="3591" max="3591" width="25.36328125" style="6" customWidth="1"/>
    <col min="3592" max="3592" width="19" style="6" customWidth="1"/>
    <col min="3593" max="3593" width="6.54296875" style="6" customWidth="1"/>
    <col min="3594" max="3609" width="0" style="6" hidden="1" customWidth="1"/>
    <col min="3610" max="3841" width="8.90625" style="6"/>
    <col min="3842" max="3842" width="25.453125" style="6" customWidth="1"/>
    <col min="3843" max="3843" width="32.90625" style="6" customWidth="1"/>
    <col min="3844" max="3844" width="17.36328125" style="6" customWidth="1"/>
    <col min="3845" max="3845" width="17.08984375" style="6" customWidth="1"/>
    <col min="3846" max="3846" width="23.90625" style="6" customWidth="1"/>
    <col min="3847" max="3847" width="25.36328125" style="6" customWidth="1"/>
    <col min="3848" max="3848" width="19" style="6" customWidth="1"/>
    <col min="3849" max="3849" width="6.54296875" style="6" customWidth="1"/>
    <col min="3850" max="3865" width="0" style="6" hidden="1" customWidth="1"/>
    <col min="3866" max="4097" width="8.90625" style="6"/>
    <col min="4098" max="4098" width="25.453125" style="6" customWidth="1"/>
    <col min="4099" max="4099" width="32.90625" style="6" customWidth="1"/>
    <col min="4100" max="4100" width="17.36328125" style="6" customWidth="1"/>
    <col min="4101" max="4101" width="17.08984375" style="6" customWidth="1"/>
    <col min="4102" max="4102" width="23.90625" style="6" customWidth="1"/>
    <col min="4103" max="4103" width="25.36328125" style="6" customWidth="1"/>
    <col min="4104" max="4104" width="19" style="6" customWidth="1"/>
    <col min="4105" max="4105" width="6.54296875" style="6" customWidth="1"/>
    <col min="4106" max="4121" width="0" style="6" hidden="1" customWidth="1"/>
    <col min="4122" max="4353" width="8.90625" style="6"/>
    <col min="4354" max="4354" width="25.453125" style="6" customWidth="1"/>
    <col min="4355" max="4355" width="32.90625" style="6" customWidth="1"/>
    <col min="4356" max="4356" width="17.36328125" style="6" customWidth="1"/>
    <col min="4357" max="4357" width="17.08984375" style="6" customWidth="1"/>
    <col min="4358" max="4358" width="23.90625" style="6" customWidth="1"/>
    <col min="4359" max="4359" width="25.36328125" style="6" customWidth="1"/>
    <col min="4360" max="4360" width="19" style="6" customWidth="1"/>
    <col min="4361" max="4361" width="6.54296875" style="6" customWidth="1"/>
    <col min="4362" max="4377" width="0" style="6" hidden="1" customWidth="1"/>
    <col min="4378" max="4609" width="8.90625" style="6"/>
    <col min="4610" max="4610" width="25.453125" style="6" customWidth="1"/>
    <col min="4611" max="4611" width="32.90625" style="6" customWidth="1"/>
    <col min="4612" max="4612" width="17.36328125" style="6" customWidth="1"/>
    <col min="4613" max="4613" width="17.08984375" style="6" customWidth="1"/>
    <col min="4614" max="4614" width="23.90625" style="6" customWidth="1"/>
    <col min="4615" max="4615" width="25.36328125" style="6" customWidth="1"/>
    <col min="4616" max="4616" width="19" style="6" customWidth="1"/>
    <col min="4617" max="4617" width="6.54296875" style="6" customWidth="1"/>
    <col min="4618" max="4633" width="0" style="6" hidden="1" customWidth="1"/>
    <col min="4634" max="4865" width="8.90625" style="6"/>
    <col min="4866" max="4866" width="25.453125" style="6" customWidth="1"/>
    <col min="4867" max="4867" width="32.90625" style="6" customWidth="1"/>
    <col min="4868" max="4868" width="17.36328125" style="6" customWidth="1"/>
    <col min="4869" max="4869" width="17.08984375" style="6" customWidth="1"/>
    <col min="4870" max="4870" width="23.90625" style="6" customWidth="1"/>
    <col min="4871" max="4871" width="25.36328125" style="6" customWidth="1"/>
    <col min="4872" max="4872" width="19" style="6" customWidth="1"/>
    <col min="4873" max="4873" width="6.54296875" style="6" customWidth="1"/>
    <col min="4874" max="4889" width="0" style="6" hidden="1" customWidth="1"/>
    <col min="4890" max="5121" width="8.90625" style="6"/>
    <col min="5122" max="5122" width="25.453125" style="6" customWidth="1"/>
    <col min="5123" max="5123" width="32.90625" style="6" customWidth="1"/>
    <col min="5124" max="5124" width="17.36328125" style="6" customWidth="1"/>
    <col min="5125" max="5125" width="17.08984375" style="6" customWidth="1"/>
    <col min="5126" max="5126" width="23.90625" style="6" customWidth="1"/>
    <col min="5127" max="5127" width="25.36328125" style="6" customWidth="1"/>
    <col min="5128" max="5128" width="19" style="6" customWidth="1"/>
    <col min="5129" max="5129" width="6.54296875" style="6" customWidth="1"/>
    <col min="5130" max="5145" width="0" style="6" hidden="1" customWidth="1"/>
    <col min="5146" max="5377" width="8.90625" style="6"/>
    <col min="5378" max="5378" width="25.453125" style="6" customWidth="1"/>
    <col min="5379" max="5379" width="32.90625" style="6" customWidth="1"/>
    <col min="5380" max="5380" width="17.36328125" style="6" customWidth="1"/>
    <col min="5381" max="5381" width="17.08984375" style="6" customWidth="1"/>
    <col min="5382" max="5382" width="23.90625" style="6" customWidth="1"/>
    <col min="5383" max="5383" width="25.36328125" style="6" customWidth="1"/>
    <col min="5384" max="5384" width="19" style="6" customWidth="1"/>
    <col min="5385" max="5385" width="6.54296875" style="6" customWidth="1"/>
    <col min="5386" max="5401" width="0" style="6" hidden="1" customWidth="1"/>
    <col min="5402" max="5633" width="8.90625" style="6"/>
    <col min="5634" max="5634" width="25.453125" style="6" customWidth="1"/>
    <col min="5635" max="5635" width="32.90625" style="6" customWidth="1"/>
    <col min="5636" max="5636" width="17.36328125" style="6" customWidth="1"/>
    <col min="5637" max="5637" width="17.08984375" style="6" customWidth="1"/>
    <col min="5638" max="5638" width="23.90625" style="6" customWidth="1"/>
    <col min="5639" max="5639" width="25.36328125" style="6" customWidth="1"/>
    <col min="5640" max="5640" width="19" style="6" customWidth="1"/>
    <col min="5641" max="5641" width="6.54296875" style="6" customWidth="1"/>
    <col min="5642" max="5657" width="0" style="6" hidden="1" customWidth="1"/>
    <col min="5658" max="5889" width="8.90625" style="6"/>
    <col min="5890" max="5890" width="25.453125" style="6" customWidth="1"/>
    <col min="5891" max="5891" width="32.90625" style="6" customWidth="1"/>
    <col min="5892" max="5892" width="17.36328125" style="6" customWidth="1"/>
    <col min="5893" max="5893" width="17.08984375" style="6" customWidth="1"/>
    <col min="5894" max="5894" width="23.90625" style="6" customWidth="1"/>
    <col min="5895" max="5895" width="25.36328125" style="6" customWidth="1"/>
    <col min="5896" max="5896" width="19" style="6" customWidth="1"/>
    <col min="5897" max="5897" width="6.54296875" style="6" customWidth="1"/>
    <col min="5898" max="5913" width="0" style="6" hidden="1" customWidth="1"/>
    <col min="5914" max="6145" width="8.90625" style="6"/>
    <col min="6146" max="6146" width="25.453125" style="6" customWidth="1"/>
    <col min="6147" max="6147" width="32.90625" style="6" customWidth="1"/>
    <col min="6148" max="6148" width="17.36328125" style="6" customWidth="1"/>
    <col min="6149" max="6149" width="17.08984375" style="6" customWidth="1"/>
    <col min="6150" max="6150" width="23.90625" style="6" customWidth="1"/>
    <col min="6151" max="6151" width="25.36328125" style="6" customWidth="1"/>
    <col min="6152" max="6152" width="19" style="6" customWidth="1"/>
    <col min="6153" max="6153" width="6.54296875" style="6" customWidth="1"/>
    <col min="6154" max="6169" width="0" style="6" hidden="1" customWidth="1"/>
    <col min="6170" max="6401" width="8.90625" style="6"/>
    <col min="6402" max="6402" width="25.453125" style="6" customWidth="1"/>
    <col min="6403" max="6403" width="32.90625" style="6" customWidth="1"/>
    <col min="6404" max="6404" width="17.36328125" style="6" customWidth="1"/>
    <col min="6405" max="6405" width="17.08984375" style="6" customWidth="1"/>
    <col min="6406" max="6406" width="23.90625" style="6" customWidth="1"/>
    <col min="6407" max="6407" width="25.36328125" style="6" customWidth="1"/>
    <col min="6408" max="6408" width="19" style="6" customWidth="1"/>
    <col min="6409" max="6409" width="6.54296875" style="6" customWidth="1"/>
    <col min="6410" max="6425" width="0" style="6" hidden="1" customWidth="1"/>
    <col min="6426" max="6657" width="8.90625" style="6"/>
    <col min="6658" max="6658" width="25.453125" style="6" customWidth="1"/>
    <col min="6659" max="6659" width="32.90625" style="6" customWidth="1"/>
    <col min="6660" max="6660" width="17.36328125" style="6" customWidth="1"/>
    <col min="6661" max="6661" width="17.08984375" style="6" customWidth="1"/>
    <col min="6662" max="6662" width="23.90625" style="6" customWidth="1"/>
    <col min="6663" max="6663" width="25.36328125" style="6" customWidth="1"/>
    <col min="6664" max="6664" width="19" style="6" customWidth="1"/>
    <col min="6665" max="6665" width="6.54296875" style="6" customWidth="1"/>
    <col min="6666" max="6681" width="0" style="6" hidden="1" customWidth="1"/>
    <col min="6682" max="6913" width="8.90625" style="6"/>
    <col min="6914" max="6914" width="25.453125" style="6" customWidth="1"/>
    <col min="6915" max="6915" width="32.90625" style="6" customWidth="1"/>
    <col min="6916" max="6916" width="17.36328125" style="6" customWidth="1"/>
    <col min="6917" max="6917" width="17.08984375" style="6" customWidth="1"/>
    <col min="6918" max="6918" width="23.90625" style="6" customWidth="1"/>
    <col min="6919" max="6919" width="25.36328125" style="6" customWidth="1"/>
    <col min="6920" max="6920" width="19" style="6" customWidth="1"/>
    <col min="6921" max="6921" width="6.54296875" style="6" customWidth="1"/>
    <col min="6922" max="6937" width="0" style="6" hidden="1" customWidth="1"/>
    <col min="6938" max="7169" width="8.90625" style="6"/>
    <col min="7170" max="7170" width="25.453125" style="6" customWidth="1"/>
    <col min="7171" max="7171" width="32.90625" style="6" customWidth="1"/>
    <col min="7172" max="7172" width="17.36328125" style="6" customWidth="1"/>
    <col min="7173" max="7173" width="17.08984375" style="6" customWidth="1"/>
    <col min="7174" max="7174" width="23.90625" style="6" customWidth="1"/>
    <col min="7175" max="7175" width="25.36328125" style="6" customWidth="1"/>
    <col min="7176" max="7176" width="19" style="6" customWidth="1"/>
    <col min="7177" max="7177" width="6.54296875" style="6" customWidth="1"/>
    <col min="7178" max="7193" width="0" style="6" hidden="1" customWidth="1"/>
    <col min="7194" max="7425" width="8.90625" style="6"/>
    <col min="7426" max="7426" width="25.453125" style="6" customWidth="1"/>
    <col min="7427" max="7427" width="32.90625" style="6" customWidth="1"/>
    <col min="7428" max="7428" width="17.36328125" style="6" customWidth="1"/>
    <col min="7429" max="7429" width="17.08984375" style="6" customWidth="1"/>
    <col min="7430" max="7430" width="23.90625" style="6" customWidth="1"/>
    <col min="7431" max="7431" width="25.36328125" style="6" customWidth="1"/>
    <col min="7432" max="7432" width="19" style="6" customWidth="1"/>
    <col min="7433" max="7433" width="6.54296875" style="6" customWidth="1"/>
    <col min="7434" max="7449" width="0" style="6" hidden="1" customWidth="1"/>
    <col min="7450" max="7681" width="8.90625" style="6"/>
    <col min="7682" max="7682" width="25.453125" style="6" customWidth="1"/>
    <col min="7683" max="7683" width="32.90625" style="6" customWidth="1"/>
    <col min="7684" max="7684" width="17.36328125" style="6" customWidth="1"/>
    <col min="7685" max="7685" width="17.08984375" style="6" customWidth="1"/>
    <col min="7686" max="7686" width="23.90625" style="6" customWidth="1"/>
    <col min="7687" max="7687" width="25.36328125" style="6" customWidth="1"/>
    <col min="7688" max="7688" width="19" style="6" customWidth="1"/>
    <col min="7689" max="7689" width="6.54296875" style="6" customWidth="1"/>
    <col min="7690" max="7705" width="0" style="6" hidden="1" customWidth="1"/>
    <col min="7706" max="7937" width="8.90625" style="6"/>
    <col min="7938" max="7938" width="25.453125" style="6" customWidth="1"/>
    <col min="7939" max="7939" width="32.90625" style="6" customWidth="1"/>
    <col min="7940" max="7940" width="17.36328125" style="6" customWidth="1"/>
    <col min="7941" max="7941" width="17.08984375" style="6" customWidth="1"/>
    <col min="7942" max="7942" width="23.90625" style="6" customWidth="1"/>
    <col min="7943" max="7943" width="25.36328125" style="6" customWidth="1"/>
    <col min="7944" max="7944" width="19" style="6" customWidth="1"/>
    <col min="7945" max="7945" width="6.54296875" style="6" customWidth="1"/>
    <col min="7946" max="7961" width="0" style="6" hidden="1" customWidth="1"/>
    <col min="7962" max="8193" width="8.90625" style="6"/>
    <col min="8194" max="8194" width="25.453125" style="6" customWidth="1"/>
    <col min="8195" max="8195" width="32.90625" style="6" customWidth="1"/>
    <col min="8196" max="8196" width="17.36328125" style="6" customWidth="1"/>
    <col min="8197" max="8197" width="17.08984375" style="6" customWidth="1"/>
    <col min="8198" max="8198" width="23.90625" style="6" customWidth="1"/>
    <col min="8199" max="8199" width="25.36328125" style="6" customWidth="1"/>
    <col min="8200" max="8200" width="19" style="6" customWidth="1"/>
    <col min="8201" max="8201" width="6.54296875" style="6" customWidth="1"/>
    <col min="8202" max="8217" width="0" style="6" hidden="1" customWidth="1"/>
    <col min="8218" max="8449" width="8.90625" style="6"/>
    <col min="8450" max="8450" width="25.453125" style="6" customWidth="1"/>
    <col min="8451" max="8451" width="32.90625" style="6" customWidth="1"/>
    <col min="8452" max="8452" width="17.36328125" style="6" customWidth="1"/>
    <col min="8453" max="8453" width="17.08984375" style="6" customWidth="1"/>
    <col min="8454" max="8454" width="23.90625" style="6" customWidth="1"/>
    <col min="8455" max="8455" width="25.36328125" style="6" customWidth="1"/>
    <col min="8456" max="8456" width="19" style="6" customWidth="1"/>
    <col min="8457" max="8457" width="6.54296875" style="6" customWidth="1"/>
    <col min="8458" max="8473" width="0" style="6" hidden="1" customWidth="1"/>
    <col min="8474" max="8705" width="8.90625" style="6"/>
    <col min="8706" max="8706" width="25.453125" style="6" customWidth="1"/>
    <col min="8707" max="8707" width="32.90625" style="6" customWidth="1"/>
    <col min="8708" max="8708" width="17.36328125" style="6" customWidth="1"/>
    <col min="8709" max="8709" width="17.08984375" style="6" customWidth="1"/>
    <col min="8710" max="8710" width="23.90625" style="6" customWidth="1"/>
    <col min="8711" max="8711" width="25.36328125" style="6" customWidth="1"/>
    <col min="8712" max="8712" width="19" style="6" customWidth="1"/>
    <col min="8713" max="8713" width="6.54296875" style="6" customWidth="1"/>
    <col min="8714" max="8729" width="0" style="6" hidden="1" customWidth="1"/>
    <col min="8730" max="8961" width="8.90625" style="6"/>
    <col min="8962" max="8962" width="25.453125" style="6" customWidth="1"/>
    <col min="8963" max="8963" width="32.90625" style="6" customWidth="1"/>
    <col min="8964" max="8964" width="17.36328125" style="6" customWidth="1"/>
    <col min="8965" max="8965" width="17.08984375" style="6" customWidth="1"/>
    <col min="8966" max="8966" width="23.90625" style="6" customWidth="1"/>
    <col min="8967" max="8967" width="25.36328125" style="6" customWidth="1"/>
    <col min="8968" max="8968" width="19" style="6" customWidth="1"/>
    <col min="8969" max="8969" width="6.54296875" style="6" customWidth="1"/>
    <col min="8970" max="8985" width="0" style="6" hidden="1" customWidth="1"/>
    <col min="8986" max="9217" width="8.90625" style="6"/>
    <col min="9218" max="9218" width="25.453125" style="6" customWidth="1"/>
    <col min="9219" max="9219" width="32.90625" style="6" customWidth="1"/>
    <col min="9220" max="9220" width="17.36328125" style="6" customWidth="1"/>
    <col min="9221" max="9221" width="17.08984375" style="6" customWidth="1"/>
    <col min="9222" max="9222" width="23.90625" style="6" customWidth="1"/>
    <col min="9223" max="9223" width="25.36328125" style="6" customWidth="1"/>
    <col min="9224" max="9224" width="19" style="6" customWidth="1"/>
    <col min="9225" max="9225" width="6.54296875" style="6" customWidth="1"/>
    <col min="9226" max="9241" width="0" style="6" hidden="1" customWidth="1"/>
    <col min="9242" max="9473" width="8.90625" style="6"/>
    <col min="9474" max="9474" width="25.453125" style="6" customWidth="1"/>
    <col min="9475" max="9475" width="32.90625" style="6" customWidth="1"/>
    <col min="9476" max="9476" width="17.36328125" style="6" customWidth="1"/>
    <col min="9477" max="9477" width="17.08984375" style="6" customWidth="1"/>
    <col min="9478" max="9478" width="23.90625" style="6" customWidth="1"/>
    <col min="9479" max="9479" width="25.36328125" style="6" customWidth="1"/>
    <col min="9480" max="9480" width="19" style="6" customWidth="1"/>
    <col min="9481" max="9481" width="6.54296875" style="6" customWidth="1"/>
    <col min="9482" max="9497" width="0" style="6" hidden="1" customWidth="1"/>
    <col min="9498" max="9729" width="8.90625" style="6"/>
    <col min="9730" max="9730" width="25.453125" style="6" customWidth="1"/>
    <col min="9731" max="9731" width="32.90625" style="6" customWidth="1"/>
    <col min="9732" max="9732" width="17.36328125" style="6" customWidth="1"/>
    <col min="9733" max="9733" width="17.08984375" style="6" customWidth="1"/>
    <col min="9734" max="9734" width="23.90625" style="6" customWidth="1"/>
    <col min="9735" max="9735" width="25.36328125" style="6" customWidth="1"/>
    <col min="9736" max="9736" width="19" style="6" customWidth="1"/>
    <col min="9737" max="9737" width="6.54296875" style="6" customWidth="1"/>
    <col min="9738" max="9753" width="0" style="6" hidden="1" customWidth="1"/>
    <col min="9754" max="9985" width="8.90625" style="6"/>
    <col min="9986" max="9986" width="25.453125" style="6" customWidth="1"/>
    <col min="9987" max="9987" width="32.90625" style="6" customWidth="1"/>
    <col min="9988" max="9988" width="17.36328125" style="6" customWidth="1"/>
    <col min="9989" max="9989" width="17.08984375" style="6" customWidth="1"/>
    <col min="9990" max="9990" width="23.90625" style="6" customWidth="1"/>
    <col min="9991" max="9991" width="25.36328125" style="6" customWidth="1"/>
    <col min="9992" max="9992" width="19" style="6" customWidth="1"/>
    <col min="9993" max="9993" width="6.54296875" style="6" customWidth="1"/>
    <col min="9994" max="10009" width="0" style="6" hidden="1" customWidth="1"/>
    <col min="10010" max="10241" width="8.90625" style="6"/>
    <col min="10242" max="10242" width="25.453125" style="6" customWidth="1"/>
    <col min="10243" max="10243" width="32.90625" style="6" customWidth="1"/>
    <col min="10244" max="10244" width="17.36328125" style="6" customWidth="1"/>
    <col min="10245" max="10245" width="17.08984375" style="6" customWidth="1"/>
    <col min="10246" max="10246" width="23.90625" style="6" customWidth="1"/>
    <col min="10247" max="10247" width="25.36328125" style="6" customWidth="1"/>
    <col min="10248" max="10248" width="19" style="6" customWidth="1"/>
    <col min="10249" max="10249" width="6.54296875" style="6" customWidth="1"/>
    <col min="10250" max="10265" width="0" style="6" hidden="1" customWidth="1"/>
    <col min="10266" max="10497" width="8.90625" style="6"/>
    <col min="10498" max="10498" width="25.453125" style="6" customWidth="1"/>
    <col min="10499" max="10499" width="32.90625" style="6" customWidth="1"/>
    <col min="10500" max="10500" width="17.36328125" style="6" customWidth="1"/>
    <col min="10501" max="10501" width="17.08984375" style="6" customWidth="1"/>
    <col min="10502" max="10502" width="23.90625" style="6" customWidth="1"/>
    <col min="10503" max="10503" width="25.36328125" style="6" customWidth="1"/>
    <col min="10504" max="10504" width="19" style="6" customWidth="1"/>
    <col min="10505" max="10505" width="6.54296875" style="6" customWidth="1"/>
    <col min="10506" max="10521" width="0" style="6" hidden="1" customWidth="1"/>
    <col min="10522" max="10753" width="8.90625" style="6"/>
    <col min="10754" max="10754" width="25.453125" style="6" customWidth="1"/>
    <col min="10755" max="10755" width="32.90625" style="6" customWidth="1"/>
    <col min="10756" max="10756" width="17.36328125" style="6" customWidth="1"/>
    <col min="10757" max="10757" width="17.08984375" style="6" customWidth="1"/>
    <col min="10758" max="10758" width="23.90625" style="6" customWidth="1"/>
    <col min="10759" max="10759" width="25.36328125" style="6" customWidth="1"/>
    <col min="10760" max="10760" width="19" style="6" customWidth="1"/>
    <col min="10761" max="10761" width="6.54296875" style="6" customWidth="1"/>
    <col min="10762" max="10777" width="0" style="6" hidden="1" customWidth="1"/>
    <col min="10778" max="11009" width="8.90625" style="6"/>
    <col min="11010" max="11010" width="25.453125" style="6" customWidth="1"/>
    <col min="11011" max="11011" width="32.90625" style="6" customWidth="1"/>
    <col min="11012" max="11012" width="17.36328125" style="6" customWidth="1"/>
    <col min="11013" max="11013" width="17.08984375" style="6" customWidth="1"/>
    <col min="11014" max="11014" width="23.90625" style="6" customWidth="1"/>
    <col min="11015" max="11015" width="25.36328125" style="6" customWidth="1"/>
    <col min="11016" max="11016" width="19" style="6" customWidth="1"/>
    <col min="11017" max="11017" width="6.54296875" style="6" customWidth="1"/>
    <col min="11018" max="11033" width="0" style="6" hidden="1" customWidth="1"/>
    <col min="11034" max="11265" width="8.90625" style="6"/>
    <col min="11266" max="11266" width="25.453125" style="6" customWidth="1"/>
    <col min="11267" max="11267" width="32.90625" style="6" customWidth="1"/>
    <col min="11268" max="11268" width="17.36328125" style="6" customWidth="1"/>
    <col min="11269" max="11269" width="17.08984375" style="6" customWidth="1"/>
    <col min="11270" max="11270" width="23.90625" style="6" customWidth="1"/>
    <col min="11271" max="11271" width="25.36328125" style="6" customWidth="1"/>
    <col min="11272" max="11272" width="19" style="6" customWidth="1"/>
    <col min="11273" max="11273" width="6.54296875" style="6" customWidth="1"/>
    <col min="11274" max="11289" width="0" style="6" hidden="1" customWidth="1"/>
    <col min="11290" max="11521" width="8.90625" style="6"/>
    <col min="11522" max="11522" width="25.453125" style="6" customWidth="1"/>
    <col min="11523" max="11523" width="32.90625" style="6" customWidth="1"/>
    <col min="11524" max="11524" width="17.36328125" style="6" customWidth="1"/>
    <col min="11525" max="11525" width="17.08984375" style="6" customWidth="1"/>
    <col min="11526" max="11526" width="23.90625" style="6" customWidth="1"/>
    <col min="11527" max="11527" width="25.36328125" style="6" customWidth="1"/>
    <col min="11528" max="11528" width="19" style="6" customWidth="1"/>
    <col min="11529" max="11529" width="6.54296875" style="6" customWidth="1"/>
    <col min="11530" max="11545" width="0" style="6" hidden="1" customWidth="1"/>
    <col min="11546" max="11777" width="8.90625" style="6"/>
    <col min="11778" max="11778" width="25.453125" style="6" customWidth="1"/>
    <col min="11779" max="11779" width="32.90625" style="6" customWidth="1"/>
    <col min="11780" max="11780" width="17.36328125" style="6" customWidth="1"/>
    <col min="11781" max="11781" width="17.08984375" style="6" customWidth="1"/>
    <col min="11782" max="11782" width="23.90625" style="6" customWidth="1"/>
    <col min="11783" max="11783" width="25.36328125" style="6" customWidth="1"/>
    <col min="11784" max="11784" width="19" style="6" customWidth="1"/>
    <col min="11785" max="11785" width="6.54296875" style="6" customWidth="1"/>
    <col min="11786" max="11801" width="0" style="6" hidden="1" customWidth="1"/>
    <col min="11802" max="12033" width="8.90625" style="6"/>
    <col min="12034" max="12034" width="25.453125" style="6" customWidth="1"/>
    <col min="12035" max="12035" width="32.90625" style="6" customWidth="1"/>
    <col min="12036" max="12036" width="17.36328125" style="6" customWidth="1"/>
    <col min="12037" max="12037" width="17.08984375" style="6" customWidth="1"/>
    <col min="12038" max="12038" width="23.90625" style="6" customWidth="1"/>
    <col min="12039" max="12039" width="25.36328125" style="6" customWidth="1"/>
    <col min="12040" max="12040" width="19" style="6" customWidth="1"/>
    <col min="12041" max="12041" width="6.54296875" style="6" customWidth="1"/>
    <col min="12042" max="12057" width="0" style="6" hidden="1" customWidth="1"/>
    <col min="12058" max="12289" width="8.90625" style="6"/>
    <col min="12290" max="12290" width="25.453125" style="6" customWidth="1"/>
    <col min="12291" max="12291" width="32.90625" style="6" customWidth="1"/>
    <col min="12292" max="12292" width="17.36328125" style="6" customWidth="1"/>
    <col min="12293" max="12293" width="17.08984375" style="6" customWidth="1"/>
    <col min="12294" max="12294" width="23.90625" style="6" customWidth="1"/>
    <col min="12295" max="12295" width="25.36328125" style="6" customWidth="1"/>
    <col min="12296" max="12296" width="19" style="6" customWidth="1"/>
    <col min="12297" max="12297" width="6.54296875" style="6" customWidth="1"/>
    <col min="12298" max="12313" width="0" style="6" hidden="1" customWidth="1"/>
    <col min="12314" max="12545" width="8.90625" style="6"/>
    <col min="12546" max="12546" width="25.453125" style="6" customWidth="1"/>
    <col min="12547" max="12547" width="32.90625" style="6" customWidth="1"/>
    <col min="12548" max="12548" width="17.36328125" style="6" customWidth="1"/>
    <col min="12549" max="12549" width="17.08984375" style="6" customWidth="1"/>
    <col min="12550" max="12550" width="23.90625" style="6" customWidth="1"/>
    <col min="12551" max="12551" width="25.36328125" style="6" customWidth="1"/>
    <col min="12552" max="12552" width="19" style="6" customWidth="1"/>
    <col min="12553" max="12553" width="6.54296875" style="6" customWidth="1"/>
    <col min="12554" max="12569" width="0" style="6" hidden="1" customWidth="1"/>
    <col min="12570" max="12801" width="8.90625" style="6"/>
    <col min="12802" max="12802" width="25.453125" style="6" customWidth="1"/>
    <col min="12803" max="12803" width="32.90625" style="6" customWidth="1"/>
    <col min="12804" max="12804" width="17.36328125" style="6" customWidth="1"/>
    <col min="12805" max="12805" width="17.08984375" style="6" customWidth="1"/>
    <col min="12806" max="12806" width="23.90625" style="6" customWidth="1"/>
    <col min="12807" max="12807" width="25.36328125" style="6" customWidth="1"/>
    <col min="12808" max="12808" width="19" style="6" customWidth="1"/>
    <col min="12809" max="12809" width="6.54296875" style="6" customWidth="1"/>
    <col min="12810" max="12825" width="0" style="6" hidden="1" customWidth="1"/>
    <col min="12826" max="13057" width="8.90625" style="6"/>
    <col min="13058" max="13058" width="25.453125" style="6" customWidth="1"/>
    <col min="13059" max="13059" width="32.90625" style="6" customWidth="1"/>
    <col min="13060" max="13060" width="17.36328125" style="6" customWidth="1"/>
    <col min="13061" max="13061" width="17.08984375" style="6" customWidth="1"/>
    <col min="13062" max="13062" width="23.90625" style="6" customWidth="1"/>
    <col min="13063" max="13063" width="25.36328125" style="6" customWidth="1"/>
    <col min="13064" max="13064" width="19" style="6" customWidth="1"/>
    <col min="13065" max="13065" width="6.54296875" style="6" customWidth="1"/>
    <col min="13066" max="13081" width="0" style="6" hidden="1" customWidth="1"/>
    <col min="13082" max="13313" width="8.90625" style="6"/>
    <col min="13314" max="13314" width="25.453125" style="6" customWidth="1"/>
    <col min="13315" max="13315" width="32.90625" style="6" customWidth="1"/>
    <col min="13316" max="13316" width="17.36328125" style="6" customWidth="1"/>
    <col min="13317" max="13317" width="17.08984375" style="6" customWidth="1"/>
    <col min="13318" max="13318" width="23.90625" style="6" customWidth="1"/>
    <col min="13319" max="13319" width="25.36328125" style="6" customWidth="1"/>
    <col min="13320" max="13320" width="19" style="6" customWidth="1"/>
    <col min="13321" max="13321" width="6.54296875" style="6" customWidth="1"/>
    <col min="13322" max="13337" width="0" style="6" hidden="1" customWidth="1"/>
    <col min="13338" max="13569" width="8.90625" style="6"/>
    <col min="13570" max="13570" width="25.453125" style="6" customWidth="1"/>
    <col min="13571" max="13571" width="32.90625" style="6" customWidth="1"/>
    <col min="13572" max="13572" width="17.36328125" style="6" customWidth="1"/>
    <col min="13573" max="13573" width="17.08984375" style="6" customWidth="1"/>
    <col min="13574" max="13574" width="23.90625" style="6" customWidth="1"/>
    <col min="13575" max="13575" width="25.36328125" style="6" customWidth="1"/>
    <col min="13576" max="13576" width="19" style="6" customWidth="1"/>
    <col min="13577" max="13577" width="6.54296875" style="6" customWidth="1"/>
    <col min="13578" max="13593" width="0" style="6" hidden="1" customWidth="1"/>
    <col min="13594" max="13825" width="8.90625" style="6"/>
    <col min="13826" max="13826" width="25.453125" style="6" customWidth="1"/>
    <col min="13827" max="13827" width="32.90625" style="6" customWidth="1"/>
    <col min="13828" max="13828" width="17.36328125" style="6" customWidth="1"/>
    <col min="13829" max="13829" width="17.08984375" style="6" customWidth="1"/>
    <col min="13830" max="13830" width="23.90625" style="6" customWidth="1"/>
    <col min="13831" max="13831" width="25.36328125" style="6" customWidth="1"/>
    <col min="13832" max="13832" width="19" style="6" customWidth="1"/>
    <col min="13833" max="13833" width="6.54296875" style="6" customWidth="1"/>
    <col min="13834" max="13849" width="0" style="6" hidden="1" customWidth="1"/>
    <col min="13850" max="14081" width="8.90625" style="6"/>
    <col min="14082" max="14082" width="25.453125" style="6" customWidth="1"/>
    <col min="14083" max="14083" width="32.90625" style="6" customWidth="1"/>
    <col min="14084" max="14084" width="17.36328125" style="6" customWidth="1"/>
    <col min="14085" max="14085" width="17.08984375" style="6" customWidth="1"/>
    <col min="14086" max="14086" width="23.90625" style="6" customWidth="1"/>
    <col min="14087" max="14087" width="25.36328125" style="6" customWidth="1"/>
    <col min="14088" max="14088" width="19" style="6" customWidth="1"/>
    <col min="14089" max="14089" width="6.54296875" style="6" customWidth="1"/>
    <col min="14090" max="14105" width="0" style="6" hidden="1" customWidth="1"/>
    <col min="14106" max="14337" width="8.90625" style="6"/>
    <col min="14338" max="14338" width="25.453125" style="6" customWidth="1"/>
    <col min="14339" max="14339" width="32.90625" style="6" customWidth="1"/>
    <col min="14340" max="14340" width="17.36328125" style="6" customWidth="1"/>
    <col min="14341" max="14341" width="17.08984375" style="6" customWidth="1"/>
    <col min="14342" max="14342" width="23.90625" style="6" customWidth="1"/>
    <col min="14343" max="14343" width="25.36328125" style="6" customWidth="1"/>
    <col min="14344" max="14344" width="19" style="6" customWidth="1"/>
    <col min="14345" max="14345" width="6.54296875" style="6" customWidth="1"/>
    <col min="14346" max="14361" width="0" style="6" hidden="1" customWidth="1"/>
    <col min="14362" max="14593" width="8.90625" style="6"/>
    <col min="14594" max="14594" width="25.453125" style="6" customWidth="1"/>
    <col min="14595" max="14595" width="32.90625" style="6" customWidth="1"/>
    <col min="14596" max="14596" width="17.36328125" style="6" customWidth="1"/>
    <col min="14597" max="14597" width="17.08984375" style="6" customWidth="1"/>
    <col min="14598" max="14598" width="23.90625" style="6" customWidth="1"/>
    <col min="14599" max="14599" width="25.36328125" style="6" customWidth="1"/>
    <col min="14600" max="14600" width="19" style="6" customWidth="1"/>
    <col min="14601" max="14601" width="6.54296875" style="6" customWidth="1"/>
    <col min="14602" max="14617" width="0" style="6" hidden="1" customWidth="1"/>
    <col min="14618" max="14849" width="8.90625" style="6"/>
    <col min="14850" max="14850" width="25.453125" style="6" customWidth="1"/>
    <col min="14851" max="14851" width="32.90625" style="6" customWidth="1"/>
    <col min="14852" max="14852" width="17.36328125" style="6" customWidth="1"/>
    <col min="14853" max="14853" width="17.08984375" style="6" customWidth="1"/>
    <col min="14854" max="14854" width="23.90625" style="6" customWidth="1"/>
    <col min="14855" max="14855" width="25.36328125" style="6" customWidth="1"/>
    <col min="14856" max="14856" width="19" style="6" customWidth="1"/>
    <col min="14857" max="14857" width="6.54296875" style="6" customWidth="1"/>
    <col min="14858" max="14873" width="0" style="6" hidden="1" customWidth="1"/>
    <col min="14874" max="15105" width="8.90625" style="6"/>
    <col min="15106" max="15106" width="25.453125" style="6" customWidth="1"/>
    <col min="15107" max="15107" width="32.90625" style="6" customWidth="1"/>
    <col min="15108" max="15108" width="17.36328125" style="6" customWidth="1"/>
    <col min="15109" max="15109" width="17.08984375" style="6" customWidth="1"/>
    <col min="15110" max="15110" width="23.90625" style="6" customWidth="1"/>
    <col min="15111" max="15111" width="25.36328125" style="6" customWidth="1"/>
    <col min="15112" max="15112" width="19" style="6" customWidth="1"/>
    <col min="15113" max="15113" width="6.54296875" style="6" customWidth="1"/>
    <col min="15114" max="15129" width="0" style="6" hidden="1" customWidth="1"/>
    <col min="15130" max="15361" width="8.90625" style="6"/>
    <col min="15362" max="15362" width="25.453125" style="6" customWidth="1"/>
    <col min="15363" max="15363" width="32.90625" style="6" customWidth="1"/>
    <col min="15364" max="15364" width="17.36328125" style="6" customWidth="1"/>
    <col min="15365" max="15365" width="17.08984375" style="6" customWidth="1"/>
    <col min="15366" max="15366" width="23.90625" style="6" customWidth="1"/>
    <col min="15367" max="15367" width="25.36328125" style="6" customWidth="1"/>
    <col min="15368" max="15368" width="19" style="6" customWidth="1"/>
    <col min="15369" max="15369" width="6.54296875" style="6" customWidth="1"/>
    <col min="15370" max="15385" width="0" style="6" hidden="1" customWidth="1"/>
    <col min="15386" max="15617" width="8.90625" style="6"/>
    <col min="15618" max="15618" width="25.453125" style="6" customWidth="1"/>
    <col min="15619" max="15619" width="32.90625" style="6" customWidth="1"/>
    <col min="15620" max="15620" width="17.36328125" style="6" customWidth="1"/>
    <col min="15621" max="15621" width="17.08984375" style="6" customWidth="1"/>
    <col min="15622" max="15622" width="23.90625" style="6" customWidth="1"/>
    <col min="15623" max="15623" width="25.36328125" style="6" customWidth="1"/>
    <col min="15624" max="15624" width="19" style="6" customWidth="1"/>
    <col min="15625" max="15625" width="6.54296875" style="6" customWidth="1"/>
    <col min="15626" max="15641" width="0" style="6" hidden="1" customWidth="1"/>
    <col min="15642" max="15873" width="8.90625" style="6"/>
    <col min="15874" max="15874" width="25.453125" style="6" customWidth="1"/>
    <col min="15875" max="15875" width="32.90625" style="6" customWidth="1"/>
    <col min="15876" max="15876" width="17.36328125" style="6" customWidth="1"/>
    <col min="15877" max="15877" width="17.08984375" style="6" customWidth="1"/>
    <col min="15878" max="15878" width="23.90625" style="6" customWidth="1"/>
    <col min="15879" max="15879" width="25.36328125" style="6" customWidth="1"/>
    <col min="15880" max="15880" width="19" style="6" customWidth="1"/>
    <col min="15881" max="15881" width="6.54296875" style="6" customWidth="1"/>
    <col min="15882" max="15897" width="0" style="6" hidden="1" customWidth="1"/>
    <col min="15898" max="16129" width="8.90625" style="6"/>
    <col min="16130" max="16130" width="25.453125" style="6" customWidth="1"/>
    <col min="16131" max="16131" width="32.90625" style="6" customWidth="1"/>
    <col min="16132" max="16132" width="17.36328125" style="6" customWidth="1"/>
    <col min="16133" max="16133" width="17.08984375" style="6" customWidth="1"/>
    <col min="16134" max="16134" width="23.90625" style="6" customWidth="1"/>
    <col min="16135" max="16135" width="25.36328125" style="6" customWidth="1"/>
    <col min="16136" max="16136" width="19" style="6" customWidth="1"/>
    <col min="16137" max="16137" width="6.54296875" style="6" customWidth="1"/>
    <col min="16138" max="16153" width="0" style="6" hidden="1" customWidth="1"/>
    <col min="16154" max="16384" width="8.90625" style="6"/>
  </cols>
  <sheetData>
    <row r="1" spans="2:25" ht="42.75" customHeight="1" thickBot="1" x14ac:dyDescent="0.3">
      <c r="B1" s="386" t="s">
        <v>0</v>
      </c>
      <c r="C1" s="387"/>
      <c r="D1" s="387"/>
      <c r="E1" s="1" t="s">
        <v>1</v>
      </c>
      <c r="F1" s="2" t="str">
        <f>K98</f>
        <v>September</v>
      </c>
      <c r="G1" s="2">
        <f>K97</f>
        <v>2019</v>
      </c>
      <c r="H1" s="3"/>
      <c r="I1" s="4"/>
      <c r="J1" s="129"/>
      <c r="K1" s="129"/>
      <c r="L1" s="129"/>
      <c r="M1" s="130"/>
      <c r="N1" s="130"/>
      <c r="O1" s="130"/>
      <c r="P1" s="130"/>
      <c r="Q1" s="130"/>
      <c r="R1" s="131"/>
      <c r="S1" s="131"/>
      <c r="T1" s="131"/>
      <c r="U1" s="131"/>
      <c r="V1" s="130"/>
      <c r="W1" s="130"/>
    </row>
    <row r="2" spans="2:25" ht="8.25" customHeight="1" thickBot="1" x14ac:dyDescent="0.3">
      <c r="B2" s="8"/>
      <c r="C2" s="9"/>
      <c r="D2" s="9"/>
      <c r="E2" s="9"/>
      <c r="F2" s="9"/>
      <c r="G2" s="9"/>
      <c r="H2" s="9"/>
      <c r="I2" s="9"/>
    </row>
    <row r="3" spans="2:25" ht="20.25" customHeight="1" x14ac:dyDescent="0.25">
      <c r="B3" s="10" t="s">
        <v>2</v>
      </c>
      <c r="C3" s="388" t="s">
        <v>3</v>
      </c>
      <c r="D3" s="388"/>
      <c r="E3" s="388"/>
      <c r="F3" s="11" t="s">
        <v>4</v>
      </c>
      <c r="G3" s="388" t="s">
        <v>5</v>
      </c>
      <c r="H3" s="389"/>
      <c r="I3" s="9"/>
    </row>
    <row r="4" spans="2:25" ht="62.25" customHeight="1" thickBot="1" x14ac:dyDescent="0.3">
      <c r="B4" s="12" t="s">
        <v>8</v>
      </c>
      <c r="C4" s="390" t="s">
        <v>9</v>
      </c>
      <c r="D4" s="391"/>
      <c r="E4" s="391"/>
      <c r="F4" s="168" t="s">
        <v>122</v>
      </c>
      <c r="G4" s="391" t="s">
        <v>123</v>
      </c>
      <c r="H4" s="392"/>
      <c r="I4" s="170"/>
    </row>
    <row r="5" spans="2:25" ht="20.25" customHeight="1" x14ac:dyDescent="0.25">
      <c r="B5" s="9"/>
      <c r="C5" s="9"/>
      <c r="D5" s="9"/>
      <c r="E5" s="9"/>
      <c r="F5" s="9"/>
      <c r="G5" s="9"/>
      <c r="H5" s="9"/>
      <c r="I5" s="9"/>
    </row>
    <row r="6" spans="2:25" ht="24" customHeight="1" x14ac:dyDescent="0.25">
      <c r="B6" s="393" t="s">
        <v>24</v>
      </c>
      <c r="C6" s="393"/>
      <c r="D6" s="393"/>
      <c r="E6" s="393"/>
      <c r="F6" s="394" t="str">
        <f>CONCATENATE(F1," 1, ",G1)</f>
        <v>September 1, 2019</v>
      </c>
      <c r="G6" s="394" t="e">
        <f>CONCATENATE(#REF!," 1, ",#REF!)</f>
        <v>#REF!</v>
      </c>
      <c r="H6" s="28"/>
      <c r="I6" s="9"/>
    </row>
    <row r="7" spans="2:25" ht="24" customHeight="1" x14ac:dyDescent="0.25">
      <c r="B7" s="383" t="s">
        <v>124</v>
      </c>
      <c r="C7" s="383"/>
      <c r="D7" s="383"/>
      <c r="E7" s="383"/>
      <c r="F7" s="35">
        <f>K101</f>
        <v>593</v>
      </c>
      <c r="G7" s="36" t="s">
        <v>27</v>
      </c>
      <c r="H7" s="36"/>
      <c r="I7" s="37"/>
    </row>
    <row r="8" spans="2:25" ht="24" customHeight="1" x14ac:dyDescent="0.25">
      <c r="B8" s="373" t="s">
        <v>128</v>
      </c>
      <c r="C8" s="373"/>
      <c r="D8" s="373"/>
      <c r="E8" s="373"/>
      <c r="F8" s="373"/>
      <c r="G8" s="373"/>
      <c r="H8" s="373"/>
      <c r="I8" s="169"/>
    </row>
    <row r="9" spans="2:25" ht="24" customHeight="1" x14ac:dyDescent="0.25">
      <c r="B9" s="373" t="s">
        <v>33</v>
      </c>
      <c r="C9" s="373"/>
      <c r="D9" s="373"/>
      <c r="E9" s="373"/>
      <c r="F9" s="373"/>
      <c r="G9" s="373"/>
      <c r="H9" s="373"/>
      <c r="I9" s="169"/>
    </row>
    <row r="10" spans="2:25" ht="24" customHeight="1" x14ac:dyDescent="0.25">
      <c r="B10" s="372" t="s">
        <v>36</v>
      </c>
      <c r="C10" s="372"/>
      <c r="D10" s="384" t="str">
        <f>CONCATENATE("The ",F1," ",G1," Average is")</f>
        <v>The September 2019 Average is</v>
      </c>
      <c r="E10" s="384"/>
      <c r="F10" s="384"/>
      <c r="G10" s="43">
        <f>K102</f>
        <v>564</v>
      </c>
      <c r="H10" s="44" t="s">
        <v>37</v>
      </c>
      <c r="I10" s="45"/>
    </row>
    <row r="11" spans="2:25" ht="24" customHeight="1" x14ac:dyDescent="0.25">
      <c r="B11" s="385" t="s">
        <v>39</v>
      </c>
      <c r="C11" s="385"/>
      <c r="D11" s="385"/>
      <c r="E11" s="385"/>
      <c r="F11" s="385"/>
      <c r="G11" s="385"/>
      <c r="H11" s="385"/>
      <c r="I11" s="46"/>
      <c r="X11" s="47"/>
      <c r="Y11" s="47"/>
    </row>
    <row r="12" spans="2:25" ht="24" customHeight="1" x14ac:dyDescent="0.25">
      <c r="B12" s="373" t="s">
        <v>129</v>
      </c>
      <c r="C12" s="373"/>
      <c r="D12" s="373"/>
      <c r="E12" s="373"/>
      <c r="F12" s="35">
        <f>K101</f>
        <v>593</v>
      </c>
      <c r="G12" s="36" t="s">
        <v>27</v>
      </c>
      <c r="I12" s="37"/>
      <c r="X12" s="47"/>
      <c r="Y12" s="47"/>
    </row>
    <row r="13" spans="2:25" ht="24" customHeight="1" x14ac:dyDescent="0.25">
      <c r="B13" s="373" t="s">
        <v>44</v>
      </c>
      <c r="C13" s="373"/>
      <c r="D13" s="373"/>
      <c r="E13" s="373"/>
      <c r="F13" s="373"/>
      <c r="G13" s="373"/>
      <c r="H13" s="373"/>
      <c r="I13" s="169"/>
      <c r="X13" s="47"/>
      <c r="Y13" s="47"/>
    </row>
    <row r="14" spans="2:25" ht="24" customHeight="1" x14ac:dyDescent="0.25">
      <c r="B14" s="373" t="s">
        <v>47</v>
      </c>
      <c r="C14" s="373"/>
      <c r="D14" s="373"/>
      <c r="E14" s="373"/>
      <c r="F14" s="373"/>
      <c r="G14" s="373"/>
      <c r="H14" s="373"/>
      <c r="I14" s="169"/>
      <c r="X14" s="47"/>
      <c r="Y14" s="47"/>
    </row>
    <row r="15" spans="2:25" ht="24" customHeight="1" x14ac:dyDescent="0.25">
      <c r="B15" s="380" t="s">
        <v>50</v>
      </c>
      <c r="C15" s="381"/>
      <c r="D15" s="381"/>
      <c r="E15" s="381"/>
      <c r="F15" s="381"/>
      <c r="G15" s="381"/>
      <c r="H15" s="381"/>
      <c r="I15" s="55"/>
      <c r="X15" s="47"/>
      <c r="Y15" s="47"/>
    </row>
    <row r="16" spans="2:25" ht="24" customHeight="1" thickBot="1" x14ac:dyDescent="0.3">
      <c r="B16" s="382" t="s">
        <v>53</v>
      </c>
      <c r="C16" s="381"/>
      <c r="D16" s="381"/>
      <c r="E16" s="381"/>
      <c r="F16" s="381"/>
      <c r="G16" s="381"/>
      <c r="H16" s="381"/>
      <c r="I16" s="57"/>
      <c r="X16" s="47"/>
      <c r="Y16" s="47"/>
    </row>
    <row r="17" spans="2:25" ht="43.5" customHeight="1" thickBot="1" x14ac:dyDescent="0.3">
      <c r="B17" s="365" t="s">
        <v>127</v>
      </c>
      <c r="C17" s="366"/>
      <c r="D17" s="366"/>
      <c r="E17" s="366"/>
      <c r="F17" s="366"/>
      <c r="G17" s="366"/>
      <c r="H17" s="367"/>
      <c r="I17" s="60"/>
      <c r="X17" s="47"/>
      <c r="Y17" s="47"/>
    </row>
    <row r="18" spans="2:25" ht="40.5" customHeight="1" thickBot="1" x14ac:dyDescent="0.3">
      <c r="B18" s="362" t="s">
        <v>57</v>
      </c>
      <c r="C18" s="363"/>
      <c r="D18" s="363"/>
      <c r="E18" s="363"/>
      <c r="F18" s="363"/>
      <c r="G18" s="363"/>
      <c r="H18" s="364"/>
      <c r="I18" s="9"/>
      <c r="X18" s="47"/>
      <c r="Y18" s="47"/>
    </row>
    <row r="19" spans="2:25" ht="56.25" customHeight="1" thickBot="1" x14ac:dyDescent="0.3">
      <c r="B19" s="65" t="s">
        <v>58</v>
      </c>
      <c r="C19" s="66" t="s">
        <v>59</v>
      </c>
      <c r="D19" s="67" t="s">
        <v>60</v>
      </c>
      <c r="E19" s="67" t="s">
        <v>61</v>
      </c>
      <c r="F19" s="67" t="s">
        <v>62</v>
      </c>
      <c r="G19" s="376" t="s">
        <v>63</v>
      </c>
      <c r="H19" s="377"/>
      <c r="I19" s="68"/>
      <c r="X19" s="47"/>
      <c r="Y19" s="47"/>
    </row>
    <row r="20" spans="2:25" ht="21.75" customHeight="1" x14ac:dyDescent="0.3">
      <c r="B20" s="69">
        <v>302.01</v>
      </c>
      <c r="C20" s="70" t="s">
        <v>64</v>
      </c>
      <c r="D20" s="71">
        <v>3.75</v>
      </c>
      <c r="E20" s="72">
        <v>0</v>
      </c>
      <c r="F20" s="73">
        <f t="shared" ref="F20:F30" si="0">D20+E20</f>
        <v>3.75</v>
      </c>
      <c r="G20" s="378">
        <f t="shared" ref="G20:G30" si="1">IF((ABS(($K$102-$K$101)*F20/100))&gt;0.1, ($K$102-$K$101)*F20/100, 0)</f>
        <v>-1.0880000000000001</v>
      </c>
      <c r="H20" s="379" t="e">
        <f>IF((ABS((J102-J101)*E20/100))&gt;0.1, (J102-J101)*E20/100, 0)</f>
        <v>#VALUE!</v>
      </c>
      <c r="I20" s="74"/>
      <c r="X20" s="47"/>
      <c r="Y20" s="47"/>
    </row>
    <row r="21" spans="2:25" ht="21.75" customHeight="1" x14ac:dyDescent="0.3">
      <c r="B21" s="75" t="s">
        <v>65</v>
      </c>
      <c r="C21" s="76" t="s">
        <v>130</v>
      </c>
      <c r="D21" s="77">
        <v>6.85</v>
      </c>
      <c r="E21" s="77">
        <v>1</v>
      </c>
      <c r="F21" s="78">
        <f t="shared" si="0"/>
        <v>7.85</v>
      </c>
      <c r="G21" s="374">
        <f t="shared" si="1"/>
        <v>-2.2770000000000001</v>
      </c>
      <c r="H21" s="375" t="e">
        <f>IF((ABS((#REF!-J102)*E21/100))&gt;0.1, (#REF!-J102)*E21/100, 0)</f>
        <v>#REF!</v>
      </c>
      <c r="I21" s="74"/>
    </row>
    <row r="22" spans="2:25" ht="21.75" customHeight="1" x14ac:dyDescent="0.3">
      <c r="B22" s="75" t="s">
        <v>67</v>
      </c>
      <c r="C22" s="76" t="s">
        <v>131</v>
      </c>
      <c r="D22" s="77">
        <v>6.85</v>
      </c>
      <c r="E22" s="77">
        <v>1</v>
      </c>
      <c r="F22" s="78">
        <f t="shared" si="0"/>
        <v>7.85</v>
      </c>
      <c r="G22" s="374">
        <f t="shared" si="1"/>
        <v>-2.2770000000000001</v>
      </c>
      <c r="H22" s="375" t="e">
        <f>IF((ABS((#REF!-#REF!)*E22/100))&gt;0.1, (#REF!-#REF!)*E22/100, 0)</f>
        <v>#REF!</v>
      </c>
      <c r="I22" s="74"/>
    </row>
    <row r="23" spans="2:25" ht="21.75" customHeight="1" x14ac:dyDescent="0.3">
      <c r="B23" s="75" t="s">
        <v>69</v>
      </c>
      <c r="C23" s="76" t="s">
        <v>132</v>
      </c>
      <c r="D23" s="77">
        <v>6.85</v>
      </c>
      <c r="E23" s="77">
        <v>1</v>
      </c>
      <c r="F23" s="78">
        <f t="shared" si="0"/>
        <v>7.85</v>
      </c>
      <c r="G23" s="374">
        <f t="shared" si="1"/>
        <v>-2.2770000000000001</v>
      </c>
      <c r="H23" s="375" t="e">
        <f>IF((ABS((#REF!-#REF!)*E23/100))&gt;0.1, (#REF!-#REF!)*E23/100, 0)</f>
        <v>#REF!</v>
      </c>
      <c r="I23" s="74"/>
    </row>
    <row r="24" spans="2:25" ht="21.75" customHeight="1" x14ac:dyDescent="0.3">
      <c r="B24" s="75" t="s">
        <v>71</v>
      </c>
      <c r="C24" s="76" t="s">
        <v>133</v>
      </c>
      <c r="D24" s="77">
        <v>6.85</v>
      </c>
      <c r="E24" s="77">
        <v>1</v>
      </c>
      <c r="F24" s="78">
        <f t="shared" si="0"/>
        <v>7.85</v>
      </c>
      <c r="G24" s="374">
        <f t="shared" si="1"/>
        <v>-2.2770000000000001</v>
      </c>
      <c r="H24" s="375" t="e">
        <f>IF((ABS((#REF!-#REF!)*E24/100))&gt;0.1, (#REF!-#REF!)*E24/100, 0)</f>
        <v>#REF!</v>
      </c>
      <c r="I24" s="74"/>
    </row>
    <row r="25" spans="2:25" ht="21.75" customHeight="1" x14ac:dyDescent="0.3">
      <c r="B25" s="75" t="s">
        <v>73</v>
      </c>
      <c r="C25" s="76" t="s">
        <v>134</v>
      </c>
      <c r="D25" s="77">
        <v>8.25</v>
      </c>
      <c r="E25" s="77">
        <v>1</v>
      </c>
      <c r="F25" s="79">
        <f t="shared" si="0"/>
        <v>9.25</v>
      </c>
      <c r="G25" s="374">
        <f t="shared" si="1"/>
        <v>-2.6829999999999998</v>
      </c>
      <c r="H25" s="375" t="e">
        <f>IF((ABS((#REF!-#REF!)*E25/100))&gt;0.1, (#REF!-#REF!)*E25/100, 0)</f>
        <v>#REF!</v>
      </c>
      <c r="I25" s="74"/>
    </row>
    <row r="26" spans="2:25" ht="21.75" customHeight="1" x14ac:dyDescent="0.3">
      <c r="B26" s="75" t="s">
        <v>75</v>
      </c>
      <c r="C26" s="76" t="s">
        <v>76</v>
      </c>
      <c r="D26" s="77">
        <v>6.2</v>
      </c>
      <c r="E26" s="77">
        <v>1</v>
      </c>
      <c r="F26" s="79">
        <f t="shared" si="0"/>
        <v>7.2</v>
      </c>
      <c r="G26" s="374">
        <f t="shared" si="1"/>
        <v>-2.0880000000000001</v>
      </c>
      <c r="H26" s="375" t="e">
        <f>IF((ABS((#REF!-#REF!)*E26/100))&gt;0.1, (#REF!-#REF!)*E26/100, 0)</f>
        <v>#REF!</v>
      </c>
      <c r="I26" s="74"/>
    </row>
    <row r="27" spans="2:25" ht="21.75" customHeight="1" x14ac:dyDescent="0.3">
      <c r="B27" s="75" t="s">
        <v>77</v>
      </c>
      <c r="C27" s="76" t="s">
        <v>78</v>
      </c>
      <c r="D27" s="77">
        <v>5.5</v>
      </c>
      <c r="E27" s="77">
        <v>1</v>
      </c>
      <c r="F27" s="78">
        <f t="shared" si="0"/>
        <v>6.5</v>
      </c>
      <c r="G27" s="374">
        <f t="shared" si="1"/>
        <v>-1.885</v>
      </c>
      <c r="H27" s="375" t="e">
        <f>IF((ABS((#REF!-#REF!)*E27/100))&gt;0.1, (#REF!-#REF!)*E27/100, 0)</f>
        <v>#REF!</v>
      </c>
      <c r="I27" s="74"/>
      <c r="J27" s="6"/>
      <c r="K27" s="6"/>
      <c r="L27" s="6"/>
      <c r="R27" s="6"/>
      <c r="S27" s="6"/>
      <c r="T27" s="6"/>
      <c r="U27" s="6"/>
    </row>
    <row r="28" spans="2:25" ht="21.75" customHeight="1" x14ac:dyDescent="0.3">
      <c r="B28" s="75" t="s">
        <v>79</v>
      </c>
      <c r="C28" s="76" t="s">
        <v>80</v>
      </c>
      <c r="D28" s="77">
        <v>4.9000000000000004</v>
      </c>
      <c r="E28" s="77">
        <v>1</v>
      </c>
      <c r="F28" s="78">
        <f t="shared" si="0"/>
        <v>5.9</v>
      </c>
      <c r="G28" s="374">
        <f t="shared" si="1"/>
        <v>-1.7110000000000001</v>
      </c>
      <c r="H28" s="375" t="e">
        <f>IF((ABS((#REF!-#REF!)*E28/100))&gt;0.1, (#REF!-#REF!)*E28/100, 0)</f>
        <v>#REF!</v>
      </c>
      <c r="I28" s="74"/>
      <c r="J28" s="6"/>
      <c r="K28" s="6"/>
      <c r="L28" s="6"/>
      <c r="R28" s="6"/>
      <c r="S28" s="6"/>
      <c r="T28" s="6"/>
      <c r="U28" s="6"/>
    </row>
    <row r="29" spans="2:25" ht="21.75" customHeight="1" x14ac:dyDescent="0.3">
      <c r="B29" s="75" t="s">
        <v>81</v>
      </c>
      <c r="C29" s="76" t="s">
        <v>82</v>
      </c>
      <c r="D29" s="77">
        <v>4.5</v>
      </c>
      <c r="E29" s="81">
        <v>1</v>
      </c>
      <c r="F29" s="78">
        <f t="shared" si="0"/>
        <v>5.5</v>
      </c>
      <c r="G29" s="374">
        <f t="shared" si="1"/>
        <v>-1.595</v>
      </c>
      <c r="H29" s="375" t="e">
        <f>IF((ABS((#REF!-#REF!)*E29/100))&gt;0.1, (#REF!-#REF!)*E29/100, 0)</f>
        <v>#REF!</v>
      </c>
      <c r="I29" s="74"/>
      <c r="J29" s="6"/>
      <c r="K29" s="6"/>
      <c r="L29" s="6"/>
      <c r="R29" s="6"/>
      <c r="S29" s="6"/>
      <c r="T29" s="6"/>
      <c r="U29" s="6"/>
    </row>
    <row r="30" spans="2:25" ht="21.75" customHeight="1" thickBot="1" x14ac:dyDescent="0.35">
      <c r="B30" s="82" t="s">
        <v>83</v>
      </c>
      <c r="C30" s="83" t="s">
        <v>84</v>
      </c>
      <c r="D30" s="84">
        <v>6.7</v>
      </c>
      <c r="E30" s="85">
        <v>1</v>
      </c>
      <c r="F30" s="86">
        <f t="shared" si="0"/>
        <v>7.7</v>
      </c>
      <c r="G30" s="370">
        <f t="shared" si="1"/>
        <v>-2.2330000000000001</v>
      </c>
      <c r="H30" s="371" t="e">
        <f>IF((ABS((#REF!-#REF!)*E30/100))&gt;0.1, (#REF!-#REF!)*E30/100, 0)</f>
        <v>#REF!</v>
      </c>
      <c r="I30" s="74"/>
      <c r="J30" s="6"/>
      <c r="K30" s="6"/>
      <c r="L30" s="6"/>
      <c r="R30" s="6"/>
      <c r="S30" s="6"/>
      <c r="T30" s="6"/>
      <c r="U30" s="6"/>
    </row>
    <row r="31" spans="2:25" ht="21.75" customHeight="1" x14ac:dyDescent="0.3">
      <c r="B31" s="87"/>
      <c r="C31" s="88"/>
      <c r="D31" s="89"/>
      <c r="E31" s="90"/>
      <c r="F31" s="91"/>
      <c r="G31" s="175"/>
      <c r="H31" s="175"/>
      <c r="I31" s="74"/>
      <c r="J31" s="6"/>
      <c r="K31" s="6"/>
      <c r="L31" s="6"/>
      <c r="R31" s="6"/>
      <c r="S31" s="6"/>
      <c r="T31" s="6"/>
      <c r="U31" s="6"/>
    </row>
    <row r="32" spans="2:25" ht="21.75" customHeight="1" x14ac:dyDescent="0.3">
      <c r="B32" s="372" t="s">
        <v>85</v>
      </c>
      <c r="C32" s="372"/>
      <c r="D32" s="89"/>
      <c r="E32" s="90"/>
      <c r="F32" s="91"/>
      <c r="G32" s="175"/>
      <c r="H32" s="175"/>
      <c r="I32" s="74"/>
      <c r="J32" s="6"/>
      <c r="K32" s="6"/>
      <c r="L32" s="6"/>
      <c r="R32" s="6"/>
      <c r="S32" s="6"/>
      <c r="T32" s="6"/>
      <c r="U32" s="6"/>
    </row>
    <row r="33" spans="2:24" ht="21.75" customHeight="1" x14ac:dyDescent="0.3">
      <c r="B33" s="373" t="s">
        <v>86</v>
      </c>
      <c r="C33" s="373"/>
      <c r="D33" s="373"/>
      <c r="E33" s="373"/>
      <c r="F33" s="373"/>
      <c r="G33" s="373"/>
      <c r="H33" s="373"/>
      <c r="I33" s="74"/>
      <c r="J33" s="6"/>
      <c r="K33" s="6"/>
      <c r="L33" s="6"/>
      <c r="R33" s="6"/>
      <c r="S33" s="6"/>
      <c r="T33" s="6"/>
      <c r="U33" s="6"/>
    </row>
    <row r="34" spans="2:24" ht="21.75" customHeight="1" x14ac:dyDescent="0.3">
      <c r="B34" s="373" t="s">
        <v>87</v>
      </c>
      <c r="C34" s="373"/>
      <c r="D34" s="373"/>
      <c r="E34" s="373"/>
      <c r="F34" s="373"/>
      <c r="G34" s="373"/>
      <c r="H34" s="373"/>
      <c r="I34" s="74"/>
      <c r="J34" s="6"/>
      <c r="K34" s="6"/>
      <c r="L34" s="6"/>
      <c r="R34" s="6"/>
      <c r="S34" s="6"/>
      <c r="T34" s="6"/>
      <c r="U34" s="6"/>
    </row>
    <row r="35" spans="2:24" ht="21.75" customHeight="1" x14ac:dyDescent="0.3">
      <c r="B35" s="373" t="s">
        <v>88</v>
      </c>
      <c r="C35" s="373"/>
      <c r="D35" s="373"/>
      <c r="E35" s="373"/>
      <c r="F35" s="373"/>
      <c r="G35" s="373"/>
      <c r="H35" s="373"/>
      <c r="I35" s="74"/>
      <c r="J35" s="6"/>
      <c r="K35" s="6"/>
      <c r="L35" s="6"/>
      <c r="R35" s="6"/>
      <c r="S35" s="6"/>
      <c r="T35" s="6"/>
      <c r="U35" s="6"/>
    </row>
    <row r="36" spans="2:24" ht="21.75" customHeight="1" x14ac:dyDescent="0.3">
      <c r="B36" s="373" t="s">
        <v>89</v>
      </c>
      <c r="C36" s="373"/>
      <c r="D36" s="373"/>
      <c r="E36" s="373"/>
      <c r="F36" s="373"/>
      <c r="G36" s="373"/>
      <c r="H36" s="373"/>
      <c r="I36" s="74"/>
      <c r="J36" s="6"/>
      <c r="K36" s="6"/>
      <c r="L36" s="6"/>
      <c r="R36" s="6"/>
      <c r="S36" s="6"/>
      <c r="T36" s="6"/>
      <c r="U36" s="6"/>
    </row>
    <row r="37" spans="2:24" ht="21.75" customHeight="1" x14ac:dyDescent="0.3">
      <c r="B37" s="93" t="s">
        <v>90</v>
      </c>
      <c r="C37" s="94" t="str">
        <f>K107</f>
        <v>September 2018</v>
      </c>
      <c r="D37" s="360" t="s">
        <v>91</v>
      </c>
      <c r="E37" s="360"/>
      <c r="F37" s="95">
        <f>K108</f>
        <v>302.39999999999998</v>
      </c>
      <c r="G37" s="93"/>
      <c r="H37" s="93"/>
      <c r="I37" s="74"/>
      <c r="J37" s="6"/>
      <c r="K37" s="6"/>
      <c r="L37" s="6"/>
      <c r="R37" s="6"/>
      <c r="S37" s="6"/>
      <c r="T37" s="6"/>
      <c r="U37" s="6"/>
    </row>
    <row r="38" spans="2:24" ht="21.75" customHeight="1" x14ac:dyDescent="0.3">
      <c r="B38" s="93"/>
      <c r="C38" s="94"/>
      <c r="D38" s="173"/>
      <c r="E38" s="173"/>
      <c r="F38" s="95"/>
      <c r="G38" s="93"/>
      <c r="H38" s="93"/>
      <c r="I38" s="74"/>
      <c r="J38" s="6"/>
      <c r="K38" s="6"/>
      <c r="L38" s="6"/>
      <c r="R38" s="6"/>
      <c r="S38" s="6"/>
      <c r="T38" s="6"/>
      <c r="U38" s="6"/>
    </row>
    <row r="39" spans="2:24" ht="21.75" customHeight="1" x14ac:dyDescent="0.3">
      <c r="B39" s="361" t="s">
        <v>92</v>
      </c>
      <c r="C39" s="361"/>
      <c r="D39" s="361"/>
      <c r="E39" s="199">
        <f>K105</f>
        <v>43586</v>
      </c>
      <c r="F39" s="97" t="s">
        <v>93</v>
      </c>
      <c r="G39" s="157">
        <f>K106</f>
        <v>309.8</v>
      </c>
      <c r="H39" s="93"/>
      <c r="I39" s="74"/>
      <c r="J39" s="6"/>
      <c r="K39" s="6"/>
      <c r="L39" s="6"/>
      <c r="R39" s="6"/>
      <c r="S39" s="6"/>
      <c r="T39" s="6"/>
      <c r="U39" s="6"/>
    </row>
    <row r="40" spans="2:24" ht="21.75" customHeight="1" thickBot="1" x14ac:dyDescent="0.35">
      <c r="B40" s="93"/>
      <c r="C40" s="93"/>
      <c r="D40" s="93"/>
      <c r="E40" s="93"/>
      <c r="F40" s="93"/>
      <c r="G40" s="93"/>
      <c r="H40" s="93"/>
      <c r="I40" s="74"/>
      <c r="J40" s="6"/>
      <c r="K40" s="6"/>
      <c r="L40" s="6"/>
      <c r="R40" s="6"/>
      <c r="S40" s="6"/>
      <c r="T40" s="6"/>
      <c r="U40" s="6"/>
    </row>
    <row r="41" spans="2:24" ht="40.5" customHeight="1" thickBot="1" x14ac:dyDescent="0.3">
      <c r="B41" s="362" t="s">
        <v>94</v>
      </c>
      <c r="C41" s="363"/>
      <c r="D41" s="363"/>
      <c r="E41" s="363"/>
      <c r="F41" s="363"/>
      <c r="G41" s="363"/>
      <c r="H41" s="364"/>
      <c r="I41" s="9"/>
      <c r="J41" s="6"/>
      <c r="K41" s="6"/>
      <c r="L41" s="6"/>
      <c r="R41" s="6"/>
      <c r="S41" s="6"/>
      <c r="T41" s="6"/>
      <c r="U41" s="6"/>
    </row>
    <row r="42" spans="2:24" ht="62.5" thickBot="1" x14ac:dyDescent="0.3">
      <c r="B42" s="65" t="s">
        <v>58</v>
      </c>
      <c r="C42" s="66" t="s">
        <v>59</v>
      </c>
      <c r="D42" s="67" t="s">
        <v>60</v>
      </c>
      <c r="E42" s="67" t="s">
        <v>95</v>
      </c>
      <c r="F42" s="67" t="s">
        <v>62</v>
      </c>
      <c r="G42" s="171" t="s">
        <v>96</v>
      </c>
      <c r="H42" s="172" t="s">
        <v>97</v>
      </c>
      <c r="I42" s="68"/>
      <c r="J42" s="6"/>
      <c r="K42" s="6"/>
      <c r="L42" s="6"/>
      <c r="R42" s="6"/>
      <c r="S42" s="6"/>
      <c r="T42" s="6"/>
      <c r="U42" s="6"/>
    </row>
    <row r="43" spans="2:24" ht="21.75" customHeight="1" x14ac:dyDescent="0.3">
      <c r="B43" s="69">
        <v>302.01</v>
      </c>
      <c r="C43" s="100" t="s">
        <v>64</v>
      </c>
      <c r="D43" s="71">
        <v>3.75</v>
      </c>
      <c r="E43" s="72">
        <v>0</v>
      </c>
      <c r="F43" s="73">
        <f>D43+E43</f>
        <v>3.75</v>
      </c>
      <c r="G43" s="101">
        <v>0.96250000000000002</v>
      </c>
      <c r="H43" s="102">
        <f t="shared" ref="H43:H53" si="2">(($K$106-$K$108)/$K$108)</f>
        <v>2.4500000000000001E-2</v>
      </c>
      <c r="I43" s="103"/>
      <c r="J43" s="104"/>
      <c r="K43" s="6"/>
      <c r="L43" s="6"/>
      <c r="R43" s="6"/>
      <c r="S43" s="6"/>
      <c r="T43" s="6"/>
      <c r="U43" s="6"/>
    </row>
    <row r="44" spans="2:24" ht="21.75" customHeight="1" x14ac:dyDescent="0.3">
      <c r="B44" s="75" t="s">
        <v>65</v>
      </c>
      <c r="C44" s="105" t="s">
        <v>66</v>
      </c>
      <c r="D44" s="77">
        <v>6.85</v>
      </c>
      <c r="E44" s="77">
        <v>1</v>
      </c>
      <c r="F44" s="78">
        <f t="shared" ref="F44:F53" si="3">D44+E44</f>
        <v>7.85</v>
      </c>
      <c r="G44" s="106">
        <v>0.92149999999999999</v>
      </c>
      <c r="H44" s="102">
        <f t="shared" si="2"/>
        <v>2.4500000000000001E-2</v>
      </c>
      <c r="I44" s="103"/>
      <c r="J44" s="6"/>
      <c r="K44" s="6"/>
      <c r="L44" s="6"/>
      <c r="R44" s="6"/>
      <c r="S44" s="6"/>
      <c r="T44" s="6"/>
      <c r="U44" s="6"/>
      <c r="W44" s="107"/>
      <c r="X44" s="107"/>
    </row>
    <row r="45" spans="2:24" ht="21.75" customHeight="1" x14ac:dyDescent="0.3">
      <c r="B45" s="75" t="s">
        <v>67</v>
      </c>
      <c r="C45" s="105" t="s">
        <v>68</v>
      </c>
      <c r="D45" s="77">
        <v>6.85</v>
      </c>
      <c r="E45" s="77">
        <v>1</v>
      </c>
      <c r="F45" s="78">
        <f t="shared" si="3"/>
        <v>7.85</v>
      </c>
      <c r="G45" s="106">
        <v>0.92149999999999999</v>
      </c>
      <c r="H45" s="102">
        <f t="shared" si="2"/>
        <v>2.4500000000000001E-2</v>
      </c>
      <c r="I45" s="103"/>
      <c r="J45" s="6"/>
      <c r="K45" s="6"/>
      <c r="L45" s="6"/>
      <c r="R45" s="6"/>
      <c r="S45" s="6"/>
      <c r="T45" s="6"/>
      <c r="U45" s="6"/>
    </row>
    <row r="46" spans="2:24" ht="21.75" customHeight="1" x14ac:dyDescent="0.3">
      <c r="B46" s="75" t="s">
        <v>69</v>
      </c>
      <c r="C46" s="105" t="s">
        <v>70</v>
      </c>
      <c r="D46" s="77">
        <v>6.85</v>
      </c>
      <c r="E46" s="77">
        <v>1</v>
      </c>
      <c r="F46" s="78">
        <f t="shared" si="3"/>
        <v>7.85</v>
      </c>
      <c r="G46" s="106">
        <v>0.92149999999999999</v>
      </c>
      <c r="H46" s="102">
        <f t="shared" si="2"/>
        <v>2.4500000000000001E-2</v>
      </c>
      <c r="I46" s="103"/>
      <c r="J46" s="6"/>
      <c r="K46" s="6"/>
      <c r="L46" s="6"/>
      <c r="R46" s="6"/>
      <c r="S46" s="6"/>
      <c r="T46" s="6"/>
      <c r="U46" s="6"/>
    </row>
    <row r="47" spans="2:24" ht="21.75" customHeight="1" x14ac:dyDescent="0.3">
      <c r="B47" s="75" t="s">
        <v>71</v>
      </c>
      <c r="C47" s="105" t="s">
        <v>72</v>
      </c>
      <c r="D47" s="77">
        <v>6.85</v>
      </c>
      <c r="E47" s="77">
        <v>1</v>
      </c>
      <c r="F47" s="78">
        <f t="shared" si="3"/>
        <v>7.85</v>
      </c>
      <c r="G47" s="106">
        <v>0.92149999999999999</v>
      </c>
      <c r="H47" s="102">
        <f t="shared" si="2"/>
        <v>2.4500000000000001E-2</v>
      </c>
      <c r="I47" s="103"/>
      <c r="J47" s="6"/>
      <c r="K47" s="6"/>
      <c r="L47" s="6"/>
      <c r="R47" s="6"/>
      <c r="S47" s="6"/>
      <c r="T47" s="6"/>
      <c r="U47" s="6"/>
    </row>
    <row r="48" spans="2:24" ht="21.75" customHeight="1" x14ac:dyDescent="0.3">
      <c r="B48" s="75" t="s">
        <v>73</v>
      </c>
      <c r="C48" s="105" t="s">
        <v>74</v>
      </c>
      <c r="D48" s="77">
        <v>8.25</v>
      </c>
      <c r="E48" s="77">
        <v>1</v>
      </c>
      <c r="F48" s="79">
        <f t="shared" si="3"/>
        <v>9.25</v>
      </c>
      <c r="G48" s="106">
        <v>0.90749999999999997</v>
      </c>
      <c r="H48" s="102">
        <f t="shared" si="2"/>
        <v>2.4500000000000001E-2</v>
      </c>
      <c r="I48" s="103"/>
      <c r="J48" s="6" t="s">
        <v>98</v>
      </c>
      <c r="K48" s="6"/>
      <c r="L48" s="6"/>
      <c r="R48" s="6"/>
      <c r="S48" s="6"/>
      <c r="T48" s="6"/>
      <c r="U48" s="6"/>
    </row>
    <row r="49" spans="2:25" ht="21.75" customHeight="1" x14ac:dyDescent="0.3">
      <c r="B49" s="75" t="s">
        <v>75</v>
      </c>
      <c r="C49" s="105" t="s">
        <v>76</v>
      </c>
      <c r="D49" s="77">
        <v>6.2</v>
      </c>
      <c r="E49" s="77">
        <v>1</v>
      </c>
      <c r="F49" s="79">
        <f t="shared" si="3"/>
        <v>7.2</v>
      </c>
      <c r="G49" s="106">
        <v>0.92800000000000005</v>
      </c>
      <c r="H49" s="102">
        <f t="shared" si="2"/>
        <v>2.4500000000000001E-2</v>
      </c>
      <c r="I49" s="103"/>
      <c r="J49" s="6"/>
      <c r="K49" s="6"/>
      <c r="L49" s="6"/>
      <c r="R49" s="6"/>
      <c r="S49" s="6"/>
      <c r="T49" s="6"/>
      <c r="U49" s="6"/>
    </row>
    <row r="50" spans="2:25" ht="21.75" customHeight="1" x14ac:dyDescent="0.3">
      <c r="B50" s="75" t="s">
        <v>77</v>
      </c>
      <c r="C50" s="105" t="s">
        <v>78</v>
      </c>
      <c r="D50" s="77">
        <v>5.5</v>
      </c>
      <c r="E50" s="77">
        <v>1</v>
      </c>
      <c r="F50" s="78">
        <f t="shared" si="3"/>
        <v>6.5</v>
      </c>
      <c r="G50" s="106">
        <v>0.93500000000000005</v>
      </c>
      <c r="H50" s="102">
        <f t="shared" si="2"/>
        <v>2.4500000000000001E-2</v>
      </c>
      <c r="I50" s="103"/>
      <c r="J50" s="6"/>
      <c r="K50" s="6"/>
      <c r="L50" s="6"/>
      <c r="R50" s="6"/>
      <c r="S50" s="6"/>
      <c r="T50" s="6"/>
      <c r="U50" s="6"/>
    </row>
    <row r="51" spans="2:25" ht="21.75" customHeight="1" x14ac:dyDescent="0.3">
      <c r="B51" s="75" t="s">
        <v>79</v>
      </c>
      <c r="C51" s="105" t="s">
        <v>80</v>
      </c>
      <c r="D51" s="77">
        <v>4.9000000000000004</v>
      </c>
      <c r="E51" s="77">
        <v>1</v>
      </c>
      <c r="F51" s="78">
        <f t="shared" si="3"/>
        <v>5.9</v>
      </c>
      <c r="G51" s="106">
        <v>0.94099999999999995</v>
      </c>
      <c r="H51" s="102">
        <f t="shared" si="2"/>
        <v>2.4500000000000001E-2</v>
      </c>
      <c r="I51" s="103"/>
      <c r="J51" s="6"/>
      <c r="K51" s="6"/>
      <c r="L51" s="6"/>
      <c r="R51" s="6"/>
      <c r="S51" s="6"/>
      <c r="T51" s="6"/>
      <c r="U51" s="6"/>
      <c r="W51" s="47"/>
      <c r="X51" s="47"/>
    </row>
    <row r="52" spans="2:25" ht="21.75" customHeight="1" x14ac:dyDescent="0.3">
      <c r="B52" s="75" t="s">
        <v>81</v>
      </c>
      <c r="C52" s="105" t="s">
        <v>82</v>
      </c>
      <c r="D52" s="77">
        <v>4.5</v>
      </c>
      <c r="E52" s="81">
        <v>1</v>
      </c>
      <c r="F52" s="78">
        <f t="shared" si="3"/>
        <v>5.5</v>
      </c>
      <c r="G52" s="106">
        <v>0.94499999999999995</v>
      </c>
      <c r="H52" s="102">
        <f t="shared" si="2"/>
        <v>2.4500000000000001E-2</v>
      </c>
      <c r="I52" s="103"/>
      <c r="J52" s="6"/>
      <c r="K52" s="6"/>
      <c r="L52" s="6"/>
      <c r="R52" s="6"/>
      <c r="S52" s="6"/>
      <c r="T52" s="6"/>
      <c r="U52" s="6"/>
      <c r="W52" s="47"/>
      <c r="X52" s="47"/>
    </row>
    <row r="53" spans="2:25" ht="21.75" customHeight="1" thickBot="1" x14ac:dyDescent="0.35">
      <c r="B53" s="82" t="s">
        <v>83</v>
      </c>
      <c r="C53" s="108" t="s">
        <v>84</v>
      </c>
      <c r="D53" s="84">
        <v>6.7</v>
      </c>
      <c r="E53" s="85">
        <v>1</v>
      </c>
      <c r="F53" s="86">
        <f t="shared" si="3"/>
        <v>7.7</v>
      </c>
      <c r="G53" s="109">
        <v>0.92300000000000004</v>
      </c>
      <c r="H53" s="102">
        <f t="shared" si="2"/>
        <v>2.4500000000000001E-2</v>
      </c>
      <c r="I53" s="103"/>
      <c r="J53" s="6"/>
      <c r="K53" s="6"/>
      <c r="L53" s="6"/>
      <c r="R53" s="6"/>
      <c r="S53" s="6"/>
      <c r="T53" s="6"/>
      <c r="U53" s="6"/>
      <c r="W53" s="47"/>
      <c r="X53" s="47"/>
    </row>
    <row r="54" spans="2:25" x14ac:dyDescent="0.25">
      <c r="B54" s="110"/>
      <c r="C54" s="111"/>
      <c r="D54" s="111"/>
      <c r="E54" s="111"/>
      <c r="F54" s="111"/>
      <c r="G54" s="112"/>
      <c r="H54" s="111"/>
      <c r="I54" s="112"/>
      <c r="J54" s="6"/>
      <c r="K54" s="6"/>
      <c r="L54" s="6"/>
      <c r="R54" s="6"/>
      <c r="S54" s="6"/>
      <c r="T54" s="6"/>
      <c r="U54" s="6"/>
      <c r="W54" s="47"/>
      <c r="X54" s="47"/>
    </row>
    <row r="55" spans="2:25" ht="21" customHeight="1" thickBot="1" x14ac:dyDescent="0.3">
      <c r="B55" s="113"/>
      <c r="C55" s="112"/>
      <c r="D55" s="112"/>
      <c r="E55" s="112"/>
      <c r="F55" s="112"/>
      <c r="G55" s="112"/>
      <c r="H55" s="112"/>
      <c r="I55" s="112"/>
      <c r="J55" s="6"/>
      <c r="K55" s="6"/>
      <c r="L55" s="6"/>
      <c r="R55" s="6"/>
      <c r="S55" s="6"/>
      <c r="T55" s="6"/>
      <c r="U55" s="6"/>
      <c r="W55" s="47"/>
      <c r="X55" s="47"/>
    </row>
    <row r="56" spans="2:25" ht="41.25" customHeight="1" thickBot="1" x14ac:dyDescent="0.3">
      <c r="B56" s="365" t="s">
        <v>127</v>
      </c>
      <c r="C56" s="366"/>
      <c r="D56" s="366"/>
      <c r="E56" s="366"/>
      <c r="F56" s="366"/>
      <c r="G56" s="366"/>
      <c r="H56" s="367"/>
      <c r="X56" s="47"/>
    </row>
    <row r="57" spans="2:25" ht="40.5" customHeight="1" thickBot="1" x14ac:dyDescent="0.3">
      <c r="B57" s="362" t="s">
        <v>99</v>
      </c>
      <c r="C57" s="363"/>
      <c r="D57" s="363"/>
      <c r="E57" s="363"/>
      <c r="F57" s="363"/>
      <c r="G57" s="363"/>
      <c r="H57" s="364"/>
      <c r="I57" s="9"/>
      <c r="X57" s="107"/>
    </row>
    <row r="58" spans="2:25" ht="47" thickBot="1" x14ac:dyDescent="0.3">
      <c r="B58" s="65" t="s">
        <v>58</v>
      </c>
      <c r="C58" s="66" t="s">
        <v>59</v>
      </c>
      <c r="D58" s="67" t="s">
        <v>60</v>
      </c>
      <c r="E58" s="67" t="s">
        <v>95</v>
      </c>
      <c r="F58" s="67" t="s">
        <v>62</v>
      </c>
      <c r="G58" s="368" t="s">
        <v>63</v>
      </c>
      <c r="H58" s="369"/>
      <c r="I58" s="68"/>
      <c r="X58" s="107"/>
    </row>
    <row r="59" spans="2:25" ht="21.75" customHeight="1" x14ac:dyDescent="0.3">
      <c r="B59" s="69" t="s">
        <v>100</v>
      </c>
      <c r="C59" s="115" t="s">
        <v>101</v>
      </c>
      <c r="D59" s="71">
        <v>6</v>
      </c>
      <c r="E59" s="71">
        <v>1</v>
      </c>
      <c r="F59" s="71">
        <f>D59+E59</f>
        <v>7</v>
      </c>
      <c r="G59" s="354">
        <f>IF((ABS(($K$102-$K$101)*F59/100))&gt;0.1, ($K$102-$K$101)*F59/100, 0)</f>
        <v>-2.0299999999999998</v>
      </c>
      <c r="H59" s="355" t="e">
        <f>IF((ABS((#REF!-#REF!)*E59/100))&gt;0.1, (#REF!-#REF!)*E59/100, 0)</f>
        <v>#REF!</v>
      </c>
      <c r="I59" s="74"/>
      <c r="X59" s="107"/>
    </row>
    <row r="60" spans="2:25" ht="21.75" customHeight="1" x14ac:dyDescent="0.3">
      <c r="B60" s="75" t="s">
        <v>102</v>
      </c>
      <c r="C60" s="116" t="s">
        <v>103</v>
      </c>
      <c r="D60" s="77">
        <v>6</v>
      </c>
      <c r="E60" s="77">
        <v>1</v>
      </c>
      <c r="F60" s="77">
        <f>D60+E60</f>
        <v>7</v>
      </c>
      <c r="G60" s="356">
        <f>IF((ABS(($K$102-$K$101)*F60/100))&gt;0.1, ($K$102-$K$101)*F60/100, 0)</f>
        <v>-2.0299999999999998</v>
      </c>
      <c r="H60" s="357" t="e">
        <f>IF((ABS((#REF!-#REF!)*E60/100))&gt;0.1, (#REF!-#REF!)*E60/100, 0)</f>
        <v>#REF!</v>
      </c>
      <c r="I60" s="74"/>
    </row>
    <row r="61" spans="2:25" ht="21" customHeight="1" thickBot="1" x14ac:dyDescent="0.35">
      <c r="B61" s="82" t="s">
        <v>104</v>
      </c>
      <c r="C61" s="117" t="s">
        <v>105</v>
      </c>
      <c r="D61" s="84">
        <v>6</v>
      </c>
      <c r="E61" s="84">
        <v>1</v>
      </c>
      <c r="F61" s="84">
        <f>D61+E61</f>
        <v>7</v>
      </c>
      <c r="G61" s="358">
        <f>IF((ABS(($K$102-$K$101)*F61/100))&gt;0.1, ($K$102-$K$101)*F61/100, 0)</f>
        <v>-2.0299999999999998</v>
      </c>
      <c r="H61" s="359" t="e">
        <f>IF((ABS((#REF!-#REF!)*E61/100))&gt;0.1, (#REF!-#REF!)*E61/100, 0)</f>
        <v>#REF!</v>
      </c>
      <c r="I61" s="74"/>
    </row>
    <row r="62" spans="2:25" ht="61.5" customHeight="1" thickBot="1" x14ac:dyDescent="0.3">
      <c r="X62" s="118"/>
    </row>
    <row r="63" spans="2:25" ht="43.5" customHeight="1" thickBot="1" x14ac:dyDescent="0.3">
      <c r="B63" s="350" t="s">
        <v>106</v>
      </c>
      <c r="C63" s="351"/>
      <c r="D63" s="351"/>
      <c r="E63" s="351"/>
      <c r="F63" s="351"/>
      <c r="G63" s="351"/>
      <c r="H63" s="352"/>
    </row>
    <row r="64" spans="2:25" s="5" customFormat="1" ht="15" customHeight="1" x14ac:dyDescent="0.25">
      <c r="B64" s="348"/>
      <c r="C64" s="348"/>
      <c r="D64" s="348"/>
      <c r="E64" s="348"/>
      <c r="F64" s="348"/>
      <c r="G64" s="348"/>
      <c r="H64" s="348"/>
      <c r="I64" s="114"/>
      <c r="M64" s="6"/>
      <c r="N64" s="6"/>
      <c r="O64" s="6"/>
      <c r="P64" s="6"/>
      <c r="Q64" s="6"/>
      <c r="R64" s="7"/>
      <c r="S64" s="7"/>
      <c r="T64" s="7"/>
      <c r="U64" s="7"/>
      <c r="V64" s="6"/>
      <c r="W64" s="6"/>
      <c r="X64" s="6"/>
      <c r="Y64" s="6"/>
    </row>
    <row r="65" spans="2:25" s="5" customFormat="1" ht="21.75" customHeight="1" x14ac:dyDescent="0.25">
      <c r="B65" s="353" t="s">
        <v>107</v>
      </c>
      <c r="C65" s="353"/>
      <c r="D65" s="353"/>
      <c r="E65" s="353"/>
      <c r="F65" s="353"/>
      <c r="G65" s="353"/>
      <c r="H65" s="353"/>
      <c r="I65" s="114"/>
      <c r="M65" s="6"/>
      <c r="N65" s="6"/>
      <c r="O65" s="6"/>
      <c r="P65" s="6"/>
      <c r="Q65" s="6"/>
      <c r="R65" s="7"/>
      <c r="S65" s="7"/>
      <c r="T65" s="7"/>
      <c r="U65" s="7"/>
      <c r="V65" s="6"/>
      <c r="W65" s="6"/>
      <c r="X65" s="6"/>
      <c r="Y65" s="6"/>
    </row>
    <row r="66" spans="2:25" s="5" customFormat="1" ht="14.25" customHeight="1" thickBot="1" x14ac:dyDescent="0.3">
      <c r="B66" s="348"/>
      <c r="C66" s="348"/>
      <c r="D66" s="348"/>
      <c r="E66" s="348"/>
      <c r="F66" s="348"/>
      <c r="G66" s="348"/>
      <c r="H66" s="348"/>
      <c r="I66" s="114"/>
      <c r="M66" s="6"/>
      <c r="N66" s="6"/>
      <c r="O66" s="6"/>
      <c r="P66" s="6"/>
      <c r="Q66" s="6"/>
      <c r="R66" s="7"/>
      <c r="S66" s="7"/>
      <c r="T66" s="7"/>
      <c r="U66" s="7"/>
      <c r="V66" s="6"/>
      <c r="W66" s="6"/>
      <c r="X66" s="6"/>
      <c r="Y66" s="6"/>
    </row>
    <row r="67" spans="2:25" s="5" customFormat="1" ht="46.5" customHeight="1" x14ac:dyDescent="0.25">
      <c r="B67" s="341" t="s">
        <v>108</v>
      </c>
      <c r="C67" s="343" t="s">
        <v>109</v>
      </c>
      <c r="D67" s="345" t="s">
        <v>110</v>
      </c>
      <c r="E67" s="343" t="s">
        <v>111</v>
      </c>
      <c r="F67" s="343"/>
      <c r="G67" s="343" t="s">
        <v>112</v>
      </c>
      <c r="H67" s="327"/>
      <c r="I67" s="114"/>
      <c r="M67" s="6"/>
      <c r="N67" s="6"/>
      <c r="O67" s="6"/>
      <c r="P67" s="6"/>
      <c r="Q67" s="6"/>
      <c r="R67" s="7"/>
      <c r="S67" s="7"/>
      <c r="T67" s="7"/>
      <c r="U67" s="7"/>
      <c r="V67" s="6"/>
      <c r="W67" s="6"/>
      <c r="X67" s="6"/>
      <c r="Y67" s="6"/>
    </row>
    <row r="68" spans="2:25" s="5" customFormat="1" ht="46.5" customHeight="1" thickBot="1" x14ac:dyDescent="0.3">
      <c r="B68" s="342"/>
      <c r="C68" s="344"/>
      <c r="D68" s="346"/>
      <c r="E68" s="344"/>
      <c r="F68" s="344"/>
      <c r="G68" s="344"/>
      <c r="H68" s="347"/>
      <c r="I68" s="114"/>
      <c r="M68" s="6"/>
      <c r="N68" s="6"/>
      <c r="O68" s="6"/>
      <c r="P68" s="6"/>
      <c r="Q68" s="6"/>
      <c r="R68" s="7"/>
      <c r="S68" s="7"/>
      <c r="T68" s="7"/>
      <c r="U68" s="7"/>
      <c r="V68" s="6"/>
      <c r="W68" s="6"/>
      <c r="X68" s="6"/>
      <c r="Y68" s="6"/>
    </row>
    <row r="69" spans="2:25" s="5" customFormat="1" ht="18.75" customHeight="1" x14ac:dyDescent="0.25">
      <c r="B69" s="348"/>
      <c r="C69" s="348"/>
      <c r="D69" s="348"/>
      <c r="E69" s="348"/>
      <c r="F69" s="348"/>
      <c r="G69" s="348"/>
      <c r="H69" s="348"/>
      <c r="I69" s="114"/>
      <c r="M69" s="6"/>
      <c r="N69" s="6"/>
      <c r="O69" s="6"/>
      <c r="P69" s="6"/>
      <c r="Q69" s="6"/>
      <c r="R69" s="7"/>
      <c r="S69" s="7"/>
      <c r="T69" s="7"/>
      <c r="U69" s="7"/>
      <c r="V69" s="6"/>
      <c r="W69" s="6"/>
      <c r="X69" s="6"/>
      <c r="Y69" s="6"/>
    </row>
    <row r="70" spans="2:25" s="5" customFormat="1" ht="21.75" customHeight="1" x14ac:dyDescent="0.25">
      <c r="B70" s="353" t="s">
        <v>113</v>
      </c>
      <c r="C70" s="353"/>
      <c r="D70" s="353"/>
      <c r="E70" s="353"/>
      <c r="F70" s="353"/>
      <c r="G70" s="353"/>
      <c r="H70" s="353"/>
      <c r="I70" s="114"/>
      <c r="M70" s="6"/>
      <c r="N70" s="6"/>
      <c r="O70" s="6"/>
      <c r="P70" s="6"/>
      <c r="Q70" s="6"/>
      <c r="R70" s="7"/>
      <c r="S70" s="7"/>
      <c r="T70" s="7"/>
      <c r="U70" s="7"/>
      <c r="V70" s="6"/>
      <c r="W70" s="6"/>
      <c r="X70" s="6"/>
      <c r="Y70" s="6"/>
    </row>
    <row r="71" spans="2:25" s="5" customFormat="1" ht="15.75" customHeight="1" x14ac:dyDescent="0.25">
      <c r="B71" s="348"/>
      <c r="C71" s="348"/>
      <c r="D71" s="348"/>
      <c r="E71" s="348"/>
      <c r="F71" s="348"/>
      <c r="G71" s="348"/>
      <c r="H71" s="348"/>
      <c r="I71" s="114"/>
      <c r="M71" s="6"/>
      <c r="N71" s="6"/>
      <c r="O71" s="6"/>
      <c r="P71" s="6"/>
      <c r="Q71" s="6"/>
      <c r="R71" s="7"/>
      <c r="S71" s="7"/>
      <c r="T71" s="7"/>
      <c r="U71" s="7"/>
      <c r="V71" s="6"/>
      <c r="W71" s="6"/>
      <c r="X71" s="6"/>
      <c r="Y71" s="6"/>
    </row>
    <row r="72" spans="2:25" s="5" customFormat="1" ht="33" customHeight="1" x14ac:dyDescent="0.25">
      <c r="B72" s="323" t="s">
        <v>114</v>
      </c>
      <c r="C72" s="323"/>
      <c r="D72" s="323"/>
      <c r="E72" s="323"/>
      <c r="F72" s="323"/>
      <c r="G72" s="323"/>
      <c r="H72" s="323"/>
      <c r="I72" s="114"/>
      <c r="M72" s="6"/>
      <c r="N72" s="6"/>
      <c r="O72" s="6"/>
      <c r="P72" s="6"/>
      <c r="Q72" s="6"/>
      <c r="R72" s="7"/>
      <c r="S72" s="7"/>
      <c r="T72" s="7"/>
      <c r="U72" s="7"/>
      <c r="V72" s="6"/>
      <c r="W72" s="6"/>
      <c r="X72" s="6"/>
      <c r="Y72" s="6"/>
    </row>
    <row r="73" spans="2:25" s="119" customFormat="1" ht="33" customHeight="1" x14ac:dyDescent="0.35">
      <c r="B73" s="324" t="s">
        <v>115</v>
      </c>
      <c r="C73" s="324"/>
      <c r="E73" s="120"/>
      <c r="F73" s="120"/>
      <c r="G73" s="120"/>
      <c r="H73" s="120"/>
      <c r="I73" s="121"/>
    </row>
    <row r="74" spans="2:25" s="119" customFormat="1" ht="33" customHeight="1" x14ac:dyDescent="0.35">
      <c r="C74" s="128" t="str">
        <f>CONCATENATE(" $45.000"," + ($",G20,") =")</f>
        <v xml:space="preserve"> $45.000 + ($-1.088) =</v>
      </c>
      <c r="D74" s="123">
        <f>(45+G20)</f>
        <v>43.911999999999999</v>
      </c>
      <c r="E74" s="36"/>
      <c r="F74" s="36"/>
      <c r="G74" s="36"/>
      <c r="H74" s="36"/>
      <c r="I74" s="121"/>
    </row>
    <row r="75" spans="2:25" s="119" customFormat="1" ht="33" customHeight="1" x14ac:dyDescent="0.35">
      <c r="B75" s="324" t="s">
        <v>116</v>
      </c>
      <c r="C75" s="324"/>
      <c r="D75" s="124"/>
      <c r="E75" s="36"/>
      <c r="F75" s="36"/>
      <c r="G75" s="36"/>
      <c r="H75" s="36"/>
      <c r="I75" s="121"/>
    </row>
    <row r="76" spans="2:25" s="119" customFormat="1" ht="33" customHeight="1" x14ac:dyDescent="0.35">
      <c r="C76" s="166" t="str">
        <f>CONCATENATE(" $45.000"," x ",H43, " =")</f>
        <v xml:space="preserve"> $45.000 x 0.0245 =</v>
      </c>
      <c r="D76" s="167">
        <f>(45*H43)</f>
        <v>1.103</v>
      </c>
      <c r="E76" s="36"/>
      <c r="F76" s="36"/>
      <c r="G76" s="36"/>
      <c r="H76" s="36"/>
      <c r="I76" s="121"/>
    </row>
    <row r="77" spans="2:25" s="119" customFormat="1" ht="33" customHeight="1" x14ac:dyDescent="0.35">
      <c r="C77" s="349" t="str">
        <f>CONCATENATE("$",D76," x 96.25% (Difference of 100% Material Minus Total % Asphalt + Fuel Allowance) =")</f>
        <v>$1.103 x 96.25% (Difference of 100% Material Minus Total % Asphalt + Fuel Allowance) =</v>
      </c>
      <c r="D77" s="349"/>
      <c r="E77" s="349"/>
      <c r="F77" s="349"/>
      <c r="G77" s="349"/>
      <c r="H77" s="123">
        <f>D76*96.25/100</f>
        <v>1.0620000000000001</v>
      </c>
      <c r="I77" s="121"/>
    </row>
    <row r="78" spans="2:25" s="119" customFormat="1" ht="33" customHeight="1" x14ac:dyDescent="0.35">
      <c r="B78" s="324" t="s">
        <v>117</v>
      </c>
      <c r="C78" s="324"/>
      <c r="D78" s="324"/>
      <c r="E78" s="324"/>
      <c r="F78" s="324"/>
      <c r="G78" s="36"/>
      <c r="H78" s="36"/>
      <c r="I78" s="121"/>
    </row>
    <row r="79" spans="2:25" s="119" customFormat="1" ht="33" customHeight="1" x14ac:dyDescent="0.35">
      <c r="C79" s="174" t="str">
        <f>CONCATENATE("$",D74," + $",H77, "  =")</f>
        <v>$43.912 + $1.062  =</v>
      </c>
      <c r="D79" s="125">
        <f>D74+H77</f>
        <v>44.973999999999997</v>
      </c>
      <c r="E79" s="36"/>
      <c r="F79" s="36"/>
      <c r="G79" s="36"/>
      <c r="H79" s="36"/>
      <c r="I79" s="121"/>
    </row>
    <row r="80" spans="2:25" ht="29.25" customHeight="1" thickBot="1" x14ac:dyDescent="0.3"/>
    <row r="81" spans="2:24" ht="43.5" customHeight="1" thickBot="1" x14ac:dyDescent="0.3">
      <c r="B81" s="350" t="s">
        <v>118</v>
      </c>
      <c r="C81" s="351"/>
      <c r="D81" s="351"/>
      <c r="E81" s="351"/>
      <c r="F81" s="351"/>
      <c r="G81" s="351"/>
      <c r="H81" s="352"/>
    </row>
    <row r="82" spans="2:24" ht="21.75" customHeight="1" x14ac:dyDescent="0.25">
      <c r="B82" s="348"/>
      <c r="C82" s="348"/>
      <c r="D82" s="348"/>
      <c r="E82" s="348"/>
      <c r="F82" s="348"/>
      <c r="G82" s="348"/>
      <c r="H82" s="348"/>
    </row>
    <row r="83" spans="2:24" ht="21.75" customHeight="1" x14ac:dyDescent="0.25">
      <c r="B83" s="353" t="s">
        <v>119</v>
      </c>
      <c r="C83" s="353"/>
      <c r="D83" s="353"/>
      <c r="E83" s="353"/>
      <c r="F83" s="353"/>
      <c r="G83" s="353"/>
      <c r="H83" s="353"/>
    </row>
    <row r="84" spans="2:24" ht="14.25" customHeight="1" thickBot="1" x14ac:dyDescent="0.3">
      <c r="B84" s="348"/>
      <c r="C84" s="348"/>
      <c r="D84" s="348"/>
      <c r="E84" s="348"/>
      <c r="F84" s="348"/>
      <c r="G84" s="348"/>
      <c r="H84" s="348"/>
    </row>
    <row r="85" spans="2:24" ht="46.5" customHeight="1" x14ac:dyDescent="0.25">
      <c r="B85" s="341" t="s">
        <v>108</v>
      </c>
      <c r="C85" s="343" t="s">
        <v>109</v>
      </c>
      <c r="D85" s="345" t="s">
        <v>110</v>
      </c>
      <c r="E85" s="343" t="s">
        <v>111</v>
      </c>
      <c r="F85" s="343"/>
      <c r="G85" s="343" t="s">
        <v>112</v>
      </c>
      <c r="H85" s="327"/>
    </row>
    <row r="86" spans="2:24" ht="46.5" customHeight="1" thickBot="1" x14ac:dyDescent="0.3">
      <c r="B86" s="342"/>
      <c r="C86" s="344"/>
      <c r="D86" s="346"/>
      <c r="E86" s="344"/>
      <c r="F86" s="344"/>
      <c r="G86" s="344"/>
      <c r="H86" s="347"/>
    </row>
    <row r="87" spans="2:24" ht="18.75" customHeight="1" x14ac:dyDescent="0.25">
      <c r="B87" s="348"/>
      <c r="C87" s="348"/>
      <c r="D87" s="348"/>
      <c r="E87" s="348"/>
      <c r="F87" s="348"/>
      <c r="G87" s="348"/>
      <c r="H87" s="348"/>
    </row>
    <row r="88" spans="2:24" ht="33" customHeight="1" x14ac:dyDescent="0.25">
      <c r="B88" s="323" t="s">
        <v>120</v>
      </c>
      <c r="C88" s="323"/>
      <c r="D88" s="323"/>
      <c r="E88" s="323"/>
      <c r="F88" s="323"/>
      <c r="G88" s="323"/>
      <c r="H88" s="323"/>
    </row>
    <row r="89" spans="2:24" s="119" customFormat="1" ht="33" customHeight="1" x14ac:dyDescent="0.35">
      <c r="B89" s="324" t="s">
        <v>115</v>
      </c>
      <c r="C89" s="324"/>
      <c r="E89" s="120"/>
      <c r="F89" s="120"/>
      <c r="G89" s="120"/>
      <c r="H89" s="120"/>
      <c r="I89" s="121"/>
    </row>
    <row r="90" spans="2:24" s="119" customFormat="1" ht="33" customHeight="1" x14ac:dyDescent="0.35">
      <c r="C90" s="128" t="str">
        <f>CONCATENATE(" $45.000"," + ($",G59,") =")</f>
        <v xml:space="preserve"> $45.000 + ($-2.03) =</v>
      </c>
      <c r="D90" s="123">
        <f>(45+G59)</f>
        <v>42.97</v>
      </c>
      <c r="E90" s="36"/>
      <c r="F90" s="36"/>
      <c r="G90" s="36"/>
      <c r="H90" s="36"/>
      <c r="I90" s="121"/>
    </row>
    <row r="91" spans="2:24" s="119" customFormat="1" ht="40.5" customHeight="1" x14ac:dyDescent="0.4">
      <c r="B91" s="325" t="s">
        <v>121</v>
      </c>
      <c r="C91" s="325"/>
      <c r="D91" s="126">
        <f>D90</f>
        <v>42.97</v>
      </c>
      <c r="E91" s="36"/>
      <c r="F91" s="36"/>
      <c r="G91" s="36"/>
      <c r="H91" s="36"/>
      <c r="I91" s="121"/>
    </row>
    <row r="92" spans="2:24" s="119" customFormat="1" ht="33" customHeight="1" thickBot="1" x14ac:dyDescent="0.4">
      <c r="D92" s="123"/>
      <c r="E92" s="36"/>
      <c r="F92" s="36"/>
      <c r="G92" s="36"/>
      <c r="H92" s="36"/>
    </row>
    <row r="93" spans="2:24" ht="15.5" x14ac:dyDescent="0.35">
      <c r="M93" s="326" t="s">
        <v>6</v>
      </c>
      <c r="N93" s="343"/>
      <c r="O93" s="343"/>
      <c r="P93" s="327"/>
      <c r="R93" s="332" t="s">
        <v>7</v>
      </c>
      <c r="S93" s="333"/>
      <c r="T93" s="333"/>
      <c r="U93" s="334"/>
      <c r="X93" s="119"/>
    </row>
    <row r="94" spans="2:24" ht="13" thickBot="1" x14ac:dyDescent="0.3">
      <c r="M94" s="328"/>
      <c r="N94" s="395"/>
      <c r="O94" s="395"/>
      <c r="P94" s="329"/>
      <c r="R94" s="335"/>
      <c r="S94" s="336"/>
      <c r="T94" s="336"/>
      <c r="U94" s="337"/>
    </row>
    <row r="95" spans="2:24" ht="36.75" customHeight="1" thickBot="1" x14ac:dyDescent="0.3">
      <c r="M95" s="330"/>
      <c r="N95" s="396"/>
      <c r="O95" s="396"/>
      <c r="P95" s="331"/>
      <c r="R95" s="338" t="s">
        <v>11</v>
      </c>
      <c r="S95" s="339"/>
      <c r="T95" s="339"/>
      <c r="U95" s="340"/>
      <c r="W95" s="15" t="s">
        <v>12</v>
      </c>
    </row>
    <row r="96" spans="2:24" ht="56.25" customHeight="1" thickBot="1" x14ac:dyDescent="0.3">
      <c r="J96" s="316" t="s">
        <v>10</v>
      </c>
      <c r="K96" s="317"/>
      <c r="L96" s="18"/>
      <c r="M96" s="19" t="s">
        <v>11</v>
      </c>
      <c r="N96" s="20">
        <v>2019</v>
      </c>
      <c r="O96" s="21">
        <v>2020</v>
      </c>
      <c r="P96" s="22">
        <v>2021</v>
      </c>
      <c r="R96" s="23" t="s">
        <v>14</v>
      </c>
      <c r="S96" s="24" t="s">
        <v>15</v>
      </c>
      <c r="T96" s="24" t="s">
        <v>16</v>
      </c>
      <c r="U96" s="24" t="s">
        <v>17</v>
      </c>
      <c r="W96" s="25" t="s">
        <v>18</v>
      </c>
    </row>
    <row r="97" spans="10:23" ht="18" customHeight="1" thickBot="1" x14ac:dyDescent="0.3">
      <c r="J97" s="16" t="s">
        <v>13</v>
      </c>
      <c r="K97" s="17">
        <v>2019</v>
      </c>
      <c r="M97" s="26" t="s">
        <v>21</v>
      </c>
      <c r="N97" s="20" t="s">
        <v>22</v>
      </c>
      <c r="O97" s="21" t="s">
        <v>22</v>
      </c>
      <c r="P97" s="22" t="s">
        <v>22</v>
      </c>
      <c r="R97" s="310">
        <v>43586</v>
      </c>
      <c r="S97" s="313">
        <v>309.8</v>
      </c>
      <c r="T97" s="127">
        <v>43647</v>
      </c>
      <c r="U97" s="318">
        <v>43344</v>
      </c>
      <c r="W97" s="27" t="s">
        <v>23</v>
      </c>
    </row>
    <row r="98" spans="10:23" ht="18" customHeight="1" thickBot="1" x14ac:dyDescent="0.3">
      <c r="J98" s="16" t="s">
        <v>19</v>
      </c>
      <c r="K98" s="17" t="s">
        <v>49</v>
      </c>
      <c r="M98" s="26" t="s">
        <v>25</v>
      </c>
      <c r="N98" s="31">
        <v>525</v>
      </c>
      <c r="O98" s="32"/>
      <c r="P98" s="33"/>
      <c r="R98" s="311"/>
      <c r="S98" s="314"/>
      <c r="T98" s="34">
        <v>43678</v>
      </c>
      <c r="U98" s="319"/>
      <c r="W98" s="27" t="s">
        <v>26</v>
      </c>
    </row>
    <row r="99" spans="10:23" ht="18" customHeight="1" thickBot="1" x14ac:dyDescent="0.3">
      <c r="J99" s="29"/>
      <c r="K99" s="30"/>
      <c r="M99" s="26" t="s">
        <v>28</v>
      </c>
      <c r="N99" s="31">
        <v>514</v>
      </c>
      <c r="O99" s="32"/>
      <c r="P99" s="33"/>
      <c r="R99" s="312"/>
      <c r="S99" s="315"/>
      <c r="T99" s="34">
        <v>43709</v>
      </c>
      <c r="U99" s="319"/>
      <c r="W99" s="27" t="s">
        <v>29</v>
      </c>
    </row>
    <row r="100" spans="10:23" ht="18" customHeight="1" thickBot="1" x14ac:dyDescent="0.3">
      <c r="J100" s="321" t="s">
        <v>0</v>
      </c>
      <c r="K100" s="322"/>
      <c r="M100" s="26" t="s">
        <v>31</v>
      </c>
      <c r="N100" s="32">
        <v>518</v>
      </c>
      <c r="O100" s="31"/>
      <c r="P100" s="33"/>
      <c r="R100" s="310">
        <v>43678</v>
      </c>
      <c r="S100" s="313"/>
      <c r="T100" s="127">
        <v>43739</v>
      </c>
      <c r="U100" s="319"/>
      <c r="W100" s="40" t="s">
        <v>32</v>
      </c>
    </row>
    <row r="101" spans="10:23" ht="18" customHeight="1" thickBot="1" x14ac:dyDescent="0.3">
      <c r="J101" s="16" t="s">
        <v>30</v>
      </c>
      <c r="K101" s="39">
        <v>593</v>
      </c>
      <c r="M101" s="26" t="s">
        <v>35</v>
      </c>
      <c r="N101" s="32">
        <v>537</v>
      </c>
      <c r="O101" s="31"/>
      <c r="P101" s="33"/>
      <c r="R101" s="311"/>
      <c r="S101" s="314"/>
      <c r="T101" s="34">
        <v>43770</v>
      </c>
      <c r="U101" s="319"/>
    </row>
    <row r="102" spans="10:23" ht="18" customHeight="1" thickBot="1" x14ac:dyDescent="0.3">
      <c r="J102" s="41" t="s">
        <v>34</v>
      </c>
      <c r="K102" s="42">
        <v>564</v>
      </c>
      <c r="M102" s="26" t="s">
        <v>38</v>
      </c>
      <c r="N102" s="32">
        <v>557</v>
      </c>
      <c r="O102" s="31"/>
      <c r="P102" s="33"/>
      <c r="R102" s="312"/>
      <c r="S102" s="315"/>
      <c r="T102" s="34">
        <v>43800</v>
      </c>
      <c r="U102" s="319"/>
    </row>
    <row r="103" spans="10:23" ht="18" customHeight="1" thickBot="1" x14ac:dyDescent="0.3">
      <c r="J103" s="29"/>
      <c r="K103" s="30"/>
      <c r="M103" s="26" t="s">
        <v>20</v>
      </c>
      <c r="N103" s="32">
        <v>583</v>
      </c>
      <c r="O103" s="31"/>
      <c r="P103" s="33"/>
      <c r="R103" s="310">
        <v>43770</v>
      </c>
      <c r="S103" s="313"/>
      <c r="T103" s="127">
        <v>43831</v>
      </c>
      <c r="U103" s="319"/>
      <c r="W103" s="47"/>
    </row>
    <row r="104" spans="10:23" ht="18" customHeight="1" thickBot="1" x14ac:dyDescent="0.3">
      <c r="J104" s="321" t="s">
        <v>40</v>
      </c>
      <c r="K104" s="322"/>
      <c r="M104" s="26" t="s">
        <v>43</v>
      </c>
      <c r="N104" s="32">
        <v>582</v>
      </c>
      <c r="O104" s="31"/>
      <c r="P104" s="50"/>
      <c r="R104" s="311"/>
      <c r="S104" s="314"/>
      <c r="T104" s="34">
        <v>43862</v>
      </c>
      <c r="U104" s="319"/>
      <c r="W104" s="47"/>
    </row>
    <row r="105" spans="10:23" ht="18" customHeight="1" thickBot="1" x14ac:dyDescent="0.3">
      <c r="J105" s="48" t="s">
        <v>41</v>
      </c>
      <c r="K105" s="49">
        <v>43586</v>
      </c>
      <c r="M105" s="26" t="s">
        <v>46</v>
      </c>
      <c r="N105" s="32">
        <v>578</v>
      </c>
      <c r="O105" s="31"/>
      <c r="P105" s="50"/>
      <c r="R105" s="312"/>
      <c r="S105" s="315"/>
      <c r="T105" s="34">
        <v>43891</v>
      </c>
      <c r="U105" s="319"/>
      <c r="W105" s="47"/>
    </row>
    <row r="106" spans="10:23" ht="18" customHeight="1" thickBot="1" x14ac:dyDescent="0.3">
      <c r="J106" s="51" t="s">
        <v>45</v>
      </c>
      <c r="K106" s="52">
        <v>309.8</v>
      </c>
      <c r="M106" s="26" t="s">
        <v>49</v>
      </c>
      <c r="N106" s="32">
        <v>564</v>
      </c>
      <c r="O106" s="31"/>
      <c r="P106" s="50"/>
      <c r="R106" s="310">
        <v>43862</v>
      </c>
      <c r="S106" s="313"/>
      <c r="T106" s="127">
        <v>43922</v>
      </c>
      <c r="U106" s="319"/>
      <c r="W106" s="47"/>
    </row>
    <row r="107" spans="10:23" ht="18" customHeight="1" thickBot="1" x14ac:dyDescent="0.3">
      <c r="J107" s="53" t="s">
        <v>48</v>
      </c>
      <c r="K107" s="54" t="s">
        <v>125</v>
      </c>
      <c r="M107" s="26" t="s">
        <v>52</v>
      </c>
      <c r="N107" s="32"/>
      <c r="O107" s="31"/>
      <c r="P107" s="50"/>
      <c r="R107" s="311"/>
      <c r="S107" s="314"/>
      <c r="T107" s="34">
        <v>43952</v>
      </c>
      <c r="U107" s="319"/>
      <c r="W107" s="47"/>
    </row>
    <row r="108" spans="10:23" ht="18" customHeight="1" thickBot="1" x14ac:dyDescent="0.3">
      <c r="J108" s="53" t="s">
        <v>51</v>
      </c>
      <c r="K108" s="56">
        <v>302.39999999999998</v>
      </c>
      <c r="M108" s="26" t="s">
        <v>55</v>
      </c>
      <c r="N108" s="32"/>
      <c r="O108" s="31"/>
      <c r="P108" s="50"/>
      <c r="R108" s="312"/>
      <c r="S108" s="315"/>
      <c r="T108" s="34">
        <v>43983</v>
      </c>
      <c r="U108" s="319"/>
      <c r="W108" s="47"/>
    </row>
    <row r="109" spans="10:23" ht="18" customHeight="1" thickBot="1" x14ac:dyDescent="0.3">
      <c r="J109" s="58" t="s">
        <v>54</v>
      </c>
      <c r="K109" s="59">
        <v>43709</v>
      </c>
      <c r="L109" s="6"/>
      <c r="M109" s="61" t="s">
        <v>56</v>
      </c>
      <c r="N109" s="62"/>
      <c r="O109" s="63"/>
      <c r="P109" s="64"/>
      <c r="R109" s="310">
        <v>43952</v>
      </c>
      <c r="S109" s="313"/>
      <c r="T109" s="127">
        <v>44013</v>
      </c>
      <c r="U109" s="319"/>
      <c r="W109" s="47"/>
    </row>
    <row r="110" spans="10:23" ht="18" customHeight="1" thickBot="1" x14ac:dyDescent="0.3">
      <c r="K110" s="6"/>
      <c r="L110" s="6"/>
      <c r="R110" s="311"/>
      <c r="S110" s="314"/>
      <c r="T110" s="34">
        <v>44044</v>
      </c>
      <c r="U110" s="319"/>
      <c r="W110" s="47"/>
    </row>
    <row r="111" spans="10:23" ht="18" customHeight="1" thickBot="1" x14ac:dyDescent="0.3">
      <c r="J111" s="6"/>
      <c r="K111" s="6"/>
      <c r="L111" s="6"/>
      <c r="R111" s="312"/>
      <c r="S111" s="315"/>
      <c r="T111" s="34">
        <v>44075</v>
      </c>
      <c r="U111" s="319"/>
      <c r="W111" s="47"/>
    </row>
    <row r="112" spans="10:23" ht="18" customHeight="1" thickBot="1" x14ac:dyDescent="0.3">
      <c r="J112" s="6"/>
      <c r="K112" s="6"/>
      <c r="L112" s="6"/>
      <c r="R112" s="310">
        <v>44044</v>
      </c>
      <c r="S112" s="313"/>
      <c r="T112" s="127">
        <v>44105</v>
      </c>
      <c r="U112" s="319"/>
      <c r="W112" s="47"/>
    </row>
    <row r="113" spans="10:21" ht="18" customHeight="1" thickBot="1" x14ac:dyDescent="0.3">
      <c r="J113" s="6"/>
      <c r="K113" s="6"/>
      <c r="L113" s="6"/>
      <c r="R113" s="311"/>
      <c r="S113" s="314"/>
      <c r="T113" s="34">
        <v>44136</v>
      </c>
      <c r="U113" s="319"/>
    </row>
    <row r="114" spans="10:21" ht="18" customHeight="1" thickBot="1" x14ac:dyDescent="0.3">
      <c r="J114" s="6"/>
      <c r="K114" s="6"/>
      <c r="L114" s="6"/>
      <c r="R114" s="312"/>
      <c r="S114" s="315"/>
      <c r="T114" s="34">
        <v>44166</v>
      </c>
      <c r="U114" s="319"/>
    </row>
    <row r="115" spans="10:21" ht="18" customHeight="1" thickBot="1" x14ac:dyDescent="0.3">
      <c r="J115" s="6"/>
      <c r="K115" s="6"/>
      <c r="L115" s="6"/>
      <c r="R115" s="310">
        <v>44136</v>
      </c>
      <c r="S115" s="313"/>
      <c r="T115" s="127">
        <v>44197</v>
      </c>
      <c r="U115" s="319"/>
    </row>
    <row r="116" spans="10:21" ht="18" customHeight="1" thickBot="1" x14ac:dyDescent="0.3">
      <c r="J116" s="6"/>
      <c r="K116" s="6"/>
      <c r="L116" s="6"/>
      <c r="R116" s="311"/>
      <c r="S116" s="314"/>
      <c r="T116" s="34">
        <v>44228</v>
      </c>
      <c r="U116" s="319"/>
    </row>
    <row r="117" spans="10:21" ht="18" customHeight="1" thickBot="1" x14ac:dyDescent="0.3">
      <c r="J117" s="6"/>
      <c r="K117" s="6"/>
      <c r="L117" s="6"/>
      <c r="R117" s="312"/>
      <c r="S117" s="315"/>
      <c r="T117" s="34">
        <v>44256</v>
      </c>
      <c r="U117" s="320"/>
    </row>
    <row r="118" spans="10:21" ht="18" customHeight="1" x14ac:dyDescent="0.25">
      <c r="J118" s="6"/>
      <c r="K118" s="6"/>
      <c r="L118" s="6"/>
      <c r="R118" s="6" t="s">
        <v>42</v>
      </c>
      <c r="S118" s="80">
        <v>302.39999999999998</v>
      </c>
      <c r="T118" s="6" t="s">
        <v>42</v>
      </c>
      <c r="U118" s="6"/>
    </row>
    <row r="119" spans="10:21" x14ac:dyDescent="0.25">
      <c r="J119" s="6"/>
      <c r="K119" s="6"/>
    </row>
  </sheetData>
  <sheetProtection password="C15A" sheet="1" objects="1" scenarios="1"/>
  <mergeCells count="97">
    <mergeCell ref="S109:S111"/>
    <mergeCell ref="R112:R114"/>
    <mergeCell ref="M93:P95"/>
    <mergeCell ref="R93:U94"/>
    <mergeCell ref="R95:U95"/>
    <mergeCell ref="J96:K96"/>
    <mergeCell ref="R97:R99"/>
    <mergeCell ref="S97:S99"/>
    <mergeCell ref="U97:U117"/>
    <mergeCell ref="J100:K100"/>
    <mergeCell ref="R100:R102"/>
    <mergeCell ref="S100:S102"/>
    <mergeCell ref="R103:R105"/>
    <mergeCell ref="S103:S105"/>
    <mergeCell ref="J104:K104"/>
    <mergeCell ref="R115:R117"/>
    <mergeCell ref="S115:S117"/>
    <mergeCell ref="R106:R108"/>
    <mergeCell ref="S112:S114"/>
    <mergeCell ref="S106:S108"/>
    <mergeCell ref="R109:R111"/>
    <mergeCell ref="B84:H84"/>
    <mergeCell ref="B85:B86"/>
    <mergeCell ref="C85:C86"/>
    <mergeCell ref="D85:D86"/>
    <mergeCell ref="E85:F86"/>
    <mergeCell ref="G85:H86"/>
    <mergeCell ref="C77:G77"/>
    <mergeCell ref="B78:F78"/>
    <mergeCell ref="B81:H81"/>
    <mergeCell ref="B82:H82"/>
    <mergeCell ref="B83:H83"/>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6">
    <dataValidation type="list" allowBlank="1" showInputMessage="1" showErrorMessage="1" sqref="K102 WVS982973 WLW982973 WCA982973 VSE982973 VII982973 UYM982973 UOQ982973 UEU982973 TUY982973 TLC982973 TBG982973 SRK982973 SHO982973 RXS982973 RNW982973 REA982973 QUE982973 QKI982973 QAM982973 PQQ982973 PGU982973 OWY982973 ONC982973 ODG982973 NTK982973 NJO982973 MZS982973 MPW982973 MGA982973 LWE982973 LMI982973 LCM982973 KSQ982973 KIU982973 JYY982973 JPC982973 JFG982973 IVK982973 ILO982973 IBS982973 HRW982973 HIA982973 GYE982973 GOI982973 GEM982973 FUQ982973 FKU982973 FAY982973 ERC982973 EHG982973 DXK982973 DNO982973 DDS982973 CTW982973 CKA982973 CAE982973 BQI982973 BGM982973 AWQ982973 AMU982973 ACY982973 TC982973 JG982973 K982974 WVS917437 WLW917437 WCA917437 VSE917437 VII917437 UYM917437 UOQ917437 UEU917437 TUY917437 TLC917437 TBG917437 SRK917437 SHO917437 RXS917437 RNW917437 REA917437 QUE917437 QKI917437 QAM917437 PQQ917437 PGU917437 OWY917437 ONC917437 ODG917437 NTK917437 NJO917437 MZS917437 MPW917437 MGA917437 LWE917437 LMI917437 LCM917437 KSQ917437 KIU917437 JYY917437 JPC917437 JFG917437 IVK917437 ILO917437 IBS917437 HRW917437 HIA917437 GYE917437 GOI917437 GEM917437 FUQ917437 FKU917437 FAY917437 ERC917437 EHG917437 DXK917437 DNO917437 DDS917437 CTW917437 CKA917437 CAE917437 BQI917437 BGM917437 AWQ917437 AMU917437 ACY917437 TC917437 JG917437 K917438 WVS851901 WLW851901 WCA851901 VSE851901 VII851901 UYM851901 UOQ851901 UEU851901 TUY851901 TLC851901 TBG851901 SRK851901 SHO851901 RXS851901 RNW851901 REA851901 QUE851901 QKI851901 QAM851901 PQQ851901 PGU851901 OWY851901 ONC851901 ODG851901 NTK851901 NJO851901 MZS851901 MPW851901 MGA851901 LWE851901 LMI851901 LCM851901 KSQ851901 KIU851901 JYY851901 JPC851901 JFG851901 IVK851901 ILO851901 IBS851901 HRW851901 HIA851901 GYE851901 GOI851901 GEM851901 FUQ851901 FKU851901 FAY851901 ERC851901 EHG851901 DXK851901 DNO851901 DDS851901 CTW851901 CKA851901 CAE851901 BQI851901 BGM851901 AWQ851901 AMU851901 ACY851901 TC851901 JG851901 K851902 WVS786365 WLW786365 WCA786365 VSE786365 VII786365 UYM786365 UOQ786365 UEU786365 TUY786365 TLC786365 TBG786365 SRK786365 SHO786365 RXS786365 RNW786365 REA786365 QUE786365 QKI786365 QAM786365 PQQ786365 PGU786365 OWY786365 ONC786365 ODG786365 NTK786365 NJO786365 MZS786365 MPW786365 MGA786365 LWE786365 LMI786365 LCM786365 KSQ786365 KIU786365 JYY786365 JPC786365 JFG786365 IVK786365 ILO786365 IBS786365 HRW786365 HIA786365 GYE786365 GOI786365 GEM786365 FUQ786365 FKU786365 FAY786365 ERC786365 EHG786365 DXK786365 DNO786365 DDS786365 CTW786365 CKA786365 CAE786365 BQI786365 BGM786365 AWQ786365 AMU786365 ACY786365 TC786365 JG786365 K786366 WVS720829 WLW720829 WCA720829 VSE720829 VII720829 UYM720829 UOQ720829 UEU720829 TUY720829 TLC720829 TBG720829 SRK720829 SHO720829 RXS720829 RNW720829 REA720829 QUE720829 QKI720829 QAM720829 PQQ720829 PGU720829 OWY720829 ONC720829 ODG720829 NTK720829 NJO720829 MZS720829 MPW720829 MGA720829 LWE720829 LMI720829 LCM720829 KSQ720829 KIU720829 JYY720829 JPC720829 JFG720829 IVK720829 ILO720829 IBS720829 HRW720829 HIA720829 GYE720829 GOI720829 GEM720829 FUQ720829 FKU720829 FAY720829 ERC720829 EHG720829 DXK720829 DNO720829 DDS720829 CTW720829 CKA720829 CAE720829 BQI720829 BGM720829 AWQ720829 AMU720829 ACY720829 TC720829 JG720829 K720830 WVS655293 WLW655293 WCA655293 VSE655293 VII655293 UYM655293 UOQ655293 UEU655293 TUY655293 TLC655293 TBG655293 SRK655293 SHO655293 RXS655293 RNW655293 REA655293 QUE655293 QKI655293 QAM655293 PQQ655293 PGU655293 OWY655293 ONC655293 ODG655293 NTK655293 NJO655293 MZS655293 MPW655293 MGA655293 LWE655293 LMI655293 LCM655293 KSQ655293 KIU655293 JYY655293 JPC655293 JFG655293 IVK655293 ILO655293 IBS655293 HRW655293 HIA655293 GYE655293 GOI655293 GEM655293 FUQ655293 FKU655293 FAY655293 ERC655293 EHG655293 DXK655293 DNO655293 DDS655293 CTW655293 CKA655293 CAE655293 BQI655293 BGM655293 AWQ655293 AMU655293 ACY655293 TC655293 JG655293 K655294 WVS589757 WLW589757 WCA589757 VSE589757 VII589757 UYM589757 UOQ589757 UEU589757 TUY589757 TLC589757 TBG589757 SRK589757 SHO589757 RXS589757 RNW589757 REA589757 QUE589757 QKI589757 QAM589757 PQQ589757 PGU589757 OWY589757 ONC589757 ODG589757 NTK589757 NJO589757 MZS589757 MPW589757 MGA589757 LWE589757 LMI589757 LCM589757 KSQ589757 KIU589757 JYY589757 JPC589757 JFG589757 IVK589757 ILO589757 IBS589757 HRW589757 HIA589757 GYE589757 GOI589757 GEM589757 FUQ589757 FKU589757 FAY589757 ERC589757 EHG589757 DXK589757 DNO589757 DDS589757 CTW589757 CKA589757 CAE589757 BQI589757 BGM589757 AWQ589757 AMU589757 ACY589757 TC589757 JG589757 K589758 WVS524221 WLW524221 WCA524221 VSE524221 VII524221 UYM524221 UOQ524221 UEU524221 TUY524221 TLC524221 TBG524221 SRK524221 SHO524221 RXS524221 RNW524221 REA524221 QUE524221 QKI524221 QAM524221 PQQ524221 PGU524221 OWY524221 ONC524221 ODG524221 NTK524221 NJO524221 MZS524221 MPW524221 MGA524221 LWE524221 LMI524221 LCM524221 KSQ524221 KIU524221 JYY524221 JPC524221 JFG524221 IVK524221 ILO524221 IBS524221 HRW524221 HIA524221 GYE524221 GOI524221 GEM524221 FUQ524221 FKU524221 FAY524221 ERC524221 EHG524221 DXK524221 DNO524221 DDS524221 CTW524221 CKA524221 CAE524221 BQI524221 BGM524221 AWQ524221 AMU524221 ACY524221 TC524221 JG524221 K524222 WVS458685 WLW458685 WCA458685 VSE458685 VII458685 UYM458685 UOQ458685 UEU458685 TUY458685 TLC458685 TBG458685 SRK458685 SHO458685 RXS458685 RNW458685 REA458685 QUE458685 QKI458685 QAM458685 PQQ458685 PGU458685 OWY458685 ONC458685 ODG458685 NTK458685 NJO458685 MZS458685 MPW458685 MGA458685 LWE458685 LMI458685 LCM458685 KSQ458685 KIU458685 JYY458685 JPC458685 JFG458685 IVK458685 ILO458685 IBS458685 HRW458685 HIA458685 GYE458685 GOI458685 GEM458685 FUQ458685 FKU458685 FAY458685 ERC458685 EHG458685 DXK458685 DNO458685 DDS458685 CTW458685 CKA458685 CAE458685 BQI458685 BGM458685 AWQ458685 AMU458685 ACY458685 TC458685 JG458685 K458686 WVS393149 WLW393149 WCA393149 VSE393149 VII393149 UYM393149 UOQ393149 UEU393149 TUY393149 TLC393149 TBG393149 SRK393149 SHO393149 RXS393149 RNW393149 REA393149 QUE393149 QKI393149 QAM393149 PQQ393149 PGU393149 OWY393149 ONC393149 ODG393149 NTK393149 NJO393149 MZS393149 MPW393149 MGA393149 LWE393149 LMI393149 LCM393149 KSQ393149 KIU393149 JYY393149 JPC393149 JFG393149 IVK393149 ILO393149 IBS393149 HRW393149 HIA393149 GYE393149 GOI393149 GEM393149 FUQ393149 FKU393149 FAY393149 ERC393149 EHG393149 DXK393149 DNO393149 DDS393149 CTW393149 CKA393149 CAE393149 BQI393149 BGM393149 AWQ393149 AMU393149 ACY393149 TC393149 JG393149 K393150 WVS327613 WLW327613 WCA327613 VSE327613 VII327613 UYM327613 UOQ327613 UEU327613 TUY327613 TLC327613 TBG327613 SRK327613 SHO327613 RXS327613 RNW327613 REA327613 QUE327613 QKI327613 QAM327613 PQQ327613 PGU327613 OWY327613 ONC327613 ODG327613 NTK327613 NJO327613 MZS327613 MPW327613 MGA327613 LWE327613 LMI327613 LCM327613 KSQ327613 KIU327613 JYY327613 JPC327613 JFG327613 IVK327613 ILO327613 IBS327613 HRW327613 HIA327613 GYE327613 GOI327613 GEM327613 FUQ327613 FKU327613 FAY327613 ERC327613 EHG327613 DXK327613 DNO327613 DDS327613 CTW327613 CKA327613 CAE327613 BQI327613 BGM327613 AWQ327613 AMU327613 ACY327613 TC327613 JG327613 K327614 WVS262077 WLW262077 WCA262077 VSE262077 VII262077 UYM262077 UOQ262077 UEU262077 TUY262077 TLC262077 TBG262077 SRK262077 SHO262077 RXS262077 RNW262077 REA262077 QUE262077 QKI262077 QAM262077 PQQ262077 PGU262077 OWY262077 ONC262077 ODG262077 NTK262077 NJO262077 MZS262077 MPW262077 MGA262077 LWE262077 LMI262077 LCM262077 KSQ262077 KIU262077 JYY262077 JPC262077 JFG262077 IVK262077 ILO262077 IBS262077 HRW262077 HIA262077 GYE262077 GOI262077 GEM262077 FUQ262077 FKU262077 FAY262077 ERC262077 EHG262077 DXK262077 DNO262077 DDS262077 CTW262077 CKA262077 CAE262077 BQI262077 BGM262077 AWQ262077 AMU262077 ACY262077 TC262077 JG262077 K262078 WVS196541 WLW196541 WCA196541 VSE196541 VII196541 UYM196541 UOQ196541 UEU196541 TUY196541 TLC196541 TBG196541 SRK196541 SHO196541 RXS196541 RNW196541 REA196541 QUE196541 QKI196541 QAM196541 PQQ196541 PGU196541 OWY196541 ONC196541 ODG196541 NTK196541 NJO196541 MZS196541 MPW196541 MGA196541 LWE196541 LMI196541 LCM196541 KSQ196541 KIU196541 JYY196541 JPC196541 JFG196541 IVK196541 ILO196541 IBS196541 HRW196541 HIA196541 GYE196541 GOI196541 GEM196541 FUQ196541 FKU196541 FAY196541 ERC196541 EHG196541 DXK196541 DNO196541 DDS196541 CTW196541 CKA196541 CAE196541 BQI196541 BGM196541 AWQ196541 AMU196541 ACY196541 TC196541 JG196541 K196542 WVS131005 WLW131005 WCA131005 VSE131005 VII131005 UYM131005 UOQ131005 UEU131005 TUY131005 TLC131005 TBG131005 SRK131005 SHO131005 RXS131005 RNW131005 REA131005 QUE131005 QKI131005 QAM131005 PQQ131005 PGU131005 OWY131005 ONC131005 ODG131005 NTK131005 NJO131005 MZS131005 MPW131005 MGA131005 LWE131005 LMI131005 LCM131005 KSQ131005 KIU131005 JYY131005 JPC131005 JFG131005 IVK131005 ILO131005 IBS131005 HRW131005 HIA131005 GYE131005 GOI131005 GEM131005 FUQ131005 FKU131005 FAY131005 ERC131005 EHG131005 DXK131005 DNO131005 DDS131005 CTW131005 CKA131005 CAE131005 BQI131005 BGM131005 AWQ131005 AMU131005 ACY131005 TC131005 JG131005 K131006 WVS65469 WLW65469 WCA65469 VSE65469 VII65469 UYM65469 UOQ65469 UEU65469 TUY65469 TLC65469 TBG65469 SRK65469 SHO65469 RXS65469 RNW65469 REA65469 QUE65469 QKI65469 QAM65469 PQQ65469 PGU65469 OWY65469 ONC65469 ODG65469 NTK65469 NJO65469 MZS65469 MPW65469 MGA65469 LWE65469 LMI65469 LCM65469 KSQ65469 KIU65469 JYY65469 JPC65469 JFG65469 IVK65469 ILO65469 IBS65469 HRW65469 HIA65469 GYE65469 GOI65469 GEM65469 FUQ65469 FKU65469 FAY65469 ERC65469 EHG65469 DXK65469 DNO65469 DDS65469 CTW65469 CKA65469 CAE65469 BQI65469 BGM65469 AWQ65469 AMU65469 ACY65469 TC65469 JG65469 K65470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JG9" xr:uid="{2E8C749F-21F7-4D33-9908-3E676B6257F0}">
      <formula1>$N$98:$N$109</formula1>
    </dataValidation>
    <dataValidation type="list" allowBlank="1" showInputMessage="1" showErrorMessage="1" sqref="K109 WVS982980 WLW982980 WCA982980 VSE982980 VII982980 UYM982980 UOQ982980 UEU982980 TUY982980 TLC982980 TBG982980 SRK982980 SHO982980 RXS982980 RNW982980 REA982980 QUE982980 QKI982980 QAM982980 PQQ982980 PGU982980 OWY982980 ONC982980 ODG982980 NTK982980 NJO982980 MZS982980 MPW982980 MGA982980 LWE982980 LMI982980 LCM982980 KSQ982980 KIU982980 JYY982980 JPC982980 JFG982980 IVK982980 ILO982980 IBS982980 HRW982980 HIA982980 GYE982980 GOI982980 GEM982980 FUQ982980 FKU982980 FAY982980 ERC982980 EHG982980 DXK982980 DNO982980 DDS982980 CTW982980 CKA982980 CAE982980 BQI982980 BGM982980 AWQ982980 AMU982980 ACY982980 TC982980 JG982980 K982981 WVS917444 WLW917444 WCA917444 VSE917444 VII917444 UYM917444 UOQ917444 UEU917444 TUY917444 TLC917444 TBG917444 SRK917444 SHO917444 RXS917444 RNW917444 REA917444 QUE917444 QKI917444 QAM917444 PQQ917444 PGU917444 OWY917444 ONC917444 ODG917444 NTK917444 NJO917444 MZS917444 MPW917444 MGA917444 LWE917444 LMI917444 LCM917444 KSQ917444 KIU917444 JYY917444 JPC917444 JFG917444 IVK917444 ILO917444 IBS917444 HRW917444 HIA917444 GYE917444 GOI917444 GEM917444 FUQ917444 FKU917444 FAY917444 ERC917444 EHG917444 DXK917444 DNO917444 DDS917444 CTW917444 CKA917444 CAE917444 BQI917444 BGM917444 AWQ917444 AMU917444 ACY917444 TC917444 JG917444 K917445 WVS851908 WLW851908 WCA851908 VSE851908 VII851908 UYM851908 UOQ851908 UEU851908 TUY851908 TLC851908 TBG851908 SRK851908 SHO851908 RXS851908 RNW851908 REA851908 QUE851908 QKI851908 QAM851908 PQQ851908 PGU851908 OWY851908 ONC851908 ODG851908 NTK851908 NJO851908 MZS851908 MPW851908 MGA851908 LWE851908 LMI851908 LCM851908 KSQ851908 KIU851908 JYY851908 JPC851908 JFG851908 IVK851908 ILO851908 IBS851908 HRW851908 HIA851908 GYE851908 GOI851908 GEM851908 FUQ851908 FKU851908 FAY851908 ERC851908 EHG851908 DXK851908 DNO851908 DDS851908 CTW851908 CKA851908 CAE851908 BQI851908 BGM851908 AWQ851908 AMU851908 ACY851908 TC851908 JG851908 K851909 WVS786372 WLW786372 WCA786372 VSE786372 VII786372 UYM786372 UOQ786372 UEU786372 TUY786372 TLC786372 TBG786372 SRK786372 SHO786372 RXS786372 RNW786372 REA786372 QUE786372 QKI786372 QAM786372 PQQ786372 PGU786372 OWY786372 ONC786372 ODG786372 NTK786372 NJO786372 MZS786372 MPW786372 MGA786372 LWE786372 LMI786372 LCM786372 KSQ786372 KIU786372 JYY786372 JPC786372 JFG786372 IVK786372 ILO786372 IBS786372 HRW786372 HIA786372 GYE786372 GOI786372 GEM786372 FUQ786372 FKU786372 FAY786372 ERC786372 EHG786372 DXK786372 DNO786372 DDS786372 CTW786372 CKA786372 CAE786372 BQI786372 BGM786372 AWQ786372 AMU786372 ACY786372 TC786372 JG786372 K786373 WVS720836 WLW720836 WCA720836 VSE720836 VII720836 UYM720836 UOQ720836 UEU720836 TUY720836 TLC720836 TBG720836 SRK720836 SHO720836 RXS720836 RNW720836 REA720836 QUE720836 QKI720836 QAM720836 PQQ720836 PGU720836 OWY720836 ONC720836 ODG720836 NTK720836 NJO720836 MZS720836 MPW720836 MGA720836 LWE720836 LMI720836 LCM720836 KSQ720836 KIU720836 JYY720836 JPC720836 JFG720836 IVK720836 ILO720836 IBS720836 HRW720836 HIA720836 GYE720836 GOI720836 GEM720836 FUQ720836 FKU720836 FAY720836 ERC720836 EHG720836 DXK720836 DNO720836 DDS720836 CTW720836 CKA720836 CAE720836 BQI720836 BGM720836 AWQ720836 AMU720836 ACY720836 TC720836 JG720836 K720837 WVS655300 WLW655300 WCA655300 VSE655300 VII655300 UYM655300 UOQ655300 UEU655300 TUY655300 TLC655300 TBG655300 SRK655300 SHO655300 RXS655300 RNW655300 REA655300 QUE655300 QKI655300 QAM655300 PQQ655300 PGU655300 OWY655300 ONC655300 ODG655300 NTK655300 NJO655300 MZS655300 MPW655300 MGA655300 LWE655300 LMI655300 LCM655300 KSQ655300 KIU655300 JYY655300 JPC655300 JFG655300 IVK655300 ILO655300 IBS655300 HRW655300 HIA655300 GYE655300 GOI655300 GEM655300 FUQ655300 FKU655300 FAY655300 ERC655300 EHG655300 DXK655300 DNO655300 DDS655300 CTW655300 CKA655300 CAE655300 BQI655300 BGM655300 AWQ655300 AMU655300 ACY655300 TC655300 JG655300 K655301 WVS589764 WLW589764 WCA589764 VSE589764 VII589764 UYM589764 UOQ589764 UEU589764 TUY589764 TLC589764 TBG589764 SRK589764 SHO589764 RXS589764 RNW589764 REA589764 QUE589764 QKI589764 QAM589764 PQQ589764 PGU589764 OWY589764 ONC589764 ODG589764 NTK589764 NJO589764 MZS589764 MPW589764 MGA589764 LWE589764 LMI589764 LCM589764 KSQ589764 KIU589764 JYY589764 JPC589764 JFG589764 IVK589764 ILO589764 IBS589764 HRW589764 HIA589764 GYE589764 GOI589764 GEM589764 FUQ589764 FKU589764 FAY589764 ERC589764 EHG589764 DXK589764 DNO589764 DDS589764 CTW589764 CKA589764 CAE589764 BQI589764 BGM589764 AWQ589764 AMU589764 ACY589764 TC589764 JG589764 K589765 WVS524228 WLW524228 WCA524228 VSE524228 VII524228 UYM524228 UOQ524228 UEU524228 TUY524228 TLC524228 TBG524228 SRK524228 SHO524228 RXS524228 RNW524228 REA524228 QUE524228 QKI524228 QAM524228 PQQ524228 PGU524228 OWY524228 ONC524228 ODG524228 NTK524228 NJO524228 MZS524228 MPW524228 MGA524228 LWE524228 LMI524228 LCM524228 KSQ524228 KIU524228 JYY524228 JPC524228 JFG524228 IVK524228 ILO524228 IBS524228 HRW524228 HIA524228 GYE524228 GOI524228 GEM524228 FUQ524228 FKU524228 FAY524228 ERC524228 EHG524228 DXK524228 DNO524228 DDS524228 CTW524228 CKA524228 CAE524228 BQI524228 BGM524228 AWQ524228 AMU524228 ACY524228 TC524228 JG524228 K524229 WVS458692 WLW458692 WCA458692 VSE458692 VII458692 UYM458692 UOQ458692 UEU458692 TUY458692 TLC458692 TBG458692 SRK458692 SHO458692 RXS458692 RNW458692 REA458692 QUE458692 QKI458692 QAM458692 PQQ458692 PGU458692 OWY458692 ONC458692 ODG458692 NTK458692 NJO458692 MZS458692 MPW458692 MGA458692 LWE458692 LMI458692 LCM458692 KSQ458692 KIU458692 JYY458692 JPC458692 JFG458692 IVK458692 ILO458692 IBS458692 HRW458692 HIA458692 GYE458692 GOI458692 GEM458692 FUQ458692 FKU458692 FAY458692 ERC458692 EHG458692 DXK458692 DNO458692 DDS458692 CTW458692 CKA458692 CAE458692 BQI458692 BGM458692 AWQ458692 AMU458692 ACY458692 TC458692 JG458692 K458693 WVS393156 WLW393156 WCA393156 VSE393156 VII393156 UYM393156 UOQ393156 UEU393156 TUY393156 TLC393156 TBG393156 SRK393156 SHO393156 RXS393156 RNW393156 REA393156 QUE393156 QKI393156 QAM393156 PQQ393156 PGU393156 OWY393156 ONC393156 ODG393156 NTK393156 NJO393156 MZS393156 MPW393156 MGA393156 LWE393156 LMI393156 LCM393156 KSQ393156 KIU393156 JYY393156 JPC393156 JFG393156 IVK393156 ILO393156 IBS393156 HRW393156 HIA393156 GYE393156 GOI393156 GEM393156 FUQ393156 FKU393156 FAY393156 ERC393156 EHG393156 DXK393156 DNO393156 DDS393156 CTW393156 CKA393156 CAE393156 BQI393156 BGM393156 AWQ393156 AMU393156 ACY393156 TC393156 JG393156 K393157 WVS327620 WLW327620 WCA327620 VSE327620 VII327620 UYM327620 UOQ327620 UEU327620 TUY327620 TLC327620 TBG327620 SRK327620 SHO327620 RXS327620 RNW327620 REA327620 QUE327620 QKI327620 QAM327620 PQQ327620 PGU327620 OWY327620 ONC327620 ODG327620 NTK327620 NJO327620 MZS327620 MPW327620 MGA327620 LWE327620 LMI327620 LCM327620 KSQ327620 KIU327620 JYY327620 JPC327620 JFG327620 IVK327620 ILO327620 IBS327620 HRW327620 HIA327620 GYE327620 GOI327620 GEM327620 FUQ327620 FKU327620 FAY327620 ERC327620 EHG327620 DXK327620 DNO327620 DDS327620 CTW327620 CKA327620 CAE327620 BQI327620 BGM327620 AWQ327620 AMU327620 ACY327620 TC327620 JG327620 K327621 WVS262084 WLW262084 WCA262084 VSE262084 VII262084 UYM262084 UOQ262084 UEU262084 TUY262084 TLC262084 TBG262084 SRK262084 SHO262084 RXS262084 RNW262084 REA262084 QUE262084 QKI262084 QAM262084 PQQ262084 PGU262084 OWY262084 ONC262084 ODG262084 NTK262084 NJO262084 MZS262084 MPW262084 MGA262084 LWE262084 LMI262084 LCM262084 KSQ262084 KIU262084 JYY262084 JPC262084 JFG262084 IVK262084 ILO262084 IBS262084 HRW262084 HIA262084 GYE262084 GOI262084 GEM262084 FUQ262084 FKU262084 FAY262084 ERC262084 EHG262084 DXK262084 DNO262084 DDS262084 CTW262084 CKA262084 CAE262084 BQI262084 BGM262084 AWQ262084 AMU262084 ACY262084 TC262084 JG262084 K262085 WVS196548 WLW196548 WCA196548 VSE196548 VII196548 UYM196548 UOQ196548 UEU196548 TUY196548 TLC196548 TBG196548 SRK196548 SHO196548 RXS196548 RNW196548 REA196548 QUE196548 QKI196548 QAM196548 PQQ196548 PGU196548 OWY196548 ONC196548 ODG196548 NTK196548 NJO196548 MZS196548 MPW196548 MGA196548 LWE196548 LMI196548 LCM196548 KSQ196548 KIU196548 JYY196548 JPC196548 JFG196548 IVK196548 ILO196548 IBS196548 HRW196548 HIA196548 GYE196548 GOI196548 GEM196548 FUQ196548 FKU196548 FAY196548 ERC196548 EHG196548 DXK196548 DNO196548 DDS196548 CTW196548 CKA196548 CAE196548 BQI196548 BGM196548 AWQ196548 AMU196548 ACY196548 TC196548 JG196548 K196549 WVS131012 WLW131012 WCA131012 VSE131012 VII131012 UYM131012 UOQ131012 UEU131012 TUY131012 TLC131012 TBG131012 SRK131012 SHO131012 RXS131012 RNW131012 REA131012 QUE131012 QKI131012 QAM131012 PQQ131012 PGU131012 OWY131012 ONC131012 ODG131012 NTK131012 NJO131012 MZS131012 MPW131012 MGA131012 LWE131012 LMI131012 LCM131012 KSQ131012 KIU131012 JYY131012 JPC131012 JFG131012 IVK131012 ILO131012 IBS131012 HRW131012 HIA131012 GYE131012 GOI131012 GEM131012 FUQ131012 FKU131012 FAY131012 ERC131012 EHG131012 DXK131012 DNO131012 DDS131012 CTW131012 CKA131012 CAE131012 BQI131012 BGM131012 AWQ131012 AMU131012 ACY131012 TC131012 JG131012 K131013 WVS65476 WLW65476 WCA65476 VSE65476 VII65476 UYM65476 UOQ65476 UEU65476 TUY65476 TLC65476 TBG65476 SRK65476 SHO65476 RXS65476 RNW65476 REA65476 QUE65476 QKI65476 QAM65476 PQQ65476 PGU65476 OWY65476 ONC65476 ODG65476 NTK65476 NJO65476 MZS65476 MPW65476 MGA65476 LWE65476 LMI65476 LCM65476 KSQ65476 KIU65476 JYY65476 JPC65476 JFG65476 IVK65476 ILO65476 IBS65476 HRW65476 HIA65476 GYE65476 GOI65476 GEM65476 FUQ65476 FKU65476 FAY65476 ERC65476 EHG65476 DXK65476 DNO65476 DDS65476 CTW65476 CKA65476 CAE65476 BQI65476 BGM65476 AWQ65476 AMU65476 ACY65476 TC65476 JG65476 K65477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xr:uid="{B1D1CD95-C52B-4983-868F-35C5A042FE02}">
      <formula1>$T$97:$T$118</formula1>
    </dataValidation>
    <dataValidation type="list" allowBlank="1" showInputMessage="1" showErrorMessage="1" sqref="K105 WVS982976 WLW982976 WCA982976 VSE982976 VII982976 UYM982976 UOQ982976 UEU982976 TUY982976 TLC982976 TBG982976 SRK982976 SHO982976 RXS982976 RNW982976 REA982976 QUE982976 QKI982976 QAM982976 PQQ982976 PGU982976 OWY982976 ONC982976 ODG982976 NTK982976 NJO982976 MZS982976 MPW982976 MGA982976 LWE982976 LMI982976 LCM982976 KSQ982976 KIU982976 JYY982976 JPC982976 JFG982976 IVK982976 ILO982976 IBS982976 HRW982976 HIA982976 GYE982976 GOI982976 GEM982976 FUQ982976 FKU982976 FAY982976 ERC982976 EHG982976 DXK982976 DNO982976 DDS982976 CTW982976 CKA982976 CAE982976 BQI982976 BGM982976 AWQ982976 AMU982976 ACY982976 TC982976 JG982976 K982977 WVS917440 WLW917440 WCA917440 VSE917440 VII917440 UYM917440 UOQ917440 UEU917440 TUY917440 TLC917440 TBG917440 SRK917440 SHO917440 RXS917440 RNW917440 REA917440 QUE917440 QKI917440 QAM917440 PQQ917440 PGU917440 OWY917440 ONC917440 ODG917440 NTK917440 NJO917440 MZS917440 MPW917440 MGA917440 LWE917440 LMI917440 LCM917440 KSQ917440 KIU917440 JYY917440 JPC917440 JFG917440 IVK917440 ILO917440 IBS917440 HRW917440 HIA917440 GYE917440 GOI917440 GEM917440 FUQ917440 FKU917440 FAY917440 ERC917440 EHG917440 DXK917440 DNO917440 DDS917440 CTW917440 CKA917440 CAE917440 BQI917440 BGM917440 AWQ917440 AMU917440 ACY917440 TC917440 JG917440 K917441 WVS851904 WLW851904 WCA851904 VSE851904 VII851904 UYM851904 UOQ851904 UEU851904 TUY851904 TLC851904 TBG851904 SRK851904 SHO851904 RXS851904 RNW851904 REA851904 QUE851904 QKI851904 QAM851904 PQQ851904 PGU851904 OWY851904 ONC851904 ODG851904 NTK851904 NJO851904 MZS851904 MPW851904 MGA851904 LWE851904 LMI851904 LCM851904 KSQ851904 KIU851904 JYY851904 JPC851904 JFG851904 IVK851904 ILO851904 IBS851904 HRW851904 HIA851904 GYE851904 GOI851904 GEM851904 FUQ851904 FKU851904 FAY851904 ERC851904 EHG851904 DXK851904 DNO851904 DDS851904 CTW851904 CKA851904 CAE851904 BQI851904 BGM851904 AWQ851904 AMU851904 ACY851904 TC851904 JG851904 K851905 WVS786368 WLW786368 WCA786368 VSE786368 VII786368 UYM786368 UOQ786368 UEU786368 TUY786368 TLC786368 TBG786368 SRK786368 SHO786368 RXS786368 RNW786368 REA786368 QUE786368 QKI786368 QAM786368 PQQ786368 PGU786368 OWY786368 ONC786368 ODG786368 NTK786368 NJO786368 MZS786368 MPW786368 MGA786368 LWE786368 LMI786368 LCM786368 KSQ786368 KIU786368 JYY786368 JPC786368 JFG786368 IVK786368 ILO786368 IBS786368 HRW786368 HIA786368 GYE786368 GOI786368 GEM786368 FUQ786368 FKU786368 FAY786368 ERC786368 EHG786368 DXK786368 DNO786368 DDS786368 CTW786368 CKA786368 CAE786368 BQI786368 BGM786368 AWQ786368 AMU786368 ACY786368 TC786368 JG786368 K786369 WVS720832 WLW720832 WCA720832 VSE720832 VII720832 UYM720832 UOQ720832 UEU720832 TUY720832 TLC720832 TBG720832 SRK720832 SHO720832 RXS720832 RNW720832 REA720832 QUE720832 QKI720832 QAM720832 PQQ720832 PGU720832 OWY720832 ONC720832 ODG720832 NTK720832 NJO720832 MZS720832 MPW720832 MGA720832 LWE720832 LMI720832 LCM720832 KSQ720832 KIU720832 JYY720832 JPC720832 JFG720832 IVK720832 ILO720832 IBS720832 HRW720832 HIA720832 GYE720832 GOI720832 GEM720832 FUQ720832 FKU720832 FAY720832 ERC720832 EHG720832 DXK720832 DNO720832 DDS720832 CTW720832 CKA720832 CAE720832 BQI720832 BGM720832 AWQ720832 AMU720832 ACY720832 TC720832 JG720832 K720833 WVS655296 WLW655296 WCA655296 VSE655296 VII655296 UYM655296 UOQ655296 UEU655296 TUY655296 TLC655296 TBG655296 SRK655296 SHO655296 RXS655296 RNW655296 REA655296 QUE655296 QKI655296 QAM655296 PQQ655296 PGU655296 OWY655296 ONC655296 ODG655296 NTK655296 NJO655296 MZS655296 MPW655296 MGA655296 LWE655296 LMI655296 LCM655296 KSQ655296 KIU655296 JYY655296 JPC655296 JFG655296 IVK655296 ILO655296 IBS655296 HRW655296 HIA655296 GYE655296 GOI655296 GEM655296 FUQ655296 FKU655296 FAY655296 ERC655296 EHG655296 DXK655296 DNO655296 DDS655296 CTW655296 CKA655296 CAE655296 BQI655296 BGM655296 AWQ655296 AMU655296 ACY655296 TC655296 JG655296 K655297 WVS589760 WLW589760 WCA589760 VSE589760 VII589760 UYM589760 UOQ589760 UEU589760 TUY589760 TLC589760 TBG589760 SRK589760 SHO589760 RXS589760 RNW589760 REA589760 QUE589760 QKI589760 QAM589760 PQQ589760 PGU589760 OWY589760 ONC589760 ODG589760 NTK589760 NJO589760 MZS589760 MPW589760 MGA589760 LWE589760 LMI589760 LCM589760 KSQ589760 KIU589760 JYY589760 JPC589760 JFG589760 IVK589760 ILO589760 IBS589760 HRW589760 HIA589760 GYE589760 GOI589760 GEM589760 FUQ589760 FKU589760 FAY589760 ERC589760 EHG589760 DXK589760 DNO589760 DDS589760 CTW589760 CKA589760 CAE589760 BQI589760 BGM589760 AWQ589760 AMU589760 ACY589760 TC589760 JG589760 K589761 WVS524224 WLW524224 WCA524224 VSE524224 VII524224 UYM524224 UOQ524224 UEU524224 TUY524224 TLC524224 TBG524224 SRK524224 SHO524224 RXS524224 RNW524224 REA524224 QUE524224 QKI524224 QAM524224 PQQ524224 PGU524224 OWY524224 ONC524224 ODG524224 NTK524224 NJO524224 MZS524224 MPW524224 MGA524224 LWE524224 LMI524224 LCM524224 KSQ524224 KIU524224 JYY524224 JPC524224 JFG524224 IVK524224 ILO524224 IBS524224 HRW524224 HIA524224 GYE524224 GOI524224 GEM524224 FUQ524224 FKU524224 FAY524224 ERC524224 EHG524224 DXK524224 DNO524224 DDS524224 CTW524224 CKA524224 CAE524224 BQI524224 BGM524224 AWQ524224 AMU524224 ACY524224 TC524224 JG524224 K524225 WVS458688 WLW458688 WCA458688 VSE458688 VII458688 UYM458688 UOQ458688 UEU458688 TUY458688 TLC458688 TBG458688 SRK458688 SHO458688 RXS458688 RNW458688 REA458688 QUE458688 QKI458688 QAM458688 PQQ458688 PGU458688 OWY458688 ONC458688 ODG458688 NTK458688 NJO458688 MZS458688 MPW458688 MGA458688 LWE458688 LMI458688 LCM458688 KSQ458688 KIU458688 JYY458688 JPC458688 JFG458688 IVK458688 ILO458688 IBS458688 HRW458688 HIA458688 GYE458688 GOI458688 GEM458688 FUQ458688 FKU458688 FAY458688 ERC458688 EHG458688 DXK458688 DNO458688 DDS458688 CTW458688 CKA458688 CAE458688 BQI458688 BGM458688 AWQ458688 AMU458688 ACY458688 TC458688 JG458688 K458689 WVS393152 WLW393152 WCA393152 VSE393152 VII393152 UYM393152 UOQ393152 UEU393152 TUY393152 TLC393152 TBG393152 SRK393152 SHO393152 RXS393152 RNW393152 REA393152 QUE393152 QKI393152 QAM393152 PQQ393152 PGU393152 OWY393152 ONC393152 ODG393152 NTK393152 NJO393152 MZS393152 MPW393152 MGA393152 LWE393152 LMI393152 LCM393152 KSQ393152 KIU393152 JYY393152 JPC393152 JFG393152 IVK393152 ILO393152 IBS393152 HRW393152 HIA393152 GYE393152 GOI393152 GEM393152 FUQ393152 FKU393152 FAY393152 ERC393152 EHG393152 DXK393152 DNO393152 DDS393152 CTW393152 CKA393152 CAE393152 BQI393152 BGM393152 AWQ393152 AMU393152 ACY393152 TC393152 JG393152 K393153 WVS327616 WLW327616 WCA327616 VSE327616 VII327616 UYM327616 UOQ327616 UEU327616 TUY327616 TLC327616 TBG327616 SRK327616 SHO327616 RXS327616 RNW327616 REA327616 QUE327616 QKI327616 QAM327616 PQQ327616 PGU327616 OWY327616 ONC327616 ODG327616 NTK327616 NJO327616 MZS327616 MPW327616 MGA327616 LWE327616 LMI327616 LCM327616 KSQ327616 KIU327616 JYY327616 JPC327616 JFG327616 IVK327616 ILO327616 IBS327616 HRW327616 HIA327616 GYE327616 GOI327616 GEM327616 FUQ327616 FKU327616 FAY327616 ERC327616 EHG327616 DXK327616 DNO327616 DDS327616 CTW327616 CKA327616 CAE327616 BQI327616 BGM327616 AWQ327616 AMU327616 ACY327616 TC327616 JG327616 K327617 WVS262080 WLW262080 WCA262080 VSE262080 VII262080 UYM262080 UOQ262080 UEU262080 TUY262080 TLC262080 TBG262080 SRK262080 SHO262080 RXS262080 RNW262080 REA262080 QUE262080 QKI262080 QAM262080 PQQ262080 PGU262080 OWY262080 ONC262080 ODG262080 NTK262080 NJO262080 MZS262080 MPW262080 MGA262080 LWE262080 LMI262080 LCM262080 KSQ262080 KIU262080 JYY262080 JPC262080 JFG262080 IVK262080 ILO262080 IBS262080 HRW262080 HIA262080 GYE262080 GOI262080 GEM262080 FUQ262080 FKU262080 FAY262080 ERC262080 EHG262080 DXK262080 DNO262080 DDS262080 CTW262080 CKA262080 CAE262080 BQI262080 BGM262080 AWQ262080 AMU262080 ACY262080 TC262080 JG262080 K262081 WVS196544 WLW196544 WCA196544 VSE196544 VII196544 UYM196544 UOQ196544 UEU196544 TUY196544 TLC196544 TBG196544 SRK196544 SHO196544 RXS196544 RNW196544 REA196544 QUE196544 QKI196544 QAM196544 PQQ196544 PGU196544 OWY196544 ONC196544 ODG196544 NTK196544 NJO196544 MZS196544 MPW196544 MGA196544 LWE196544 LMI196544 LCM196544 KSQ196544 KIU196544 JYY196544 JPC196544 JFG196544 IVK196544 ILO196544 IBS196544 HRW196544 HIA196544 GYE196544 GOI196544 GEM196544 FUQ196544 FKU196544 FAY196544 ERC196544 EHG196544 DXK196544 DNO196544 DDS196544 CTW196544 CKA196544 CAE196544 BQI196544 BGM196544 AWQ196544 AMU196544 ACY196544 TC196544 JG196544 K196545 WVS131008 WLW131008 WCA131008 VSE131008 VII131008 UYM131008 UOQ131008 UEU131008 TUY131008 TLC131008 TBG131008 SRK131008 SHO131008 RXS131008 RNW131008 REA131008 QUE131008 QKI131008 QAM131008 PQQ131008 PGU131008 OWY131008 ONC131008 ODG131008 NTK131008 NJO131008 MZS131008 MPW131008 MGA131008 LWE131008 LMI131008 LCM131008 KSQ131008 KIU131008 JYY131008 JPC131008 JFG131008 IVK131008 ILO131008 IBS131008 HRW131008 HIA131008 GYE131008 GOI131008 GEM131008 FUQ131008 FKU131008 FAY131008 ERC131008 EHG131008 DXK131008 DNO131008 DDS131008 CTW131008 CKA131008 CAE131008 BQI131008 BGM131008 AWQ131008 AMU131008 ACY131008 TC131008 JG131008 K131009 WVS65472 WLW65472 WCA65472 VSE65472 VII65472 UYM65472 UOQ65472 UEU65472 TUY65472 TLC65472 TBG65472 SRK65472 SHO65472 RXS65472 RNW65472 REA65472 QUE65472 QKI65472 QAM65472 PQQ65472 PGU65472 OWY65472 ONC65472 ODG65472 NTK65472 NJO65472 MZS65472 MPW65472 MGA65472 LWE65472 LMI65472 LCM65472 KSQ65472 KIU65472 JYY65472 JPC65472 JFG65472 IVK65472 ILO65472 IBS65472 HRW65472 HIA65472 GYE65472 GOI65472 GEM65472 FUQ65472 FKU65472 FAY65472 ERC65472 EHG65472 DXK65472 DNO65472 DDS65472 CTW65472 CKA65472 CAE65472 BQI65472 BGM65472 AWQ65472 AMU65472 ACY65472 TC65472 JG65472 K65473 WVS12 WLW12 WCA12 VSE12 VII12 UYM12 UOQ12 UEU12 TUY12 TLC12 TBG12 SRK12 SHO12 RXS12 RNW12 REA12 QUE12 QKI12 QAM12 PQQ12 PGU12 OWY12 ONC12 ODG12 NTK12 NJO12 MZS12 MPW12 MGA12 LWE12 LMI12 LCM12 KSQ12 KIU12 JYY12 JPC12 JFG12 IVK12 ILO12 IBS12 HRW12 HIA12 GYE12 GOI12 GEM12 FUQ12 FKU12 FAY12 ERC12 EHG12 DXK12 DNO12 DDS12 CTW12 CKA12 CAE12 BQI12 BGM12 AWQ12 AMU12 ACY12 TC12 JG12" xr:uid="{A82E0C9D-4116-4684-8BAE-D557B54C1052}">
      <formula1>$R$97:$R$118</formula1>
    </dataValidation>
    <dataValidation type="list" allowBlank="1" showInputMessage="1" showErrorMessage="1" sqref="K97 WVS982968 WLW982968 WCA982968 VSE982968 VII982968 UYM982968 UOQ982968 UEU982968 TUY982968 TLC982968 TBG982968 SRK982968 SHO982968 RXS982968 RNW982968 REA982968 QUE982968 QKI982968 QAM982968 PQQ982968 PGU982968 OWY982968 ONC982968 ODG982968 NTK982968 NJO982968 MZS982968 MPW982968 MGA982968 LWE982968 LMI982968 LCM982968 KSQ982968 KIU982968 JYY982968 JPC982968 JFG982968 IVK982968 ILO982968 IBS982968 HRW982968 HIA982968 GYE982968 GOI982968 GEM982968 FUQ982968 FKU982968 FAY982968 ERC982968 EHG982968 DXK982968 DNO982968 DDS982968 CTW982968 CKA982968 CAE982968 BQI982968 BGM982968 AWQ982968 AMU982968 ACY982968 TC982968 JG982968 K982969 WVS917432 WLW917432 WCA917432 VSE917432 VII917432 UYM917432 UOQ917432 UEU917432 TUY917432 TLC917432 TBG917432 SRK917432 SHO917432 RXS917432 RNW917432 REA917432 QUE917432 QKI917432 QAM917432 PQQ917432 PGU917432 OWY917432 ONC917432 ODG917432 NTK917432 NJO917432 MZS917432 MPW917432 MGA917432 LWE917432 LMI917432 LCM917432 KSQ917432 KIU917432 JYY917432 JPC917432 JFG917432 IVK917432 ILO917432 IBS917432 HRW917432 HIA917432 GYE917432 GOI917432 GEM917432 FUQ917432 FKU917432 FAY917432 ERC917432 EHG917432 DXK917432 DNO917432 DDS917432 CTW917432 CKA917432 CAE917432 BQI917432 BGM917432 AWQ917432 AMU917432 ACY917432 TC917432 JG917432 K917433 WVS851896 WLW851896 WCA851896 VSE851896 VII851896 UYM851896 UOQ851896 UEU851896 TUY851896 TLC851896 TBG851896 SRK851896 SHO851896 RXS851896 RNW851896 REA851896 QUE851896 QKI851896 QAM851896 PQQ851896 PGU851896 OWY851896 ONC851896 ODG851896 NTK851896 NJO851896 MZS851896 MPW851896 MGA851896 LWE851896 LMI851896 LCM851896 KSQ851896 KIU851896 JYY851896 JPC851896 JFG851896 IVK851896 ILO851896 IBS851896 HRW851896 HIA851896 GYE851896 GOI851896 GEM851896 FUQ851896 FKU851896 FAY851896 ERC851896 EHG851896 DXK851896 DNO851896 DDS851896 CTW851896 CKA851896 CAE851896 BQI851896 BGM851896 AWQ851896 AMU851896 ACY851896 TC851896 JG851896 K851897 WVS786360 WLW786360 WCA786360 VSE786360 VII786360 UYM786360 UOQ786360 UEU786360 TUY786360 TLC786360 TBG786360 SRK786360 SHO786360 RXS786360 RNW786360 REA786360 QUE786360 QKI786360 QAM786360 PQQ786360 PGU786360 OWY786360 ONC786360 ODG786360 NTK786360 NJO786360 MZS786360 MPW786360 MGA786360 LWE786360 LMI786360 LCM786360 KSQ786360 KIU786360 JYY786360 JPC786360 JFG786360 IVK786360 ILO786360 IBS786360 HRW786360 HIA786360 GYE786360 GOI786360 GEM786360 FUQ786360 FKU786360 FAY786360 ERC786360 EHG786360 DXK786360 DNO786360 DDS786360 CTW786360 CKA786360 CAE786360 BQI786360 BGM786360 AWQ786360 AMU786360 ACY786360 TC786360 JG786360 K786361 WVS720824 WLW720824 WCA720824 VSE720824 VII720824 UYM720824 UOQ720824 UEU720824 TUY720824 TLC720824 TBG720824 SRK720824 SHO720824 RXS720824 RNW720824 REA720824 QUE720824 QKI720824 QAM720824 PQQ720824 PGU720824 OWY720824 ONC720824 ODG720824 NTK720824 NJO720824 MZS720824 MPW720824 MGA720824 LWE720824 LMI720824 LCM720824 KSQ720824 KIU720824 JYY720824 JPC720824 JFG720824 IVK720824 ILO720824 IBS720824 HRW720824 HIA720824 GYE720824 GOI720824 GEM720824 FUQ720824 FKU720824 FAY720824 ERC720824 EHG720824 DXK720824 DNO720824 DDS720824 CTW720824 CKA720824 CAE720824 BQI720824 BGM720824 AWQ720824 AMU720824 ACY720824 TC720824 JG720824 K720825 WVS655288 WLW655288 WCA655288 VSE655288 VII655288 UYM655288 UOQ655288 UEU655288 TUY655288 TLC655288 TBG655288 SRK655288 SHO655288 RXS655288 RNW655288 REA655288 QUE655288 QKI655288 QAM655288 PQQ655288 PGU655288 OWY655288 ONC655288 ODG655288 NTK655288 NJO655288 MZS655288 MPW655288 MGA655288 LWE655288 LMI655288 LCM655288 KSQ655288 KIU655288 JYY655288 JPC655288 JFG655288 IVK655288 ILO655288 IBS655288 HRW655288 HIA655288 GYE655288 GOI655288 GEM655288 FUQ655288 FKU655288 FAY655288 ERC655288 EHG655288 DXK655288 DNO655288 DDS655288 CTW655288 CKA655288 CAE655288 BQI655288 BGM655288 AWQ655288 AMU655288 ACY655288 TC655288 JG655288 K655289 WVS589752 WLW589752 WCA589752 VSE589752 VII589752 UYM589752 UOQ589752 UEU589752 TUY589752 TLC589752 TBG589752 SRK589752 SHO589752 RXS589752 RNW589752 REA589752 QUE589752 QKI589752 QAM589752 PQQ589752 PGU589752 OWY589752 ONC589752 ODG589752 NTK589752 NJO589752 MZS589752 MPW589752 MGA589752 LWE589752 LMI589752 LCM589752 KSQ589752 KIU589752 JYY589752 JPC589752 JFG589752 IVK589752 ILO589752 IBS589752 HRW589752 HIA589752 GYE589752 GOI589752 GEM589752 FUQ589752 FKU589752 FAY589752 ERC589752 EHG589752 DXK589752 DNO589752 DDS589752 CTW589752 CKA589752 CAE589752 BQI589752 BGM589752 AWQ589752 AMU589752 ACY589752 TC589752 JG589752 K589753 WVS524216 WLW524216 WCA524216 VSE524216 VII524216 UYM524216 UOQ524216 UEU524216 TUY524216 TLC524216 TBG524216 SRK524216 SHO524216 RXS524216 RNW524216 REA524216 QUE524216 QKI524216 QAM524216 PQQ524216 PGU524216 OWY524216 ONC524216 ODG524216 NTK524216 NJO524216 MZS524216 MPW524216 MGA524216 LWE524216 LMI524216 LCM524216 KSQ524216 KIU524216 JYY524216 JPC524216 JFG524216 IVK524216 ILO524216 IBS524216 HRW524216 HIA524216 GYE524216 GOI524216 GEM524216 FUQ524216 FKU524216 FAY524216 ERC524216 EHG524216 DXK524216 DNO524216 DDS524216 CTW524216 CKA524216 CAE524216 BQI524216 BGM524216 AWQ524216 AMU524216 ACY524216 TC524216 JG524216 K524217 WVS458680 WLW458680 WCA458680 VSE458680 VII458680 UYM458680 UOQ458680 UEU458680 TUY458680 TLC458680 TBG458680 SRK458680 SHO458680 RXS458680 RNW458680 REA458680 QUE458680 QKI458680 QAM458680 PQQ458680 PGU458680 OWY458680 ONC458680 ODG458680 NTK458680 NJO458680 MZS458680 MPW458680 MGA458680 LWE458680 LMI458680 LCM458680 KSQ458680 KIU458680 JYY458680 JPC458680 JFG458680 IVK458680 ILO458680 IBS458680 HRW458680 HIA458680 GYE458680 GOI458680 GEM458680 FUQ458680 FKU458680 FAY458680 ERC458680 EHG458680 DXK458680 DNO458680 DDS458680 CTW458680 CKA458680 CAE458680 BQI458680 BGM458680 AWQ458680 AMU458680 ACY458680 TC458680 JG458680 K458681 WVS393144 WLW393144 WCA393144 VSE393144 VII393144 UYM393144 UOQ393144 UEU393144 TUY393144 TLC393144 TBG393144 SRK393144 SHO393144 RXS393144 RNW393144 REA393144 QUE393144 QKI393144 QAM393144 PQQ393144 PGU393144 OWY393144 ONC393144 ODG393144 NTK393144 NJO393144 MZS393144 MPW393144 MGA393144 LWE393144 LMI393144 LCM393144 KSQ393144 KIU393144 JYY393144 JPC393144 JFG393144 IVK393144 ILO393144 IBS393144 HRW393144 HIA393144 GYE393144 GOI393144 GEM393144 FUQ393144 FKU393144 FAY393144 ERC393144 EHG393144 DXK393144 DNO393144 DDS393144 CTW393144 CKA393144 CAE393144 BQI393144 BGM393144 AWQ393144 AMU393144 ACY393144 TC393144 JG393144 K393145 WVS327608 WLW327608 WCA327608 VSE327608 VII327608 UYM327608 UOQ327608 UEU327608 TUY327608 TLC327608 TBG327608 SRK327608 SHO327608 RXS327608 RNW327608 REA327608 QUE327608 QKI327608 QAM327608 PQQ327608 PGU327608 OWY327608 ONC327608 ODG327608 NTK327608 NJO327608 MZS327608 MPW327608 MGA327608 LWE327608 LMI327608 LCM327608 KSQ327608 KIU327608 JYY327608 JPC327608 JFG327608 IVK327608 ILO327608 IBS327608 HRW327608 HIA327608 GYE327608 GOI327608 GEM327608 FUQ327608 FKU327608 FAY327608 ERC327608 EHG327608 DXK327608 DNO327608 DDS327608 CTW327608 CKA327608 CAE327608 BQI327608 BGM327608 AWQ327608 AMU327608 ACY327608 TC327608 JG327608 K327609 WVS262072 WLW262072 WCA262072 VSE262072 VII262072 UYM262072 UOQ262072 UEU262072 TUY262072 TLC262072 TBG262072 SRK262072 SHO262072 RXS262072 RNW262072 REA262072 QUE262072 QKI262072 QAM262072 PQQ262072 PGU262072 OWY262072 ONC262072 ODG262072 NTK262072 NJO262072 MZS262072 MPW262072 MGA262072 LWE262072 LMI262072 LCM262072 KSQ262072 KIU262072 JYY262072 JPC262072 JFG262072 IVK262072 ILO262072 IBS262072 HRW262072 HIA262072 GYE262072 GOI262072 GEM262072 FUQ262072 FKU262072 FAY262072 ERC262072 EHG262072 DXK262072 DNO262072 DDS262072 CTW262072 CKA262072 CAE262072 BQI262072 BGM262072 AWQ262072 AMU262072 ACY262072 TC262072 JG262072 K262073 WVS196536 WLW196536 WCA196536 VSE196536 VII196536 UYM196536 UOQ196536 UEU196536 TUY196536 TLC196536 TBG196536 SRK196536 SHO196536 RXS196536 RNW196536 REA196536 QUE196536 QKI196536 QAM196536 PQQ196536 PGU196536 OWY196536 ONC196536 ODG196536 NTK196536 NJO196536 MZS196536 MPW196536 MGA196536 LWE196536 LMI196536 LCM196536 KSQ196536 KIU196536 JYY196536 JPC196536 JFG196536 IVK196536 ILO196536 IBS196536 HRW196536 HIA196536 GYE196536 GOI196536 GEM196536 FUQ196536 FKU196536 FAY196536 ERC196536 EHG196536 DXK196536 DNO196536 DDS196536 CTW196536 CKA196536 CAE196536 BQI196536 BGM196536 AWQ196536 AMU196536 ACY196536 TC196536 JG196536 K196537 WVS131000 WLW131000 WCA131000 VSE131000 VII131000 UYM131000 UOQ131000 UEU131000 TUY131000 TLC131000 TBG131000 SRK131000 SHO131000 RXS131000 RNW131000 REA131000 QUE131000 QKI131000 QAM131000 PQQ131000 PGU131000 OWY131000 ONC131000 ODG131000 NTK131000 NJO131000 MZS131000 MPW131000 MGA131000 LWE131000 LMI131000 LCM131000 KSQ131000 KIU131000 JYY131000 JPC131000 JFG131000 IVK131000 ILO131000 IBS131000 HRW131000 HIA131000 GYE131000 GOI131000 GEM131000 FUQ131000 FKU131000 FAY131000 ERC131000 EHG131000 DXK131000 DNO131000 DDS131000 CTW131000 CKA131000 CAE131000 BQI131000 BGM131000 AWQ131000 AMU131000 ACY131000 TC131000 JG131000 K131001 WVS65464 WLW65464 WCA65464 VSE65464 VII65464 UYM65464 UOQ65464 UEU65464 TUY65464 TLC65464 TBG65464 SRK65464 SHO65464 RXS65464 RNW65464 REA65464 QUE65464 QKI65464 QAM65464 PQQ65464 PGU65464 OWY65464 ONC65464 ODG65464 NTK65464 NJO65464 MZS65464 MPW65464 MGA65464 LWE65464 LMI65464 LCM65464 KSQ65464 KIU65464 JYY65464 JPC65464 JFG65464 IVK65464 ILO65464 IBS65464 HRW65464 HIA65464 GYE65464 GOI65464 GEM65464 FUQ65464 FKU65464 FAY65464 ERC65464 EHG65464 DXK65464 DNO65464 DDS65464 CTW65464 CKA65464 CAE65464 BQI65464 BGM65464 AWQ65464 AMU65464 ACY65464 TC65464 JG65464 K65465" xr:uid="{77EA1B34-21E1-45B4-934C-BF188210C067}">
      <formula1>$N$96:$P$96</formula1>
    </dataValidation>
    <dataValidation type="list" allowBlank="1" showInputMessage="1" showErrorMessage="1" sqref="K98 WVS982969 WLW982969 WCA982969 VSE982969 VII982969 UYM982969 UOQ982969 UEU982969 TUY982969 TLC982969 TBG982969 SRK982969 SHO982969 RXS982969 RNW982969 REA982969 QUE982969 QKI982969 QAM982969 PQQ982969 PGU982969 OWY982969 ONC982969 ODG982969 NTK982969 NJO982969 MZS982969 MPW982969 MGA982969 LWE982969 LMI982969 LCM982969 KSQ982969 KIU982969 JYY982969 JPC982969 JFG982969 IVK982969 ILO982969 IBS982969 HRW982969 HIA982969 GYE982969 GOI982969 GEM982969 FUQ982969 FKU982969 FAY982969 ERC982969 EHG982969 DXK982969 DNO982969 DDS982969 CTW982969 CKA982969 CAE982969 BQI982969 BGM982969 AWQ982969 AMU982969 ACY982969 TC982969 JG982969 K982970 WVS917433 WLW917433 WCA917433 VSE917433 VII917433 UYM917433 UOQ917433 UEU917433 TUY917433 TLC917433 TBG917433 SRK917433 SHO917433 RXS917433 RNW917433 REA917433 QUE917433 QKI917433 QAM917433 PQQ917433 PGU917433 OWY917433 ONC917433 ODG917433 NTK917433 NJO917433 MZS917433 MPW917433 MGA917433 LWE917433 LMI917433 LCM917433 KSQ917433 KIU917433 JYY917433 JPC917433 JFG917433 IVK917433 ILO917433 IBS917433 HRW917433 HIA917433 GYE917433 GOI917433 GEM917433 FUQ917433 FKU917433 FAY917433 ERC917433 EHG917433 DXK917433 DNO917433 DDS917433 CTW917433 CKA917433 CAE917433 BQI917433 BGM917433 AWQ917433 AMU917433 ACY917433 TC917433 JG917433 K917434 WVS851897 WLW851897 WCA851897 VSE851897 VII851897 UYM851897 UOQ851897 UEU851897 TUY851897 TLC851897 TBG851897 SRK851897 SHO851897 RXS851897 RNW851897 REA851897 QUE851897 QKI851897 QAM851897 PQQ851897 PGU851897 OWY851897 ONC851897 ODG851897 NTK851897 NJO851897 MZS851897 MPW851897 MGA851897 LWE851897 LMI851897 LCM851897 KSQ851897 KIU851897 JYY851897 JPC851897 JFG851897 IVK851897 ILO851897 IBS851897 HRW851897 HIA851897 GYE851897 GOI851897 GEM851897 FUQ851897 FKU851897 FAY851897 ERC851897 EHG851897 DXK851897 DNO851897 DDS851897 CTW851897 CKA851897 CAE851897 BQI851897 BGM851897 AWQ851897 AMU851897 ACY851897 TC851897 JG851897 K851898 WVS786361 WLW786361 WCA786361 VSE786361 VII786361 UYM786361 UOQ786361 UEU786361 TUY786361 TLC786361 TBG786361 SRK786361 SHO786361 RXS786361 RNW786361 REA786361 QUE786361 QKI786361 QAM786361 PQQ786361 PGU786361 OWY786361 ONC786361 ODG786361 NTK786361 NJO786361 MZS786361 MPW786361 MGA786361 LWE786361 LMI786361 LCM786361 KSQ786361 KIU786361 JYY786361 JPC786361 JFG786361 IVK786361 ILO786361 IBS786361 HRW786361 HIA786361 GYE786361 GOI786361 GEM786361 FUQ786361 FKU786361 FAY786361 ERC786361 EHG786361 DXK786361 DNO786361 DDS786361 CTW786361 CKA786361 CAE786361 BQI786361 BGM786361 AWQ786361 AMU786361 ACY786361 TC786361 JG786361 K786362 WVS720825 WLW720825 WCA720825 VSE720825 VII720825 UYM720825 UOQ720825 UEU720825 TUY720825 TLC720825 TBG720825 SRK720825 SHO720825 RXS720825 RNW720825 REA720825 QUE720825 QKI720825 QAM720825 PQQ720825 PGU720825 OWY720825 ONC720825 ODG720825 NTK720825 NJO720825 MZS720825 MPW720825 MGA720825 LWE720825 LMI720825 LCM720825 KSQ720825 KIU720825 JYY720825 JPC720825 JFG720825 IVK720825 ILO720825 IBS720825 HRW720825 HIA720825 GYE720825 GOI720825 GEM720825 FUQ720825 FKU720825 FAY720825 ERC720825 EHG720825 DXK720825 DNO720825 DDS720825 CTW720825 CKA720825 CAE720825 BQI720825 BGM720825 AWQ720825 AMU720825 ACY720825 TC720825 JG720825 K720826 WVS655289 WLW655289 WCA655289 VSE655289 VII655289 UYM655289 UOQ655289 UEU655289 TUY655289 TLC655289 TBG655289 SRK655289 SHO655289 RXS655289 RNW655289 REA655289 QUE655289 QKI655289 QAM655289 PQQ655289 PGU655289 OWY655289 ONC655289 ODG655289 NTK655289 NJO655289 MZS655289 MPW655289 MGA655289 LWE655289 LMI655289 LCM655289 KSQ655289 KIU655289 JYY655289 JPC655289 JFG655289 IVK655289 ILO655289 IBS655289 HRW655289 HIA655289 GYE655289 GOI655289 GEM655289 FUQ655289 FKU655289 FAY655289 ERC655289 EHG655289 DXK655289 DNO655289 DDS655289 CTW655289 CKA655289 CAE655289 BQI655289 BGM655289 AWQ655289 AMU655289 ACY655289 TC655289 JG655289 K655290 WVS589753 WLW589753 WCA589753 VSE589753 VII589753 UYM589753 UOQ589753 UEU589753 TUY589753 TLC589753 TBG589753 SRK589753 SHO589753 RXS589753 RNW589753 REA589753 QUE589753 QKI589753 QAM589753 PQQ589753 PGU589753 OWY589753 ONC589753 ODG589753 NTK589753 NJO589753 MZS589753 MPW589753 MGA589753 LWE589753 LMI589753 LCM589753 KSQ589753 KIU589753 JYY589753 JPC589753 JFG589753 IVK589753 ILO589753 IBS589753 HRW589753 HIA589753 GYE589753 GOI589753 GEM589753 FUQ589753 FKU589753 FAY589753 ERC589753 EHG589753 DXK589753 DNO589753 DDS589753 CTW589753 CKA589753 CAE589753 BQI589753 BGM589753 AWQ589753 AMU589753 ACY589753 TC589753 JG589753 K589754 WVS524217 WLW524217 WCA524217 VSE524217 VII524217 UYM524217 UOQ524217 UEU524217 TUY524217 TLC524217 TBG524217 SRK524217 SHO524217 RXS524217 RNW524217 REA524217 QUE524217 QKI524217 QAM524217 PQQ524217 PGU524217 OWY524217 ONC524217 ODG524217 NTK524217 NJO524217 MZS524217 MPW524217 MGA524217 LWE524217 LMI524217 LCM524217 KSQ524217 KIU524217 JYY524217 JPC524217 JFG524217 IVK524217 ILO524217 IBS524217 HRW524217 HIA524217 GYE524217 GOI524217 GEM524217 FUQ524217 FKU524217 FAY524217 ERC524217 EHG524217 DXK524217 DNO524217 DDS524217 CTW524217 CKA524217 CAE524217 BQI524217 BGM524217 AWQ524217 AMU524217 ACY524217 TC524217 JG524217 K524218 WVS458681 WLW458681 WCA458681 VSE458681 VII458681 UYM458681 UOQ458681 UEU458681 TUY458681 TLC458681 TBG458681 SRK458681 SHO458681 RXS458681 RNW458681 REA458681 QUE458681 QKI458681 QAM458681 PQQ458681 PGU458681 OWY458681 ONC458681 ODG458681 NTK458681 NJO458681 MZS458681 MPW458681 MGA458681 LWE458681 LMI458681 LCM458681 KSQ458681 KIU458681 JYY458681 JPC458681 JFG458681 IVK458681 ILO458681 IBS458681 HRW458681 HIA458681 GYE458681 GOI458681 GEM458681 FUQ458681 FKU458681 FAY458681 ERC458681 EHG458681 DXK458681 DNO458681 DDS458681 CTW458681 CKA458681 CAE458681 BQI458681 BGM458681 AWQ458681 AMU458681 ACY458681 TC458681 JG458681 K458682 WVS393145 WLW393145 WCA393145 VSE393145 VII393145 UYM393145 UOQ393145 UEU393145 TUY393145 TLC393145 TBG393145 SRK393145 SHO393145 RXS393145 RNW393145 REA393145 QUE393145 QKI393145 QAM393145 PQQ393145 PGU393145 OWY393145 ONC393145 ODG393145 NTK393145 NJO393145 MZS393145 MPW393145 MGA393145 LWE393145 LMI393145 LCM393145 KSQ393145 KIU393145 JYY393145 JPC393145 JFG393145 IVK393145 ILO393145 IBS393145 HRW393145 HIA393145 GYE393145 GOI393145 GEM393145 FUQ393145 FKU393145 FAY393145 ERC393145 EHG393145 DXK393145 DNO393145 DDS393145 CTW393145 CKA393145 CAE393145 BQI393145 BGM393145 AWQ393145 AMU393145 ACY393145 TC393145 JG393145 K393146 WVS327609 WLW327609 WCA327609 VSE327609 VII327609 UYM327609 UOQ327609 UEU327609 TUY327609 TLC327609 TBG327609 SRK327609 SHO327609 RXS327609 RNW327609 REA327609 QUE327609 QKI327609 QAM327609 PQQ327609 PGU327609 OWY327609 ONC327609 ODG327609 NTK327609 NJO327609 MZS327609 MPW327609 MGA327609 LWE327609 LMI327609 LCM327609 KSQ327609 KIU327609 JYY327609 JPC327609 JFG327609 IVK327609 ILO327609 IBS327609 HRW327609 HIA327609 GYE327609 GOI327609 GEM327609 FUQ327609 FKU327609 FAY327609 ERC327609 EHG327609 DXK327609 DNO327609 DDS327609 CTW327609 CKA327609 CAE327609 BQI327609 BGM327609 AWQ327609 AMU327609 ACY327609 TC327609 JG327609 K327610 WVS262073 WLW262073 WCA262073 VSE262073 VII262073 UYM262073 UOQ262073 UEU262073 TUY262073 TLC262073 TBG262073 SRK262073 SHO262073 RXS262073 RNW262073 REA262073 QUE262073 QKI262073 QAM262073 PQQ262073 PGU262073 OWY262073 ONC262073 ODG262073 NTK262073 NJO262073 MZS262073 MPW262073 MGA262073 LWE262073 LMI262073 LCM262073 KSQ262073 KIU262073 JYY262073 JPC262073 JFG262073 IVK262073 ILO262073 IBS262073 HRW262073 HIA262073 GYE262073 GOI262073 GEM262073 FUQ262073 FKU262073 FAY262073 ERC262073 EHG262073 DXK262073 DNO262073 DDS262073 CTW262073 CKA262073 CAE262073 BQI262073 BGM262073 AWQ262073 AMU262073 ACY262073 TC262073 JG262073 K262074 WVS196537 WLW196537 WCA196537 VSE196537 VII196537 UYM196537 UOQ196537 UEU196537 TUY196537 TLC196537 TBG196537 SRK196537 SHO196537 RXS196537 RNW196537 REA196537 QUE196537 QKI196537 QAM196537 PQQ196537 PGU196537 OWY196537 ONC196537 ODG196537 NTK196537 NJO196537 MZS196537 MPW196537 MGA196537 LWE196537 LMI196537 LCM196537 KSQ196537 KIU196537 JYY196537 JPC196537 JFG196537 IVK196537 ILO196537 IBS196537 HRW196537 HIA196537 GYE196537 GOI196537 GEM196537 FUQ196537 FKU196537 FAY196537 ERC196537 EHG196537 DXK196537 DNO196537 DDS196537 CTW196537 CKA196537 CAE196537 BQI196537 BGM196537 AWQ196537 AMU196537 ACY196537 TC196537 JG196537 K196538 WVS131001 WLW131001 WCA131001 VSE131001 VII131001 UYM131001 UOQ131001 UEU131001 TUY131001 TLC131001 TBG131001 SRK131001 SHO131001 RXS131001 RNW131001 REA131001 QUE131001 QKI131001 QAM131001 PQQ131001 PGU131001 OWY131001 ONC131001 ODG131001 NTK131001 NJO131001 MZS131001 MPW131001 MGA131001 LWE131001 LMI131001 LCM131001 KSQ131001 KIU131001 JYY131001 JPC131001 JFG131001 IVK131001 ILO131001 IBS131001 HRW131001 HIA131001 GYE131001 GOI131001 GEM131001 FUQ131001 FKU131001 FAY131001 ERC131001 EHG131001 DXK131001 DNO131001 DDS131001 CTW131001 CKA131001 CAE131001 BQI131001 BGM131001 AWQ131001 AMU131001 ACY131001 TC131001 JG131001 K131002 WVS65465 WLW65465 WCA65465 VSE65465 VII65465 UYM65465 UOQ65465 UEU65465 TUY65465 TLC65465 TBG65465 SRK65465 SHO65465 RXS65465 RNW65465 REA65465 QUE65465 QKI65465 QAM65465 PQQ65465 PGU65465 OWY65465 ONC65465 ODG65465 NTK65465 NJO65465 MZS65465 MPW65465 MGA65465 LWE65465 LMI65465 LCM65465 KSQ65465 KIU65465 JYY65465 JPC65465 JFG65465 IVK65465 ILO65465 IBS65465 HRW65465 HIA65465 GYE65465 GOI65465 GEM65465 FUQ65465 FKU65465 FAY65465 ERC65465 EHG65465 DXK65465 DNO65465 DDS65465 CTW65465 CKA65465 CAE65465 BQI65465 BGM65465 AWQ65465 AMU65465 ACY65465 TC65465 JG65465 K65466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xr:uid="{06B1FFBB-C43A-422F-A872-642F53B7C2C7}">
      <formula1>$M$98:$M$109</formula1>
    </dataValidation>
    <dataValidation type="list" allowBlank="1" showInputMessage="1" showErrorMessage="1" sqref="K106 WVS982977 WLW982977 WCA982977 VSE982977 VII982977 UYM982977 UOQ982977 UEU982977 TUY982977 TLC982977 TBG982977 SRK982977 SHO982977 RXS982977 RNW982977 REA982977 QUE982977 QKI982977 QAM982977 PQQ982977 PGU982977 OWY982977 ONC982977 ODG982977 NTK982977 NJO982977 MZS982977 MPW982977 MGA982977 LWE982977 LMI982977 LCM982977 KSQ982977 KIU982977 JYY982977 JPC982977 JFG982977 IVK982977 ILO982977 IBS982977 HRW982977 HIA982977 GYE982977 GOI982977 GEM982977 FUQ982977 FKU982977 FAY982977 ERC982977 EHG982977 DXK982977 DNO982977 DDS982977 CTW982977 CKA982977 CAE982977 BQI982977 BGM982977 AWQ982977 AMU982977 ACY982977 TC982977 JG982977 K982978 WVS917441 WLW917441 WCA917441 VSE917441 VII917441 UYM917441 UOQ917441 UEU917441 TUY917441 TLC917441 TBG917441 SRK917441 SHO917441 RXS917441 RNW917441 REA917441 QUE917441 QKI917441 QAM917441 PQQ917441 PGU917441 OWY917441 ONC917441 ODG917441 NTK917441 NJO917441 MZS917441 MPW917441 MGA917441 LWE917441 LMI917441 LCM917441 KSQ917441 KIU917441 JYY917441 JPC917441 JFG917441 IVK917441 ILO917441 IBS917441 HRW917441 HIA917441 GYE917441 GOI917441 GEM917441 FUQ917441 FKU917441 FAY917441 ERC917441 EHG917441 DXK917441 DNO917441 DDS917441 CTW917441 CKA917441 CAE917441 BQI917441 BGM917441 AWQ917441 AMU917441 ACY917441 TC917441 JG917441 K917442 WVS851905 WLW851905 WCA851905 VSE851905 VII851905 UYM851905 UOQ851905 UEU851905 TUY851905 TLC851905 TBG851905 SRK851905 SHO851905 RXS851905 RNW851905 REA851905 QUE851905 QKI851905 QAM851905 PQQ851905 PGU851905 OWY851905 ONC851905 ODG851905 NTK851905 NJO851905 MZS851905 MPW851905 MGA851905 LWE851905 LMI851905 LCM851905 KSQ851905 KIU851905 JYY851905 JPC851905 JFG851905 IVK851905 ILO851905 IBS851905 HRW851905 HIA851905 GYE851905 GOI851905 GEM851905 FUQ851905 FKU851905 FAY851905 ERC851905 EHG851905 DXK851905 DNO851905 DDS851905 CTW851905 CKA851905 CAE851905 BQI851905 BGM851905 AWQ851905 AMU851905 ACY851905 TC851905 JG851905 K851906 WVS786369 WLW786369 WCA786369 VSE786369 VII786369 UYM786369 UOQ786369 UEU786369 TUY786369 TLC786369 TBG786369 SRK786369 SHO786369 RXS786369 RNW786369 REA786369 QUE786369 QKI786369 QAM786369 PQQ786369 PGU786369 OWY786369 ONC786369 ODG786369 NTK786369 NJO786369 MZS786369 MPW786369 MGA786369 LWE786369 LMI786369 LCM786369 KSQ786369 KIU786369 JYY786369 JPC786369 JFG786369 IVK786369 ILO786369 IBS786369 HRW786369 HIA786369 GYE786369 GOI786369 GEM786369 FUQ786369 FKU786369 FAY786369 ERC786369 EHG786369 DXK786369 DNO786369 DDS786369 CTW786369 CKA786369 CAE786369 BQI786369 BGM786369 AWQ786369 AMU786369 ACY786369 TC786369 JG786369 K786370 WVS720833 WLW720833 WCA720833 VSE720833 VII720833 UYM720833 UOQ720833 UEU720833 TUY720833 TLC720833 TBG720833 SRK720833 SHO720833 RXS720833 RNW720833 REA720833 QUE720833 QKI720833 QAM720833 PQQ720833 PGU720833 OWY720833 ONC720833 ODG720833 NTK720833 NJO720833 MZS720833 MPW720833 MGA720833 LWE720833 LMI720833 LCM720833 KSQ720833 KIU720833 JYY720833 JPC720833 JFG720833 IVK720833 ILO720833 IBS720833 HRW720833 HIA720833 GYE720833 GOI720833 GEM720833 FUQ720833 FKU720833 FAY720833 ERC720833 EHG720833 DXK720833 DNO720833 DDS720833 CTW720833 CKA720833 CAE720833 BQI720833 BGM720833 AWQ720833 AMU720833 ACY720833 TC720833 JG720833 K720834 WVS655297 WLW655297 WCA655297 VSE655297 VII655297 UYM655297 UOQ655297 UEU655297 TUY655297 TLC655297 TBG655297 SRK655297 SHO655297 RXS655297 RNW655297 REA655297 QUE655297 QKI655297 QAM655297 PQQ655297 PGU655297 OWY655297 ONC655297 ODG655297 NTK655297 NJO655297 MZS655297 MPW655297 MGA655297 LWE655297 LMI655297 LCM655297 KSQ655297 KIU655297 JYY655297 JPC655297 JFG655297 IVK655297 ILO655297 IBS655297 HRW655297 HIA655297 GYE655297 GOI655297 GEM655297 FUQ655297 FKU655297 FAY655297 ERC655297 EHG655297 DXK655297 DNO655297 DDS655297 CTW655297 CKA655297 CAE655297 BQI655297 BGM655297 AWQ655297 AMU655297 ACY655297 TC655297 JG655297 K655298 WVS589761 WLW589761 WCA589761 VSE589761 VII589761 UYM589761 UOQ589761 UEU589761 TUY589761 TLC589761 TBG589761 SRK589761 SHO589761 RXS589761 RNW589761 REA589761 QUE589761 QKI589761 QAM589761 PQQ589761 PGU589761 OWY589761 ONC589761 ODG589761 NTK589761 NJO589761 MZS589761 MPW589761 MGA589761 LWE589761 LMI589761 LCM589761 KSQ589761 KIU589761 JYY589761 JPC589761 JFG589761 IVK589761 ILO589761 IBS589761 HRW589761 HIA589761 GYE589761 GOI589761 GEM589761 FUQ589761 FKU589761 FAY589761 ERC589761 EHG589761 DXK589761 DNO589761 DDS589761 CTW589761 CKA589761 CAE589761 BQI589761 BGM589761 AWQ589761 AMU589761 ACY589761 TC589761 JG589761 K589762 WVS524225 WLW524225 WCA524225 VSE524225 VII524225 UYM524225 UOQ524225 UEU524225 TUY524225 TLC524225 TBG524225 SRK524225 SHO524225 RXS524225 RNW524225 REA524225 QUE524225 QKI524225 QAM524225 PQQ524225 PGU524225 OWY524225 ONC524225 ODG524225 NTK524225 NJO524225 MZS524225 MPW524225 MGA524225 LWE524225 LMI524225 LCM524225 KSQ524225 KIU524225 JYY524225 JPC524225 JFG524225 IVK524225 ILO524225 IBS524225 HRW524225 HIA524225 GYE524225 GOI524225 GEM524225 FUQ524225 FKU524225 FAY524225 ERC524225 EHG524225 DXK524225 DNO524225 DDS524225 CTW524225 CKA524225 CAE524225 BQI524225 BGM524225 AWQ524225 AMU524225 ACY524225 TC524225 JG524225 K524226 WVS458689 WLW458689 WCA458689 VSE458689 VII458689 UYM458689 UOQ458689 UEU458689 TUY458689 TLC458689 TBG458689 SRK458689 SHO458689 RXS458689 RNW458689 REA458689 QUE458689 QKI458689 QAM458689 PQQ458689 PGU458689 OWY458689 ONC458689 ODG458689 NTK458689 NJO458689 MZS458689 MPW458689 MGA458689 LWE458689 LMI458689 LCM458689 KSQ458689 KIU458689 JYY458689 JPC458689 JFG458689 IVK458689 ILO458689 IBS458689 HRW458689 HIA458689 GYE458689 GOI458689 GEM458689 FUQ458689 FKU458689 FAY458689 ERC458689 EHG458689 DXK458689 DNO458689 DDS458689 CTW458689 CKA458689 CAE458689 BQI458689 BGM458689 AWQ458689 AMU458689 ACY458689 TC458689 JG458689 K458690 WVS393153 WLW393153 WCA393153 VSE393153 VII393153 UYM393153 UOQ393153 UEU393153 TUY393153 TLC393153 TBG393153 SRK393153 SHO393153 RXS393153 RNW393153 REA393153 QUE393153 QKI393153 QAM393153 PQQ393153 PGU393153 OWY393153 ONC393153 ODG393153 NTK393153 NJO393153 MZS393153 MPW393153 MGA393153 LWE393153 LMI393153 LCM393153 KSQ393153 KIU393153 JYY393153 JPC393153 JFG393153 IVK393153 ILO393153 IBS393153 HRW393153 HIA393153 GYE393153 GOI393153 GEM393153 FUQ393153 FKU393153 FAY393153 ERC393153 EHG393153 DXK393153 DNO393153 DDS393153 CTW393153 CKA393153 CAE393153 BQI393153 BGM393153 AWQ393153 AMU393153 ACY393153 TC393153 JG393153 K393154 WVS327617 WLW327617 WCA327617 VSE327617 VII327617 UYM327617 UOQ327617 UEU327617 TUY327617 TLC327617 TBG327617 SRK327617 SHO327617 RXS327617 RNW327617 REA327617 QUE327617 QKI327617 QAM327617 PQQ327617 PGU327617 OWY327617 ONC327617 ODG327617 NTK327617 NJO327617 MZS327617 MPW327617 MGA327617 LWE327617 LMI327617 LCM327617 KSQ327617 KIU327617 JYY327617 JPC327617 JFG327617 IVK327617 ILO327617 IBS327617 HRW327617 HIA327617 GYE327617 GOI327617 GEM327617 FUQ327617 FKU327617 FAY327617 ERC327617 EHG327617 DXK327617 DNO327617 DDS327617 CTW327617 CKA327617 CAE327617 BQI327617 BGM327617 AWQ327617 AMU327617 ACY327617 TC327617 JG327617 K327618 WVS262081 WLW262081 WCA262081 VSE262081 VII262081 UYM262081 UOQ262081 UEU262081 TUY262081 TLC262081 TBG262081 SRK262081 SHO262081 RXS262081 RNW262081 REA262081 QUE262081 QKI262081 QAM262081 PQQ262081 PGU262081 OWY262081 ONC262081 ODG262081 NTK262081 NJO262081 MZS262081 MPW262081 MGA262081 LWE262081 LMI262081 LCM262081 KSQ262081 KIU262081 JYY262081 JPC262081 JFG262081 IVK262081 ILO262081 IBS262081 HRW262081 HIA262081 GYE262081 GOI262081 GEM262081 FUQ262081 FKU262081 FAY262081 ERC262081 EHG262081 DXK262081 DNO262081 DDS262081 CTW262081 CKA262081 CAE262081 BQI262081 BGM262081 AWQ262081 AMU262081 ACY262081 TC262081 JG262081 K262082 WVS196545 WLW196545 WCA196545 VSE196545 VII196545 UYM196545 UOQ196545 UEU196545 TUY196545 TLC196545 TBG196545 SRK196545 SHO196545 RXS196545 RNW196545 REA196545 QUE196545 QKI196545 QAM196545 PQQ196545 PGU196545 OWY196545 ONC196545 ODG196545 NTK196545 NJO196545 MZS196545 MPW196545 MGA196545 LWE196545 LMI196545 LCM196545 KSQ196545 KIU196545 JYY196545 JPC196545 JFG196545 IVK196545 ILO196545 IBS196545 HRW196545 HIA196545 GYE196545 GOI196545 GEM196545 FUQ196545 FKU196545 FAY196545 ERC196545 EHG196545 DXK196545 DNO196545 DDS196545 CTW196545 CKA196545 CAE196545 BQI196545 BGM196545 AWQ196545 AMU196545 ACY196545 TC196545 JG196545 K196546 WVS131009 WLW131009 WCA131009 VSE131009 VII131009 UYM131009 UOQ131009 UEU131009 TUY131009 TLC131009 TBG131009 SRK131009 SHO131009 RXS131009 RNW131009 REA131009 QUE131009 QKI131009 QAM131009 PQQ131009 PGU131009 OWY131009 ONC131009 ODG131009 NTK131009 NJO131009 MZS131009 MPW131009 MGA131009 LWE131009 LMI131009 LCM131009 KSQ131009 KIU131009 JYY131009 JPC131009 JFG131009 IVK131009 ILO131009 IBS131009 HRW131009 HIA131009 GYE131009 GOI131009 GEM131009 FUQ131009 FKU131009 FAY131009 ERC131009 EHG131009 DXK131009 DNO131009 DDS131009 CTW131009 CKA131009 CAE131009 BQI131009 BGM131009 AWQ131009 AMU131009 ACY131009 TC131009 JG131009 K131010 WVS65473 WLW65473 WCA65473 VSE65473 VII65473 UYM65473 UOQ65473 UEU65473 TUY65473 TLC65473 TBG65473 SRK65473 SHO65473 RXS65473 RNW65473 REA65473 QUE65473 QKI65473 QAM65473 PQQ65473 PGU65473 OWY65473 ONC65473 ODG65473 NTK65473 NJO65473 MZS65473 MPW65473 MGA65473 LWE65473 LMI65473 LCM65473 KSQ65473 KIU65473 JYY65473 JPC65473 JFG65473 IVK65473 ILO65473 IBS65473 HRW65473 HIA65473 GYE65473 GOI65473 GEM65473 FUQ65473 FKU65473 FAY65473 ERC65473 EHG65473 DXK65473 DNO65473 DDS65473 CTW65473 CKA65473 CAE65473 BQI65473 BGM65473 AWQ65473 AMU65473 ACY65473 TC65473 JG65473 K65474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xr:uid="{B51DB3EA-F6DB-49FA-9059-C34D5C8A3911}">
      <formula1>$S$97:$S$118</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EAC6-59B0-44FA-ABCE-56B700570EEA}">
  <dimension ref="B1:Y119"/>
  <sheetViews>
    <sheetView showGridLines="0" showRowColHeaders="0" zoomScale="80" zoomScaleNormal="80" workbookViewId="0">
      <selection activeCell="W1" sqref="J1:W1048576"/>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6" width="17.6328125" style="6" hidden="1" customWidth="1"/>
    <col min="17" max="17" width="4.08984375" style="6" hidden="1" customWidth="1"/>
    <col min="18" max="19" width="18.90625" style="7" hidden="1" customWidth="1"/>
    <col min="20" max="20" width="20.453125" style="7" hidden="1" customWidth="1"/>
    <col min="21" max="21" width="17.36328125" style="7" hidden="1" customWidth="1"/>
    <col min="22" max="22" width="4.08984375" style="6" hidden="1" customWidth="1"/>
    <col min="23" max="23" width="153.6328125" style="6" hidden="1" customWidth="1"/>
    <col min="24" max="24" width="13.90625" style="6" customWidth="1"/>
    <col min="25" max="53" width="9.08984375" style="6" customWidth="1"/>
    <col min="54" max="257" width="8.90625" style="6"/>
    <col min="258" max="258" width="25.453125" style="6" customWidth="1"/>
    <col min="259" max="259" width="32.90625" style="6" customWidth="1"/>
    <col min="260" max="260" width="17.36328125" style="6" customWidth="1"/>
    <col min="261" max="261" width="17.08984375" style="6" customWidth="1"/>
    <col min="262" max="262" width="23.90625" style="6" customWidth="1"/>
    <col min="263" max="263" width="25.36328125" style="6" customWidth="1"/>
    <col min="264" max="264" width="19" style="6" customWidth="1"/>
    <col min="265" max="265" width="6.54296875" style="6" customWidth="1"/>
    <col min="266" max="281" width="0" style="6" hidden="1" customWidth="1"/>
    <col min="282" max="513" width="8.90625" style="6"/>
    <col min="514" max="514" width="25.453125" style="6" customWidth="1"/>
    <col min="515" max="515" width="32.90625" style="6" customWidth="1"/>
    <col min="516" max="516" width="17.36328125" style="6" customWidth="1"/>
    <col min="517" max="517" width="17.08984375" style="6" customWidth="1"/>
    <col min="518" max="518" width="23.90625" style="6" customWidth="1"/>
    <col min="519" max="519" width="25.36328125" style="6" customWidth="1"/>
    <col min="520" max="520" width="19" style="6" customWidth="1"/>
    <col min="521" max="521" width="6.54296875" style="6" customWidth="1"/>
    <col min="522" max="537" width="0" style="6" hidden="1" customWidth="1"/>
    <col min="538" max="769" width="8.90625" style="6"/>
    <col min="770" max="770" width="25.453125" style="6" customWidth="1"/>
    <col min="771" max="771" width="32.90625" style="6" customWidth="1"/>
    <col min="772" max="772" width="17.36328125" style="6" customWidth="1"/>
    <col min="773" max="773" width="17.08984375" style="6" customWidth="1"/>
    <col min="774" max="774" width="23.90625" style="6" customWidth="1"/>
    <col min="775" max="775" width="25.36328125" style="6" customWidth="1"/>
    <col min="776" max="776" width="19" style="6" customWidth="1"/>
    <col min="777" max="777" width="6.54296875" style="6" customWidth="1"/>
    <col min="778" max="793" width="0" style="6" hidden="1" customWidth="1"/>
    <col min="794" max="1025" width="8.90625" style="6"/>
    <col min="1026" max="1026" width="25.453125" style="6" customWidth="1"/>
    <col min="1027" max="1027" width="32.90625" style="6" customWidth="1"/>
    <col min="1028" max="1028" width="17.36328125" style="6" customWidth="1"/>
    <col min="1029" max="1029" width="17.08984375" style="6" customWidth="1"/>
    <col min="1030" max="1030" width="23.90625" style="6" customWidth="1"/>
    <col min="1031" max="1031" width="25.36328125" style="6" customWidth="1"/>
    <col min="1032" max="1032" width="19" style="6" customWidth="1"/>
    <col min="1033" max="1033" width="6.54296875" style="6" customWidth="1"/>
    <col min="1034" max="1049" width="0" style="6" hidden="1" customWidth="1"/>
    <col min="1050" max="1281" width="8.90625" style="6"/>
    <col min="1282" max="1282" width="25.453125" style="6" customWidth="1"/>
    <col min="1283" max="1283" width="32.90625" style="6" customWidth="1"/>
    <col min="1284" max="1284" width="17.36328125" style="6" customWidth="1"/>
    <col min="1285" max="1285" width="17.08984375" style="6" customWidth="1"/>
    <col min="1286" max="1286" width="23.90625" style="6" customWidth="1"/>
    <col min="1287" max="1287" width="25.36328125" style="6" customWidth="1"/>
    <col min="1288" max="1288" width="19" style="6" customWidth="1"/>
    <col min="1289" max="1289" width="6.54296875" style="6" customWidth="1"/>
    <col min="1290" max="1305" width="0" style="6" hidden="1" customWidth="1"/>
    <col min="1306" max="1537" width="8.90625" style="6"/>
    <col min="1538" max="1538" width="25.453125" style="6" customWidth="1"/>
    <col min="1539" max="1539" width="32.90625" style="6" customWidth="1"/>
    <col min="1540" max="1540" width="17.36328125" style="6" customWidth="1"/>
    <col min="1541" max="1541" width="17.08984375" style="6" customWidth="1"/>
    <col min="1542" max="1542" width="23.90625" style="6" customWidth="1"/>
    <col min="1543" max="1543" width="25.36328125" style="6" customWidth="1"/>
    <col min="1544" max="1544" width="19" style="6" customWidth="1"/>
    <col min="1545" max="1545" width="6.54296875" style="6" customWidth="1"/>
    <col min="1546" max="1561" width="0" style="6" hidden="1" customWidth="1"/>
    <col min="1562" max="1793" width="8.90625" style="6"/>
    <col min="1794" max="1794" width="25.453125" style="6" customWidth="1"/>
    <col min="1795" max="1795" width="32.90625" style="6" customWidth="1"/>
    <col min="1796" max="1796" width="17.36328125" style="6" customWidth="1"/>
    <col min="1797" max="1797" width="17.08984375" style="6" customWidth="1"/>
    <col min="1798" max="1798" width="23.90625" style="6" customWidth="1"/>
    <col min="1799" max="1799" width="25.36328125" style="6" customWidth="1"/>
    <col min="1800" max="1800" width="19" style="6" customWidth="1"/>
    <col min="1801" max="1801" width="6.54296875" style="6" customWidth="1"/>
    <col min="1802" max="1817" width="0" style="6" hidden="1" customWidth="1"/>
    <col min="1818" max="2049" width="8.90625" style="6"/>
    <col min="2050" max="2050" width="25.453125" style="6" customWidth="1"/>
    <col min="2051" max="2051" width="32.90625" style="6" customWidth="1"/>
    <col min="2052" max="2052" width="17.36328125" style="6" customWidth="1"/>
    <col min="2053" max="2053" width="17.08984375" style="6" customWidth="1"/>
    <col min="2054" max="2054" width="23.90625" style="6" customWidth="1"/>
    <col min="2055" max="2055" width="25.36328125" style="6" customWidth="1"/>
    <col min="2056" max="2056" width="19" style="6" customWidth="1"/>
    <col min="2057" max="2057" width="6.54296875" style="6" customWidth="1"/>
    <col min="2058" max="2073" width="0" style="6" hidden="1" customWidth="1"/>
    <col min="2074" max="2305" width="8.90625" style="6"/>
    <col min="2306" max="2306" width="25.453125" style="6" customWidth="1"/>
    <col min="2307" max="2307" width="32.90625" style="6" customWidth="1"/>
    <col min="2308" max="2308" width="17.36328125" style="6" customWidth="1"/>
    <col min="2309" max="2309" width="17.08984375" style="6" customWidth="1"/>
    <col min="2310" max="2310" width="23.90625" style="6" customWidth="1"/>
    <col min="2311" max="2311" width="25.36328125" style="6" customWidth="1"/>
    <col min="2312" max="2312" width="19" style="6" customWidth="1"/>
    <col min="2313" max="2313" width="6.54296875" style="6" customWidth="1"/>
    <col min="2314" max="2329" width="0" style="6" hidden="1" customWidth="1"/>
    <col min="2330" max="2561" width="8.90625" style="6"/>
    <col min="2562" max="2562" width="25.453125" style="6" customWidth="1"/>
    <col min="2563" max="2563" width="32.90625" style="6" customWidth="1"/>
    <col min="2564" max="2564" width="17.36328125" style="6" customWidth="1"/>
    <col min="2565" max="2565" width="17.08984375" style="6" customWidth="1"/>
    <col min="2566" max="2566" width="23.90625" style="6" customWidth="1"/>
    <col min="2567" max="2567" width="25.36328125" style="6" customWidth="1"/>
    <col min="2568" max="2568" width="19" style="6" customWidth="1"/>
    <col min="2569" max="2569" width="6.54296875" style="6" customWidth="1"/>
    <col min="2570" max="2585" width="0" style="6" hidden="1" customWidth="1"/>
    <col min="2586" max="2817" width="8.90625" style="6"/>
    <col min="2818" max="2818" width="25.453125" style="6" customWidth="1"/>
    <col min="2819" max="2819" width="32.90625" style="6" customWidth="1"/>
    <col min="2820" max="2820" width="17.36328125" style="6" customWidth="1"/>
    <col min="2821" max="2821" width="17.08984375" style="6" customWidth="1"/>
    <col min="2822" max="2822" width="23.90625" style="6" customWidth="1"/>
    <col min="2823" max="2823" width="25.36328125" style="6" customWidth="1"/>
    <col min="2824" max="2824" width="19" style="6" customWidth="1"/>
    <col min="2825" max="2825" width="6.54296875" style="6" customWidth="1"/>
    <col min="2826" max="2841" width="0" style="6" hidden="1" customWidth="1"/>
    <col min="2842" max="3073" width="8.90625" style="6"/>
    <col min="3074" max="3074" width="25.453125" style="6" customWidth="1"/>
    <col min="3075" max="3075" width="32.90625" style="6" customWidth="1"/>
    <col min="3076" max="3076" width="17.36328125" style="6" customWidth="1"/>
    <col min="3077" max="3077" width="17.08984375" style="6" customWidth="1"/>
    <col min="3078" max="3078" width="23.90625" style="6" customWidth="1"/>
    <col min="3079" max="3079" width="25.36328125" style="6" customWidth="1"/>
    <col min="3080" max="3080" width="19" style="6" customWidth="1"/>
    <col min="3081" max="3081" width="6.54296875" style="6" customWidth="1"/>
    <col min="3082" max="3097" width="0" style="6" hidden="1" customWidth="1"/>
    <col min="3098" max="3329" width="8.90625" style="6"/>
    <col min="3330" max="3330" width="25.453125" style="6" customWidth="1"/>
    <col min="3331" max="3331" width="32.90625" style="6" customWidth="1"/>
    <col min="3332" max="3332" width="17.36328125" style="6" customWidth="1"/>
    <col min="3333" max="3333" width="17.08984375" style="6" customWidth="1"/>
    <col min="3334" max="3334" width="23.90625" style="6" customWidth="1"/>
    <col min="3335" max="3335" width="25.36328125" style="6" customWidth="1"/>
    <col min="3336" max="3336" width="19" style="6" customWidth="1"/>
    <col min="3337" max="3337" width="6.54296875" style="6" customWidth="1"/>
    <col min="3338" max="3353" width="0" style="6" hidden="1" customWidth="1"/>
    <col min="3354" max="3585" width="8.90625" style="6"/>
    <col min="3586" max="3586" width="25.453125" style="6" customWidth="1"/>
    <col min="3587" max="3587" width="32.90625" style="6" customWidth="1"/>
    <col min="3588" max="3588" width="17.36328125" style="6" customWidth="1"/>
    <col min="3589" max="3589" width="17.08984375" style="6" customWidth="1"/>
    <col min="3590" max="3590" width="23.90625" style="6" customWidth="1"/>
    <col min="3591" max="3591" width="25.36328125" style="6" customWidth="1"/>
    <col min="3592" max="3592" width="19" style="6" customWidth="1"/>
    <col min="3593" max="3593" width="6.54296875" style="6" customWidth="1"/>
    <col min="3594" max="3609" width="0" style="6" hidden="1" customWidth="1"/>
    <col min="3610" max="3841" width="8.90625" style="6"/>
    <col min="3842" max="3842" width="25.453125" style="6" customWidth="1"/>
    <col min="3843" max="3843" width="32.90625" style="6" customWidth="1"/>
    <col min="3844" max="3844" width="17.36328125" style="6" customWidth="1"/>
    <col min="3845" max="3845" width="17.08984375" style="6" customWidth="1"/>
    <col min="3846" max="3846" width="23.90625" style="6" customWidth="1"/>
    <col min="3847" max="3847" width="25.36328125" style="6" customWidth="1"/>
    <col min="3848" max="3848" width="19" style="6" customWidth="1"/>
    <col min="3849" max="3849" width="6.54296875" style="6" customWidth="1"/>
    <col min="3850" max="3865" width="0" style="6" hidden="1" customWidth="1"/>
    <col min="3866" max="4097" width="8.90625" style="6"/>
    <col min="4098" max="4098" width="25.453125" style="6" customWidth="1"/>
    <col min="4099" max="4099" width="32.90625" style="6" customWidth="1"/>
    <col min="4100" max="4100" width="17.36328125" style="6" customWidth="1"/>
    <col min="4101" max="4101" width="17.08984375" style="6" customWidth="1"/>
    <col min="4102" max="4102" width="23.90625" style="6" customWidth="1"/>
    <col min="4103" max="4103" width="25.36328125" style="6" customWidth="1"/>
    <col min="4104" max="4104" width="19" style="6" customWidth="1"/>
    <col min="4105" max="4105" width="6.54296875" style="6" customWidth="1"/>
    <col min="4106" max="4121" width="0" style="6" hidden="1" customWidth="1"/>
    <col min="4122" max="4353" width="8.90625" style="6"/>
    <col min="4354" max="4354" width="25.453125" style="6" customWidth="1"/>
    <col min="4355" max="4355" width="32.90625" style="6" customWidth="1"/>
    <col min="4356" max="4356" width="17.36328125" style="6" customWidth="1"/>
    <col min="4357" max="4357" width="17.08984375" style="6" customWidth="1"/>
    <col min="4358" max="4358" width="23.90625" style="6" customWidth="1"/>
    <col min="4359" max="4359" width="25.36328125" style="6" customWidth="1"/>
    <col min="4360" max="4360" width="19" style="6" customWidth="1"/>
    <col min="4361" max="4361" width="6.54296875" style="6" customWidth="1"/>
    <col min="4362" max="4377" width="0" style="6" hidden="1" customWidth="1"/>
    <col min="4378" max="4609" width="8.90625" style="6"/>
    <col min="4610" max="4610" width="25.453125" style="6" customWidth="1"/>
    <col min="4611" max="4611" width="32.90625" style="6" customWidth="1"/>
    <col min="4612" max="4612" width="17.36328125" style="6" customWidth="1"/>
    <col min="4613" max="4613" width="17.08984375" style="6" customWidth="1"/>
    <col min="4614" max="4614" width="23.90625" style="6" customWidth="1"/>
    <col min="4615" max="4615" width="25.36328125" style="6" customWidth="1"/>
    <col min="4616" max="4616" width="19" style="6" customWidth="1"/>
    <col min="4617" max="4617" width="6.54296875" style="6" customWidth="1"/>
    <col min="4618" max="4633" width="0" style="6" hidden="1" customWidth="1"/>
    <col min="4634" max="4865" width="8.90625" style="6"/>
    <col min="4866" max="4866" width="25.453125" style="6" customWidth="1"/>
    <col min="4867" max="4867" width="32.90625" style="6" customWidth="1"/>
    <col min="4868" max="4868" width="17.36328125" style="6" customWidth="1"/>
    <col min="4869" max="4869" width="17.08984375" style="6" customWidth="1"/>
    <col min="4870" max="4870" width="23.90625" style="6" customWidth="1"/>
    <col min="4871" max="4871" width="25.36328125" style="6" customWidth="1"/>
    <col min="4872" max="4872" width="19" style="6" customWidth="1"/>
    <col min="4873" max="4873" width="6.54296875" style="6" customWidth="1"/>
    <col min="4874" max="4889" width="0" style="6" hidden="1" customWidth="1"/>
    <col min="4890" max="5121" width="8.90625" style="6"/>
    <col min="5122" max="5122" width="25.453125" style="6" customWidth="1"/>
    <col min="5123" max="5123" width="32.90625" style="6" customWidth="1"/>
    <col min="5124" max="5124" width="17.36328125" style="6" customWidth="1"/>
    <col min="5125" max="5125" width="17.08984375" style="6" customWidth="1"/>
    <col min="5126" max="5126" width="23.90625" style="6" customWidth="1"/>
    <col min="5127" max="5127" width="25.36328125" style="6" customWidth="1"/>
    <col min="5128" max="5128" width="19" style="6" customWidth="1"/>
    <col min="5129" max="5129" width="6.54296875" style="6" customWidth="1"/>
    <col min="5130" max="5145" width="0" style="6" hidden="1" customWidth="1"/>
    <col min="5146" max="5377" width="8.90625" style="6"/>
    <col min="5378" max="5378" width="25.453125" style="6" customWidth="1"/>
    <col min="5379" max="5379" width="32.90625" style="6" customWidth="1"/>
    <col min="5380" max="5380" width="17.36328125" style="6" customWidth="1"/>
    <col min="5381" max="5381" width="17.08984375" style="6" customWidth="1"/>
    <col min="5382" max="5382" width="23.90625" style="6" customWidth="1"/>
    <col min="5383" max="5383" width="25.36328125" style="6" customWidth="1"/>
    <col min="5384" max="5384" width="19" style="6" customWidth="1"/>
    <col min="5385" max="5385" width="6.54296875" style="6" customWidth="1"/>
    <col min="5386" max="5401" width="0" style="6" hidden="1" customWidth="1"/>
    <col min="5402" max="5633" width="8.90625" style="6"/>
    <col min="5634" max="5634" width="25.453125" style="6" customWidth="1"/>
    <col min="5635" max="5635" width="32.90625" style="6" customWidth="1"/>
    <col min="5636" max="5636" width="17.36328125" style="6" customWidth="1"/>
    <col min="5637" max="5637" width="17.08984375" style="6" customWidth="1"/>
    <col min="5638" max="5638" width="23.90625" style="6" customWidth="1"/>
    <col min="5639" max="5639" width="25.36328125" style="6" customWidth="1"/>
    <col min="5640" max="5640" width="19" style="6" customWidth="1"/>
    <col min="5641" max="5641" width="6.54296875" style="6" customWidth="1"/>
    <col min="5642" max="5657" width="0" style="6" hidden="1" customWidth="1"/>
    <col min="5658" max="5889" width="8.90625" style="6"/>
    <col min="5890" max="5890" width="25.453125" style="6" customWidth="1"/>
    <col min="5891" max="5891" width="32.90625" style="6" customWidth="1"/>
    <col min="5892" max="5892" width="17.36328125" style="6" customWidth="1"/>
    <col min="5893" max="5893" width="17.08984375" style="6" customWidth="1"/>
    <col min="5894" max="5894" width="23.90625" style="6" customWidth="1"/>
    <col min="5895" max="5895" width="25.36328125" style="6" customWidth="1"/>
    <col min="5896" max="5896" width="19" style="6" customWidth="1"/>
    <col min="5897" max="5897" width="6.54296875" style="6" customWidth="1"/>
    <col min="5898" max="5913" width="0" style="6" hidden="1" customWidth="1"/>
    <col min="5914" max="6145" width="8.90625" style="6"/>
    <col min="6146" max="6146" width="25.453125" style="6" customWidth="1"/>
    <col min="6147" max="6147" width="32.90625" style="6" customWidth="1"/>
    <col min="6148" max="6148" width="17.36328125" style="6" customWidth="1"/>
    <col min="6149" max="6149" width="17.08984375" style="6" customWidth="1"/>
    <col min="6150" max="6150" width="23.90625" style="6" customWidth="1"/>
    <col min="6151" max="6151" width="25.36328125" style="6" customWidth="1"/>
    <col min="6152" max="6152" width="19" style="6" customWidth="1"/>
    <col min="6153" max="6153" width="6.54296875" style="6" customWidth="1"/>
    <col min="6154" max="6169" width="0" style="6" hidden="1" customWidth="1"/>
    <col min="6170" max="6401" width="8.90625" style="6"/>
    <col min="6402" max="6402" width="25.453125" style="6" customWidth="1"/>
    <col min="6403" max="6403" width="32.90625" style="6" customWidth="1"/>
    <col min="6404" max="6404" width="17.36328125" style="6" customWidth="1"/>
    <col min="6405" max="6405" width="17.08984375" style="6" customWidth="1"/>
    <col min="6406" max="6406" width="23.90625" style="6" customWidth="1"/>
    <col min="6407" max="6407" width="25.36328125" style="6" customWidth="1"/>
    <col min="6408" max="6408" width="19" style="6" customWidth="1"/>
    <col min="6409" max="6409" width="6.54296875" style="6" customWidth="1"/>
    <col min="6410" max="6425" width="0" style="6" hidden="1" customWidth="1"/>
    <col min="6426" max="6657" width="8.90625" style="6"/>
    <col min="6658" max="6658" width="25.453125" style="6" customWidth="1"/>
    <col min="6659" max="6659" width="32.90625" style="6" customWidth="1"/>
    <col min="6660" max="6660" width="17.36328125" style="6" customWidth="1"/>
    <col min="6661" max="6661" width="17.08984375" style="6" customWidth="1"/>
    <col min="6662" max="6662" width="23.90625" style="6" customWidth="1"/>
    <col min="6663" max="6663" width="25.36328125" style="6" customWidth="1"/>
    <col min="6664" max="6664" width="19" style="6" customWidth="1"/>
    <col min="6665" max="6665" width="6.54296875" style="6" customWidth="1"/>
    <col min="6666" max="6681" width="0" style="6" hidden="1" customWidth="1"/>
    <col min="6682" max="6913" width="8.90625" style="6"/>
    <col min="6914" max="6914" width="25.453125" style="6" customWidth="1"/>
    <col min="6915" max="6915" width="32.90625" style="6" customWidth="1"/>
    <col min="6916" max="6916" width="17.36328125" style="6" customWidth="1"/>
    <col min="6917" max="6917" width="17.08984375" style="6" customWidth="1"/>
    <col min="6918" max="6918" width="23.90625" style="6" customWidth="1"/>
    <col min="6919" max="6919" width="25.36328125" style="6" customWidth="1"/>
    <col min="6920" max="6920" width="19" style="6" customWidth="1"/>
    <col min="6921" max="6921" width="6.54296875" style="6" customWidth="1"/>
    <col min="6922" max="6937" width="0" style="6" hidden="1" customWidth="1"/>
    <col min="6938" max="7169" width="8.90625" style="6"/>
    <col min="7170" max="7170" width="25.453125" style="6" customWidth="1"/>
    <col min="7171" max="7171" width="32.90625" style="6" customWidth="1"/>
    <col min="7172" max="7172" width="17.36328125" style="6" customWidth="1"/>
    <col min="7173" max="7173" width="17.08984375" style="6" customWidth="1"/>
    <col min="7174" max="7174" width="23.90625" style="6" customWidth="1"/>
    <col min="7175" max="7175" width="25.36328125" style="6" customWidth="1"/>
    <col min="7176" max="7176" width="19" style="6" customWidth="1"/>
    <col min="7177" max="7177" width="6.54296875" style="6" customWidth="1"/>
    <col min="7178" max="7193" width="0" style="6" hidden="1" customWidth="1"/>
    <col min="7194" max="7425" width="8.90625" style="6"/>
    <col min="7426" max="7426" width="25.453125" style="6" customWidth="1"/>
    <col min="7427" max="7427" width="32.90625" style="6" customWidth="1"/>
    <col min="7428" max="7428" width="17.36328125" style="6" customWidth="1"/>
    <col min="7429" max="7429" width="17.08984375" style="6" customWidth="1"/>
    <col min="7430" max="7430" width="23.90625" style="6" customWidth="1"/>
    <col min="7431" max="7431" width="25.36328125" style="6" customWidth="1"/>
    <col min="7432" max="7432" width="19" style="6" customWidth="1"/>
    <col min="7433" max="7433" width="6.54296875" style="6" customWidth="1"/>
    <col min="7434" max="7449" width="0" style="6" hidden="1" customWidth="1"/>
    <col min="7450" max="7681" width="8.90625" style="6"/>
    <col min="7682" max="7682" width="25.453125" style="6" customWidth="1"/>
    <col min="7683" max="7683" width="32.90625" style="6" customWidth="1"/>
    <col min="7684" max="7684" width="17.36328125" style="6" customWidth="1"/>
    <col min="7685" max="7685" width="17.08984375" style="6" customWidth="1"/>
    <col min="7686" max="7686" width="23.90625" style="6" customWidth="1"/>
    <col min="7687" max="7687" width="25.36328125" style="6" customWidth="1"/>
    <col min="7688" max="7688" width="19" style="6" customWidth="1"/>
    <col min="7689" max="7689" width="6.54296875" style="6" customWidth="1"/>
    <col min="7690" max="7705" width="0" style="6" hidden="1" customWidth="1"/>
    <col min="7706" max="7937" width="8.90625" style="6"/>
    <col min="7938" max="7938" width="25.453125" style="6" customWidth="1"/>
    <col min="7939" max="7939" width="32.90625" style="6" customWidth="1"/>
    <col min="7940" max="7940" width="17.36328125" style="6" customWidth="1"/>
    <col min="7941" max="7941" width="17.08984375" style="6" customWidth="1"/>
    <col min="7942" max="7942" width="23.90625" style="6" customWidth="1"/>
    <col min="7943" max="7943" width="25.36328125" style="6" customWidth="1"/>
    <col min="7944" max="7944" width="19" style="6" customWidth="1"/>
    <col min="7945" max="7945" width="6.54296875" style="6" customWidth="1"/>
    <col min="7946" max="7961" width="0" style="6" hidden="1" customWidth="1"/>
    <col min="7962" max="8193" width="8.90625" style="6"/>
    <col min="8194" max="8194" width="25.453125" style="6" customWidth="1"/>
    <col min="8195" max="8195" width="32.90625" style="6" customWidth="1"/>
    <col min="8196" max="8196" width="17.36328125" style="6" customWidth="1"/>
    <col min="8197" max="8197" width="17.08984375" style="6" customWidth="1"/>
    <col min="8198" max="8198" width="23.90625" style="6" customWidth="1"/>
    <col min="8199" max="8199" width="25.36328125" style="6" customWidth="1"/>
    <col min="8200" max="8200" width="19" style="6" customWidth="1"/>
    <col min="8201" max="8201" width="6.54296875" style="6" customWidth="1"/>
    <col min="8202" max="8217" width="0" style="6" hidden="1" customWidth="1"/>
    <col min="8218" max="8449" width="8.90625" style="6"/>
    <col min="8450" max="8450" width="25.453125" style="6" customWidth="1"/>
    <col min="8451" max="8451" width="32.90625" style="6" customWidth="1"/>
    <col min="8452" max="8452" width="17.36328125" style="6" customWidth="1"/>
    <col min="8453" max="8453" width="17.08984375" style="6" customWidth="1"/>
    <col min="8454" max="8454" width="23.90625" style="6" customWidth="1"/>
    <col min="8455" max="8455" width="25.36328125" style="6" customWidth="1"/>
    <col min="8456" max="8456" width="19" style="6" customWidth="1"/>
    <col min="8457" max="8457" width="6.54296875" style="6" customWidth="1"/>
    <col min="8458" max="8473" width="0" style="6" hidden="1" customWidth="1"/>
    <col min="8474" max="8705" width="8.90625" style="6"/>
    <col min="8706" max="8706" width="25.453125" style="6" customWidth="1"/>
    <col min="8707" max="8707" width="32.90625" style="6" customWidth="1"/>
    <col min="8708" max="8708" width="17.36328125" style="6" customWidth="1"/>
    <col min="8709" max="8709" width="17.08984375" style="6" customWidth="1"/>
    <col min="8710" max="8710" width="23.90625" style="6" customWidth="1"/>
    <col min="8711" max="8711" width="25.36328125" style="6" customWidth="1"/>
    <col min="8712" max="8712" width="19" style="6" customWidth="1"/>
    <col min="8713" max="8713" width="6.54296875" style="6" customWidth="1"/>
    <col min="8714" max="8729" width="0" style="6" hidden="1" customWidth="1"/>
    <col min="8730" max="8961" width="8.90625" style="6"/>
    <col min="8962" max="8962" width="25.453125" style="6" customWidth="1"/>
    <col min="8963" max="8963" width="32.90625" style="6" customWidth="1"/>
    <col min="8964" max="8964" width="17.36328125" style="6" customWidth="1"/>
    <col min="8965" max="8965" width="17.08984375" style="6" customWidth="1"/>
    <col min="8966" max="8966" width="23.90625" style="6" customWidth="1"/>
    <col min="8967" max="8967" width="25.36328125" style="6" customWidth="1"/>
    <col min="8968" max="8968" width="19" style="6" customWidth="1"/>
    <col min="8969" max="8969" width="6.54296875" style="6" customWidth="1"/>
    <col min="8970" max="8985" width="0" style="6" hidden="1" customWidth="1"/>
    <col min="8986" max="9217" width="8.90625" style="6"/>
    <col min="9218" max="9218" width="25.453125" style="6" customWidth="1"/>
    <col min="9219" max="9219" width="32.90625" style="6" customWidth="1"/>
    <col min="9220" max="9220" width="17.36328125" style="6" customWidth="1"/>
    <col min="9221" max="9221" width="17.08984375" style="6" customWidth="1"/>
    <col min="9222" max="9222" width="23.90625" style="6" customWidth="1"/>
    <col min="9223" max="9223" width="25.36328125" style="6" customWidth="1"/>
    <col min="9224" max="9224" width="19" style="6" customWidth="1"/>
    <col min="9225" max="9225" width="6.54296875" style="6" customWidth="1"/>
    <col min="9226" max="9241" width="0" style="6" hidden="1" customWidth="1"/>
    <col min="9242" max="9473" width="8.90625" style="6"/>
    <col min="9474" max="9474" width="25.453125" style="6" customWidth="1"/>
    <col min="9475" max="9475" width="32.90625" style="6" customWidth="1"/>
    <col min="9476" max="9476" width="17.36328125" style="6" customWidth="1"/>
    <col min="9477" max="9477" width="17.08984375" style="6" customWidth="1"/>
    <col min="9478" max="9478" width="23.90625" style="6" customWidth="1"/>
    <col min="9479" max="9479" width="25.36328125" style="6" customWidth="1"/>
    <col min="9480" max="9480" width="19" style="6" customWidth="1"/>
    <col min="9481" max="9481" width="6.54296875" style="6" customWidth="1"/>
    <col min="9482" max="9497" width="0" style="6" hidden="1" customWidth="1"/>
    <col min="9498" max="9729" width="8.90625" style="6"/>
    <col min="9730" max="9730" width="25.453125" style="6" customWidth="1"/>
    <col min="9731" max="9731" width="32.90625" style="6" customWidth="1"/>
    <col min="9732" max="9732" width="17.36328125" style="6" customWidth="1"/>
    <col min="9733" max="9733" width="17.08984375" style="6" customWidth="1"/>
    <col min="9734" max="9734" width="23.90625" style="6" customWidth="1"/>
    <col min="9735" max="9735" width="25.36328125" style="6" customWidth="1"/>
    <col min="9736" max="9736" width="19" style="6" customWidth="1"/>
    <col min="9737" max="9737" width="6.54296875" style="6" customWidth="1"/>
    <col min="9738" max="9753" width="0" style="6" hidden="1" customWidth="1"/>
    <col min="9754" max="9985" width="8.90625" style="6"/>
    <col min="9986" max="9986" width="25.453125" style="6" customWidth="1"/>
    <col min="9987" max="9987" width="32.90625" style="6" customWidth="1"/>
    <col min="9988" max="9988" width="17.36328125" style="6" customWidth="1"/>
    <col min="9989" max="9989" width="17.08984375" style="6" customWidth="1"/>
    <col min="9990" max="9990" width="23.90625" style="6" customWidth="1"/>
    <col min="9991" max="9991" width="25.36328125" style="6" customWidth="1"/>
    <col min="9992" max="9992" width="19" style="6" customWidth="1"/>
    <col min="9993" max="9993" width="6.54296875" style="6" customWidth="1"/>
    <col min="9994" max="10009" width="0" style="6" hidden="1" customWidth="1"/>
    <col min="10010" max="10241" width="8.90625" style="6"/>
    <col min="10242" max="10242" width="25.453125" style="6" customWidth="1"/>
    <col min="10243" max="10243" width="32.90625" style="6" customWidth="1"/>
    <col min="10244" max="10244" width="17.36328125" style="6" customWidth="1"/>
    <col min="10245" max="10245" width="17.08984375" style="6" customWidth="1"/>
    <col min="10246" max="10246" width="23.90625" style="6" customWidth="1"/>
    <col min="10247" max="10247" width="25.36328125" style="6" customWidth="1"/>
    <col min="10248" max="10248" width="19" style="6" customWidth="1"/>
    <col min="10249" max="10249" width="6.54296875" style="6" customWidth="1"/>
    <col min="10250" max="10265" width="0" style="6" hidden="1" customWidth="1"/>
    <col min="10266" max="10497" width="8.90625" style="6"/>
    <col min="10498" max="10498" width="25.453125" style="6" customWidth="1"/>
    <col min="10499" max="10499" width="32.90625" style="6" customWidth="1"/>
    <col min="10500" max="10500" width="17.36328125" style="6" customWidth="1"/>
    <col min="10501" max="10501" width="17.08984375" style="6" customWidth="1"/>
    <col min="10502" max="10502" width="23.90625" style="6" customWidth="1"/>
    <col min="10503" max="10503" width="25.36328125" style="6" customWidth="1"/>
    <col min="10504" max="10504" width="19" style="6" customWidth="1"/>
    <col min="10505" max="10505" width="6.54296875" style="6" customWidth="1"/>
    <col min="10506" max="10521" width="0" style="6" hidden="1" customWidth="1"/>
    <col min="10522" max="10753" width="8.90625" style="6"/>
    <col min="10754" max="10754" width="25.453125" style="6" customWidth="1"/>
    <col min="10755" max="10755" width="32.90625" style="6" customWidth="1"/>
    <col min="10756" max="10756" width="17.36328125" style="6" customWidth="1"/>
    <col min="10757" max="10757" width="17.08984375" style="6" customWidth="1"/>
    <col min="10758" max="10758" width="23.90625" style="6" customWidth="1"/>
    <col min="10759" max="10759" width="25.36328125" style="6" customWidth="1"/>
    <col min="10760" max="10760" width="19" style="6" customWidth="1"/>
    <col min="10761" max="10761" width="6.54296875" style="6" customWidth="1"/>
    <col min="10762" max="10777" width="0" style="6" hidden="1" customWidth="1"/>
    <col min="10778" max="11009" width="8.90625" style="6"/>
    <col min="11010" max="11010" width="25.453125" style="6" customWidth="1"/>
    <col min="11011" max="11011" width="32.90625" style="6" customWidth="1"/>
    <col min="11012" max="11012" width="17.36328125" style="6" customWidth="1"/>
    <col min="11013" max="11013" width="17.08984375" style="6" customWidth="1"/>
    <col min="11014" max="11014" width="23.90625" style="6" customWidth="1"/>
    <col min="11015" max="11015" width="25.36328125" style="6" customWidth="1"/>
    <col min="11016" max="11016" width="19" style="6" customWidth="1"/>
    <col min="11017" max="11017" width="6.54296875" style="6" customWidth="1"/>
    <col min="11018" max="11033" width="0" style="6" hidden="1" customWidth="1"/>
    <col min="11034" max="11265" width="8.90625" style="6"/>
    <col min="11266" max="11266" width="25.453125" style="6" customWidth="1"/>
    <col min="11267" max="11267" width="32.90625" style="6" customWidth="1"/>
    <col min="11268" max="11268" width="17.36328125" style="6" customWidth="1"/>
    <col min="11269" max="11269" width="17.08984375" style="6" customWidth="1"/>
    <col min="11270" max="11270" width="23.90625" style="6" customWidth="1"/>
    <col min="11271" max="11271" width="25.36328125" style="6" customWidth="1"/>
    <col min="11272" max="11272" width="19" style="6" customWidth="1"/>
    <col min="11273" max="11273" width="6.54296875" style="6" customWidth="1"/>
    <col min="11274" max="11289" width="0" style="6" hidden="1" customWidth="1"/>
    <col min="11290" max="11521" width="8.90625" style="6"/>
    <col min="11522" max="11522" width="25.453125" style="6" customWidth="1"/>
    <col min="11523" max="11523" width="32.90625" style="6" customWidth="1"/>
    <col min="11524" max="11524" width="17.36328125" style="6" customWidth="1"/>
    <col min="11525" max="11525" width="17.08984375" style="6" customWidth="1"/>
    <col min="11526" max="11526" width="23.90625" style="6" customWidth="1"/>
    <col min="11527" max="11527" width="25.36328125" style="6" customWidth="1"/>
    <col min="11528" max="11528" width="19" style="6" customWidth="1"/>
    <col min="11529" max="11529" width="6.54296875" style="6" customWidth="1"/>
    <col min="11530" max="11545" width="0" style="6" hidden="1" customWidth="1"/>
    <col min="11546" max="11777" width="8.90625" style="6"/>
    <col min="11778" max="11778" width="25.453125" style="6" customWidth="1"/>
    <col min="11779" max="11779" width="32.90625" style="6" customWidth="1"/>
    <col min="11780" max="11780" width="17.36328125" style="6" customWidth="1"/>
    <col min="11781" max="11781" width="17.08984375" style="6" customWidth="1"/>
    <col min="11782" max="11782" width="23.90625" style="6" customWidth="1"/>
    <col min="11783" max="11783" width="25.36328125" style="6" customWidth="1"/>
    <col min="11784" max="11784" width="19" style="6" customWidth="1"/>
    <col min="11785" max="11785" width="6.54296875" style="6" customWidth="1"/>
    <col min="11786" max="11801" width="0" style="6" hidden="1" customWidth="1"/>
    <col min="11802" max="12033" width="8.90625" style="6"/>
    <col min="12034" max="12034" width="25.453125" style="6" customWidth="1"/>
    <col min="12035" max="12035" width="32.90625" style="6" customWidth="1"/>
    <col min="12036" max="12036" width="17.36328125" style="6" customWidth="1"/>
    <col min="12037" max="12037" width="17.08984375" style="6" customWidth="1"/>
    <col min="12038" max="12038" width="23.90625" style="6" customWidth="1"/>
    <col min="12039" max="12039" width="25.36328125" style="6" customWidth="1"/>
    <col min="12040" max="12040" width="19" style="6" customWidth="1"/>
    <col min="12041" max="12041" width="6.54296875" style="6" customWidth="1"/>
    <col min="12042" max="12057" width="0" style="6" hidden="1" customWidth="1"/>
    <col min="12058" max="12289" width="8.90625" style="6"/>
    <col min="12290" max="12290" width="25.453125" style="6" customWidth="1"/>
    <col min="12291" max="12291" width="32.90625" style="6" customWidth="1"/>
    <col min="12292" max="12292" width="17.36328125" style="6" customWidth="1"/>
    <col min="12293" max="12293" width="17.08984375" style="6" customWidth="1"/>
    <col min="12294" max="12294" width="23.90625" style="6" customWidth="1"/>
    <col min="12295" max="12295" width="25.36328125" style="6" customWidth="1"/>
    <col min="12296" max="12296" width="19" style="6" customWidth="1"/>
    <col min="12297" max="12297" width="6.54296875" style="6" customWidth="1"/>
    <col min="12298" max="12313" width="0" style="6" hidden="1" customWidth="1"/>
    <col min="12314" max="12545" width="8.90625" style="6"/>
    <col min="12546" max="12546" width="25.453125" style="6" customWidth="1"/>
    <col min="12547" max="12547" width="32.90625" style="6" customWidth="1"/>
    <col min="12548" max="12548" width="17.36328125" style="6" customWidth="1"/>
    <col min="12549" max="12549" width="17.08984375" style="6" customWidth="1"/>
    <col min="12550" max="12550" width="23.90625" style="6" customWidth="1"/>
    <col min="12551" max="12551" width="25.36328125" style="6" customWidth="1"/>
    <col min="12552" max="12552" width="19" style="6" customWidth="1"/>
    <col min="12553" max="12553" width="6.54296875" style="6" customWidth="1"/>
    <col min="12554" max="12569" width="0" style="6" hidden="1" customWidth="1"/>
    <col min="12570" max="12801" width="8.90625" style="6"/>
    <col min="12802" max="12802" width="25.453125" style="6" customWidth="1"/>
    <col min="12803" max="12803" width="32.90625" style="6" customWidth="1"/>
    <col min="12804" max="12804" width="17.36328125" style="6" customWidth="1"/>
    <col min="12805" max="12805" width="17.08984375" style="6" customWidth="1"/>
    <col min="12806" max="12806" width="23.90625" style="6" customWidth="1"/>
    <col min="12807" max="12807" width="25.36328125" style="6" customWidth="1"/>
    <col min="12808" max="12808" width="19" style="6" customWidth="1"/>
    <col min="12809" max="12809" width="6.54296875" style="6" customWidth="1"/>
    <col min="12810" max="12825" width="0" style="6" hidden="1" customWidth="1"/>
    <col min="12826" max="13057" width="8.90625" style="6"/>
    <col min="13058" max="13058" width="25.453125" style="6" customWidth="1"/>
    <col min="13059" max="13059" width="32.90625" style="6" customWidth="1"/>
    <col min="13060" max="13060" width="17.36328125" style="6" customWidth="1"/>
    <col min="13061" max="13061" width="17.08984375" style="6" customWidth="1"/>
    <col min="13062" max="13062" width="23.90625" style="6" customWidth="1"/>
    <col min="13063" max="13063" width="25.36328125" style="6" customWidth="1"/>
    <col min="13064" max="13064" width="19" style="6" customWidth="1"/>
    <col min="13065" max="13065" width="6.54296875" style="6" customWidth="1"/>
    <col min="13066" max="13081" width="0" style="6" hidden="1" customWidth="1"/>
    <col min="13082" max="13313" width="8.90625" style="6"/>
    <col min="13314" max="13314" width="25.453125" style="6" customWidth="1"/>
    <col min="13315" max="13315" width="32.90625" style="6" customWidth="1"/>
    <col min="13316" max="13316" width="17.36328125" style="6" customWidth="1"/>
    <col min="13317" max="13317" width="17.08984375" style="6" customWidth="1"/>
    <col min="13318" max="13318" width="23.90625" style="6" customWidth="1"/>
    <col min="13319" max="13319" width="25.36328125" style="6" customWidth="1"/>
    <col min="13320" max="13320" width="19" style="6" customWidth="1"/>
    <col min="13321" max="13321" width="6.54296875" style="6" customWidth="1"/>
    <col min="13322" max="13337" width="0" style="6" hidden="1" customWidth="1"/>
    <col min="13338" max="13569" width="8.90625" style="6"/>
    <col min="13570" max="13570" width="25.453125" style="6" customWidth="1"/>
    <col min="13571" max="13571" width="32.90625" style="6" customWidth="1"/>
    <col min="13572" max="13572" width="17.36328125" style="6" customWidth="1"/>
    <col min="13573" max="13573" width="17.08984375" style="6" customWidth="1"/>
    <col min="13574" max="13574" width="23.90625" style="6" customWidth="1"/>
    <col min="13575" max="13575" width="25.36328125" style="6" customWidth="1"/>
    <col min="13576" max="13576" width="19" style="6" customWidth="1"/>
    <col min="13577" max="13577" width="6.54296875" style="6" customWidth="1"/>
    <col min="13578" max="13593" width="0" style="6" hidden="1" customWidth="1"/>
    <col min="13594" max="13825" width="8.90625" style="6"/>
    <col min="13826" max="13826" width="25.453125" style="6" customWidth="1"/>
    <col min="13827" max="13827" width="32.90625" style="6" customWidth="1"/>
    <col min="13828" max="13828" width="17.36328125" style="6" customWidth="1"/>
    <col min="13829" max="13829" width="17.08984375" style="6" customWidth="1"/>
    <col min="13830" max="13830" width="23.90625" style="6" customWidth="1"/>
    <col min="13831" max="13831" width="25.36328125" style="6" customWidth="1"/>
    <col min="13832" max="13832" width="19" style="6" customWidth="1"/>
    <col min="13833" max="13833" width="6.54296875" style="6" customWidth="1"/>
    <col min="13834" max="13849" width="0" style="6" hidden="1" customWidth="1"/>
    <col min="13850" max="14081" width="8.90625" style="6"/>
    <col min="14082" max="14082" width="25.453125" style="6" customWidth="1"/>
    <col min="14083" max="14083" width="32.90625" style="6" customWidth="1"/>
    <col min="14084" max="14084" width="17.36328125" style="6" customWidth="1"/>
    <col min="14085" max="14085" width="17.08984375" style="6" customWidth="1"/>
    <col min="14086" max="14086" width="23.90625" style="6" customWidth="1"/>
    <col min="14087" max="14087" width="25.36328125" style="6" customWidth="1"/>
    <col min="14088" max="14088" width="19" style="6" customWidth="1"/>
    <col min="14089" max="14089" width="6.54296875" style="6" customWidth="1"/>
    <col min="14090" max="14105" width="0" style="6" hidden="1" customWidth="1"/>
    <col min="14106" max="14337" width="8.90625" style="6"/>
    <col min="14338" max="14338" width="25.453125" style="6" customWidth="1"/>
    <col min="14339" max="14339" width="32.90625" style="6" customWidth="1"/>
    <col min="14340" max="14340" width="17.36328125" style="6" customWidth="1"/>
    <col min="14341" max="14341" width="17.08984375" style="6" customWidth="1"/>
    <col min="14342" max="14342" width="23.90625" style="6" customWidth="1"/>
    <col min="14343" max="14343" width="25.36328125" style="6" customWidth="1"/>
    <col min="14344" max="14344" width="19" style="6" customWidth="1"/>
    <col min="14345" max="14345" width="6.54296875" style="6" customWidth="1"/>
    <col min="14346" max="14361" width="0" style="6" hidden="1" customWidth="1"/>
    <col min="14362" max="14593" width="8.90625" style="6"/>
    <col min="14594" max="14594" width="25.453125" style="6" customWidth="1"/>
    <col min="14595" max="14595" width="32.90625" style="6" customWidth="1"/>
    <col min="14596" max="14596" width="17.36328125" style="6" customWidth="1"/>
    <col min="14597" max="14597" width="17.08984375" style="6" customWidth="1"/>
    <col min="14598" max="14598" width="23.90625" style="6" customWidth="1"/>
    <col min="14599" max="14599" width="25.36328125" style="6" customWidth="1"/>
    <col min="14600" max="14600" width="19" style="6" customWidth="1"/>
    <col min="14601" max="14601" width="6.54296875" style="6" customWidth="1"/>
    <col min="14602" max="14617" width="0" style="6" hidden="1" customWidth="1"/>
    <col min="14618" max="14849" width="8.90625" style="6"/>
    <col min="14850" max="14850" width="25.453125" style="6" customWidth="1"/>
    <col min="14851" max="14851" width="32.90625" style="6" customWidth="1"/>
    <col min="14852" max="14852" width="17.36328125" style="6" customWidth="1"/>
    <col min="14853" max="14853" width="17.08984375" style="6" customWidth="1"/>
    <col min="14854" max="14854" width="23.90625" style="6" customWidth="1"/>
    <col min="14855" max="14855" width="25.36328125" style="6" customWidth="1"/>
    <col min="14856" max="14856" width="19" style="6" customWidth="1"/>
    <col min="14857" max="14857" width="6.54296875" style="6" customWidth="1"/>
    <col min="14858" max="14873" width="0" style="6" hidden="1" customWidth="1"/>
    <col min="14874" max="15105" width="8.90625" style="6"/>
    <col min="15106" max="15106" width="25.453125" style="6" customWidth="1"/>
    <col min="15107" max="15107" width="32.90625" style="6" customWidth="1"/>
    <col min="15108" max="15108" width="17.36328125" style="6" customWidth="1"/>
    <col min="15109" max="15109" width="17.08984375" style="6" customWidth="1"/>
    <col min="15110" max="15110" width="23.90625" style="6" customWidth="1"/>
    <col min="15111" max="15111" width="25.36328125" style="6" customWidth="1"/>
    <col min="15112" max="15112" width="19" style="6" customWidth="1"/>
    <col min="15113" max="15113" width="6.54296875" style="6" customWidth="1"/>
    <col min="15114" max="15129" width="0" style="6" hidden="1" customWidth="1"/>
    <col min="15130" max="15361" width="8.90625" style="6"/>
    <col min="15362" max="15362" width="25.453125" style="6" customWidth="1"/>
    <col min="15363" max="15363" width="32.90625" style="6" customWidth="1"/>
    <col min="15364" max="15364" width="17.36328125" style="6" customWidth="1"/>
    <col min="15365" max="15365" width="17.08984375" style="6" customWidth="1"/>
    <col min="15366" max="15366" width="23.90625" style="6" customWidth="1"/>
    <col min="15367" max="15367" width="25.36328125" style="6" customWidth="1"/>
    <col min="15368" max="15368" width="19" style="6" customWidth="1"/>
    <col min="15369" max="15369" width="6.54296875" style="6" customWidth="1"/>
    <col min="15370" max="15385" width="0" style="6" hidden="1" customWidth="1"/>
    <col min="15386" max="15617" width="8.90625" style="6"/>
    <col min="15618" max="15618" width="25.453125" style="6" customWidth="1"/>
    <col min="15619" max="15619" width="32.90625" style="6" customWidth="1"/>
    <col min="15620" max="15620" width="17.36328125" style="6" customWidth="1"/>
    <col min="15621" max="15621" width="17.08984375" style="6" customWidth="1"/>
    <col min="15622" max="15622" width="23.90625" style="6" customWidth="1"/>
    <col min="15623" max="15623" width="25.36328125" style="6" customWidth="1"/>
    <col min="15624" max="15624" width="19" style="6" customWidth="1"/>
    <col min="15625" max="15625" width="6.54296875" style="6" customWidth="1"/>
    <col min="15626" max="15641" width="0" style="6" hidden="1" customWidth="1"/>
    <col min="15642" max="15873" width="8.90625" style="6"/>
    <col min="15874" max="15874" width="25.453125" style="6" customWidth="1"/>
    <col min="15875" max="15875" width="32.90625" style="6" customWidth="1"/>
    <col min="15876" max="15876" width="17.36328125" style="6" customWidth="1"/>
    <col min="15877" max="15877" width="17.08984375" style="6" customWidth="1"/>
    <col min="15878" max="15878" width="23.90625" style="6" customWidth="1"/>
    <col min="15879" max="15879" width="25.36328125" style="6" customWidth="1"/>
    <col min="15880" max="15880" width="19" style="6" customWidth="1"/>
    <col min="15881" max="15881" width="6.54296875" style="6" customWidth="1"/>
    <col min="15882" max="15897" width="0" style="6" hidden="1" customWidth="1"/>
    <col min="15898" max="16129" width="8.90625" style="6"/>
    <col min="16130" max="16130" width="25.453125" style="6" customWidth="1"/>
    <col min="16131" max="16131" width="32.90625" style="6" customWidth="1"/>
    <col min="16132" max="16132" width="17.36328125" style="6" customWidth="1"/>
    <col min="16133" max="16133" width="17.08984375" style="6" customWidth="1"/>
    <col min="16134" max="16134" width="23.90625" style="6" customWidth="1"/>
    <col min="16135" max="16135" width="25.36328125" style="6" customWidth="1"/>
    <col min="16136" max="16136" width="19" style="6" customWidth="1"/>
    <col min="16137" max="16137" width="6.54296875" style="6" customWidth="1"/>
    <col min="16138" max="16153" width="0" style="6" hidden="1" customWidth="1"/>
    <col min="16154" max="16384" width="8.90625" style="6"/>
  </cols>
  <sheetData>
    <row r="1" spans="2:25" ht="42.75" customHeight="1" thickBot="1" x14ac:dyDescent="0.3">
      <c r="B1" s="386" t="s">
        <v>0</v>
      </c>
      <c r="C1" s="387"/>
      <c r="D1" s="387"/>
      <c r="E1" s="1" t="s">
        <v>1</v>
      </c>
      <c r="F1" s="2" t="str">
        <f>K98</f>
        <v>August</v>
      </c>
      <c r="G1" s="2">
        <f>K97</f>
        <v>2019</v>
      </c>
      <c r="H1" s="3"/>
      <c r="I1" s="4"/>
      <c r="J1" s="129"/>
      <c r="K1" s="129"/>
      <c r="L1" s="129"/>
      <c r="M1" s="130"/>
      <c r="N1" s="130"/>
      <c r="O1" s="130"/>
      <c r="P1" s="130"/>
      <c r="Q1" s="130"/>
      <c r="R1" s="131"/>
      <c r="S1" s="131"/>
      <c r="T1" s="131"/>
      <c r="U1" s="131"/>
      <c r="V1" s="130"/>
      <c r="W1" s="130"/>
    </row>
    <row r="2" spans="2:25" ht="8.25" customHeight="1" thickBot="1" x14ac:dyDescent="0.3">
      <c r="B2" s="8"/>
      <c r="C2" s="9"/>
      <c r="D2" s="9"/>
      <c r="E2" s="9"/>
      <c r="F2" s="9"/>
      <c r="G2" s="9"/>
      <c r="H2" s="9"/>
      <c r="I2" s="9"/>
    </row>
    <row r="3" spans="2:25" ht="20.25" customHeight="1" x14ac:dyDescent="0.25">
      <c r="B3" s="10" t="s">
        <v>2</v>
      </c>
      <c r="C3" s="388" t="s">
        <v>3</v>
      </c>
      <c r="D3" s="388"/>
      <c r="E3" s="388"/>
      <c r="F3" s="11" t="s">
        <v>4</v>
      </c>
      <c r="G3" s="388" t="s">
        <v>5</v>
      </c>
      <c r="H3" s="389"/>
      <c r="I3" s="9"/>
    </row>
    <row r="4" spans="2:25" ht="62.25" customHeight="1" thickBot="1" x14ac:dyDescent="0.3">
      <c r="B4" s="12" t="s">
        <v>8</v>
      </c>
      <c r="C4" s="390" t="s">
        <v>9</v>
      </c>
      <c r="D4" s="391"/>
      <c r="E4" s="391"/>
      <c r="F4" s="165" t="s">
        <v>122</v>
      </c>
      <c r="G4" s="391" t="s">
        <v>123</v>
      </c>
      <c r="H4" s="392"/>
      <c r="I4" s="164"/>
    </row>
    <row r="5" spans="2:25" ht="20.25" customHeight="1" x14ac:dyDescent="0.25">
      <c r="B5" s="9"/>
      <c r="C5" s="9"/>
      <c r="D5" s="9"/>
      <c r="E5" s="9"/>
      <c r="F5" s="9"/>
      <c r="G5" s="9"/>
      <c r="H5" s="9"/>
      <c r="I5" s="9"/>
    </row>
    <row r="6" spans="2:25" ht="24" customHeight="1" x14ac:dyDescent="0.25">
      <c r="B6" s="393" t="s">
        <v>24</v>
      </c>
      <c r="C6" s="393"/>
      <c r="D6" s="393"/>
      <c r="E6" s="393"/>
      <c r="F6" s="394" t="str">
        <f>CONCATENATE(F1," 1, ",G1)</f>
        <v>August 1, 2019</v>
      </c>
      <c r="G6" s="394" t="e">
        <f>CONCATENATE(#REF!," 1, ",#REF!)</f>
        <v>#REF!</v>
      </c>
      <c r="H6" s="28"/>
      <c r="I6" s="9"/>
    </row>
    <row r="7" spans="2:25" ht="24" customHeight="1" x14ac:dyDescent="0.25">
      <c r="B7" s="383" t="s">
        <v>124</v>
      </c>
      <c r="C7" s="383"/>
      <c r="D7" s="383"/>
      <c r="E7" s="383"/>
      <c r="F7" s="35">
        <f>K101</f>
        <v>593</v>
      </c>
      <c r="G7" s="36" t="s">
        <v>27</v>
      </c>
      <c r="H7" s="36"/>
      <c r="I7" s="37"/>
    </row>
    <row r="8" spans="2:25" ht="24" customHeight="1" x14ac:dyDescent="0.25">
      <c r="B8" s="373" t="s">
        <v>128</v>
      </c>
      <c r="C8" s="373"/>
      <c r="D8" s="373"/>
      <c r="E8" s="373"/>
      <c r="F8" s="373"/>
      <c r="G8" s="373"/>
      <c r="H8" s="373"/>
      <c r="I8" s="161"/>
    </row>
    <row r="9" spans="2:25" ht="24" customHeight="1" x14ac:dyDescent="0.25">
      <c r="B9" s="373" t="s">
        <v>33</v>
      </c>
      <c r="C9" s="373"/>
      <c r="D9" s="373"/>
      <c r="E9" s="373"/>
      <c r="F9" s="373"/>
      <c r="G9" s="373"/>
      <c r="H9" s="373"/>
      <c r="I9" s="161"/>
    </row>
    <row r="10" spans="2:25" ht="24" customHeight="1" x14ac:dyDescent="0.25">
      <c r="B10" s="372" t="s">
        <v>36</v>
      </c>
      <c r="C10" s="372"/>
      <c r="D10" s="384" t="str">
        <f>CONCATENATE("The ",F1," ",G1," Average is")</f>
        <v>The August 2019 Average is</v>
      </c>
      <c r="E10" s="384"/>
      <c r="F10" s="384"/>
      <c r="G10" s="43">
        <f>K102</f>
        <v>578</v>
      </c>
      <c r="H10" s="44" t="s">
        <v>37</v>
      </c>
      <c r="I10" s="45"/>
    </row>
    <row r="11" spans="2:25" ht="24" customHeight="1" x14ac:dyDescent="0.25">
      <c r="B11" s="385" t="s">
        <v>39</v>
      </c>
      <c r="C11" s="385"/>
      <c r="D11" s="385"/>
      <c r="E11" s="385"/>
      <c r="F11" s="385"/>
      <c r="G11" s="385"/>
      <c r="H11" s="385"/>
      <c r="I11" s="46"/>
      <c r="X11" s="47"/>
      <c r="Y11" s="47"/>
    </row>
    <row r="12" spans="2:25" ht="24" customHeight="1" x14ac:dyDescent="0.25">
      <c r="B12" s="373" t="s">
        <v>129</v>
      </c>
      <c r="C12" s="373"/>
      <c r="D12" s="373"/>
      <c r="E12" s="373"/>
      <c r="F12" s="35">
        <f>K101</f>
        <v>593</v>
      </c>
      <c r="G12" s="36" t="s">
        <v>27</v>
      </c>
      <c r="I12" s="37"/>
      <c r="X12" s="47"/>
      <c r="Y12" s="47"/>
    </row>
    <row r="13" spans="2:25" ht="24" customHeight="1" x14ac:dyDescent="0.25">
      <c r="B13" s="373" t="s">
        <v>44</v>
      </c>
      <c r="C13" s="373"/>
      <c r="D13" s="373"/>
      <c r="E13" s="373"/>
      <c r="F13" s="373"/>
      <c r="G13" s="373"/>
      <c r="H13" s="373"/>
      <c r="I13" s="161"/>
      <c r="X13" s="47"/>
      <c r="Y13" s="47"/>
    </row>
    <row r="14" spans="2:25" ht="24" customHeight="1" x14ac:dyDescent="0.25">
      <c r="B14" s="373" t="s">
        <v>47</v>
      </c>
      <c r="C14" s="373"/>
      <c r="D14" s="373"/>
      <c r="E14" s="373"/>
      <c r="F14" s="373"/>
      <c r="G14" s="373"/>
      <c r="H14" s="373"/>
      <c r="I14" s="161"/>
      <c r="X14" s="47"/>
      <c r="Y14" s="47"/>
    </row>
    <row r="15" spans="2:25" ht="24" customHeight="1" x14ac:dyDescent="0.25">
      <c r="B15" s="380" t="s">
        <v>50</v>
      </c>
      <c r="C15" s="381"/>
      <c r="D15" s="381"/>
      <c r="E15" s="381"/>
      <c r="F15" s="381"/>
      <c r="G15" s="381"/>
      <c r="H15" s="381"/>
      <c r="I15" s="55"/>
      <c r="X15" s="47"/>
      <c r="Y15" s="47"/>
    </row>
    <row r="16" spans="2:25" ht="24" customHeight="1" thickBot="1" x14ac:dyDescent="0.3">
      <c r="B16" s="382" t="s">
        <v>53</v>
      </c>
      <c r="C16" s="381"/>
      <c r="D16" s="381"/>
      <c r="E16" s="381"/>
      <c r="F16" s="381"/>
      <c r="G16" s="381"/>
      <c r="H16" s="381"/>
      <c r="I16" s="57"/>
      <c r="X16" s="47"/>
      <c r="Y16" s="47"/>
    </row>
    <row r="17" spans="2:25" ht="43.5" customHeight="1" thickBot="1" x14ac:dyDescent="0.3">
      <c r="B17" s="365" t="s">
        <v>127</v>
      </c>
      <c r="C17" s="366"/>
      <c r="D17" s="366"/>
      <c r="E17" s="366"/>
      <c r="F17" s="366"/>
      <c r="G17" s="366"/>
      <c r="H17" s="367"/>
      <c r="I17" s="60"/>
      <c r="X17" s="47"/>
      <c r="Y17" s="47"/>
    </row>
    <row r="18" spans="2:25" ht="40.5" customHeight="1" thickBot="1" x14ac:dyDescent="0.3">
      <c r="B18" s="362" t="s">
        <v>57</v>
      </c>
      <c r="C18" s="363"/>
      <c r="D18" s="363"/>
      <c r="E18" s="363"/>
      <c r="F18" s="363"/>
      <c r="G18" s="363"/>
      <c r="H18" s="364"/>
      <c r="I18" s="9"/>
      <c r="X18" s="47"/>
      <c r="Y18" s="47"/>
    </row>
    <row r="19" spans="2:25" ht="56.25" customHeight="1" thickBot="1" x14ac:dyDescent="0.3">
      <c r="B19" s="65" t="s">
        <v>58</v>
      </c>
      <c r="C19" s="66" t="s">
        <v>59</v>
      </c>
      <c r="D19" s="67" t="s">
        <v>60</v>
      </c>
      <c r="E19" s="67" t="s">
        <v>61</v>
      </c>
      <c r="F19" s="67" t="s">
        <v>62</v>
      </c>
      <c r="G19" s="376" t="s">
        <v>63</v>
      </c>
      <c r="H19" s="377"/>
      <c r="I19" s="68"/>
      <c r="X19" s="47"/>
      <c r="Y19" s="47"/>
    </row>
    <row r="20" spans="2:25" ht="21.75" customHeight="1" x14ac:dyDescent="0.3">
      <c r="B20" s="69">
        <v>302.01</v>
      </c>
      <c r="C20" s="70" t="s">
        <v>64</v>
      </c>
      <c r="D20" s="71">
        <v>3.75</v>
      </c>
      <c r="E20" s="72">
        <v>0</v>
      </c>
      <c r="F20" s="73">
        <f t="shared" ref="F20:F30" si="0">D20+E20</f>
        <v>3.75</v>
      </c>
      <c r="G20" s="378">
        <f t="shared" ref="G20:G30" si="1">IF((ABS(($K$102-$K$101)*F20/100))&gt;0.1, ($K$102-$K$101)*F20/100, 0)</f>
        <v>-0.56299999999999994</v>
      </c>
      <c r="H20" s="379" t="e">
        <f>IF((ABS((J102-J101)*E20/100))&gt;0.1, (J102-J101)*E20/100, 0)</f>
        <v>#VALUE!</v>
      </c>
      <c r="I20" s="74"/>
      <c r="X20" s="47"/>
      <c r="Y20" s="47"/>
    </row>
    <row r="21" spans="2:25" ht="21.75" customHeight="1" x14ac:dyDescent="0.3">
      <c r="B21" s="75" t="s">
        <v>65</v>
      </c>
      <c r="C21" s="76" t="s">
        <v>130</v>
      </c>
      <c r="D21" s="77">
        <v>6.85</v>
      </c>
      <c r="E21" s="77">
        <v>1</v>
      </c>
      <c r="F21" s="78">
        <f t="shared" si="0"/>
        <v>7.85</v>
      </c>
      <c r="G21" s="374">
        <f t="shared" si="1"/>
        <v>-1.1779999999999999</v>
      </c>
      <c r="H21" s="375" t="e">
        <f>IF((ABS((#REF!-J102)*E21/100))&gt;0.1, (#REF!-J102)*E21/100, 0)</f>
        <v>#REF!</v>
      </c>
      <c r="I21" s="74"/>
    </row>
    <row r="22" spans="2:25" ht="21.75" customHeight="1" x14ac:dyDescent="0.3">
      <c r="B22" s="75" t="s">
        <v>67</v>
      </c>
      <c r="C22" s="76" t="s">
        <v>131</v>
      </c>
      <c r="D22" s="77">
        <v>6.85</v>
      </c>
      <c r="E22" s="77">
        <v>1</v>
      </c>
      <c r="F22" s="78">
        <f t="shared" si="0"/>
        <v>7.85</v>
      </c>
      <c r="G22" s="374">
        <f t="shared" si="1"/>
        <v>-1.1779999999999999</v>
      </c>
      <c r="H22" s="375" t="e">
        <f>IF((ABS((#REF!-#REF!)*E22/100))&gt;0.1, (#REF!-#REF!)*E22/100, 0)</f>
        <v>#REF!</v>
      </c>
      <c r="I22" s="74"/>
    </row>
    <row r="23" spans="2:25" ht="21.75" customHeight="1" x14ac:dyDescent="0.3">
      <c r="B23" s="75" t="s">
        <v>69</v>
      </c>
      <c r="C23" s="76" t="s">
        <v>132</v>
      </c>
      <c r="D23" s="77">
        <v>6.85</v>
      </c>
      <c r="E23" s="77">
        <v>1</v>
      </c>
      <c r="F23" s="78">
        <f t="shared" si="0"/>
        <v>7.85</v>
      </c>
      <c r="G23" s="374">
        <f t="shared" si="1"/>
        <v>-1.1779999999999999</v>
      </c>
      <c r="H23" s="375" t="e">
        <f>IF((ABS((#REF!-#REF!)*E23/100))&gt;0.1, (#REF!-#REF!)*E23/100, 0)</f>
        <v>#REF!</v>
      </c>
      <c r="I23" s="74"/>
    </row>
    <row r="24" spans="2:25" ht="21.75" customHeight="1" x14ac:dyDescent="0.3">
      <c r="B24" s="75" t="s">
        <v>71</v>
      </c>
      <c r="C24" s="76" t="s">
        <v>133</v>
      </c>
      <c r="D24" s="77">
        <v>6.85</v>
      </c>
      <c r="E24" s="77">
        <v>1</v>
      </c>
      <c r="F24" s="78">
        <f t="shared" si="0"/>
        <v>7.85</v>
      </c>
      <c r="G24" s="374">
        <f t="shared" si="1"/>
        <v>-1.1779999999999999</v>
      </c>
      <c r="H24" s="375" t="e">
        <f>IF((ABS((#REF!-#REF!)*E24/100))&gt;0.1, (#REF!-#REF!)*E24/100, 0)</f>
        <v>#REF!</v>
      </c>
      <c r="I24" s="74"/>
    </row>
    <row r="25" spans="2:25" ht="21.75" customHeight="1" x14ac:dyDescent="0.3">
      <c r="B25" s="75" t="s">
        <v>73</v>
      </c>
      <c r="C25" s="76" t="s">
        <v>134</v>
      </c>
      <c r="D25" s="77">
        <v>8.25</v>
      </c>
      <c r="E25" s="77">
        <v>1</v>
      </c>
      <c r="F25" s="79">
        <f t="shared" si="0"/>
        <v>9.25</v>
      </c>
      <c r="G25" s="374">
        <f t="shared" si="1"/>
        <v>-1.3879999999999999</v>
      </c>
      <c r="H25" s="375" t="e">
        <f>IF((ABS((#REF!-#REF!)*E25/100))&gt;0.1, (#REF!-#REF!)*E25/100, 0)</f>
        <v>#REF!</v>
      </c>
      <c r="I25" s="74"/>
    </row>
    <row r="26" spans="2:25" ht="21.75" customHeight="1" x14ac:dyDescent="0.3">
      <c r="B26" s="75" t="s">
        <v>75</v>
      </c>
      <c r="C26" s="76" t="s">
        <v>76</v>
      </c>
      <c r="D26" s="77">
        <v>6.2</v>
      </c>
      <c r="E26" s="77">
        <v>1</v>
      </c>
      <c r="F26" s="79">
        <f t="shared" si="0"/>
        <v>7.2</v>
      </c>
      <c r="G26" s="374">
        <f t="shared" si="1"/>
        <v>-1.08</v>
      </c>
      <c r="H26" s="375" t="e">
        <f>IF((ABS((#REF!-#REF!)*E26/100))&gt;0.1, (#REF!-#REF!)*E26/100, 0)</f>
        <v>#REF!</v>
      </c>
      <c r="I26" s="74"/>
    </row>
    <row r="27" spans="2:25" ht="21.75" customHeight="1" x14ac:dyDescent="0.3">
      <c r="B27" s="75" t="s">
        <v>77</v>
      </c>
      <c r="C27" s="76" t="s">
        <v>78</v>
      </c>
      <c r="D27" s="77">
        <v>5.5</v>
      </c>
      <c r="E27" s="77">
        <v>1</v>
      </c>
      <c r="F27" s="78">
        <f t="shared" si="0"/>
        <v>6.5</v>
      </c>
      <c r="G27" s="374">
        <f t="shared" si="1"/>
        <v>-0.97499999999999998</v>
      </c>
      <c r="H27" s="375" t="e">
        <f>IF((ABS((#REF!-#REF!)*E27/100))&gt;0.1, (#REF!-#REF!)*E27/100, 0)</f>
        <v>#REF!</v>
      </c>
      <c r="I27" s="74"/>
      <c r="J27" s="6"/>
      <c r="K27" s="6"/>
      <c r="L27" s="6"/>
      <c r="R27" s="6"/>
      <c r="S27" s="6"/>
      <c r="T27" s="6"/>
      <c r="U27" s="6"/>
    </row>
    <row r="28" spans="2:25" ht="21.75" customHeight="1" x14ac:dyDescent="0.3">
      <c r="B28" s="75" t="s">
        <v>79</v>
      </c>
      <c r="C28" s="76" t="s">
        <v>80</v>
      </c>
      <c r="D28" s="77">
        <v>4.9000000000000004</v>
      </c>
      <c r="E28" s="77">
        <v>1</v>
      </c>
      <c r="F28" s="78">
        <f t="shared" si="0"/>
        <v>5.9</v>
      </c>
      <c r="G28" s="374">
        <f t="shared" si="1"/>
        <v>-0.88500000000000001</v>
      </c>
      <c r="H28" s="375" t="e">
        <f>IF((ABS((#REF!-#REF!)*E28/100))&gt;0.1, (#REF!-#REF!)*E28/100, 0)</f>
        <v>#REF!</v>
      </c>
      <c r="I28" s="74"/>
      <c r="J28" s="6"/>
      <c r="K28" s="6"/>
      <c r="L28" s="6"/>
      <c r="R28" s="6"/>
      <c r="S28" s="6"/>
      <c r="T28" s="6"/>
      <c r="U28" s="6"/>
    </row>
    <row r="29" spans="2:25" ht="21.75" customHeight="1" x14ac:dyDescent="0.3">
      <c r="B29" s="75" t="s">
        <v>81</v>
      </c>
      <c r="C29" s="76" t="s">
        <v>82</v>
      </c>
      <c r="D29" s="77">
        <v>4.5</v>
      </c>
      <c r="E29" s="81">
        <v>1</v>
      </c>
      <c r="F29" s="78">
        <f t="shared" si="0"/>
        <v>5.5</v>
      </c>
      <c r="G29" s="374">
        <f t="shared" si="1"/>
        <v>-0.82499999999999996</v>
      </c>
      <c r="H29" s="375" t="e">
        <f>IF((ABS((#REF!-#REF!)*E29/100))&gt;0.1, (#REF!-#REF!)*E29/100, 0)</f>
        <v>#REF!</v>
      </c>
      <c r="I29" s="74"/>
      <c r="J29" s="6"/>
      <c r="K29" s="6"/>
      <c r="L29" s="6"/>
      <c r="R29" s="6"/>
      <c r="S29" s="6"/>
      <c r="T29" s="6"/>
      <c r="U29" s="6"/>
    </row>
    <row r="30" spans="2:25" ht="21.75" customHeight="1" thickBot="1" x14ac:dyDescent="0.35">
      <c r="B30" s="82" t="s">
        <v>83</v>
      </c>
      <c r="C30" s="83" t="s">
        <v>84</v>
      </c>
      <c r="D30" s="84">
        <v>6.7</v>
      </c>
      <c r="E30" s="85">
        <v>1</v>
      </c>
      <c r="F30" s="86">
        <f t="shared" si="0"/>
        <v>7.7</v>
      </c>
      <c r="G30" s="370">
        <f t="shared" si="1"/>
        <v>-1.155</v>
      </c>
      <c r="H30" s="371" t="e">
        <f>IF((ABS((#REF!-#REF!)*E30/100))&gt;0.1, (#REF!-#REF!)*E30/100, 0)</f>
        <v>#REF!</v>
      </c>
      <c r="I30" s="74"/>
      <c r="J30" s="6"/>
      <c r="K30" s="6"/>
      <c r="L30" s="6"/>
      <c r="R30" s="6"/>
      <c r="S30" s="6"/>
      <c r="T30" s="6"/>
      <c r="U30" s="6"/>
    </row>
    <row r="31" spans="2:25" ht="21.75" customHeight="1" x14ac:dyDescent="0.3">
      <c r="B31" s="87"/>
      <c r="C31" s="88"/>
      <c r="D31" s="89"/>
      <c r="E31" s="90"/>
      <c r="F31" s="91"/>
      <c r="G31" s="158"/>
      <c r="H31" s="158"/>
      <c r="I31" s="74"/>
      <c r="J31" s="6"/>
      <c r="K31" s="6"/>
      <c r="L31" s="6"/>
      <c r="R31" s="6"/>
      <c r="S31" s="6"/>
      <c r="T31" s="6"/>
      <c r="U31" s="6"/>
    </row>
    <row r="32" spans="2:25" ht="21.75" customHeight="1" x14ac:dyDescent="0.3">
      <c r="B32" s="372" t="s">
        <v>85</v>
      </c>
      <c r="C32" s="372"/>
      <c r="D32" s="89"/>
      <c r="E32" s="90"/>
      <c r="F32" s="91"/>
      <c r="G32" s="158"/>
      <c r="H32" s="158"/>
      <c r="I32" s="74"/>
      <c r="J32" s="6"/>
      <c r="K32" s="6"/>
      <c r="L32" s="6"/>
      <c r="R32" s="6"/>
      <c r="S32" s="6"/>
      <c r="T32" s="6"/>
      <c r="U32" s="6"/>
    </row>
    <row r="33" spans="2:24" ht="21.75" customHeight="1" x14ac:dyDescent="0.3">
      <c r="B33" s="373" t="s">
        <v>86</v>
      </c>
      <c r="C33" s="373"/>
      <c r="D33" s="373"/>
      <c r="E33" s="373"/>
      <c r="F33" s="373"/>
      <c r="G33" s="373"/>
      <c r="H33" s="373"/>
      <c r="I33" s="74"/>
      <c r="J33" s="6"/>
      <c r="K33" s="6"/>
      <c r="L33" s="6"/>
      <c r="R33" s="6"/>
      <c r="S33" s="6"/>
      <c r="T33" s="6"/>
      <c r="U33" s="6"/>
    </row>
    <row r="34" spans="2:24" ht="21.75" customHeight="1" x14ac:dyDescent="0.3">
      <c r="B34" s="373" t="s">
        <v>87</v>
      </c>
      <c r="C34" s="373"/>
      <c r="D34" s="373"/>
      <c r="E34" s="373"/>
      <c r="F34" s="373"/>
      <c r="G34" s="373"/>
      <c r="H34" s="373"/>
      <c r="I34" s="74"/>
      <c r="J34" s="6"/>
      <c r="K34" s="6"/>
      <c r="L34" s="6"/>
      <c r="R34" s="6"/>
      <c r="S34" s="6"/>
      <c r="T34" s="6"/>
      <c r="U34" s="6"/>
    </row>
    <row r="35" spans="2:24" ht="21.75" customHeight="1" x14ac:dyDescent="0.3">
      <c r="B35" s="373" t="s">
        <v>88</v>
      </c>
      <c r="C35" s="373"/>
      <c r="D35" s="373"/>
      <c r="E35" s="373"/>
      <c r="F35" s="373"/>
      <c r="G35" s="373"/>
      <c r="H35" s="373"/>
      <c r="I35" s="74"/>
      <c r="J35" s="6"/>
      <c r="K35" s="6"/>
      <c r="L35" s="6"/>
      <c r="R35" s="6"/>
      <c r="S35" s="6"/>
      <c r="T35" s="6"/>
      <c r="U35" s="6"/>
    </row>
    <row r="36" spans="2:24" ht="21.75" customHeight="1" x14ac:dyDescent="0.3">
      <c r="B36" s="373" t="s">
        <v>89</v>
      </c>
      <c r="C36" s="373"/>
      <c r="D36" s="373"/>
      <c r="E36" s="373"/>
      <c r="F36" s="373"/>
      <c r="G36" s="373"/>
      <c r="H36" s="373"/>
      <c r="I36" s="74"/>
      <c r="J36" s="6"/>
      <c r="K36" s="6"/>
      <c r="L36" s="6"/>
      <c r="R36" s="6"/>
      <c r="S36" s="6"/>
      <c r="T36" s="6"/>
      <c r="U36" s="6"/>
    </row>
    <row r="37" spans="2:24" ht="21.75" customHeight="1" x14ac:dyDescent="0.3">
      <c r="B37" s="93" t="s">
        <v>90</v>
      </c>
      <c r="C37" s="94" t="str">
        <f>K107</f>
        <v>September 2018</v>
      </c>
      <c r="D37" s="360" t="s">
        <v>91</v>
      </c>
      <c r="E37" s="360"/>
      <c r="F37" s="95">
        <f>K108</f>
        <v>302.39999999999998</v>
      </c>
      <c r="G37" s="93"/>
      <c r="H37" s="93"/>
      <c r="I37" s="74"/>
      <c r="J37" s="6"/>
      <c r="K37" s="6"/>
      <c r="L37" s="6"/>
      <c r="R37" s="6"/>
      <c r="S37" s="6"/>
      <c r="T37" s="6"/>
      <c r="U37" s="6"/>
    </row>
    <row r="38" spans="2:24" ht="21.75" customHeight="1" x14ac:dyDescent="0.3">
      <c r="B38" s="93"/>
      <c r="C38" s="94"/>
      <c r="D38" s="160"/>
      <c r="E38" s="160"/>
      <c r="F38" s="95"/>
      <c r="G38" s="93"/>
      <c r="H38" s="93"/>
      <c r="I38" s="74"/>
      <c r="J38" s="6"/>
      <c r="K38" s="6"/>
      <c r="L38" s="6"/>
      <c r="R38" s="6"/>
      <c r="S38" s="6"/>
      <c r="T38" s="6"/>
      <c r="U38" s="6"/>
    </row>
    <row r="39" spans="2:24" ht="21.75" customHeight="1" x14ac:dyDescent="0.3">
      <c r="B39" s="361" t="s">
        <v>92</v>
      </c>
      <c r="C39" s="361"/>
      <c r="D39" s="361"/>
      <c r="E39" s="199">
        <f>K105</f>
        <v>43586</v>
      </c>
      <c r="F39" s="97" t="s">
        <v>93</v>
      </c>
      <c r="G39" s="157">
        <f>K106</f>
        <v>309.8</v>
      </c>
      <c r="H39" s="93"/>
      <c r="I39" s="74"/>
      <c r="J39" s="6"/>
      <c r="K39" s="6"/>
      <c r="L39" s="6"/>
      <c r="R39" s="6"/>
      <c r="S39" s="6"/>
      <c r="T39" s="6"/>
      <c r="U39" s="6"/>
    </row>
    <row r="40" spans="2:24" ht="21.75" customHeight="1" thickBot="1" x14ac:dyDescent="0.35">
      <c r="B40" s="93"/>
      <c r="C40" s="93"/>
      <c r="D40" s="93"/>
      <c r="E40" s="93"/>
      <c r="F40" s="93"/>
      <c r="G40" s="93"/>
      <c r="H40" s="93"/>
      <c r="I40" s="74"/>
      <c r="J40" s="6"/>
      <c r="K40" s="6"/>
      <c r="L40" s="6"/>
      <c r="R40" s="6"/>
      <c r="S40" s="6"/>
      <c r="T40" s="6"/>
      <c r="U40" s="6"/>
    </row>
    <row r="41" spans="2:24" ht="40.5" customHeight="1" thickBot="1" x14ac:dyDescent="0.3">
      <c r="B41" s="362" t="s">
        <v>94</v>
      </c>
      <c r="C41" s="363"/>
      <c r="D41" s="363"/>
      <c r="E41" s="363"/>
      <c r="F41" s="363"/>
      <c r="G41" s="363"/>
      <c r="H41" s="364"/>
      <c r="I41" s="9"/>
      <c r="J41" s="6"/>
      <c r="K41" s="6"/>
      <c r="L41" s="6"/>
      <c r="R41" s="6"/>
      <c r="S41" s="6"/>
      <c r="T41" s="6"/>
      <c r="U41" s="6"/>
    </row>
    <row r="42" spans="2:24" ht="62.5" thickBot="1" x14ac:dyDescent="0.3">
      <c r="B42" s="65" t="s">
        <v>58</v>
      </c>
      <c r="C42" s="66" t="s">
        <v>59</v>
      </c>
      <c r="D42" s="67" t="s">
        <v>60</v>
      </c>
      <c r="E42" s="67" t="s">
        <v>95</v>
      </c>
      <c r="F42" s="67" t="s">
        <v>62</v>
      </c>
      <c r="G42" s="162" t="s">
        <v>96</v>
      </c>
      <c r="H42" s="163" t="s">
        <v>97</v>
      </c>
      <c r="I42" s="68"/>
      <c r="J42" s="6"/>
      <c r="K42" s="6"/>
      <c r="L42" s="6"/>
      <c r="R42" s="6"/>
      <c r="S42" s="6"/>
      <c r="T42" s="6"/>
      <c r="U42" s="6"/>
    </row>
    <row r="43" spans="2:24" ht="21.75" customHeight="1" x14ac:dyDescent="0.3">
      <c r="B43" s="69">
        <v>302.01</v>
      </c>
      <c r="C43" s="100" t="s">
        <v>64</v>
      </c>
      <c r="D43" s="71">
        <v>3.75</v>
      </c>
      <c r="E43" s="72">
        <v>0</v>
      </c>
      <c r="F43" s="73">
        <f>D43+E43</f>
        <v>3.75</v>
      </c>
      <c r="G43" s="101">
        <v>0.96250000000000002</v>
      </c>
      <c r="H43" s="102">
        <f t="shared" ref="H43:H53" si="2">(($K$106-$K$108)/$K$108)</f>
        <v>2.4500000000000001E-2</v>
      </c>
      <c r="I43" s="103"/>
      <c r="J43" s="104"/>
      <c r="K43" s="6"/>
      <c r="L43" s="6"/>
      <c r="R43" s="6"/>
      <c r="S43" s="6"/>
      <c r="T43" s="6"/>
      <c r="U43" s="6"/>
    </row>
    <row r="44" spans="2:24" ht="21.75" customHeight="1" x14ac:dyDescent="0.3">
      <c r="B44" s="75" t="s">
        <v>65</v>
      </c>
      <c r="C44" s="105" t="s">
        <v>66</v>
      </c>
      <c r="D44" s="77">
        <v>6.85</v>
      </c>
      <c r="E44" s="77">
        <v>1</v>
      </c>
      <c r="F44" s="78">
        <f t="shared" ref="F44:F53" si="3">D44+E44</f>
        <v>7.85</v>
      </c>
      <c r="G44" s="106">
        <v>0.92149999999999999</v>
      </c>
      <c r="H44" s="102">
        <f t="shared" si="2"/>
        <v>2.4500000000000001E-2</v>
      </c>
      <c r="I44" s="103"/>
      <c r="J44" s="6"/>
      <c r="K44" s="6"/>
      <c r="L44" s="6"/>
      <c r="R44" s="6"/>
      <c r="S44" s="6"/>
      <c r="T44" s="6"/>
      <c r="U44" s="6"/>
      <c r="W44" s="107"/>
      <c r="X44" s="107"/>
    </row>
    <row r="45" spans="2:24" ht="21.75" customHeight="1" x14ac:dyDescent="0.3">
      <c r="B45" s="75" t="s">
        <v>67</v>
      </c>
      <c r="C45" s="105" t="s">
        <v>68</v>
      </c>
      <c r="D45" s="77">
        <v>6.85</v>
      </c>
      <c r="E45" s="77">
        <v>1</v>
      </c>
      <c r="F45" s="78">
        <f t="shared" si="3"/>
        <v>7.85</v>
      </c>
      <c r="G45" s="106">
        <v>0.92149999999999999</v>
      </c>
      <c r="H45" s="102">
        <f t="shared" si="2"/>
        <v>2.4500000000000001E-2</v>
      </c>
      <c r="I45" s="103"/>
      <c r="J45" s="6"/>
      <c r="K45" s="6"/>
      <c r="L45" s="6"/>
      <c r="R45" s="6"/>
      <c r="S45" s="6"/>
      <c r="T45" s="6"/>
      <c r="U45" s="6"/>
    </row>
    <row r="46" spans="2:24" ht="21.75" customHeight="1" x14ac:dyDescent="0.3">
      <c r="B46" s="75" t="s">
        <v>69</v>
      </c>
      <c r="C46" s="105" t="s">
        <v>70</v>
      </c>
      <c r="D46" s="77">
        <v>6.85</v>
      </c>
      <c r="E46" s="77">
        <v>1</v>
      </c>
      <c r="F46" s="78">
        <f t="shared" si="3"/>
        <v>7.85</v>
      </c>
      <c r="G46" s="106">
        <v>0.92149999999999999</v>
      </c>
      <c r="H46" s="102">
        <f t="shared" si="2"/>
        <v>2.4500000000000001E-2</v>
      </c>
      <c r="I46" s="103"/>
      <c r="J46" s="6"/>
      <c r="K46" s="6"/>
      <c r="L46" s="6"/>
      <c r="R46" s="6"/>
      <c r="S46" s="6"/>
      <c r="T46" s="6"/>
      <c r="U46" s="6"/>
    </row>
    <row r="47" spans="2:24" ht="21.75" customHeight="1" x14ac:dyDescent="0.3">
      <c r="B47" s="75" t="s">
        <v>71</v>
      </c>
      <c r="C47" s="105" t="s">
        <v>72</v>
      </c>
      <c r="D47" s="77">
        <v>6.85</v>
      </c>
      <c r="E47" s="77">
        <v>1</v>
      </c>
      <c r="F47" s="78">
        <f t="shared" si="3"/>
        <v>7.85</v>
      </c>
      <c r="G47" s="106">
        <v>0.92149999999999999</v>
      </c>
      <c r="H47" s="102">
        <f t="shared" si="2"/>
        <v>2.4500000000000001E-2</v>
      </c>
      <c r="I47" s="103"/>
      <c r="J47" s="6"/>
      <c r="K47" s="6"/>
      <c r="L47" s="6"/>
      <c r="R47" s="6"/>
      <c r="S47" s="6"/>
      <c r="T47" s="6"/>
      <c r="U47" s="6"/>
    </row>
    <row r="48" spans="2:24" ht="21.75" customHeight="1" x14ac:dyDescent="0.3">
      <c r="B48" s="75" t="s">
        <v>73</v>
      </c>
      <c r="C48" s="105" t="s">
        <v>74</v>
      </c>
      <c r="D48" s="77">
        <v>8.25</v>
      </c>
      <c r="E48" s="77">
        <v>1</v>
      </c>
      <c r="F48" s="79">
        <f t="shared" si="3"/>
        <v>9.25</v>
      </c>
      <c r="G48" s="106">
        <v>0.90749999999999997</v>
      </c>
      <c r="H48" s="102">
        <f t="shared" si="2"/>
        <v>2.4500000000000001E-2</v>
      </c>
      <c r="I48" s="103"/>
      <c r="J48" s="6" t="s">
        <v>98</v>
      </c>
      <c r="K48" s="6"/>
      <c r="L48" s="6"/>
      <c r="R48" s="6"/>
      <c r="S48" s="6"/>
      <c r="T48" s="6"/>
      <c r="U48" s="6"/>
    </row>
    <row r="49" spans="2:25" ht="21.75" customHeight="1" x14ac:dyDescent="0.3">
      <c r="B49" s="75" t="s">
        <v>75</v>
      </c>
      <c r="C49" s="105" t="s">
        <v>76</v>
      </c>
      <c r="D49" s="77">
        <v>6.2</v>
      </c>
      <c r="E49" s="77">
        <v>1</v>
      </c>
      <c r="F49" s="79">
        <f t="shared" si="3"/>
        <v>7.2</v>
      </c>
      <c r="G49" s="106">
        <v>0.92800000000000005</v>
      </c>
      <c r="H49" s="102">
        <f t="shared" si="2"/>
        <v>2.4500000000000001E-2</v>
      </c>
      <c r="I49" s="103"/>
      <c r="J49" s="6"/>
      <c r="K49" s="6"/>
      <c r="L49" s="6"/>
      <c r="R49" s="6"/>
      <c r="S49" s="6"/>
      <c r="T49" s="6"/>
      <c r="U49" s="6"/>
    </row>
    <row r="50" spans="2:25" ht="21.75" customHeight="1" x14ac:dyDescent="0.3">
      <c r="B50" s="75" t="s">
        <v>77</v>
      </c>
      <c r="C50" s="105" t="s">
        <v>78</v>
      </c>
      <c r="D50" s="77">
        <v>5.5</v>
      </c>
      <c r="E50" s="77">
        <v>1</v>
      </c>
      <c r="F50" s="78">
        <f t="shared" si="3"/>
        <v>6.5</v>
      </c>
      <c r="G50" s="106">
        <v>0.93500000000000005</v>
      </c>
      <c r="H50" s="102">
        <f t="shared" si="2"/>
        <v>2.4500000000000001E-2</v>
      </c>
      <c r="I50" s="103"/>
      <c r="J50" s="6"/>
      <c r="K50" s="6"/>
      <c r="L50" s="6"/>
      <c r="R50" s="6"/>
      <c r="S50" s="6"/>
      <c r="T50" s="6"/>
      <c r="U50" s="6"/>
    </row>
    <row r="51" spans="2:25" ht="21.75" customHeight="1" x14ac:dyDescent="0.3">
      <c r="B51" s="75" t="s">
        <v>79</v>
      </c>
      <c r="C51" s="105" t="s">
        <v>80</v>
      </c>
      <c r="D51" s="77">
        <v>4.9000000000000004</v>
      </c>
      <c r="E51" s="77">
        <v>1</v>
      </c>
      <c r="F51" s="78">
        <f t="shared" si="3"/>
        <v>5.9</v>
      </c>
      <c r="G51" s="106">
        <v>0.94099999999999995</v>
      </c>
      <c r="H51" s="102">
        <f t="shared" si="2"/>
        <v>2.4500000000000001E-2</v>
      </c>
      <c r="I51" s="103"/>
      <c r="J51" s="6"/>
      <c r="K51" s="6"/>
      <c r="L51" s="6"/>
      <c r="R51" s="6"/>
      <c r="S51" s="6"/>
      <c r="T51" s="6"/>
      <c r="U51" s="6"/>
      <c r="W51" s="47"/>
      <c r="X51" s="47"/>
    </row>
    <row r="52" spans="2:25" ht="21.75" customHeight="1" x14ac:dyDescent="0.3">
      <c r="B52" s="75" t="s">
        <v>81</v>
      </c>
      <c r="C52" s="105" t="s">
        <v>82</v>
      </c>
      <c r="D52" s="77">
        <v>4.5</v>
      </c>
      <c r="E52" s="81">
        <v>1</v>
      </c>
      <c r="F52" s="78">
        <f t="shared" si="3"/>
        <v>5.5</v>
      </c>
      <c r="G52" s="106">
        <v>0.94499999999999995</v>
      </c>
      <c r="H52" s="102">
        <f t="shared" si="2"/>
        <v>2.4500000000000001E-2</v>
      </c>
      <c r="I52" s="103"/>
      <c r="J52" s="6"/>
      <c r="K52" s="6"/>
      <c r="L52" s="6"/>
      <c r="R52" s="6"/>
      <c r="S52" s="6"/>
      <c r="T52" s="6"/>
      <c r="U52" s="6"/>
      <c r="W52" s="47"/>
      <c r="X52" s="47"/>
    </row>
    <row r="53" spans="2:25" ht="21.75" customHeight="1" thickBot="1" x14ac:dyDescent="0.35">
      <c r="B53" s="82" t="s">
        <v>83</v>
      </c>
      <c r="C53" s="108" t="s">
        <v>84</v>
      </c>
      <c r="D53" s="84">
        <v>6.7</v>
      </c>
      <c r="E53" s="85">
        <v>1</v>
      </c>
      <c r="F53" s="86">
        <f t="shared" si="3"/>
        <v>7.7</v>
      </c>
      <c r="G53" s="109">
        <v>0.92300000000000004</v>
      </c>
      <c r="H53" s="102">
        <f t="shared" si="2"/>
        <v>2.4500000000000001E-2</v>
      </c>
      <c r="I53" s="103"/>
      <c r="J53" s="6"/>
      <c r="K53" s="6"/>
      <c r="L53" s="6"/>
      <c r="R53" s="6"/>
      <c r="S53" s="6"/>
      <c r="T53" s="6"/>
      <c r="U53" s="6"/>
      <c r="W53" s="47"/>
      <c r="X53" s="47"/>
    </row>
    <row r="54" spans="2:25" x14ac:dyDescent="0.25">
      <c r="B54" s="110"/>
      <c r="C54" s="111"/>
      <c r="D54" s="111"/>
      <c r="E54" s="111"/>
      <c r="F54" s="111"/>
      <c r="G54" s="112"/>
      <c r="H54" s="111"/>
      <c r="I54" s="112"/>
      <c r="J54" s="6"/>
      <c r="K54" s="6"/>
      <c r="L54" s="6"/>
      <c r="R54" s="6"/>
      <c r="S54" s="6"/>
      <c r="T54" s="6"/>
      <c r="U54" s="6"/>
      <c r="W54" s="47"/>
      <c r="X54" s="47"/>
    </row>
    <row r="55" spans="2:25" ht="21" customHeight="1" thickBot="1" x14ac:dyDescent="0.3">
      <c r="B55" s="113"/>
      <c r="C55" s="112"/>
      <c r="D55" s="112"/>
      <c r="E55" s="112"/>
      <c r="F55" s="112"/>
      <c r="G55" s="112"/>
      <c r="H55" s="112"/>
      <c r="I55" s="112"/>
      <c r="J55" s="6"/>
      <c r="K55" s="6"/>
      <c r="L55" s="6"/>
      <c r="R55" s="6"/>
      <c r="S55" s="6"/>
      <c r="T55" s="6"/>
      <c r="U55" s="6"/>
      <c r="W55" s="47"/>
      <c r="X55" s="47"/>
    </row>
    <row r="56" spans="2:25" ht="41.25" customHeight="1" thickBot="1" x14ac:dyDescent="0.3">
      <c r="B56" s="365" t="s">
        <v>127</v>
      </c>
      <c r="C56" s="366"/>
      <c r="D56" s="366"/>
      <c r="E56" s="366"/>
      <c r="F56" s="366"/>
      <c r="G56" s="366"/>
      <c r="H56" s="367"/>
      <c r="X56" s="47"/>
    </row>
    <row r="57" spans="2:25" ht="40.5" customHeight="1" thickBot="1" x14ac:dyDescent="0.3">
      <c r="B57" s="362" t="s">
        <v>99</v>
      </c>
      <c r="C57" s="363"/>
      <c r="D57" s="363"/>
      <c r="E57" s="363"/>
      <c r="F57" s="363"/>
      <c r="G57" s="363"/>
      <c r="H57" s="364"/>
      <c r="I57" s="9"/>
      <c r="X57" s="107"/>
    </row>
    <row r="58" spans="2:25" ht="47" thickBot="1" x14ac:dyDescent="0.3">
      <c r="B58" s="65" t="s">
        <v>58</v>
      </c>
      <c r="C58" s="66" t="s">
        <v>59</v>
      </c>
      <c r="D58" s="67" t="s">
        <v>60</v>
      </c>
      <c r="E58" s="67" t="s">
        <v>95</v>
      </c>
      <c r="F58" s="67" t="s">
        <v>62</v>
      </c>
      <c r="G58" s="368" t="s">
        <v>63</v>
      </c>
      <c r="H58" s="369"/>
      <c r="I58" s="68"/>
      <c r="X58" s="107"/>
    </row>
    <row r="59" spans="2:25" ht="21.75" customHeight="1" x14ac:dyDescent="0.3">
      <c r="B59" s="69" t="s">
        <v>100</v>
      </c>
      <c r="C59" s="115" t="s">
        <v>101</v>
      </c>
      <c r="D59" s="71">
        <v>6</v>
      </c>
      <c r="E59" s="71">
        <v>1</v>
      </c>
      <c r="F59" s="71">
        <f>D59+E59</f>
        <v>7</v>
      </c>
      <c r="G59" s="354">
        <f>IF((ABS(($K$102-$K$101)*F59/100))&gt;0.1, ($K$102-$K$101)*F59/100, 0)</f>
        <v>-1.05</v>
      </c>
      <c r="H59" s="355" t="e">
        <f>IF((ABS((#REF!-#REF!)*E59/100))&gt;0.1, (#REF!-#REF!)*E59/100, 0)</f>
        <v>#REF!</v>
      </c>
      <c r="I59" s="74"/>
      <c r="X59" s="107"/>
    </row>
    <row r="60" spans="2:25" ht="21.75" customHeight="1" x14ac:dyDescent="0.3">
      <c r="B60" s="75" t="s">
        <v>102</v>
      </c>
      <c r="C60" s="116" t="s">
        <v>103</v>
      </c>
      <c r="D60" s="77">
        <v>6</v>
      </c>
      <c r="E60" s="77">
        <v>1</v>
      </c>
      <c r="F60" s="77">
        <f>D60+E60</f>
        <v>7</v>
      </c>
      <c r="G60" s="356">
        <f>IF((ABS(($K$102-$K$101)*F60/100))&gt;0.1, ($K$102-$K$101)*F60/100, 0)</f>
        <v>-1.05</v>
      </c>
      <c r="H60" s="357" t="e">
        <f>IF((ABS((#REF!-#REF!)*E60/100))&gt;0.1, (#REF!-#REF!)*E60/100, 0)</f>
        <v>#REF!</v>
      </c>
      <c r="I60" s="74"/>
    </row>
    <row r="61" spans="2:25" ht="21" customHeight="1" thickBot="1" x14ac:dyDescent="0.35">
      <c r="B61" s="82" t="s">
        <v>104</v>
      </c>
      <c r="C61" s="117" t="s">
        <v>105</v>
      </c>
      <c r="D61" s="84">
        <v>6</v>
      </c>
      <c r="E61" s="84">
        <v>1</v>
      </c>
      <c r="F61" s="84">
        <f>D61+E61</f>
        <v>7</v>
      </c>
      <c r="G61" s="358">
        <f>IF((ABS(($K$102-$K$101)*F61/100))&gt;0.1, ($K$102-$K$101)*F61/100, 0)</f>
        <v>-1.05</v>
      </c>
      <c r="H61" s="359" t="e">
        <f>IF((ABS((#REF!-#REF!)*E61/100))&gt;0.1, (#REF!-#REF!)*E61/100, 0)</f>
        <v>#REF!</v>
      </c>
      <c r="I61" s="74"/>
    </row>
    <row r="62" spans="2:25" ht="61.5" customHeight="1" thickBot="1" x14ac:dyDescent="0.3">
      <c r="X62" s="118"/>
    </row>
    <row r="63" spans="2:25" ht="43.5" customHeight="1" thickBot="1" x14ac:dyDescent="0.3">
      <c r="B63" s="350" t="s">
        <v>106</v>
      </c>
      <c r="C63" s="351"/>
      <c r="D63" s="351"/>
      <c r="E63" s="351"/>
      <c r="F63" s="351"/>
      <c r="G63" s="351"/>
      <c r="H63" s="352"/>
    </row>
    <row r="64" spans="2:25" s="5" customFormat="1" ht="15" customHeight="1" x14ac:dyDescent="0.25">
      <c r="B64" s="348"/>
      <c r="C64" s="348"/>
      <c r="D64" s="348"/>
      <c r="E64" s="348"/>
      <c r="F64" s="348"/>
      <c r="G64" s="348"/>
      <c r="H64" s="348"/>
      <c r="I64" s="114"/>
      <c r="M64" s="6"/>
      <c r="N64" s="6"/>
      <c r="O64" s="6"/>
      <c r="P64" s="6"/>
      <c r="Q64" s="6"/>
      <c r="R64" s="7"/>
      <c r="S64" s="7"/>
      <c r="T64" s="7"/>
      <c r="U64" s="7"/>
      <c r="V64" s="6"/>
      <c r="W64" s="6"/>
      <c r="X64" s="6"/>
      <c r="Y64" s="6"/>
    </row>
    <row r="65" spans="2:25" s="5" customFormat="1" ht="21.75" customHeight="1" x14ac:dyDescent="0.25">
      <c r="B65" s="353" t="s">
        <v>107</v>
      </c>
      <c r="C65" s="353"/>
      <c r="D65" s="353"/>
      <c r="E65" s="353"/>
      <c r="F65" s="353"/>
      <c r="G65" s="353"/>
      <c r="H65" s="353"/>
      <c r="I65" s="114"/>
      <c r="M65" s="6"/>
      <c r="N65" s="6"/>
      <c r="O65" s="6"/>
      <c r="P65" s="6"/>
      <c r="Q65" s="6"/>
      <c r="R65" s="7"/>
      <c r="S65" s="7"/>
      <c r="T65" s="7"/>
      <c r="U65" s="7"/>
      <c r="V65" s="6"/>
      <c r="W65" s="6"/>
      <c r="X65" s="6"/>
      <c r="Y65" s="6"/>
    </row>
    <row r="66" spans="2:25" s="5" customFormat="1" ht="14.25" customHeight="1" thickBot="1" x14ac:dyDescent="0.3">
      <c r="B66" s="348"/>
      <c r="C66" s="348"/>
      <c r="D66" s="348"/>
      <c r="E66" s="348"/>
      <c r="F66" s="348"/>
      <c r="G66" s="348"/>
      <c r="H66" s="348"/>
      <c r="I66" s="114"/>
      <c r="M66" s="6"/>
      <c r="N66" s="6"/>
      <c r="O66" s="6"/>
      <c r="P66" s="6"/>
      <c r="Q66" s="6"/>
      <c r="R66" s="7"/>
      <c r="S66" s="7"/>
      <c r="T66" s="7"/>
      <c r="U66" s="7"/>
      <c r="V66" s="6"/>
      <c r="W66" s="6"/>
      <c r="X66" s="6"/>
      <c r="Y66" s="6"/>
    </row>
    <row r="67" spans="2:25" s="5" customFormat="1" ht="46.5" customHeight="1" x14ac:dyDescent="0.25">
      <c r="B67" s="341" t="s">
        <v>108</v>
      </c>
      <c r="C67" s="343" t="s">
        <v>109</v>
      </c>
      <c r="D67" s="345" t="s">
        <v>110</v>
      </c>
      <c r="E67" s="343" t="s">
        <v>111</v>
      </c>
      <c r="F67" s="343"/>
      <c r="G67" s="343" t="s">
        <v>112</v>
      </c>
      <c r="H67" s="327"/>
      <c r="I67" s="114"/>
      <c r="M67" s="6"/>
      <c r="N67" s="6"/>
      <c r="O67" s="6"/>
      <c r="P67" s="6"/>
      <c r="Q67" s="6"/>
      <c r="R67" s="7"/>
      <c r="S67" s="7"/>
      <c r="T67" s="7"/>
      <c r="U67" s="7"/>
      <c r="V67" s="6"/>
      <c r="W67" s="6"/>
      <c r="X67" s="6"/>
      <c r="Y67" s="6"/>
    </row>
    <row r="68" spans="2:25" s="5" customFormat="1" ht="46.5" customHeight="1" thickBot="1" x14ac:dyDescent="0.3">
      <c r="B68" s="342"/>
      <c r="C68" s="344"/>
      <c r="D68" s="346"/>
      <c r="E68" s="344"/>
      <c r="F68" s="344"/>
      <c r="G68" s="344"/>
      <c r="H68" s="347"/>
      <c r="I68" s="114"/>
      <c r="M68" s="6"/>
      <c r="N68" s="6"/>
      <c r="O68" s="6"/>
      <c r="P68" s="6"/>
      <c r="Q68" s="6"/>
      <c r="R68" s="7"/>
      <c r="S68" s="7"/>
      <c r="T68" s="7"/>
      <c r="U68" s="7"/>
      <c r="V68" s="6"/>
      <c r="W68" s="6"/>
      <c r="X68" s="6"/>
      <c r="Y68" s="6"/>
    </row>
    <row r="69" spans="2:25" s="5" customFormat="1" ht="18.75" customHeight="1" x14ac:dyDescent="0.25">
      <c r="B69" s="348"/>
      <c r="C69" s="348"/>
      <c r="D69" s="348"/>
      <c r="E69" s="348"/>
      <c r="F69" s="348"/>
      <c r="G69" s="348"/>
      <c r="H69" s="348"/>
      <c r="I69" s="114"/>
      <c r="M69" s="6"/>
      <c r="N69" s="6"/>
      <c r="O69" s="6"/>
      <c r="P69" s="6"/>
      <c r="Q69" s="6"/>
      <c r="R69" s="7"/>
      <c r="S69" s="7"/>
      <c r="T69" s="7"/>
      <c r="U69" s="7"/>
      <c r="V69" s="6"/>
      <c r="W69" s="6"/>
      <c r="X69" s="6"/>
      <c r="Y69" s="6"/>
    </row>
    <row r="70" spans="2:25" s="5" customFormat="1" ht="21.75" customHeight="1" x14ac:dyDescent="0.25">
      <c r="B70" s="353" t="s">
        <v>113</v>
      </c>
      <c r="C70" s="353"/>
      <c r="D70" s="353"/>
      <c r="E70" s="353"/>
      <c r="F70" s="353"/>
      <c r="G70" s="353"/>
      <c r="H70" s="353"/>
      <c r="I70" s="114"/>
      <c r="M70" s="6"/>
      <c r="N70" s="6"/>
      <c r="O70" s="6"/>
      <c r="P70" s="6"/>
      <c r="Q70" s="6"/>
      <c r="R70" s="7"/>
      <c r="S70" s="7"/>
      <c r="T70" s="7"/>
      <c r="U70" s="7"/>
      <c r="V70" s="6"/>
      <c r="W70" s="6"/>
      <c r="X70" s="6"/>
      <c r="Y70" s="6"/>
    </row>
    <row r="71" spans="2:25" s="5" customFormat="1" ht="15.75" customHeight="1" x14ac:dyDescent="0.25">
      <c r="B71" s="348"/>
      <c r="C71" s="348"/>
      <c r="D71" s="348"/>
      <c r="E71" s="348"/>
      <c r="F71" s="348"/>
      <c r="G71" s="348"/>
      <c r="H71" s="348"/>
      <c r="I71" s="114"/>
      <c r="M71" s="6"/>
      <c r="N71" s="6"/>
      <c r="O71" s="6"/>
      <c r="P71" s="6"/>
      <c r="Q71" s="6"/>
      <c r="R71" s="7"/>
      <c r="S71" s="7"/>
      <c r="T71" s="7"/>
      <c r="U71" s="7"/>
      <c r="V71" s="6"/>
      <c r="W71" s="6"/>
      <c r="X71" s="6"/>
      <c r="Y71" s="6"/>
    </row>
    <row r="72" spans="2:25" s="5" customFormat="1" ht="33" customHeight="1" x14ac:dyDescent="0.25">
      <c r="B72" s="323" t="s">
        <v>114</v>
      </c>
      <c r="C72" s="323"/>
      <c r="D72" s="323"/>
      <c r="E72" s="323"/>
      <c r="F72" s="323"/>
      <c r="G72" s="323"/>
      <c r="H72" s="323"/>
      <c r="I72" s="114"/>
      <c r="M72" s="6"/>
      <c r="N72" s="6"/>
      <c r="O72" s="6"/>
      <c r="P72" s="6"/>
      <c r="Q72" s="6"/>
      <c r="R72" s="7"/>
      <c r="S72" s="7"/>
      <c r="T72" s="7"/>
      <c r="U72" s="7"/>
      <c r="V72" s="6"/>
      <c r="W72" s="6"/>
      <c r="X72" s="6"/>
      <c r="Y72" s="6"/>
    </row>
    <row r="73" spans="2:25" s="119" customFormat="1" ht="33" customHeight="1" x14ac:dyDescent="0.35">
      <c r="B73" s="324" t="s">
        <v>115</v>
      </c>
      <c r="C73" s="324"/>
      <c r="E73" s="120"/>
      <c r="F73" s="120"/>
      <c r="G73" s="120"/>
      <c r="H73" s="120"/>
      <c r="I73" s="121"/>
    </row>
    <row r="74" spans="2:25" s="119" customFormat="1" ht="33" customHeight="1" x14ac:dyDescent="0.35">
      <c r="C74" s="128" t="str">
        <f>CONCATENATE(" $45.000"," + ($",G20,") =")</f>
        <v xml:space="preserve"> $45.000 + ($-0.563) =</v>
      </c>
      <c r="D74" s="123">
        <f>(45+G20)</f>
        <v>44.436999999999998</v>
      </c>
      <c r="E74" s="36"/>
      <c r="F74" s="36"/>
      <c r="G74" s="36"/>
      <c r="H74" s="36"/>
      <c r="I74" s="121"/>
    </row>
    <row r="75" spans="2:25" s="119" customFormat="1" ht="33" customHeight="1" x14ac:dyDescent="0.35">
      <c r="B75" s="324" t="s">
        <v>116</v>
      </c>
      <c r="C75" s="324"/>
      <c r="D75" s="124"/>
      <c r="E75" s="36"/>
      <c r="F75" s="36"/>
      <c r="G75" s="36"/>
      <c r="H75" s="36"/>
      <c r="I75" s="121"/>
    </row>
    <row r="76" spans="2:25" s="119" customFormat="1" ht="33" customHeight="1" x14ac:dyDescent="0.35">
      <c r="C76" s="166" t="str">
        <f>CONCATENATE(" $45.000"," x ",H43, " =")</f>
        <v xml:space="preserve"> $45.000 x 0.0245 =</v>
      </c>
      <c r="D76" s="167">
        <f>(45*H43)</f>
        <v>1.103</v>
      </c>
      <c r="E76" s="36"/>
      <c r="F76" s="36"/>
      <c r="G76" s="36"/>
      <c r="H76" s="36"/>
      <c r="I76" s="121"/>
    </row>
    <row r="77" spans="2:25" s="119" customFormat="1" ht="33" customHeight="1" x14ac:dyDescent="0.35">
      <c r="C77" s="349" t="str">
        <f>CONCATENATE("$",D76," x 96.25% (Difference of 100% Material Minus Total % Asphalt + Fuel Allowance) =")</f>
        <v>$1.103 x 96.25% (Difference of 100% Material Minus Total % Asphalt + Fuel Allowance) =</v>
      </c>
      <c r="D77" s="349"/>
      <c r="E77" s="349"/>
      <c r="F77" s="349"/>
      <c r="G77" s="349"/>
      <c r="H77" s="123">
        <f>D76*96.25/100</f>
        <v>1.0620000000000001</v>
      </c>
      <c r="I77" s="121"/>
    </row>
    <row r="78" spans="2:25" s="119" customFormat="1" ht="33" customHeight="1" x14ac:dyDescent="0.35">
      <c r="B78" s="324" t="s">
        <v>117</v>
      </c>
      <c r="C78" s="324"/>
      <c r="D78" s="324"/>
      <c r="E78" s="324"/>
      <c r="F78" s="324"/>
      <c r="G78" s="36"/>
      <c r="H78" s="36"/>
      <c r="I78" s="121"/>
    </row>
    <row r="79" spans="2:25" s="119" customFormat="1" ht="33" customHeight="1" x14ac:dyDescent="0.35">
      <c r="C79" s="159" t="str">
        <f>CONCATENATE("$",D74," + $",H77, "  =")</f>
        <v>$44.437 + $1.062  =</v>
      </c>
      <c r="D79" s="125">
        <f>D74+H77</f>
        <v>45.499000000000002</v>
      </c>
      <c r="E79" s="36"/>
      <c r="F79" s="36"/>
      <c r="G79" s="36"/>
      <c r="H79" s="36"/>
      <c r="I79" s="121"/>
    </row>
    <row r="80" spans="2:25" ht="29.25" customHeight="1" thickBot="1" x14ac:dyDescent="0.3"/>
    <row r="81" spans="2:24" ht="43.5" customHeight="1" thickBot="1" x14ac:dyDescent="0.3">
      <c r="B81" s="350" t="s">
        <v>118</v>
      </c>
      <c r="C81" s="351"/>
      <c r="D81" s="351"/>
      <c r="E81" s="351"/>
      <c r="F81" s="351"/>
      <c r="G81" s="351"/>
      <c r="H81" s="352"/>
    </row>
    <row r="82" spans="2:24" ht="21.75" customHeight="1" x14ac:dyDescent="0.25">
      <c r="B82" s="348"/>
      <c r="C82" s="348"/>
      <c r="D82" s="348"/>
      <c r="E82" s="348"/>
      <c r="F82" s="348"/>
      <c r="G82" s="348"/>
      <c r="H82" s="348"/>
    </row>
    <row r="83" spans="2:24" ht="21.75" customHeight="1" x14ac:dyDescent="0.25">
      <c r="B83" s="353" t="s">
        <v>119</v>
      </c>
      <c r="C83" s="353"/>
      <c r="D83" s="353"/>
      <c r="E83" s="353"/>
      <c r="F83" s="353"/>
      <c r="G83" s="353"/>
      <c r="H83" s="353"/>
    </row>
    <row r="84" spans="2:24" ht="14.25" customHeight="1" thickBot="1" x14ac:dyDescent="0.3">
      <c r="B84" s="348"/>
      <c r="C84" s="348"/>
      <c r="D84" s="348"/>
      <c r="E84" s="348"/>
      <c r="F84" s="348"/>
      <c r="G84" s="348"/>
      <c r="H84" s="348"/>
    </row>
    <row r="85" spans="2:24" ht="46.5" customHeight="1" x14ac:dyDescent="0.25">
      <c r="B85" s="341" t="s">
        <v>108</v>
      </c>
      <c r="C85" s="343" t="s">
        <v>109</v>
      </c>
      <c r="D85" s="345" t="s">
        <v>110</v>
      </c>
      <c r="E85" s="343" t="s">
        <v>111</v>
      </c>
      <c r="F85" s="343"/>
      <c r="G85" s="343" t="s">
        <v>112</v>
      </c>
      <c r="H85" s="327"/>
    </row>
    <row r="86" spans="2:24" ht="46.5" customHeight="1" thickBot="1" x14ac:dyDescent="0.3">
      <c r="B86" s="342"/>
      <c r="C86" s="344"/>
      <c r="D86" s="346"/>
      <c r="E86" s="344"/>
      <c r="F86" s="344"/>
      <c r="G86" s="344"/>
      <c r="H86" s="347"/>
    </row>
    <row r="87" spans="2:24" ht="18.75" customHeight="1" x14ac:dyDescent="0.25">
      <c r="B87" s="348"/>
      <c r="C87" s="348"/>
      <c r="D87" s="348"/>
      <c r="E87" s="348"/>
      <c r="F87" s="348"/>
      <c r="G87" s="348"/>
      <c r="H87" s="348"/>
    </row>
    <row r="88" spans="2:24" ht="33" customHeight="1" x14ac:dyDescent="0.25">
      <c r="B88" s="323" t="s">
        <v>120</v>
      </c>
      <c r="C88" s="323"/>
      <c r="D88" s="323"/>
      <c r="E88" s="323"/>
      <c r="F88" s="323"/>
      <c r="G88" s="323"/>
      <c r="H88" s="323"/>
    </row>
    <row r="89" spans="2:24" s="119" customFormat="1" ht="33" customHeight="1" x14ac:dyDescent="0.35">
      <c r="B89" s="324" t="s">
        <v>115</v>
      </c>
      <c r="C89" s="324"/>
      <c r="E89" s="120"/>
      <c r="F89" s="120"/>
      <c r="G89" s="120"/>
      <c r="H89" s="120"/>
      <c r="I89" s="121"/>
    </row>
    <row r="90" spans="2:24" s="119" customFormat="1" ht="33" customHeight="1" x14ac:dyDescent="0.35">
      <c r="C90" s="128" t="str">
        <f>CONCATENATE(" $45.000"," + ($",G59,") =")</f>
        <v xml:space="preserve"> $45.000 + ($-1.05) =</v>
      </c>
      <c r="D90" s="123">
        <f>(45+G59)</f>
        <v>43.95</v>
      </c>
      <c r="E90" s="36"/>
      <c r="F90" s="36"/>
      <c r="G90" s="36"/>
      <c r="H90" s="36"/>
      <c r="I90" s="121"/>
    </row>
    <row r="91" spans="2:24" s="119" customFormat="1" ht="40.5" customHeight="1" x14ac:dyDescent="0.4">
      <c r="B91" s="325" t="s">
        <v>121</v>
      </c>
      <c r="C91" s="325"/>
      <c r="D91" s="126">
        <f>D90</f>
        <v>43.95</v>
      </c>
      <c r="E91" s="36"/>
      <c r="F91" s="36"/>
      <c r="G91" s="36"/>
      <c r="H91" s="36"/>
      <c r="I91" s="121"/>
    </row>
    <row r="92" spans="2:24" s="119" customFormat="1" ht="33" customHeight="1" thickBot="1" x14ac:dyDescent="0.4">
      <c r="D92" s="123"/>
      <c r="E92" s="36"/>
      <c r="F92" s="36"/>
      <c r="G92" s="36"/>
      <c r="H92" s="36"/>
    </row>
    <row r="93" spans="2:24" ht="15.5" x14ac:dyDescent="0.35">
      <c r="M93" s="326" t="s">
        <v>6</v>
      </c>
      <c r="N93" s="343"/>
      <c r="O93" s="343"/>
      <c r="P93" s="327"/>
      <c r="R93" s="332" t="s">
        <v>7</v>
      </c>
      <c r="S93" s="333"/>
      <c r="T93" s="333"/>
      <c r="U93" s="334"/>
      <c r="X93" s="119"/>
    </row>
    <row r="94" spans="2:24" ht="13" thickBot="1" x14ac:dyDescent="0.3">
      <c r="M94" s="328"/>
      <c r="N94" s="395"/>
      <c r="O94" s="395"/>
      <c r="P94" s="329"/>
      <c r="R94" s="335"/>
      <c r="S94" s="336"/>
      <c r="T94" s="336"/>
      <c r="U94" s="337"/>
    </row>
    <row r="95" spans="2:24" ht="36.75" customHeight="1" thickBot="1" x14ac:dyDescent="0.3">
      <c r="M95" s="330"/>
      <c r="N95" s="396"/>
      <c r="O95" s="396"/>
      <c r="P95" s="331"/>
      <c r="R95" s="338" t="s">
        <v>11</v>
      </c>
      <c r="S95" s="339"/>
      <c r="T95" s="339"/>
      <c r="U95" s="340"/>
      <c r="W95" s="15" t="s">
        <v>12</v>
      </c>
    </row>
    <row r="96" spans="2:24" ht="56.25" customHeight="1" thickBot="1" x14ac:dyDescent="0.3">
      <c r="J96" s="316" t="s">
        <v>10</v>
      </c>
      <c r="K96" s="317"/>
      <c r="L96" s="18"/>
      <c r="M96" s="19" t="s">
        <v>11</v>
      </c>
      <c r="N96" s="20">
        <v>2019</v>
      </c>
      <c r="O96" s="21">
        <v>2020</v>
      </c>
      <c r="P96" s="22">
        <v>2021</v>
      </c>
      <c r="R96" s="23" t="s">
        <v>14</v>
      </c>
      <c r="S96" s="24" t="s">
        <v>15</v>
      </c>
      <c r="T96" s="24" t="s">
        <v>16</v>
      </c>
      <c r="U96" s="24" t="s">
        <v>17</v>
      </c>
      <c r="W96" s="25" t="s">
        <v>18</v>
      </c>
    </row>
    <row r="97" spans="10:23" ht="18" customHeight="1" thickBot="1" x14ac:dyDescent="0.3">
      <c r="J97" s="16" t="s">
        <v>13</v>
      </c>
      <c r="K97" s="17">
        <v>2019</v>
      </c>
      <c r="M97" s="26" t="s">
        <v>21</v>
      </c>
      <c r="N97" s="20" t="s">
        <v>22</v>
      </c>
      <c r="O97" s="21" t="s">
        <v>22</v>
      </c>
      <c r="P97" s="22" t="s">
        <v>22</v>
      </c>
      <c r="R97" s="310">
        <v>43586</v>
      </c>
      <c r="S97" s="313">
        <v>309.8</v>
      </c>
      <c r="T97" s="127">
        <v>43647</v>
      </c>
      <c r="U97" s="318">
        <v>43344</v>
      </c>
      <c r="W97" s="27" t="s">
        <v>23</v>
      </c>
    </row>
    <row r="98" spans="10:23" ht="18" customHeight="1" thickBot="1" x14ac:dyDescent="0.3">
      <c r="J98" s="16" t="s">
        <v>19</v>
      </c>
      <c r="K98" s="17" t="s">
        <v>46</v>
      </c>
      <c r="M98" s="26" t="s">
        <v>25</v>
      </c>
      <c r="N98" s="31">
        <v>525</v>
      </c>
      <c r="O98" s="32"/>
      <c r="P98" s="33"/>
      <c r="R98" s="311"/>
      <c r="S98" s="314"/>
      <c r="T98" s="34">
        <v>43678</v>
      </c>
      <c r="U98" s="319"/>
      <c r="W98" s="27" t="s">
        <v>26</v>
      </c>
    </row>
    <row r="99" spans="10:23" ht="18" customHeight="1" thickBot="1" x14ac:dyDescent="0.3">
      <c r="J99" s="29"/>
      <c r="K99" s="30"/>
      <c r="M99" s="26" t="s">
        <v>28</v>
      </c>
      <c r="N99" s="31">
        <v>514</v>
      </c>
      <c r="O99" s="32"/>
      <c r="P99" s="33"/>
      <c r="R99" s="312"/>
      <c r="S99" s="315"/>
      <c r="T99" s="34">
        <v>43709</v>
      </c>
      <c r="U99" s="319"/>
      <c r="W99" s="27" t="s">
        <v>29</v>
      </c>
    </row>
    <row r="100" spans="10:23" ht="18" customHeight="1" thickBot="1" x14ac:dyDescent="0.3">
      <c r="J100" s="321" t="s">
        <v>0</v>
      </c>
      <c r="K100" s="322"/>
      <c r="M100" s="26" t="s">
        <v>31</v>
      </c>
      <c r="N100" s="32">
        <v>518</v>
      </c>
      <c r="O100" s="31"/>
      <c r="P100" s="33"/>
      <c r="R100" s="310">
        <v>43678</v>
      </c>
      <c r="S100" s="313"/>
      <c r="T100" s="127">
        <v>43739</v>
      </c>
      <c r="U100" s="319"/>
      <c r="W100" s="40" t="s">
        <v>32</v>
      </c>
    </row>
    <row r="101" spans="10:23" ht="18" customHeight="1" thickBot="1" x14ac:dyDescent="0.3">
      <c r="J101" s="16" t="s">
        <v>30</v>
      </c>
      <c r="K101" s="39">
        <v>593</v>
      </c>
      <c r="M101" s="26" t="s">
        <v>35</v>
      </c>
      <c r="N101" s="32">
        <v>537</v>
      </c>
      <c r="O101" s="31"/>
      <c r="P101" s="33"/>
      <c r="R101" s="311"/>
      <c r="S101" s="314"/>
      <c r="T101" s="34">
        <v>43770</v>
      </c>
      <c r="U101" s="319"/>
    </row>
    <row r="102" spans="10:23" ht="18" customHeight="1" thickBot="1" x14ac:dyDescent="0.3">
      <c r="J102" s="41" t="s">
        <v>34</v>
      </c>
      <c r="K102" s="42">
        <v>578</v>
      </c>
      <c r="M102" s="26" t="s">
        <v>38</v>
      </c>
      <c r="N102" s="32">
        <v>557</v>
      </c>
      <c r="O102" s="31"/>
      <c r="P102" s="33"/>
      <c r="R102" s="312"/>
      <c r="S102" s="315"/>
      <c r="T102" s="34">
        <v>43800</v>
      </c>
      <c r="U102" s="319"/>
    </row>
    <row r="103" spans="10:23" ht="18" customHeight="1" thickBot="1" x14ac:dyDescent="0.3">
      <c r="J103" s="29"/>
      <c r="K103" s="30"/>
      <c r="M103" s="26" t="s">
        <v>20</v>
      </c>
      <c r="N103" s="32">
        <v>583</v>
      </c>
      <c r="O103" s="31"/>
      <c r="P103" s="33"/>
      <c r="R103" s="310">
        <v>43770</v>
      </c>
      <c r="S103" s="313"/>
      <c r="T103" s="127">
        <v>43831</v>
      </c>
      <c r="U103" s="319"/>
      <c r="W103" s="47"/>
    </row>
    <row r="104" spans="10:23" ht="18" customHeight="1" thickBot="1" x14ac:dyDescent="0.3">
      <c r="J104" s="321" t="s">
        <v>40</v>
      </c>
      <c r="K104" s="322"/>
      <c r="M104" s="26" t="s">
        <v>43</v>
      </c>
      <c r="N104" s="32">
        <v>582</v>
      </c>
      <c r="O104" s="31"/>
      <c r="P104" s="50"/>
      <c r="R104" s="311"/>
      <c r="S104" s="314"/>
      <c r="T104" s="34">
        <v>43862</v>
      </c>
      <c r="U104" s="319"/>
      <c r="W104" s="47"/>
    </row>
    <row r="105" spans="10:23" ht="18" customHeight="1" thickBot="1" x14ac:dyDescent="0.3">
      <c r="J105" s="48" t="s">
        <v>41</v>
      </c>
      <c r="K105" s="49">
        <v>43586</v>
      </c>
      <c r="M105" s="26" t="s">
        <v>46</v>
      </c>
      <c r="N105" s="32">
        <v>578</v>
      </c>
      <c r="O105" s="31"/>
      <c r="P105" s="50"/>
      <c r="R105" s="312"/>
      <c r="S105" s="315"/>
      <c r="T105" s="34">
        <v>43891</v>
      </c>
      <c r="U105" s="319"/>
      <c r="W105" s="47"/>
    </row>
    <row r="106" spans="10:23" ht="18" customHeight="1" thickBot="1" x14ac:dyDescent="0.3">
      <c r="J106" s="51" t="s">
        <v>45</v>
      </c>
      <c r="K106" s="52">
        <v>309.8</v>
      </c>
      <c r="M106" s="26" t="s">
        <v>49</v>
      </c>
      <c r="N106" s="32"/>
      <c r="O106" s="31"/>
      <c r="P106" s="50"/>
      <c r="R106" s="310">
        <v>43862</v>
      </c>
      <c r="S106" s="313"/>
      <c r="T106" s="127">
        <v>43922</v>
      </c>
      <c r="U106" s="319"/>
      <c r="W106" s="47"/>
    </row>
    <row r="107" spans="10:23" ht="18" customHeight="1" thickBot="1" x14ac:dyDescent="0.3">
      <c r="J107" s="53" t="s">
        <v>48</v>
      </c>
      <c r="K107" s="54" t="s">
        <v>125</v>
      </c>
      <c r="M107" s="26" t="s">
        <v>52</v>
      </c>
      <c r="N107" s="32"/>
      <c r="O107" s="31"/>
      <c r="P107" s="50"/>
      <c r="R107" s="311"/>
      <c r="S107" s="314"/>
      <c r="T107" s="34">
        <v>43952</v>
      </c>
      <c r="U107" s="319"/>
      <c r="W107" s="47"/>
    </row>
    <row r="108" spans="10:23" ht="18" customHeight="1" thickBot="1" x14ac:dyDescent="0.3">
      <c r="J108" s="53" t="s">
        <v>51</v>
      </c>
      <c r="K108" s="56">
        <v>302.39999999999998</v>
      </c>
      <c r="M108" s="26" t="s">
        <v>55</v>
      </c>
      <c r="N108" s="32"/>
      <c r="O108" s="31"/>
      <c r="P108" s="50"/>
      <c r="R108" s="312"/>
      <c r="S108" s="315"/>
      <c r="T108" s="34">
        <v>43983</v>
      </c>
      <c r="U108" s="319"/>
      <c r="W108" s="47"/>
    </row>
    <row r="109" spans="10:23" ht="18" customHeight="1" thickBot="1" x14ac:dyDescent="0.3">
      <c r="J109" s="58" t="s">
        <v>54</v>
      </c>
      <c r="K109" s="59">
        <v>43678</v>
      </c>
      <c r="L109" s="6"/>
      <c r="M109" s="61" t="s">
        <v>56</v>
      </c>
      <c r="N109" s="62"/>
      <c r="O109" s="63"/>
      <c r="P109" s="64"/>
      <c r="R109" s="310">
        <v>43952</v>
      </c>
      <c r="S109" s="313"/>
      <c r="T109" s="127">
        <v>44013</v>
      </c>
      <c r="U109" s="319"/>
      <c r="W109" s="47"/>
    </row>
    <row r="110" spans="10:23" ht="18" customHeight="1" thickBot="1" x14ac:dyDescent="0.3">
      <c r="K110" s="6"/>
      <c r="L110" s="6"/>
      <c r="R110" s="311"/>
      <c r="S110" s="314"/>
      <c r="T110" s="34">
        <v>44044</v>
      </c>
      <c r="U110" s="319"/>
      <c r="W110" s="47"/>
    </row>
    <row r="111" spans="10:23" ht="18" customHeight="1" thickBot="1" x14ac:dyDescent="0.3">
      <c r="J111" s="6"/>
      <c r="K111" s="6"/>
      <c r="L111" s="6"/>
      <c r="R111" s="312"/>
      <c r="S111" s="315"/>
      <c r="T111" s="34">
        <v>44075</v>
      </c>
      <c r="U111" s="319"/>
      <c r="W111" s="47"/>
    </row>
    <row r="112" spans="10:23" ht="18" customHeight="1" thickBot="1" x14ac:dyDescent="0.3">
      <c r="J112" s="6"/>
      <c r="K112" s="6"/>
      <c r="L112" s="6"/>
      <c r="R112" s="310">
        <v>44044</v>
      </c>
      <c r="S112" s="313"/>
      <c r="T112" s="127">
        <v>44105</v>
      </c>
      <c r="U112" s="319"/>
      <c r="W112" s="47"/>
    </row>
    <row r="113" spans="10:21" ht="18" customHeight="1" thickBot="1" x14ac:dyDescent="0.3">
      <c r="J113" s="6"/>
      <c r="K113" s="6"/>
      <c r="L113" s="6"/>
      <c r="R113" s="311"/>
      <c r="S113" s="314"/>
      <c r="T113" s="34">
        <v>44136</v>
      </c>
      <c r="U113" s="319"/>
    </row>
    <row r="114" spans="10:21" ht="18" customHeight="1" thickBot="1" x14ac:dyDescent="0.3">
      <c r="J114" s="6"/>
      <c r="K114" s="6"/>
      <c r="L114" s="6"/>
      <c r="R114" s="312"/>
      <c r="S114" s="315"/>
      <c r="T114" s="34">
        <v>44166</v>
      </c>
      <c r="U114" s="319"/>
    </row>
    <row r="115" spans="10:21" ht="18" customHeight="1" thickBot="1" x14ac:dyDescent="0.3">
      <c r="J115" s="6"/>
      <c r="K115" s="6"/>
      <c r="L115" s="6"/>
      <c r="R115" s="310">
        <v>44136</v>
      </c>
      <c r="S115" s="313"/>
      <c r="T115" s="127">
        <v>44197</v>
      </c>
      <c r="U115" s="319"/>
    </row>
    <row r="116" spans="10:21" ht="18" customHeight="1" thickBot="1" x14ac:dyDescent="0.3">
      <c r="J116" s="6"/>
      <c r="K116" s="6"/>
      <c r="L116" s="6"/>
      <c r="R116" s="311"/>
      <c r="S116" s="314"/>
      <c r="T116" s="34">
        <v>44228</v>
      </c>
      <c r="U116" s="319"/>
    </row>
    <row r="117" spans="10:21" ht="18" customHeight="1" thickBot="1" x14ac:dyDescent="0.3">
      <c r="J117" s="6"/>
      <c r="K117" s="6"/>
      <c r="L117" s="6"/>
      <c r="R117" s="312"/>
      <c r="S117" s="315"/>
      <c r="T117" s="34">
        <v>44256</v>
      </c>
      <c r="U117" s="320"/>
    </row>
    <row r="118" spans="10:21" ht="18" customHeight="1" x14ac:dyDescent="0.25">
      <c r="J118" s="6"/>
      <c r="K118" s="6"/>
      <c r="L118" s="6"/>
      <c r="R118" s="6" t="s">
        <v>42</v>
      </c>
      <c r="S118" s="80">
        <v>302.39999999999998</v>
      </c>
      <c r="T118" s="6" t="s">
        <v>42</v>
      </c>
      <c r="U118" s="6"/>
    </row>
    <row r="119" spans="10:21" x14ac:dyDescent="0.25">
      <c r="J119" s="6"/>
      <c r="K119" s="6"/>
    </row>
  </sheetData>
  <sheetProtection password="C15A" sheet="1" objects="1" scenarios="1"/>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88:H88"/>
    <mergeCell ref="B89:C89"/>
    <mergeCell ref="B91:C91"/>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J96:K96"/>
    <mergeCell ref="R97:R99"/>
    <mergeCell ref="S97:S99"/>
    <mergeCell ref="U97:U117"/>
    <mergeCell ref="J100:K100"/>
    <mergeCell ref="R100:R102"/>
    <mergeCell ref="S100:S102"/>
    <mergeCell ref="R103:R105"/>
    <mergeCell ref="S103:S105"/>
    <mergeCell ref="J104:K104"/>
    <mergeCell ref="R115:R117"/>
    <mergeCell ref="S115:S117"/>
    <mergeCell ref="R106:R108"/>
    <mergeCell ref="S112:S114"/>
    <mergeCell ref="S106:S108"/>
    <mergeCell ref="R109:R111"/>
    <mergeCell ref="S109:S111"/>
    <mergeCell ref="R112:R114"/>
    <mergeCell ref="M93:P95"/>
    <mergeCell ref="R93:U94"/>
    <mergeCell ref="R95:U95"/>
  </mergeCells>
  <dataValidations count="6">
    <dataValidation type="list" allowBlank="1" showInputMessage="1" showErrorMessage="1" sqref="K106 WVS982977 WLW982977 WCA982977 VSE982977 VII982977 UYM982977 UOQ982977 UEU982977 TUY982977 TLC982977 TBG982977 SRK982977 SHO982977 RXS982977 RNW982977 REA982977 QUE982977 QKI982977 QAM982977 PQQ982977 PGU982977 OWY982977 ONC982977 ODG982977 NTK982977 NJO982977 MZS982977 MPW982977 MGA982977 LWE982977 LMI982977 LCM982977 KSQ982977 KIU982977 JYY982977 JPC982977 JFG982977 IVK982977 ILO982977 IBS982977 HRW982977 HIA982977 GYE982977 GOI982977 GEM982977 FUQ982977 FKU982977 FAY982977 ERC982977 EHG982977 DXK982977 DNO982977 DDS982977 CTW982977 CKA982977 CAE982977 BQI982977 BGM982977 AWQ982977 AMU982977 ACY982977 TC982977 JG982977 K982978 WVS917441 WLW917441 WCA917441 VSE917441 VII917441 UYM917441 UOQ917441 UEU917441 TUY917441 TLC917441 TBG917441 SRK917441 SHO917441 RXS917441 RNW917441 REA917441 QUE917441 QKI917441 QAM917441 PQQ917441 PGU917441 OWY917441 ONC917441 ODG917441 NTK917441 NJO917441 MZS917441 MPW917441 MGA917441 LWE917441 LMI917441 LCM917441 KSQ917441 KIU917441 JYY917441 JPC917441 JFG917441 IVK917441 ILO917441 IBS917441 HRW917441 HIA917441 GYE917441 GOI917441 GEM917441 FUQ917441 FKU917441 FAY917441 ERC917441 EHG917441 DXK917441 DNO917441 DDS917441 CTW917441 CKA917441 CAE917441 BQI917441 BGM917441 AWQ917441 AMU917441 ACY917441 TC917441 JG917441 K917442 WVS851905 WLW851905 WCA851905 VSE851905 VII851905 UYM851905 UOQ851905 UEU851905 TUY851905 TLC851905 TBG851905 SRK851905 SHO851905 RXS851905 RNW851905 REA851905 QUE851905 QKI851905 QAM851905 PQQ851905 PGU851905 OWY851905 ONC851905 ODG851905 NTK851905 NJO851905 MZS851905 MPW851905 MGA851905 LWE851905 LMI851905 LCM851905 KSQ851905 KIU851905 JYY851905 JPC851905 JFG851905 IVK851905 ILO851905 IBS851905 HRW851905 HIA851905 GYE851905 GOI851905 GEM851905 FUQ851905 FKU851905 FAY851905 ERC851905 EHG851905 DXK851905 DNO851905 DDS851905 CTW851905 CKA851905 CAE851905 BQI851905 BGM851905 AWQ851905 AMU851905 ACY851905 TC851905 JG851905 K851906 WVS786369 WLW786369 WCA786369 VSE786369 VII786369 UYM786369 UOQ786369 UEU786369 TUY786369 TLC786369 TBG786369 SRK786369 SHO786369 RXS786369 RNW786369 REA786369 QUE786369 QKI786369 QAM786369 PQQ786369 PGU786369 OWY786369 ONC786369 ODG786369 NTK786369 NJO786369 MZS786369 MPW786369 MGA786369 LWE786369 LMI786369 LCM786369 KSQ786369 KIU786369 JYY786369 JPC786369 JFG786369 IVK786369 ILO786369 IBS786369 HRW786369 HIA786369 GYE786369 GOI786369 GEM786369 FUQ786369 FKU786369 FAY786369 ERC786369 EHG786369 DXK786369 DNO786369 DDS786369 CTW786369 CKA786369 CAE786369 BQI786369 BGM786369 AWQ786369 AMU786369 ACY786369 TC786369 JG786369 K786370 WVS720833 WLW720833 WCA720833 VSE720833 VII720833 UYM720833 UOQ720833 UEU720833 TUY720833 TLC720833 TBG720833 SRK720833 SHO720833 RXS720833 RNW720833 REA720833 QUE720833 QKI720833 QAM720833 PQQ720833 PGU720833 OWY720833 ONC720833 ODG720833 NTK720833 NJO720833 MZS720833 MPW720833 MGA720833 LWE720833 LMI720833 LCM720833 KSQ720833 KIU720833 JYY720833 JPC720833 JFG720833 IVK720833 ILO720833 IBS720833 HRW720833 HIA720833 GYE720833 GOI720833 GEM720833 FUQ720833 FKU720833 FAY720833 ERC720833 EHG720833 DXK720833 DNO720833 DDS720833 CTW720833 CKA720833 CAE720833 BQI720833 BGM720833 AWQ720833 AMU720833 ACY720833 TC720833 JG720833 K720834 WVS655297 WLW655297 WCA655297 VSE655297 VII655297 UYM655297 UOQ655297 UEU655297 TUY655297 TLC655297 TBG655297 SRK655297 SHO655297 RXS655297 RNW655297 REA655297 QUE655297 QKI655297 QAM655297 PQQ655297 PGU655297 OWY655297 ONC655297 ODG655297 NTK655297 NJO655297 MZS655297 MPW655297 MGA655297 LWE655297 LMI655297 LCM655297 KSQ655297 KIU655297 JYY655297 JPC655297 JFG655297 IVK655297 ILO655297 IBS655297 HRW655297 HIA655297 GYE655297 GOI655297 GEM655297 FUQ655297 FKU655297 FAY655297 ERC655297 EHG655297 DXK655297 DNO655297 DDS655297 CTW655297 CKA655297 CAE655297 BQI655297 BGM655297 AWQ655297 AMU655297 ACY655297 TC655297 JG655297 K655298 WVS589761 WLW589761 WCA589761 VSE589761 VII589761 UYM589761 UOQ589761 UEU589761 TUY589761 TLC589761 TBG589761 SRK589761 SHO589761 RXS589761 RNW589761 REA589761 QUE589761 QKI589761 QAM589761 PQQ589761 PGU589761 OWY589761 ONC589761 ODG589761 NTK589761 NJO589761 MZS589761 MPW589761 MGA589761 LWE589761 LMI589761 LCM589761 KSQ589761 KIU589761 JYY589761 JPC589761 JFG589761 IVK589761 ILO589761 IBS589761 HRW589761 HIA589761 GYE589761 GOI589761 GEM589761 FUQ589761 FKU589761 FAY589761 ERC589761 EHG589761 DXK589761 DNO589761 DDS589761 CTW589761 CKA589761 CAE589761 BQI589761 BGM589761 AWQ589761 AMU589761 ACY589761 TC589761 JG589761 K589762 WVS524225 WLW524225 WCA524225 VSE524225 VII524225 UYM524225 UOQ524225 UEU524225 TUY524225 TLC524225 TBG524225 SRK524225 SHO524225 RXS524225 RNW524225 REA524225 QUE524225 QKI524225 QAM524225 PQQ524225 PGU524225 OWY524225 ONC524225 ODG524225 NTK524225 NJO524225 MZS524225 MPW524225 MGA524225 LWE524225 LMI524225 LCM524225 KSQ524225 KIU524225 JYY524225 JPC524225 JFG524225 IVK524225 ILO524225 IBS524225 HRW524225 HIA524225 GYE524225 GOI524225 GEM524225 FUQ524225 FKU524225 FAY524225 ERC524225 EHG524225 DXK524225 DNO524225 DDS524225 CTW524225 CKA524225 CAE524225 BQI524225 BGM524225 AWQ524225 AMU524225 ACY524225 TC524225 JG524225 K524226 WVS458689 WLW458689 WCA458689 VSE458689 VII458689 UYM458689 UOQ458689 UEU458689 TUY458689 TLC458689 TBG458689 SRK458689 SHO458689 RXS458689 RNW458689 REA458689 QUE458689 QKI458689 QAM458689 PQQ458689 PGU458689 OWY458689 ONC458689 ODG458689 NTK458689 NJO458689 MZS458689 MPW458689 MGA458689 LWE458689 LMI458689 LCM458689 KSQ458689 KIU458689 JYY458689 JPC458689 JFG458689 IVK458689 ILO458689 IBS458689 HRW458689 HIA458689 GYE458689 GOI458689 GEM458689 FUQ458689 FKU458689 FAY458689 ERC458689 EHG458689 DXK458689 DNO458689 DDS458689 CTW458689 CKA458689 CAE458689 BQI458689 BGM458689 AWQ458689 AMU458689 ACY458689 TC458689 JG458689 K458690 WVS393153 WLW393153 WCA393153 VSE393153 VII393153 UYM393153 UOQ393153 UEU393153 TUY393153 TLC393153 TBG393153 SRK393153 SHO393153 RXS393153 RNW393153 REA393153 QUE393153 QKI393153 QAM393153 PQQ393153 PGU393153 OWY393153 ONC393153 ODG393153 NTK393153 NJO393153 MZS393153 MPW393153 MGA393153 LWE393153 LMI393153 LCM393153 KSQ393153 KIU393153 JYY393153 JPC393153 JFG393153 IVK393153 ILO393153 IBS393153 HRW393153 HIA393153 GYE393153 GOI393153 GEM393153 FUQ393153 FKU393153 FAY393153 ERC393153 EHG393153 DXK393153 DNO393153 DDS393153 CTW393153 CKA393153 CAE393153 BQI393153 BGM393153 AWQ393153 AMU393153 ACY393153 TC393153 JG393153 K393154 WVS327617 WLW327617 WCA327617 VSE327617 VII327617 UYM327617 UOQ327617 UEU327617 TUY327617 TLC327617 TBG327617 SRK327617 SHO327617 RXS327617 RNW327617 REA327617 QUE327617 QKI327617 QAM327617 PQQ327617 PGU327617 OWY327617 ONC327617 ODG327617 NTK327617 NJO327617 MZS327617 MPW327617 MGA327617 LWE327617 LMI327617 LCM327617 KSQ327617 KIU327617 JYY327617 JPC327617 JFG327617 IVK327617 ILO327617 IBS327617 HRW327617 HIA327617 GYE327617 GOI327617 GEM327617 FUQ327617 FKU327617 FAY327617 ERC327617 EHG327617 DXK327617 DNO327617 DDS327617 CTW327617 CKA327617 CAE327617 BQI327617 BGM327617 AWQ327617 AMU327617 ACY327617 TC327617 JG327617 K327618 WVS262081 WLW262081 WCA262081 VSE262081 VII262081 UYM262081 UOQ262081 UEU262081 TUY262081 TLC262081 TBG262081 SRK262081 SHO262081 RXS262081 RNW262081 REA262081 QUE262081 QKI262081 QAM262081 PQQ262081 PGU262081 OWY262081 ONC262081 ODG262081 NTK262081 NJO262081 MZS262081 MPW262081 MGA262081 LWE262081 LMI262081 LCM262081 KSQ262081 KIU262081 JYY262081 JPC262081 JFG262081 IVK262081 ILO262081 IBS262081 HRW262081 HIA262081 GYE262081 GOI262081 GEM262081 FUQ262081 FKU262081 FAY262081 ERC262081 EHG262081 DXK262081 DNO262081 DDS262081 CTW262081 CKA262081 CAE262081 BQI262081 BGM262081 AWQ262081 AMU262081 ACY262081 TC262081 JG262081 K262082 WVS196545 WLW196545 WCA196545 VSE196545 VII196545 UYM196545 UOQ196545 UEU196545 TUY196545 TLC196545 TBG196545 SRK196545 SHO196545 RXS196545 RNW196545 REA196545 QUE196545 QKI196545 QAM196545 PQQ196545 PGU196545 OWY196545 ONC196545 ODG196545 NTK196545 NJO196545 MZS196545 MPW196545 MGA196545 LWE196545 LMI196545 LCM196545 KSQ196545 KIU196545 JYY196545 JPC196545 JFG196545 IVK196545 ILO196545 IBS196545 HRW196545 HIA196545 GYE196545 GOI196545 GEM196545 FUQ196545 FKU196545 FAY196545 ERC196545 EHG196545 DXK196545 DNO196545 DDS196545 CTW196545 CKA196545 CAE196545 BQI196545 BGM196545 AWQ196545 AMU196545 ACY196545 TC196545 JG196545 K196546 WVS131009 WLW131009 WCA131009 VSE131009 VII131009 UYM131009 UOQ131009 UEU131009 TUY131009 TLC131009 TBG131009 SRK131009 SHO131009 RXS131009 RNW131009 REA131009 QUE131009 QKI131009 QAM131009 PQQ131009 PGU131009 OWY131009 ONC131009 ODG131009 NTK131009 NJO131009 MZS131009 MPW131009 MGA131009 LWE131009 LMI131009 LCM131009 KSQ131009 KIU131009 JYY131009 JPC131009 JFG131009 IVK131009 ILO131009 IBS131009 HRW131009 HIA131009 GYE131009 GOI131009 GEM131009 FUQ131009 FKU131009 FAY131009 ERC131009 EHG131009 DXK131009 DNO131009 DDS131009 CTW131009 CKA131009 CAE131009 BQI131009 BGM131009 AWQ131009 AMU131009 ACY131009 TC131009 JG131009 K131010 WVS65473 WLW65473 WCA65473 VSE65473 VII65473 UYM65473 UOQ65473 UEU65473 TUY65473 TLC65473 TBG65473 SRK65473 SHO65473 RXS65473 RNW65473 REA65473 QUE65473 QKI65473 QAM65473 PQQ65473 PGU65473 OWY65473 ONC65473 ODG65473 NTK65473 NJO65473 MZS65473 MPW65473 MGA65473 LWE65473 LMI65473 LCM65473 KSQ65473 KIU65473 JYY65473 JPC65473 JFG65473 IVK65473 ILO65473 IBS65473 HRW65473 HIA65473 GYE65473 GOI65473 GEM65473 FUQ65473 FKU65473 FAY65473 ERC65473 EHG65473 DXK65473 DNO65473 DDS65473 CTW65473 CKA65473 CAE65473 BQI65473 BGM65473 AWQ65473 AMU65473 ACY65473 TC65473 JG65473 K65474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xr:uid="{95C6C21B-5C56-4472-A3F0-931E467BC389}">
      <formula1>$S$97:$S$118</formula1>
    </dataValidation>
    <dataValidation type="list" allowBlank="1" showInputMessage="1" showErrorMessage="1" sqref="K98 WVS982969 WLW982969 WCA982969 VSE982969 VII982969 UYM982969 UOQ982969 UEU982969 TUY982969 TLC982969 TBG982969 SRK982969 SHO982969 RXS982969 RNW982969 REA982969 QUE982969 QKI982969 QAM982969 PQQ982969 PGU982969 OWY982969 ONC982969 ODG982969 NTK982969 NJO982969 MZS982969 MPW982969 MGA982969 LWE982969 LMI982969 LCM982969 KSQ982969 KIU982969 JYY982969 JPC982969 JFG982969 IVK982969 ILO982969 IBS982969 HRW982969 HIA982969 GYE982969 GOI982969 GEM982969 FUQ982969 FKU982969 FAY982969 ERC982969 EHG982969 DXK982969 DNO982969 DDS982969 CTW982969 CKA982969 CAE982969 BQI982969 BGM982969 AWQ982969 AMU982969 ACY982969 TC982969 JG982969 K982970 WVS917433 WLW917433 WCA917433 VSE917433 VII917433 UYM917433 UOQ917433 UEU917433 TUY917433 TLC917433 TBG917433 SRK917433 SHO917433 RXS917433 RNW917433 REA917433 QUE917433 QKI917433 QAM917433 PQQ917433 PGU917433 OWY917433 ONC917433 ODG917433 NTK917433 NJO917433 MZS917433 MPW917433 MGA917433 LWE917433 LMI917433 LCM917433 KSQ917433 KIU917433 JYY917433 JPC917433 JFG917433 IVK917433 ILO917433 IBS917433 HRW917433 HIA917433 GYE917433 GOI917433 GEM917433 FUQ917433 FKU917433 FAY917433 ERC917433 EHG917433 DXK917433 DNO917433 DDS917433 CTW917433 CKA917433 CAE917433 BQI917433 BGM917433 AWQ917433 AMU917433 ACY917433 TC917433 JG917433 K917434 WVS851897 WLW851897 WCA851897 VSE851897 VII851897 UYM851897 UOQ851897 UEU851897 TUY851897 TLC851897 TBG851897 SRK851897 SHO851897 RXS851897 RNW851897 REA851897 QUE851897 QKI851897 QAM851897 PQQ851897 PGU851897 OWY851897 ONC851897 ODG851897 NTK851897 NJO851897 MZS851897 MPW851897 MGA851897 LWE851897 LMI851897 LCM851897 KSQ851897 KIU851897 JYY851897 JPC851897 JFG851897 IVK851897 ILO851897 IBS851897 HRW851897 HIA851897 GYE851897 GOI851897 GEM851897 FUQ851897 FKU851897 FAY851897 ERC851897 EHG851897 DXK851897 DNO851897 DDS851897 CTW851897 CKA851897 CAE851897 BQI851897 BGM851897 AWQ851897 AMU851897 ACY851897 TC851897 JG851897 K851898 WVS786361 WLW786361 WCA786361 VSE786361 VII786361 UYM786361 UOQ786361 UEU786361 TUY786361 TLC786361 TBG786361 SRK786361 SHO786361 RXS786361 RNW786361 REA786361 QUE786361 QKI786361 QAM786361 PQQ786361 PGU786361 OWY786361 ONC786361 ODG786361 NTK786361 NJO786361 MZS786361 MPW786361 MGA786361 LWE786361 LMI786361 LCM786361 KSQ786361 KIU786361 JYY786361 JPC786361 JFG786361 IVK786361 ILO786361 IBS786361 HRW786361 HIA786361 GYE786361 GOI786361 GEM786361 FUQ786361 FKU786361 FAY786361 ERC786361 EHG786361 DXK786361 DNO786361 DDS786361 CTW786361 CKA786361 CAE786361 BQI786361 BGM786361 AWQ786361 AMU786361 ACY786361 TC786361 JG786361 K786362 WVS720825 WLW720825 WCA720825 VSE720825 VII720825 UYM720825 UOQ720825 UEU720825 TUY720825 TLC720825 TBG720825 SRK720825 SHO720825 RXS720825 RNW720825 REA720825 QUE720825 QKI720825 QAM720825 PQQ720825 PGU720825 OWY720825 ONC720825 ODG720825 NTK720825 NJO720825 MZS720825 MPW720825 MGA720825 LWE720825 LMI720825 LCM720825 KSQ720825 KIU720825 JYY720825 JPC720825 JFG720825 IVK720825 ILO720825 IBS720825 HRW720825 HIA720825 GYE720825 GOI720825 GEM720825 FUQ720825 FKU720825 FAY720825 ERC720825 EHG720825 DXK720825 DNO720825 DDS720825 CTW720825 CKA720825 CAE720825 BQI720825 BGM720825 AWQ720825 AMU720825 ACY720825 TC720825 JG720825 K720826 WVS655289 WLW655289 WCA655289 VSE655289 VII655289 UYM655289 UOQ655289 UEU655289 TUY655289 TLC655289 TBG655289 SRK655289 SHO655289 RXS655289 RNW655289 REA655289 QUE655289 QKI655289 QAM655289 PQQ655289 PGU655289 OWY655289 ONC655289 ODG655289 NTK655289 NJO655289 MZS655289 MPW655289 MGA655289 LWE655289 LMI655289 LCM655289 KSQ655289 KIU655289 JYY655289 JPC655289 JFG655289 IVK655289 ILO655289 IBS655289 HRW655289 HIA655289 GYE655289 GOI655289 GEM655289 FUQ655289 FKU655289 FAY655289 ERC655289 EHG655289 DXK655289 DNO655289 DDS655289 CTW655289 CKA655289 CAE655289 BQI655289 BGM655289 AWQ655289 AMU655289 ACY655289 TC655289 JG655289 K655290 WVS589753 WLW589753 WCA589753 VSE589753 VII589753 UYM589753 UOQ589753 UEU589753 TUY589753 TLC589753 TBG589753 SRK589753 SHO589753 RXS589753 RNW589753 REA589753 QUE589753 QKI589753 QAM589753 PQQ589753 PGU589753 OWY589753 ONC589753 ODG589753 NTK589753 NJO589753 MZS589753 MPW589753 MGA589753 LWE589753 LMI589753 LCM589753 KSQ589753 KIU589753 JYY589753 JPC589753 JFG589753 IVK589753 ILO589753 IBS589753 HRW589753 HIA589753 GYE589753 GOI589753 GEM589753 FUQ589753 FKU589753 FAY589753 ERC589753 EHG589753 DXK589753 DNO589753 DDS589753 CTW589753 CKA589753 CAE589753 BQI589753 BGM589753 AWQ589753 AMU589753 ACY589753 TC589753 JG589753 K589754 WVS524217 WLW524217 WCA524217 VSE524217 VII524217 UYM524217 UOQ524217 UEU524217 TUY524217 TLC524217 TBG524217 SRK524217 SHO524217 RXS524217 RNW524217 REA524217 QUE524217 QKI524217 QAM524217 PQQ524217 PGU524217 OWY524217 ONC524217 ODG524217 NTK524217 NJO524217 MZS524217 MPW524217 MGA524217 LWE524217 LMI524217 LCM524217 KSQ524217 KIU524217 JYY524217 JPC524217 JFG524217 IVK524217 ILO524217 IBS524217 HRW524217 HIA524217 GYE524217 GOI524217 GEM524217 FUQ524217 FKU524217 FAY524217 ERC524217 EHG524217 DXK524217 DNO524217 DDS524217 CTW524217 CKA524217 CAE524217 BQI524217 BGM524217 AWQ524217 AMU524217 ACY524217 TC524217 JG524217 K524218 WVS458681 WLW458681 WCA458681 VSE458681 VII458681 UYM458681 UOQ458681 UEU458681 TUY458681 TLC458681 TBG458681 SRK458681 SHO458681 RXS458681 RNW458681 REA458681 QUE458681 QKI458681 QAM458681 PQQ458681 PGU458681 OWY458681 ONC458681 ODG458681 NTK458681 NJO458681 MZS458681 MPW458681 MGA458681 LWE458681 LMI458681 LCM458681 KSQ458681 KIU458681 JYY458681 JPC458681 JFG458681 IVK458681 ILO458681 IBS458681 HRW458681 HIA458681 GYE458681 GOI458681 GEM458681 FUQ458681 FKU458681 FAY458681 ERC458681 EHG458681 DXK458681 DNO458681 DDS458681 CTW458681 CKA458681 CAE458681 BQI458681 BGM458681 AWQ458681 AMU458681 ACY458681 TC458681 JG458681 K458682 WVS393145 WLW393145 WCA393145 VSE393145 VII393145 UYM393145 UOQ393145 UEU393145 TUY393145 TLC393145 TBG393145 SRK393145 SHO393145 RXS393145 RNW393145 REA393145 QUE393145 QKI393145 QAM393145 PQQ393145 PGU393145 OWY393145 ONC393145 ODG393145 NTK393145 NJO393145 MZS393145 MPW393145 MGA393145 LWE393145 LMI393145 LCM393145 KSQ393145 KIU393145 JYY393145 JPC393145 JFG393145 IVK393145 ILO393145 IBS393145 HRW393145 HIA393145 GYE393145 GOI393145 GEM393145 FUQ393145 FKU393145 FAY393145 ERC393145 EHG393145 DXK393145 DNO393145 DDS393145 CTW393145 CKA393145 CAE393145 BQI393145 BGM393145 AWQ393145 AMU393145 ACY393145 TC393145 JG393145 K393146 WVS327609 WLW327609 WCA327609 VSE327609 VII327609 UYM327609 UOQ327609 UEU327609 TUY327609 TLC327609 TBG327609 SRK327609 SHO327609 RXS327609 RNW327609 REA327609 QUE327609 QKI327609 QAM327609 PQQ327609 PGU327609 OWY327609 ONC327609 ODG327609 NTK327609 NJO327609 MZS327609 MPW327609 MGA327609 LWE327609 LMI327609 LCM327609 KSQ327609 KIU327609 JYY327609 JPC327609 JFG327609 IVK327609 ILO327609 IBS327609 HRW327609 HIA327609 GYE327609 GOI327609 GEM327609 FUQ327609 FKU327609 FAY327609 ERC327609 EHG327609 DXK327609 DNO327609 DDS327609 CTW327609 CKA327609 CAE327609 BQI327609 BGM327609 AWQ327609 AMU327609 ACY327609 TC327609 JG327609 K327610 WVS262073 WLW262073 WCA262073 VSE262073 VII262073 UYM262073 UOQ262073 UEU262073 TUY262073 TLC262073 TBG262073 SRK262073 SHO262073 RXS262073 RNW262073 REA262073 QUE262073 QKI262073 QAM262073 PQQ262073 PGU262073 OWY262073 ONC262073 ODG262073 NTK262073 NJO262073 MZS262073 MPW262073 MGA262073 LWE262073 LMI262073 LCM262073 KSQ262073 KIU262073 JYY262073 JPC262073 JFG262073 IVK262073 ILO262073 IBS262073 HRW262073 HIA262073 GYE262073 GOI262073 GEM262073 FUQ262073 FKU262073 FAY262073 ERC262073 EHG262073 DXK262073 DNO262073 DDS262073 CTW262073 CKA262073 CAE262073 BQI262073 BGM262073 AWQ262073 AMU262073 ACY262073 TC262073 JG262073 K262074 WVS196537 WLW196537 WCA196537 VSE196537 VII196537 UYM196537 UOQ196537 UEU196537 TUY196537 TLC196537 TBG196537 SRK196537 SHO196537 RXS196537 RNW196537 REA196537 QUE196537 QKI196537 QAM196537 PQQ196537 PGU196537 OWY196537 ONC196537 ODG196537 NTK196537 NJO196537 MZS196537 MPW196537 MGA196537 LWE196537 LMI196537 LCM196537 KSQ196537 KIU196537 JYY196537 JPC196537 JFG196537 IVK196537 ILO196537 IBS196537 HRW196537 HIA196537 GYE196537 GOI196537 GEM196537 FUQ196537 FKU196537 FAY196537 ERC196537 EHG196537 DXK196537 DNO196537 DDS196537 CTW196537 CKA196537 CAE196537 BQI196537 BGM196537 AWQ196537 AMU196537 ACY196537 TC196537 JG196537 K196538 WVS131001 WLW131001 WCA131001 VSE131001 VII131001 UYM131001 UOQ131001 UEU131001 TUY131001 TLC131001 TBG131001 SRK131001 SHO131001 RXS131001 RNW131001 REA131001 QUE131001 QKI131001 QAM131001 PQQ131001 PGU131001 OWY131001 ONC131001 ODG131001 NTK131001 NJO131001 MZS131001 MPW131001 MGA131001 LWE131001 LMI131001 LCM131001 KSQ131001 KIU131001 JYY131001 JPC131001 JFG131001 IVK131001 ILO131001 IBS131001 HRW131001 HIA131001 GYE131001 GOI131001 GEM131001 FUQ131001 FKU131001 FAY131001 ERC131001 EHG131001 DXK131001 DNO131001 DDS131001 CTW131001 CKA131001 CAE131001 BQI131001 BGM131001 AWQ131001 AMU131001 ACY131001 TC131001 JG131001 K131002 WVS65465 WLW65465 WCA65465 VSE65465 VII65465 UYM65465 UOQ65465 UEU65465 TUY65465 TLC65465 TBG65465 SRK65465 SHO65465 RXS65465 RNW65465 REA65465 QUE65465 QKI65465 QAM65465 PQQ65465 PGU65465 OWY65465 ONC65465 ODG65465 NTK65465 NJO65465 MZS65465 MPW65465 MGA65465 LWE65465 LMI65465 LCM65465 KSQ65465 KIU65465 JYY65465 JPC65465 JFG65465 IVK65465 ILO65465 IBS65465 HRW65465 HIA65465 GYE65465 GOI65465 GEM65465 FUQ65465 FKU65465 FAY65465 ERC65465 EHG65465 DXK65465 DNO65465 DDS65465 CTW65465 CKA65465 CAE65465 BQI65465 BGM65465 AWQ65465 AMU65465 ACY65465 TC65465 JG65465 K65466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xr:uid="{BEE9A71E-DCF4-4D16-A5EE-2FD8D29E242C}">
      <formula1>$M$98:$M$109</formula1>
    </dataValidation>
    <dataValidation type="list" allowBlank="1" showInputMessage="1" showErrorMessage="1" sqref="K97 WVS982968 WLW982968 WCA982968 VSE982968 VII982968 UYM982968 UOQ982968 UEU982968 TUY982968 TLC982968 TBG982968 SRK982968 SHO982968 RXS982968 RNW982968 REA982968 QUE982968 QKI982968 QAM982968 PQQ982968 PGU982968 OWY982968 ONC982968 ODG982968 NTK982968 NJO982968 MZS982968 MPW982968 MGA982968 LWE982968 LMI982968 LCM982968 KSQ982968 KIU982968 JYY982968 JPC982968 JFG982968 IVK982968 ILO982968 IBS982968 HRW982968 HIA982968 GYE982968 GOI982968 GEM982968 FUQ982968 FKU982968 FAY982968 ERC982968 EHG982968 DXK982968 DNO982968 DDS982968 CTW982968 CKA982968 CAE982968 BQI982968 BGM982968 AWQ982968 AMU982968 ACY982968 TC982968 JG982968 K982969 WVS917432 WLW917432 WCA917432 VSE917432 VII917432 UYM917432 UOQ917432 UEU917432 TUY917432 TLC917432 TBG917432 SRK917432 SHO917432 RXS917432 RNW917432 REA917432 QUE917432 QKI917432 QAM917432 PQQ917432 PGU917432 OWY917432 ONC917432 ODG917432 NTK917432 NJO917432 MZS917432 MPW917432 MGA917432 LWE917432 LMI917432 LCM917432 KSQ917432 KIU917432 JYY917432 JPC917432 JFG917432 IVK917432 ILO917432 IBS917432 HRW917432 HIA917432 GYE917432 GOI917432 GEM917432 FUQ917432 FKU917432 FAY917432 ERC917432 EHG917432 DXK917432 DNO917432 DDS917432 CTW917432 CKA917432 CAE917432 BQI917432 BGM917432 AWQ917432 AMU917432 ACY917432 TC917432 JG917432 K917433 WVS851896 WLW851896 WCA851896 VSE851896 VII851896 UYM851896 UOQ851896 UEU851896 TUY851896 TLC851896 TBG851896 SRK851896 SHO851896 RXS851896 RNW851896 REA851896 QUE851896 QKI851896 QAM851896 PQQ851896 PGU851896 OWY851896 ONC851896 ODG851896 NTK851896 NJO851896 MZS851896 MPW851896 MGA851896 LWE851896 LMI851896 LCM851896 KSQ851896 KIU851896 JYY851896 JPC851896 JFG851896 IVK851896 ILO851896 IBS851896 HRW851896 HIA851896 GYE851896 GOI851896 GEM851896 FUQ851896 FKU851896 FAY851896 ERC851896 EHG851896 DXK851896 DNO851896 DDS851896 CTW851896 CKA851896 CAE851896 BQI851896 BGM851896 AWQ851896 AMU851896 ACY851896 TC851896 JG851896 K851897 WVS786360 WLW786360 WCA786360 VSE786360 VII786360 UYM786360 UOQ786360 UEU786360 TUY786360 TLC786360 TBG786360 SRK786360 SHO786360 RXS786360 RNW786360 REA786360 QUE786360 QKI786360 QAM786360 PQQ786360 PGU786360 OWY786360 ONC786360 ODG786360 NTK786360 NJO786360 MZS786360 MPW786360 MGA786360 LWE786360 LMI786360 LCM786360 KSQ786360 KIU786360 JYY786360 JPC786360 JFG786360 IVK786360 ILO786360 IBS786360 HRW786360 HIA786360 GYE786360 GOI786360 GEM786360 FUQ786360 FKU786360 FAY786360 ERC786360 EHG786360 DXK786360 DNO786360 DDS786360 CTW786360 CKA786360 CAE786360 BQI786360 BGM786360 AWQ786360 AMU786360 ACY786360 TC786360 JG786360 K786361 WVS720824 WLW720824 WCA720824 VSE720824 VII720824 UYM720824 UOQ720824 UEU720824 TUY720824 TLC720824 TBG720824 SRK720824 SHO720824 RXS720824 RNW720824 REA720824 QUE720824 QKI720824 QAM720824 PQQ720824 PGU720824 OWY720824 ONC720824 ODG720824 NTK720824 NJO720824 MZS720824 MPW720824 MGA720824 LWE720824 LMI720824 LCM720824 KSQ720824 KIU720824 JYY720824 JPC720824 JFG720824 IVK720824 ILO720824 IBS720824 HRW720824 HIA720824 GYE720824 GOI720824 GEM720824 FUQ720824 FKU720824 FAY720824 ERC720824 EHG720824 DXK720824 DNO720824 DDS720824 CTW720824 CKA720824 CAE720824 BQI720824 BGM720824 AWQ720824 AMU720824 ACY720824 TC720824 JG720824 K720825 WVS655288 WLW655288 WCA655288 VSE655288 VII655288 UYM655288 UOQ655288 UEU655288 TUY655288 TLC655288 TBG655288 SRK655288 SHO655288 RXS655288 RNW655288 REA655288 QUE655288 QKI655288 QAM655288 PQQ655288 PGU655288 OWY655288 ONC655288 ODG655288 NTK655288 NJO655288 MZS655288 MPW655288 MGA655288 LWE655288 LMI655288 LCM655288 KSQ655288 KIU655288 JYY655288 JPC655288 JFG655288 IVK655288 ILO655288 IBS655288 HRW655288 HIA655288 GYE655288 GOI655288 GEM655288 FUQ655288 FKU655288 FAY655288 ERC655288 EHG655288 DXK655288 DNO655288 DDS655288 CTW655288 CKA655288 CAE655288 BQI655288 BGM655288 AWQ655288 AMU655288 ACY655288 TC655288 JG655288 K655289 WVS589752 WLW589752 WCA589752 VSE589752 VII589752 UYM589752 UOQ589752 UEU589752 TUY589752 TLC589752 TBG589752 SRK589752 SHO589752 RXS589752 RNW589752 REA589752 QUE589752 QKI589752 QAM589752 PQQ589752 PGU589752 OWY589752 ONC589752 ODG589752 NTK589752 NJO589752 MZS589752 MPW589752 MGA589752 LWE589752 LMI589752 LCM589752 KSQ589752 KIU589752 JYY589752 JPC589752 JFG589752 IVK589752 ILO589752 IBS589752 HRW589752 HIA589752 GYE589752 GOI589752 GEM589752 FUQ589752 FKU589752 FAY589752 ERC589752 EHG589752 DXK589752 DNO589752 DDS589752 CTW589752 CKA589752 CAE589752 BQI589752 BGM589752 AWQ589752 AMU589752 ACY589752 TC589752 JG589752 K589753 WVS524216 WLW524216 WCA524216 VSE524216 VII524216 UYM524216 UOQ524216 UEU524216 TUY524216 TLC524216 TBG524216 SRK524216 SHO524216 RXS524216 RNW524216 REA524216 QUE524216 QKI524216 QAM524216 PQQ524216 PGU524216 OWY524216 ONC524216 ODG524216 NTK524216 NJO524216 MZS524216 MPW524216 MGA524216 LWE524216 LMI524216 LCM524216 KSQ524216 KIU524216 JYY524216 JPC524216 JFG524216 IVK524216 ILO524216 IBS524216 HRW524216 HIA524216 GYE524216 GOI524216 GEM524216 FUQ524216 FKU524216 FAY524216 ERC524216 EHG524216 DXK524216 DNO524216 DDS524216 CTW524216 CKA524216 CAE524216 BQI524216 BGM524216 AWQ524216 AMU524216 ACY524216 TC524216 JG524216 K524217 WVS458680 WLW458680 WCA458680 VSE458680 VII458680 UYM458680 UOQ458680 UEU458680 TUY458680 TLC458680 TBG458680 SRK458680 SHO458680 RXS458680 RNW458680 REA458680 QUE458680 QKI458680 QAM458680 PQQ458680 PGU458680 OWY458680 ONC458680 ODG458680 NTK458680 NJO458680 MZS458680 MPW458680 MGA458680 LWE458680 LMI458680 LCM458680 KSQ458680 KIU458680 JYY458680 JPC458680 JFG458680 IVK458680 ILO458680 IBS458680 HRW458680 HIA458680 GYE458680 GOI458680 GEM458680 FUQ458680 FKU458680 FAY458680 ERC458680 EHG458680 DXK458680 DNO458680 DDS458680 CTW458680 CKA458680 CAE458680 BQI458680 BGM458680 AWQ458680 AMU458680 ACY458680 TC458680 JG458680 K458681 WVS393144 WLW393144 WCA393144 VSE393144 VII393144 UYM393144 UOQ393144 UEU393144 TUY393144 TLC393144 TBG393144 SRK393144 SHO393144 RXS393144 RNW393144 REA393144 QUE393144 QKI393144 QAM393144 PQQ393144 PGU393144 OWY393144 ONC393144 ODG393144 NTK393144 NJO393144 MZS393144 MPW393144 MGA393144 LWE393144 LMI393144 LCM393144 KSQ393144 KIU393144 JYY393144 JPC393144 JFG393144 IVK393144 ILO393144 IBS393144 HRW393144 HIA393144 GYE393144 GOI393144 GEM393144 FUQ393144 FKU393144 FAY393144 ERC393144 EHG393144 DXK393144 DNO393144 DDS393144 CTW393144 CKA393144 CAE393144 BQI393144 BGM393144 AWQ393144 AMU393144 ACY393144 TC393144 JG393144 K393145 WVS327608 WLW327608 WCA327608 VSE327608 VII327608 UYM327608 UOQ327608 UEU327608 TUY327608 TLC327608 TBG327608 SRK327608 SHO327608 RXS327608 RNW327608 REA327608 QUE327608 QKI327608 QAM327608 PQQ327608 PGU327608 OWY327608 ONC327608 ODG327608 NTK327608 NJO327608 MZS327608 MPW327608 MGA327608 LWE327608 LMI327608 LCM327608 KSQ327608 KIU327608 JYY327608 JPC327608 JFG327608 IVK327608 ILO327608 IBS327608 HRW327608 HIA327608 GYE327608 GOI327608 GEM327608 FUQ327608 FKU327608 FAY327608 ERC327608 EHG327608 DXK327608 DNO327608 DDS327608 CTW327608 CKA327608 CAE327608 BQI327608 BGM327608 AWQ327608 AMU327608 ACY327608 TC327608 JG327608 K327609 WVS262072 WLW262072 WCA262072 VSE262072 VII262072 UYM262072 UOQ262072 UEU262072 TUY262072 TLC262072 TBG262072 SRK262072 SHO262072 RXS262072 RNW262072 REA262072 QUE262072 QKI262072 QAM262072 PQQ262072 PGU262072 OWY262072 ONC262072 ODG262072 NTK262072 NJO262072 MZS262072 MPW262072 MGA262072 LWE262072 LMI262072 LCM262072 KSQ262072 KIU262072 JYY262072 JPC262072 JFG262072 IVK262072 ILO262072 IBS262072 HRW262072 HIA262072 GYE262072 GOI262072 GEM262072 FUQ262072 FKU262072 FAY262072 ERC262072 EHG262072 DXK262072 DNO262072 DDS262072 CTW262072 CKA262072 CAE262072 BQI262072 BGM262072 AWQ262072 AMU262072 ACY262072 TC262072 JG262072 K262073 WVS196536 WLW196536 WCA196536 VSE196536 VII196536 UYM196536 UOQ196536 UEU196536 TUY196536 TLC196536 TBG196536 SRK196536 SHO196536 RXS196536 RNW196536 REA196536 QUE196536 QKI196536 QAM196536 PQQ196536 PGU196536 OWY196536 ONC196536 ODG196536 NTK196536 NJO196536 MZS196536 MPW196536 MGA196536 LWE196536 LMI196536 LCM196536 KSQ196536 KIU196536 JYY196536 JPC196536 JFG196536 IVK196536 ILO196536 IBS196536 HRW196536 HIA196536 GYE196536 GOI196536 GEM196536 FUQ196536 FKU196536 FAY196536 ERC196536 EHG196536 DXK196536 DNO196536 DDS196536 CTW196536 CKA196536 CAE196536 BQI196536 BGM196536 AWQ196536 AMU196536 ACY196536 TC196536 JG196536 K196537 WVS131000 WLW131000 WCA131000 VSE131000 VII131000 UYM131000 UOQ131000 UEU131000 TUY131000 TLC131000 TBG131000 SRK131000 SHO131000 RXS131000 RNW131000 REA131000 QUE131000 QKI131000 QAM131000 PQQ131000 PGU131000 OWY131000 ONC131000 ODG131000 NTK131000 NJO131000 MZS131000 MPW131000 MGA131000 LWE131000 LMI131000 LCM131000 KSQ131000 KIU131000 JYY131000 JPC131000 JFG131000 IVK131000 ILO131000 IBS131000 HRW131000 HIA131000 GYE131000 GOI131000 GEM131000 FUQ131000 FKU131000 FAY131000 ERC131000 EHG131000 DXK131000 DNO131000 DDS131000 CTW131000 CKA131000 CAE131000 BQI131000 BGM131000 AWQ131000 AMU131000 ACY131000 TC131000 JG131000 K131001 WVS65464 WLW65464 WCA65464 VSE65464 VII65464 UYM65464 UOQ65464 UEU65464 TUY65464 TLC65464 TBG65464 SRK65464 SHO65464 RXS65464 RNW65464 REA65464 QUE65464 QKI65464 QAM65464 PQQ65464 PGU65464 OWY65464 ONC65464 ODG65464 NTK65464 NJO65464 MZS65464 MPW65464 MGA65464 LWE65464 LMI65464 LCM65464 KSQ65464 KIU65464 JYY65464 JPC65464 JFG65464 IVK65464 ILO65464 IBS65464 HRW65464 HIA65464 GYE65464 GOI65464 GEM65464 FUQ65464 FKU65464 FAY65464 ERC65464 EHG65464 DXK65464 DNO65464 DDS65464 CTW65464 CKA65464 CAE65464 BQI65464 BGM65464 AWQ65464 AMU65464 ACY65464 TC65464 JG65464 K65465" xr:uid="{E3762B5E-2717-4BB5-81A0-1C1E3817F635}">
      <formula1>$N$96:$P$96</formula1>
    </dataValidation>
    <dataValidation type="list" allowBlank="1" showInputMessage="1" showErrorMessage="1" sqref="K105 WVS982976 WLW982976 WCA982976 VSE982976 VII982976 UYM982976 UOQ982976 UEU982976 TUY982976 TLC982976 TBG982976 SRK982976 SHO982976 RXS982976 RNW982976 REA982976 QUE982976 QKI982976 QAM982976 PQQ982976 PGU982976 OWY982976 ONC982976 ODG982976 NTK982976 NJO982976 MZS982976 MPW982976 MGA982976 LWE982976 LMI982976 LCM982976 KSQ982976 KIU982976 JYY982976 JPC982976 JFG982976 IVK982976 ILO982976 IBS982976 HRW982976 HIA982976 GYE982976 GOI982976 GEM982976 FUQ982976 FKU982976 FAY982976 ERC982976 EHG982976 DXK982976 DNO982976 DDS982976 CTW982976 CKA982976 CAE982976 BQI982976 BGM982976 AWQ982976 AMU982976 ACY982976 TC982976 JG982976 K982977 WVS917440 WLW917440 WCA917440 VSE917440 VII917440 UYM917440 UOQ917440 UEU917440 TUY917440 TLC917440 TBG917440 SRK917440 SHO917440 RXS917440 RNW917440 REA917440 QUE917440 QKI917440 QAM917440 PQQ917440 PGU917440 OWY917440 ONC917440 ODG917440 NTK917440 NJO917440 MZS917440 MPW917440 MGA917440 LWE917440 LMI917440 LCM917440 KSQ917440 KIU917440 JYY917440 JPC917440 JFG917440 IVK917440 ILO917440 IBS917440 HRW917440 HIA917440 GYE917440 GOI917440 GEM917440 FUQ917440 FKU917440 FAY917440 ERC917440 EHG917440 DXK917440 DNO917440 DDS917440 CTW917440 CKA917440 CAE917440 BQI917440 BGM917440 AWQ917440 AMU917440 ACY917440 TC917440 JG917440 K917441 WVS851904 WLW851904 WCA851904 VSE851904 VII851904 UYM851904 UOQ851904 UEU851904 TUY851904 TLC851904 TBG851904 SRK851904 SHO851904 RXS851904 RNW851904 REA851904 QUE851904 QKI851904 QAM851904 PQQ851904 PGU851904 OWY851904 ONC851904 ODG851904 NTK851904 NJO851904 MZS851904 MPW851904 MGA851904 LWE851904 LMI851904 LCM851904 KSQ851904 KIU851904 JYY851904 JPC851904 JFG851904 IVK851904 ILO851904 IBS851904 HRW851904 HIA851904 GYE851904 GOI851904 GEM851904 FUQ851904 FKU851904 FAY851904 ERC851904 EHG851904 DXK851904 DNO851904 DDS851904 CTW851904 CKA851904 CAE851904 BQI851904 BGM851904 AWQ851904 AMU851904 ACY851904 TC851904 JG851904 K851905 WVS786368 WLW786368 WCA786368 VSE786368 VII786368 UYM786368 UOQ786368 UEU786368 TUY786368 TLC786368 TBG786368 SRK786368 SHO786368 RXS786368 RNW786368 REA786368 QUE786368 QKI786368 QAM786368 PQQ786368 PGU786368 OWY786368 ONC786368 ODG786368 NTK786368 NJO786368 MZS786368 MPW786368 MGA786368 LWE786368 LMI786368 LCM786368 KSQ786368 KIU786368 JYY786368 JPC786368 JFG786368 IVK786368 ILO786368 IBS786368 HRW786368 HIA786368 GYE786368 GOI786368 GEM786368 FUQ786368 FKU786368 FAY786368 ERC786368 EHG786368 DXK786368 DNO786368 DDS786368 CTW786368 CKA786368 CAE786368 BQI786368 BGM786368 AWQ786368 AMU786368 ACY786368 TC786368 JG786368 K786369 WVS720832 WLW720832 WCA720832 VSE720832 VII720832 UYM720832 UOQ720832 UEU720832 TUY720832 TLC720832 TBG720832 SRK720832 SHO720832 RXS720832 RNW720832 REA720832 QUE720832 QKI720832 QAM720832 PQQ720832 PGU720832 OWY720832 ONC720832 ODG720832 NTK720832 NJO720832 MZS720832 MPW720832 MGA720832 LWE720832 LMI720832 LCM720832 KSQ720832 KIU720832 JYY720832 JPC720832 JFG720832 IVK720832 ILO720832 IBS720832 HRW720832 HIA720832 GYE720832 GOI720832 GEM720832 FUQ720832 FKU720832 FAY720832 ERC720832 EHG720832 DXK720832 DNO720832 DDS720832 CTW720832 CKA720832 CAE720832 BQI720832 BGM720832 AWQ720832 AMU720832 ACY720832 TC720832 JG720832 K720833 WVS655296 WLW655296 WCA655296 VSE655296 VII655296 UYM655296 UOQ655296 UEU655296 TUY655296 TLC655296 TBG655296 SRK655296 SHO655296 RXS655296 RNW655296 REA655296 QUE655296 QKI655296 QAM655296 PQQ655296 PGU655296 OWY655296 ONC655296 ODG655296 NTK655296 NJO655296 MZS655296 MPW655296 MGA655296 LWE655296 LMI655296 LCM655296 KSQ655296 KIU655296 JYY655296 JPC655296 JFG655296 IVK655296 ILO655296 IBS655296 HRW655296 HIA655296 GYE655296 GOI655296 GEM655296 FUQ655296 FKU655296 FAY655296 ERC655296 EHG655296 DXK655296 DNO655296 DDS655296 CTW655296 CKA655296 CAE655296 BQI655296 BGM655296 AWQ655296 AMU655296 ACY655296 TC655296 JG655296 K655297 WVS589760 WLW589760 WCA589760 VSE589760 VII589760 UYM589760 UOQ589760 UEU589760 TUY589760 TLC589760 TBG589760 SRK589760 SHO589760 RXS589760 RNW589760 REA589760 QUE589760 QKI589760 QAM589760 PQQ589760 PGU589760 OWY589760 ONC589760 ODG589760 NTK589760 NJO589760 MZS589760 MPW589760 MGA589760 LWE589760 LMI589760 LCM589760 KSQ589760 KIU589760 JYY589760 JPC589760 JFG589760 IVK589760 ILO589760 IBS589760 HRW589760 HIA589760 GYE589760 GOI589760 GEM589760 FUQ589760 FKU589760 FAY589760 ERC589760 EHG589760 DXK589760 DNO589760 DDS589760 CTW589760 CKA589760 CAE589760 BQI589760 BGM589760 AWQ589760 AMU589760 ACY589760 TC589760 JG589760 K589761 WVS524224 WLW524224 WCA524224 VSE524224 VII524224 UYM524224 UOQ524224 UEU524224 TUY524224 TLC524224 TBG524224 SRK524224 SHO524224 RXS524224 RNW524224 REA524224 QUE524224 QKI524224 QAM524224 PQQ524224 PGU524224 OWY524224 ONC524224 ODG524224 NTK524224 NJO524224 MZS524224 MPW524224 MGA524224 LWE524224 LMI524224 LCM524224 KSQ524224 KIU524224 JYY524224 JPC524224 JFG524224 IVK524224 ILO524224 IBS524224 HRW524224 HIA524224 GYE524224 GOI524224 GEM524224 FUQ524224 FKU524224 FAY524224 ERC524224 EHG524224 DXK524224 DNO524224 DDS524224 CTW524224 CKA524224 CAE524224 BQI524224 BGM524224 AWQ524224 AMU524224 ACY524224 TC524224 JG524224 K524225 WVS458688 WLW458688 WCA458688 VSE458688 VII458688 UYM458688 UOQ458688 UEU458688 TUY458688 TLC458688 TBG458688 SRK458688 SHO458688 RXS458688 RNW458688 REA458688 QUE458688 QKI458688 QAM458688 PQQ458688 PGU458688 OWY458688 ONC458688 ODG458688 NTK458688 NJO458688 MZS458688 MPW458688 MGA458688 LWE458688 LMI458688 LCM458688 KSQ458688 KIU458688 JYY458688 JPC458688 JFG458688 IVK458688 ILO458688 IBS458688 HRW458688 HIA458688 GYE458688 GOI458688 GEM458688 FUQ458688 FKU458688 FAY458688 ERC458688 EHG458688 DXK458688 DNO458688 DDS458688 CTW458688 CKA458688 CAE458688 BQI458688 BGM458688 AWQ458688 AMU458688 ACY458688 TC458688 JG458688 K458689 WVS393152 WLW393152 WCA393152 VSE393152 VII393152 UYM393152 UOQ393152 UEU393152 TUY393152 TLC393152 TBG393152 SRK393152 SHO393152 RXS393152 RNW393152 REA393152 QUE393152 QKI393152 QAM393152 PQQ393152 PGU393152 OWY393152 ONC393152 ODG393152 NTK393152 NJO393152 MZS393152 MPW393152 MGA393152 LWE393152 LMI393152 LCM393152 KSQ393152 KIU393152 JYY393152 JPC393152 JFG393152 IVK393152 ILO393152 IBS393152 HRW393152 HIA393152 GYE393152 GOI393152 GEM393152 FUQ393152 FKU393152 FAY393152 ERC393152 EHG393152 DXK393152 DNO393152 DDS393152 CTW393152 CKA393152 CAE393152 BQI393152 BGM393152 AWQ393152 AMU393152 ACY393152 TC393152 JG393152 K393153 WVS327616 WLW327616 WCA327616 VSE327616 VII327616 UYM327616 UOQ327616 UEU327616 TUY327616 TLC327616 TBG327616 SRK327616 SHO327616 RXS327616 RNW327616 REA327616 QUE327616 QKI327616 QAM327616 PQQ327616 PGU327616 OWY327616 ONC327616 ODG327616 NTK327616 NJO327616 MZS327616 MPW327616 MGA327616 LWE327616 LMI327616 LCM327616 KSQ327616 KIU327616 JYY327616 JPC327616 JFG327616 IVK327616 ILO327616 IBS327616 HRW327616 HIA327616 GYE327616 GOI327616 GEM327616 FUQ327616 FKU327616 FAY327616 ERC327616 EHG327616 DXK327616 DNO327616 DDS327616 CTW327616 CKA327616 CAE327616 BQI327616 BGM327616 AWQ327616 AMU327616 ACY327616 TC327616 JG327616 K327617 WVS262080 WLW262080 WCA262080 VSE262080 VII262080 UYM262080 UOQ262080 UEU262080 TUY262080 TLC262080 TBG262080 SRK262080 SHO262080 RXS262080 RNW262080 REA262080 QUE262080 QKI262080 QAM262080 PQQ262080 PGU262080 OWY262080 ONC262080 ODG262080 NTK262080 NJO262080 MZS262080 MPW262080 MGA262080 LWE262080 LMI262080 LCM262080 KSQ262080 KIU262080 JYY262080 JPC262080 JFG262080 IVK262080 ILO262080 IBS262080 HRW262080 HIA262080 GYE262080 GOI262080 GEM262080 FUQ262080 FKU262080 FAY262080 ERC262080 EHG262080 DXK262080 DNO262080 DDS262080 CTW262080 CKA262080 CAE262080 BQI262080 BGM262080 AWQ262080 AMU262080 ACY262080 TC262080 JG262080 K262081 WVS196544 WLW196544 WCA196544 VSE196544 VII196544 UYM196544 UOQ196544 UEU196544 TUY196544 TLC196544 TBG196544 SRK196544 SHO196544 RXS196544 RNW196544 REA196544 QUE196544 QKI196544 QAM196544 PQQ196544 PGU196544 OWY196544 ONC196544 ODG196544 NTK196544 NJO196544 MZS196544 MPW196544 MGA196544 LWE196544 LMI196544 LCM196544 KSQ196544 KIU196544 JYY196544 JPC196544 JFG196544 IVK196544 ILO196544 IBS196544 HRW196544 HIA196544 GYE196544 GOI196544 GEM196544 FUQ196544 FKU196544 FAY196544 ERC196544 EHG196544 DXK196544 DNO196544 DDS196544 CTW196544 CKA196544 CAE196544 BQI196544 BGM196544 AWQ196544 AMU196544 ACY196544 TC196544 JG196544 K196545 WVS131008 WLW131008 WCA131008 VSE131008 VII131008 UYM131008 UOQ131008 UEU131008 TUY131008 TLC131008 TBG131008 SRK131008 SHO131008 RXS131008 RNW131008 REA131008 QUE131008 QKI131008 QAM131008 PQQ131008 PGU131008 OWY131008 ONC131008 ODG131008 NTK131008 NJO131008 MZS131008 MPW131008 MGA131008 LWE131008 LMI131008 LCM131008 KSQ131008 KIU131008 JYY131008 JPC131008 JFG131008 IVK131008 ILO131008 IBS131008 HRW131008 HIA131008 GYE131008 GOI131008 GEM131008 FUQ131008 FKU131008 FAY131008 ERC131008 EHG131008 DXK131008 DNO131008 DDS131008 CTW131008 CKA131008 CAE131008 BQI131008 BGM131008 AWQ131008 AMU131008 ACY131008 TC131008 JG131008 K131009 WVS65472 WLW65472 WCA65472 VSE65472 VII65472 UYM65472 UOQ65472 UEU65472 TUY65472 TLC65472 TBG65472 SRK65472 SHO65472 RXS65472 RNW65472 REA65472 QUE65472 QKI65472 QAM65472 PQQ65472 PGU65472 OWY65472 ONC65472 ODG65472 NTK65472 NJO65472 MZS65472 MPW65472 MGA65472 LWE65472 LMI65472 LCM65472 KSQ65472 KIU65472 JYY65472 JPC65472 JFG65472 IVK65472 ILO65472 IBS65472 HRW65472 HIA65472 GYE65472 GOI65472 GEM65472 FUQ65472 FKU65472 FAY65472 ERC65472 EHG65472 DXK65472 DNO65472 DDS65472 CTW65472 CKA65472 CAE65472 BQI65472 BGM65472 AWQ65472 AMU65472 ACY65472 TC65472 JG65472 K65473 WVS12 WLW12 WCA12 VSE12 VII12 UYM12 UOQ12 UEU12 TUY12 TLC12 TBG12 SRK12 SHO12 RXS12 RNW12 REA12 QUE12 QKI12 QAM12 PQQ12 PGU12 OWY12 ONC12 ODG12 NTK12 NJO12 MZS12 MPW12 MGA12 LWE12 LMI12 LCM12 KSQ12 KIU12 JYY12 JPC12 JFG12 IVK12 ILO12 IBS12 HRW12 HIA12 GYE12 GOI12 GEM12 FUQ12 FKU12 FAY12 ERC12 EHG12 DXK12 DNO12 DDS12 CTW12 CKA12 CAE12 BQI12 BGM12 AWQ12 AMU12 ACY12 TC12 JG12" xr:uid="{21FDA28C-1F35-42A9-A93E-A0855663A08B}">
      <formula1>$R$97:$R$118</formula1>
    </dataValidation>
    <dataValidation type="list" allowBlank="1" showInputMessage="1" showErrorMessage="1" sqref="K109 WVS982980 WLW982980 WCA982980 VSE982980 VII982980 UYM982980 UOQ982980 UEU982980 TUY982980 TLC982980 TBG982980 SRK982980 SHO982980 RXS982980 RNW982980 REA982980 QUE982980 QKI982980 QAM982980 PQQ982980 PGU982980 OWY982980 ONC982980 ODG982980 NTK982980 NJO982980 MZS982980 MPW982980 MGA982980 LWE982980 LMI982980 LCM982980 KSQ982980 KIU982980 JYY982980 JPC982980 JFG982980 IVK982980 ILO982980 IBS982980 HRW982980 HIA982980 GYE982980 GOI982980 GEM982980 FUQ982980 FKU982980 FAY982980 ERC982980 EHG982980 DXK982980 DNO982980 DDS982980 CTW982980 CKA982980 CAE982980 BQI982980 BGM982980 AWQ982980 AMU982980 ACY982980 TC982980 JG982980 K982981 WVS917444 WLW917444 WCA917444 VSE917444 VII917444 UYM917444 UOQ917444 UEU917444 TUY917444 TLC917444 TBG917444 SRK917444 SHO917444 RXS917444 RNW917444 REA917444 QUE917444 QKI917444 QAM917444 PQQ917444 PGU917444 OWY917444 ONC917444 ODG917444 NTK917444 NJO917444 MZS917444 MPW917444 MGA917444 LWE917444 LMI917444 LCM917444 KSQ917444 KIU917444 JYY917444 JPC917444 JFG917444 IVK917444 ILO917444 IBS917444 HRW917444 HIA917444 GYE917444 GOI917444 GEM917444 FUQ917444 FKU917444 FAY917444 ERC917444 EHG917444 DXK917444 DNO917444 DDS917444 CTW917444 CKA917444 CAE917444 BQI917444 BGM917444 AWQ917444 AMU917444 ACY917444 TC917444 JG917444 K917445 WVS851908 WLW851908 WCA851908 VSE851908 VII851908 UYM851908 UOQ851908 UEU851908 TUY851908 TLC851908 TBG851908 SRK851908 SHO851908 RXS851908 RNW851908 REA851908 QUE851908 QKI851908 QAM851908 PQQ851908 PGU851908 OWY851908 ONC851908 ODG851908 NTK851908 NJO851908 MZS851908 MPW851908 MGA851908 LWE851908 LMI851908 LCM851908 KSQ851908 KIU851908 JYY851908 JPC851908 JFG851908 IVK851908 ILO851908 IBS851908 HRW851908 HIA851908 GYE851908 GOI851908 GEM851908 FUQ851908 FKU851908 FAY851908 ERC851908 EHG851908 DXK851908 DNO851908 DDS851908 CTW851908 CKA851908 CAE851908 BQI851908 BGM851908 AWQ851908 AMU851908 ACY851908 TC851908 JG851908 K851909 WVS786372 WLW786372 WCA786372 VSE786372 VII786372 UYM786372 UOQ786372 UEU786372 TUY786372 TLC786372 TBG786372 SRK786372 SHO786372 RXS786372 RNW786372 REA786372 QUE786372 QKI786372 QAM786372 PQQ786372 PGU786372 OWY786372 ONC786372 ODG786372 NTK786372 NJO786372 MZS786372 MPW786372 MGA786372 LWE786372 LMI786372 LCM786372 KSQ786372 KIU786372 JYY786372 JPC786372 JFG786372 IVK786372 ILO786372 IBS786372 HRW786372 HIA786372 GYE786372 GOI786372 GEM786372 FUQ786372 FKU786372 FAY786372 ERC786372 EHG786372 DXK786372 DNO786372 DDS786372 CTW786372 CKA786372 CAE786372 BQI786372 BGM786372 AWQ786372 AMU786372 ACY786372 TC786372 JG786372 K786373 WVS720836 WLW720836 WCA720836 VSE720836 VII720836 UYM720836 UOQ720836 UEU720836 TUY720836 TLC720836 TBG720836 SRK720836 SHO720836 RXS720836 RNW720836 REA720836 QUE720836 QKI720836 QAM720836 PQQ720836 PGU720836 OWY720836 ONC720836 ODG720836 NTK720836 NJO720836 MZS720836 MPW720836 MGA720836 LWE720836 LMI720836 LCM720836 KSQ720836 KIU720836 JYY720836 JPC720836 JFG720836 IVK720836 ILO720836 IBS720836 HRW720836 HIA720836 GYE720836 GOI720836 GEM720836 FUQ720836 FKU720836 FAY720836 ERC720836 EHG720836 DXK720836 DNO720836 DDS720836 CTW720836 CKA720836 CAE720836 BQI720836 BGM720836 AWQ720836 AMU720836 ACY720836 TC720836 JG720836 K720837 WVS655300 WLW655300 WCA655300 VSE655300 VII655300 UYM655300 UOQ655300 UEU655300 TUY655300 TLC655300 TBG655300 SRK655300 SHO655300 RXS655300 RNW655300 REA655300 QUE655300 QKI655300 QAM655300 PQQ655300 PGU655300 OWY655300 ONC655300 ODG655300 NTK655300 NJO655300 MZS655300 MPW655300 MGA655300 LWE655300 LMI655300 LCM655300 KSQ655300 KIU655300 JYY655300 JPC655300 JFG655300 IVK655300 ILO655300 IBS655300 HRW655300 HIA655300 GYE655300 GOI655300 GEM655300 FUQ655300 FKU655300 FAY655300 ERC655300 EHG655300 DXK655300 DNO655300 DDS655300 CTW655300 CKA655300 CAE655300 BQI655300 BGM655300 AWQ655300 AMU655300 ACY655300 TC655300 JG655300 K655301 WVS589764 WLW589764 WCA589764 VSE589764 VII589764 UYM589764 UOQ589764 UEU589764 TUY589764 TLC589764 TBG589764 SRK589764 SHO589764 RXS589764 RNW589764 REA589764 QUE589764 QKI589764 QAM589764 PQQ589764 PGU589764 OWY589764 ONC589764 ODG589764 NTK589764 NJO589764 MZS589764 MPW589764 MGA589764 LWE589764 LMI589764 LCM589764 KSQ589764 KIU589764 JYY589764 JPC589764 JFG589764 IVK589764 ILO589764 IBS589764 HRW589764 HIA589764 GYE589764 GOI589764 GEM589764 FUQ589764 FKU589764 FAY589764 ERC589764 EHG589764 DXK589764 DNO589764 DDS589764 CTW589764 CKA589764 CAE589764 BQI589764 BGM589764 AWQ589764 AMU589764 ACY589764 TC589764 JG589764 K589765 WVS524228 WLW524228 WCA524228 VSE524228 VII524228 UYM524228 UOQ524228 UEU524228 TUY524228 TLC524228 TBG524228 SRK524228 SHO524228 RXS524228 RNW524228 REA524228 QUE524228 QKI524228 QAM524228 PQQ524228 PGU524228 OWY524228 ONC524228 ODG524228 NTK524228 NJO524228 MZS524228 MPW524228 MGA524228 LWE524228 LMI524228 LCM524228 KSQ524228 KIU524228 JYY524228 JPC524228 JFG524228 IVK524228 ILO524228 IBS524228 HRW524228 HIA524228 GYE524228 GOI524228 GEM524228 FUQ524228 FKU524228 FAY524228 ERC524228 EHG524228 DXK524228 DNO524228 DDS524228 CTW524228 CKA524228 CAE524228 BQI524228 BGM524228 AWQ524228 AMU524228 ACY524228 TC524228 JG524228 K524229 WVS458692 WLW458692 WCA458692 VSE458692 VII458692 UYM458692 UOQ458692 UEU458692 TUY458692 TLC458692 TBG458692 SRK458692 SHO458692 RXS458692 RNW458692 REA458692 QUE458692 QKI458692 QAM458692 PQQ458692 PGU458692 OWY458692 ONC458692 ODG458692 NTK458692 NJO458692 MZS458692 MPW458692 MGA458692 LWE458692 LMI458692 LCM458692 KSQ458692 KIU458692 JYY458692 JPC458692 JFG458692 IVK458692 ILO458692 IBS458692 HRW458692 HIA458692 GYE458692 GOI458692 GEM458692 FUQ458692 FKU458692 FAY458692 ERC458692 EHG458692 DXK458692 DNO458692 DDS458692 CTW458692 CKA458692 CAE458692 BQI458692 BGM458692 AWQ458692 AMU458692 ACY458692 TC458692 JG458692 K458693 WVS393156 WLW393156 WCA393156 VSE393156 VII393156 UYM393156 UOQ393156 UEU393156 TUY393156 TLC393156 TBG393156 SRK393156 SHO393156 RXS393156 RNW393156 REA393156 QUE393156 QKI393156 QAM393156 PQQ393156 PGU393156 OWY393156 ONC393156 ODG393156 NTK393156 NJO393156 MZS393156 MPW393156 MGA393156 LWE393156 LMI393156 LCM393156 KSQ393156 KIU393156 JYY393156 JPC393156 JFG393156 IVK393156 ILO393156 IBS393156 HRW393156 HIA393156 GYE393156 GOI393156 GEM393156 FUQ393156 FKU393156 FAY393156 ERC393156 EHG393156 DXK393156 DNO393156 DDS393156 CTW393156 CKA393156 CAE393156 BQI393156 BGM393156 AWQ393156 AMU393156 ACY393156 TC393156 JG393156 K393157 WVS327620 WLW327620 WCA327620 VSE327620 VII327620 UYM327620 UOQ327620 UEU327620 TUY327620 TLC327620 TBG327620 SRK327620 SHO327620 RXS327620 RNW327620 REA327620 QUE327620 QKI327620 QAM327620 PQQ327620 PGU327620 OWY327620 ONC327620 ODG327620 NTK327620 NJO327620 MZS327620 MPW327620 MGA327620 LWE327620 LMI327620 LCM327620 KSQ327620 KIU327620 JYY327620 JPC327620 JFG327620 IVK327620 ILO327620 IBS327620 HRW327620 HIA327620 GYE327620 GOI327620 GEM327620 FUQ327620 FKU327620 FAY327620 ERC327620 EHG327620 DXK327620 DNO327620 DDS327620 CTW327620 CKA327620 CAE327620 BQI327620 BGM327620 AWQ327620 AMU327620 ACY327620 TC327620 JG327620 K327621 WVS262084 WLW262084 WCA262084 VSE262084 VII262084 UYM262084 UOQ262084 UEU262084 TUY262084 TLC262084 TBG262084 SRK262084 SHO262084 RXS262084 RNW262084 REA262084 QUE262084 QKI262084 QAM262084 PQQ262084 PGU262084 OWY262084 ONC262084 ODG262084 NTK262084 NJO262084 MZS262084 MPW262084 MGA262084 LWE262084 LMI262084 LCM262084 KSQ262084 KIU262084 JYY262084 JPC262084 JFG262084 IVK262084 ILO262084 IBS262084 HRW262084 HIA262084 GYE262084 GOI262084 GEM262084 FUQ262084 FKU262084 FAY262084 ERC262084 EHG262084 DXK262084 DNO262084 DDS262084 CTW262084 CKA262084 CAE262084 BQI262084 BGM262084 AWQ262084 AMU262084 ACY262084 TC262084 JG262084 K262085 WVS196548 WLW196548 WCA196548 VSE196548 VII196548 UYM196548 UOQ196548 UEU196548 TUY196548 TLC196548 TBG196548 SRK196548 SHO196548 RXS196548 RNW196548 REA196548 QUE196548 QKI196548 QAM196548 PQQ196548 PGU196548 OWY196548 ONC196548 ODG196548 NTK196548 NJO196548 MZS196548 MPW196548 MGA196548 LWE196548 LMI196548 LCM196548 KSQ196548 KIU196548 JYY196548 JPC196548 JFG196548 IVK196548 ILO196548 IBS196548 HRW196548 HIA196548 GYE196548 GOI196548 GEM196548 FUQ196548 FKU196548 FAY196548 ERC196548 EHG196548 DXK196548 DNO196548 DDS196548 CTW196548 CKA196548 CAE196548 BQI196548 BGM196548 AWQ196548 AMU196548 ACY196548 TC196548 JG196548 K196549 WVS131012 WLW131012 WCA131012 VSE131012 VII131012 UYM131012 UOQ131012 UEU131012 TUY131012 TLC131012 TBG131012 SRK131012 SHO131012 RXS131012 RNW131012 REA131012 QUE131012 QKI131012 QAM131012 PQQ131012 PGU131012 OWY131012 ONC131012 ODG131012 NTK131012 NJO131012 MZS131012 MPW131012 MGA131012 LWE131012 LMI131012 LCM131012 KSQ131012 KIU131012 JYY131012 JPC131012 JFG131012 IVK131012 ILO131012 IBS131012 HRW131012 HIA131012 GYE131012 GOI131012 GEM131012 FUQ131012 FKU131012 FAY131012 ERC131012 EHG131012 DXK131012 DNO131012 DDS131012 CTW131012 CKA131012 CAE131012 BQI131012 BGM131012 AWQ131012 AMU131012 ACY131012 TC131012 JG131012 K131013 WVS65476 WLW65476 WCA65476 VSE65476 VII65476 UYM65476 UOQ65476 UEU65476 TUY65476 TLC65476 TBG65476 SRK65476 SHO65476 RXS65476 RNW65476 REA65476 QUE65476 QKI65476 QAM65476 PQQ65476 PGU65476 OWY65476 ONC65476 ODG65476 NTK65476 NJO65476 MZS65476 MPW65476 MGA65476 LWE65476 LMI65476 LCM65476 KSQ65476 KIU65476 JYY65476 JPC65476 JFG65476 IVK65476 ILO65476 IBS65476 HRW65476 HIA65476 GYE65476 GOI65476 GEM65476 FUQ65476 FKU65476 FAY65476 ERC65476 EHG65476 DXK65476 DNO65476 DDS65476 CTW65476 CKA65476 CAE65476 BQI65476 BGM65476 AWQ65476 AMU65476 ACY65476 TC65476 JG65476 K65477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xr:uid="{4B8805E6-A744-42EB-A673-C61B4039CFA0}">
      <formula1>$T$97:$T$118</formula1>
    </dataValidation>
    <dataValidation type="list" allowBlank="1" showInputMessage="1" showErrorMessage="1" sqref="K102 WVS982973 WLW982973 WCA982973 VSE982973 VII982973 UYM982973 UOQ982973 UEU982973 TUY982973 TLC982973 TBG982973 SRK982973 SHO982973 RXS982973 RNW982973 REA982973 QUE982973 QKI982973 QAM982973 PQQ982973 PGU982973 OWY982973 ONC982973 ODG982973 NTK982973 NJO982973 MZS982973 MPW982973 MGA982973 LWE982973 LMI982973 LCM982973 KSQ982973 KIU982973 JYY982973 JPC982973 JFG982973 IVK982973 ILO982973 IBS982973 HRW982973 HIA982973 GYE982973 GOI982973 GEM982973 FUQ982973 FKU982973 FAY982973 ERC982973 EHG982973 DXK982973 DNO982973 DDS982973 CTW982973 CKA982973 CAE982973 BQI982973 BGM982973 AWQ982973 AMU982973 ACY982973 TC982973 JG982973 K982974 WVS917437 WLW917437 WCA917437 VSE917437 VII917437 UYM917437 UOQ917437 UEU917437 TUY917437 TLC917437 TBG917437 SRK917437 SHO917437 RXS917437 RNW917437 REA917437 QUE917437 QKI917437 QAM917437 PQQ917437 PGU917437 OWY917437 ONC917437 ODG917437 NTK917437 NJO917437 MZS917437 MPW917437 MGA917437 LWE917437 LMI917437 LCM917437 KSQ917437 KIU917437 JYY917437 JPC917437 JFG917437 IVK917437 ILO917437 IBS917437 HRW917437 HIA917437 GYE917437 GOI917437 GEM917437 FUQ917437 FKU917437 FAY917437 ERC917437 EHG917437 DXK917437 DNO917437 DDS917437 CTW917437 CKA917437 CAE917437 BQI917437 BGM917437 AWQ917437 AMU917437 ACY917437 TC917437 JG917437 K917438 WVS851901 WLW851901 WCA851901 VSE851901 VII851901 UYM851901 UOQ851901 UEU851901 TUY851901 TLC851901 TBG851901 SRK851901 SHO851901 RXS851901 RNW851901 REA851901 QUE851901 QKI851901 QAM851901 PQQ851901 PGU851901 OWY851901 ONC851901 ODG851901 NTK851901 NJO851901 MZS851901 MPW851901 MGA851901 LWE851901 LMI851901 LCM851901 KSQ851901 KIU851901 JYY851901 JPC851901 JFG851901 IVK851901 ILO851901 IBS851901 HRW851901 HIA851901 GYE851901 GOI851901 GEM851901 FUQ851901 FKU851901 FAY851901 ERC851901 EHG851901 DXK851901 DNO851901 DDS851901 CTW851901 CKA851901 CAE851901 BQI851901 BGM851901 AWQ851901 AMU851901 ACY851901 TC851901 JG851901 K851902 WVS786365 WLW786365 WCA786365 VSE786365 VII786365 UYM786365 UOQ786365 UEU786365 TUY786365 TLC786365 TBG786365 SRK786365 SHO786365 RXS786365 RNW786365 REA786365 QUE786365 QKI786365 QAM786365 PQQ786365 PGU786365 OWY786365 ONC786365 ODG786365 NTK786365 NJO786365 MZS786365 MPW786365 MGA786365 LWE786365 LMI786365 LCM786365 KSQ786365 KIU786365 JYY786365 JPC786365 JFG786365 IVK786365 ILO786365 IBS786365 HRW786365 HIA786365 GYE786365 GOI786365 GEM786365 FUQ786365 FKU786365 FAY786365 ERC786365 EHG786365 DXK786365 DNO786365 DDS786365 CTW786365 CKA786365 CAE786365 BQI786365 BGM786365 AWQ786365 AMU786365 ACY786365 TC786365 JG786365 K786366 WVS720829 WLW720829 WCA720829 VSE720829 VII720829 UYM720829 UOQ720829 UEU720829 TUY720829 TLC720829 TBG720829 SRK720829 SHO720829 RXS720829 RNW720829 REA720829 QUE720829 QKI720829 QAM720829 PQQ720829 PGU720829 OWY720829 ONC720829 ODG720829 NTK720829 NJO720829 MZS720829 MPW720829 MGA720829 LWE720829 LMI720829 LCM720829 KSQ720829 KIU720829 JYY720829 JPC720829 JFG720829 IVK720829 ILO720829 IBS720829 HRW720829 HIA720829 GYE720829 GOI720829 GEM720829 FUQ720829 FKU720829 FAY720829 ERC720829 EHG720829 DXK720829 DNO720829 DDS720829 CTW720829 CKA720829 CAE720829 BQI720829 BGM720829 AWQ720829 AMU720829 ACY720829 TC720829 JG720829 K720830 WVS655293 WLW655293 WCA655293 VSE655293 VII655293 UYM655293 UOQ655293 UEU655293 TUY655293 TLC655293 TBG655293 SRK655293 SHO655293 RXS655293 RNW655293 REA655293 QUE655293 QKI655293 QAM655293 PQQ655293 PGU655293 OWY655293 ONC655293 ODG655293 NTK655293 NJO655293 MZS655293 MPW655293 MGA655293 LWE655293 LMI655293 LCM655293 KSQ655293 KIU655293 JYY655293 JPC655293 JFG655293 IVK655293 ILO655293 IBS655293 HRW655293 HIA655293 GYE655293 GOI655293 GEM655293 FUQ655293 FKU655293 FAY655293 ERC655293 EHG655293 DXK655293 DNO655293 DDS655293 CTW655293 CKA655293 CAE655293 BQI655293 BGM655293 AWQ655293 AMU655293 ACY655293 TC655293 JG655293 K655294 WVS589757 WLW589757 WCA589757 VSE589757 VII589757 UYM589757 UOQ589757 UEU589757 TUY589757 TLC589757 TBG589757 SRK589757 SHO589757 RXS589757 RNW589757 REA589757 QUE589757 QKI589757 QAM589757 PQQ589757 PGU589757 OWY589757 ONC589757 ODG589757 NTK589757 NJO589757 MZS589757 MPW589757 MGA589757 LWE589757 LMI589757 LCM589757 KSQ589757 KIU589757 JYY589757 JPC589757 JFG589757 IVK589757 ILO589757 IBS589757 HRW589757 HIA589757 GYE589757 GOI589757 GEM589757 FUQ589757 FKU589757 FAY589757 ERC589757 EHG589757 DXK589757 DNO589757 DDS589757 CTW589757 CKA589757 CAE589757 BQI589757 BGM589757 AWQ589757 AMU589757 ACY589757 TC589757 JG589757 K589758 WVS524221 WLW524221 WCA524221 VSE524221 VII524221 UYM524221 UOQ524221 UEU524221 TUY524221 TLC524221 TBG524221 SRK524221 SHO524221 RXS524221 RNW524221 REA524221 QUE524221 QKI524221 QAM524221 PQQ524221 PGU524221 OWY524221 ONC524221 ODG524221 NTK524221 NJO524221 MZS524221 MPW524221 MGA524221 LWE524221 LMI524221 LCM524221 KSQ524221 KIU524221 JYY524221 JPC524221 JFG524221 IVK524221 ILO524221 IBS524221 HRW524221 HIA524221 GYE524221 GOI524221 GEM524221 FUQ524221 FKU524221 FAY524221 ERC524221 EHG524221 DXK524221 DNO524221 DDS524221 CTW524221 CKA524221 CAE524221 BQI524221 BGM524221 AWQ524221 AMU524221 ACY524221 TC524221 JG524221 K524222 WVS458685 WLW458685 WCA458685 VSE458685 VII458685 UYM458685 UOQ458685 UEU458685 TUY458685 TLC458685 TBG458685 SRK458685 SHO458685 RXS458685 RNW458685 REA458685 QUE458685 QKI458685 QAM458685 PQQ458685 PGU458685 OWY458685 ONC458685 ODG458685 NTK458685 NJO458685 MZS458685 MPW458685 MGA458685 LWE458685 LMI458685 LCM458685 KSQ458685 KIU458685 JYY458685 JPC458685 JFG458685 IVK458685 ILO458685 IBS458685 HRW458685 HIA458685 GYE458685 GOI458685 GEM458685 FUQ458685 FKU458685 FAY458685 ERC458685 EHG458685 DXK458685 DNO458685 DDS458685 CTW458685 CKA458685 CAE458685 BQI458685 BGM458685 AWQ458685 AMU458685 ACY458685 TC458685 JG458685 K458686 WVS393149 WLW393149 WCA393149 VSE393149 VII393149 UYM393149 UOQ393149 UEU393149 TUY393149 TLC393149 TBG393149 SRK393149 SHO393149 RXS393149 RNW393149 REA393149 QUE393149 QKI393149 QAM393149 PQQ393149 PGU393149 OWY393149 ONC393149 ODG393149 NTK393149 NJO393149 MZS393149 MPW393149 MGA393149 LWE393149 LMI393149 LCM393149 KSQ393149 KIU393149 JYY393149 JPC393149 JFG393149 IVK393149 ILO393149 IBS393149 HRW393149 HIA393149 GYE393149 GOI393149 GEM393149 FUQ393149 FKU393149 FAY393149 ERC393149 EHG393149 DXK393149 DNO393149 DDS393149 CTW393149 CKA393149 CAE393149 BQI393149 BGM393149 AWQ393149 AMU393149 ACY393149 TC393149 JG393149 K393150 WVS327613 WLW327613 WCA327613 VSE327613 VII327613 UYM327613 UOQ327613 UEU327613 TUY327613 TLC327613 TBG327613 SRK327613 SHO327613 RXS327613 RNW327613 REA327613 QUE327613 QKI327613 QAM327613 PQQ327613 PGU327613 OWY327613 ONC327613 ODG327613 NTK327613 NJO327613 MZS327613 MPW327613 MGA327613 LWE327613 LMI327613 LCM327613 KSQ327613 KIU327613 JYY327613 JPC327613 JFG327613 IVK327613 ILO327613 IBS327613 HRW327613 HIA327613 GYE327613 GOI327613 GEM327613 FUQ327613 FKU327613 FAY327613 ERC327613 EHG327613 DXK327613 DNO327613 DDS327613 CTW327613 CKA327613 CAE327613 BQI327613 BGM327613 AWQ327613 AMU327613 ACY327613 TC327613 JG327613 K327614 WVS262077 WLW262077 WCA262077 VSE262077 VII262077 UYM262077 UOQ262077 UEU262077 TUY262077 TLC262077 TBG262077 SRK262077 SHO262077 RXS262077 RNW262077 REA262077 QUE262077 QKI262077 QAM262077 PQQ262077 PGU262077 OWY262077 ONC262077 ODG262077 NTK262077 NJO262077 MZS262077 MPW262077 MGA262077 LWE262077 LMI262077 LCM262077 KSQ262077 KIU262077 JYY262077 JPC262077 JFG262077 IVK262077 ILO262077 IBS262077 HRW262077 HIA262077 GYE262077 GOI262077 GEM262077 FUQ262077 FKU262077 FAY262077 ERC262077 EHG262077 DXK262077 DNO262077 DDS262077 CTW262077 CKA262077 CAE262077 BQI262077 BGM262077 AWQ262077 AMU262077 ACY262077 TC262077 JG262077 K262078 WVS196541 WLW196541 WCA196541 VSE196541 VII196541 UYM196541 UOQ196541 UEU196541 TUY196541 TLC196541 TBG196541 SRK196541 SHO196541 RXS196541 RNW196541 REA196541 QUE196541 QKI196541 QAM196541 PQQ196541 PGU196541 OWY196541 ONC196541 ODG196541 NTK196541 NJO196541 MZS196541 MPW196541 MGA196541 LWE196541 LMI196541 LCM196541 KSQ196541 KIU196541 JYY196541 JPC196541 JFG196541 IVK196541 ILO196541 IBS196541 HRW196541 HIA196541 GYE196541 GOI196541 GEM196541 FUQ196541 FKU196541 FAY196541 ERC196541 EHG196541 DXK196541 DNO196541 DDS196541 CTW196541 CKA196541 CAE196541 BQI196541 BGM196541 AWQ196541 AMU196541 ACY196541 TC196541 JG196541 K196542 WVS131005 WLW131005 WCA131005 VSE131005 VII131005 UYM131005 UOQ131005 UEU131005 TUY131005 TLC131005 TBG131005 SRK131005 SHO131005 RXS131005 RNW131005 REA131005 QUE131005 QKI131005 QAM131005 PQQ131005 PGU131005 OWY131005 ONC131005 ODG131005 NTK131005 NJO131005 MZS131005 MPW131005 MGA131005 LWE131005 LMI131005 LCM131005 KSQ131005 KIU131005 JYY131005 JPC131005 JFG131005 IVK131005 ILO131005 IBS131005 HRW131005 HIA131005 GYE131005 GOI131005 GEM131005 FUQ131005 FKU131005 FAY131005 ERC131005 EHG131005 DXK131005 DNO131005 DDS131005 CTW131005 CKA131005 CAE131005 BQI131005 BGM131005 AWQ131005 AMU131005 ACY131005 TC131005 JG131005 K131006 WVS65469 WLW65469 WCA65469 VSE65469 VII65469 UYM65469 UOQ65469 UEU65469 TUY65469 TLC65469 TBG65469 SRK65469 SHO65469 RXS65469 RNW65469 REA65469 QUE65469 QKI65469 QAM65469 PQQ65469 PGU65469 OWY65469 ONC65469 ODG65469 NTK65469 NJO65469 MZS65469 MPW65469 MGA65469 LWE65469 LMI65469 LCM65469 KSQ65469 KIU65469 JYY65469 JPC65469 JFG65469 IVK65469 ILO65469 IBS65469 HRW65469 HIA65469 GYE65469 GOI65469 GEM65469 FUQ65469 FKU65469 FAY65469 ERC65469 EHG65469 DXK65469 DNO65469 DDS65469 CTW65469 CKA65469 CAE65469 BQI65469 BGM65469 AWQ65469 AMU65469 ACY65469 TC65469 JG65469 K65470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JG9" xr:uid="{459FB1BD-E764-40BC-AFCA-D98B2D05D54B}">
      <formula1>$N$98:$N$109</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C6A3-2563-4DC7-9CDF-5458DBB9C65E}">
  <dimension ref="B1:Y119"/>
  <sheetViews>
    <sheetView showGridLines="0" showRowColHeaders="0" zoomScale="80" zoomScaleNormal="80" workbookViewId="0">
      <selection activeCell="W1" sqref="J1:W1048576"/>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6" width="17.6328125" style="6" hidden="1" customWidth="1"/>
    <col min="17" max="17" width="4.08984375" style="6" hidden="1" customWidth="1"/>
    <col min="18" max="19" width="18.90625" style="7" hidden="1" customWidth="1"/>
    <col min="20" max="20" width="20.453125" style="7" hidden="1" customWidth="1"/>
    <col min="21" max="21" width="17.36328125" style="7" hidden="1" customWidth="1"/>
    <col min="22" max="22" width="4.08984375" style="6" hidden="1" customWidth="1"/>
    <col min="23" max="23" width="153.6328125" style="6" hidden="1" customWidth="1"/>
    <col min="24" max="24" width="13.90625" style="6" customWidth="1"/>
    <col min="25" max="53" width="9.08984375" style="6" customWidth="1"/>
    <col min="54" max="257" width="8.90625" style="6"/>
    <col min="258" max="258" width="25.453125" style="6" customWidth="1"/>
    <col min="259" max="259" width="32.90625" style="6" customWidth="1"/>
    <col min="260" max="260" width="17.36328125" style="6" customWidth="1"/>
    <col min="261" max="261" width="17.08984375" style="6" customWidth="1"/>
    <col min="262" max="262" width="23.90625" style="6" customWidth="1"/>
    <col min="263" max="263" width="25.36328125" style="6" customWidth="1"/>
    <col min="264" max="264" width="19" style="6" customWidth="1"/>
    <col min="265" max="265" width="6.54296875" style="6" customWidth="1"/>
    <col min="266" max="281" width="0" style="6" hidden="1" customWidth="1"/>
    <col min="282" max="513" width="8.90625" style="6"/>
    <col min="514" max="514" width="25.453125" style="6" customWidth="1"/>
    <col min="515" max="515" width="32.90625" style="6" customWidth="1"/>
    <col min="516" max="516" width="17.36328125" style="6" customWidth="1"/>
    <col min="517" max="517" width="17.08984375" style="6" customWidth="1"/>
    <col min="518" max="518" width="23.90625" style="6" customWidth="1"/>
    <col min="519" max="519" width="25.36328125" style="6" customWidth="1"/>
    <col min="520" max="520" width="19" style="6" customWidth="1"/>
    <col min="521" max="521" width="6.54296875" style="6" customWidth="1"/>
    <col min="522" max="537" width="0" style="6" hidden="1" customWidth="1"/>
    <col min="538" max="769" width="8.90625" style="6"/>
    <col min="770" max="770" width="25.453125" style="6" customWidth="1"/>
    <col min="771" max="771" width="32.90625" style="6" customWidth="1"/>
    <col min="772" max="772" width="17.36328125" style="6" customWidth="1"/>
    <col min="773" max="773" width="17.08984375" style="6" customWidth="1"/>
    <col min="774" max="774" width="23.90625" style="6" customWidth="1"/>
    <col min="775" max="775" width="25.36328125" style="6" customWidth="1"/>
    <col min="776" max="776" width="19" style="6" customWidth="1"/>
    <col min="777" max="777" width="6.54296875" style="6" customWidth="1"/>
    <col min="778" max="793" width="0" style="6" hidden="1" customWidth="1"/>
    <col min="794" max="1025" width="8.90625" style="6"/>
    <col min="1026" max="1026" width="25.453125" style="6" customWidth="1"/>
    <col min="1027" max="1027" width="32.90625" style="6" customWidth="1"/>
    <col min="1028" max="1028" width="17.36328125" style="6" customWidth="1"/>
    <col min="1029" max="1029" width="17.08984375" style="6" customWidth="1"/>
    <col min="1030" max="1030" width="23.90625" style="6" customWidth="1"/>
    <col min="1031" max="1031" width="25.36328125" style="6" customWidth="1"/>
    <col min="1032" max="1032" width="19" style="6" customWidth="1"/>
    <col min="1033" max="1033" width="6.54296875" style="6" customWidth="1"/>
    <col min="1034" max="1049" width="0" style="6" hidden="1" customWidth="1"/>
    <col min="1050" max="1281" width="8.90625" style="6"/>
    <col min="1282" max="1282" width="25.453125" style="6" customWidth="1"/>
    <col min="1283" max="1283" width="32.90625" style="6" customWidth="1"/>
    <col min="1284" max="1284" width="17.36328125" style="6" customWidth="1"/>
    <col min="1285" max="1285" width="17.08984375" style="6" customWidth="1"/>
    <col min="1286" max="1286" width="23.90625" style="6" customWidth="1"/>
    <col min="1287" max="1287" width="25.36328125" style="6" customWidth="1"/>
    <col min="1288" max="1288" width="19" style="6" customWidth="1"/>
    <col min="1289" max="1289" width="6.54296875" style="6" customWidth="1"/>
    <col min="1290" max="1305" width="0" style="6" hidden="1" customWidth="1"/>
    <col min="1306" max="1537" width="8.90625" style="6"/>
    <col min="1538" max="1538" width="25.453125" style="6" customWidth="1"/>
    <col min="1539" max="1539" width="32.90625" style="6" customWidth="1"/>
    <col min="1540" max="1540" width="17.36328125" style="6" customWidth="1"/>
    <col min="1541" max="1541" width="17.08984375" style="6" customWidth="1"/>
    <col min="1542" max="1542" width="23.90625" style="6" customWidth="1"/>
    <col min="1543" max="1543" width="25.36328125" style="6" customWidth="1"/>
    <col min="1544" max="1544" width="19" style="6" customWidth="1"/>
    <col min="1545" max="1545" width="6.54296875" style="6" customWidth="1"/>
    <col min="1546" max="1561" width="0" style="6" hidden="1" customWidth="1"/>
    <col min="1562" max="1793" width="8.90625" style="6"/>
    <col min="1794" max="1794" width="25.453125" style="6" customWidth="1"/>
    <col min="1795" max="1795" width="32.90625" style="6" customWidth="1"/>
    <col min="1796" max="1796" width="17.36328125" style="6" customWidth="1"/>
    <col min="1797" max="1797" width="17.08984375" style="6" customWidth="1"/>
    <col min="1798" max="1798" width="23.90625" style="6" customWidth="1"/>
    <col min="1799" max="1799" width="25.36328125" style="6" customWidth="1"/>
    <col min="1800" max="1800" width="19" style="6" customWidth="1"/>
    <col min="1801" max="1801" width="6.54296875" style="6" customWidth="1"/>
    <col min="1802" max="1817" width="0" style="6" hidden="1" customWidth="1"/>
    <col min="1818" max="2049" width="8.90625" style="6"/>
    <col min="2050" max="2050" width="25.453125" style="6" customWidth="1"/>
    <col min="2051" max="2051" width="32.90625" style="6" customWidth="1"/>
    <col min="2052" max="2052" width="17.36328125" style="6" customWidth="1"/>
    <col min="2053" max="2053" width="17.08984375" style="6" customWidth="1"/>
    <col min="2054" max="2054" width="23.90625" style="6" customWidth="1"/>
    <col min="2055" max="2055" width="25.36328125" style="6" customWidth="1"/>
    <col min="2056" max="2056" width="19" style="6" customWidth="1"/>
    <col min="2057" max="2057" width="6.54296875" style="6" customWidth="1"/>
    <col min="2058" max="2073" width="0" style="6" hidden="1" customWidth="1"/>
    <col min="2074" max="2305" width="8.90625" style="6"/>
    <col min="2306" max="2306" width="25.453125" style="6" customWidth="1"/>
    <col min="2307" max="2307" width="32.90625" style="6" customWidth="1"/>
    <col min="2308" max="2308" width="17.36328125" style="6" customWidth="1"/>
    <col min="2309" max="2309" width="17.08984375" style="6" customWidth="1"/>
    <col min="2310" max="2310" width="23.90625" style="6" customWidth="1"/>
    <col min="2311" max="2311" width="25.36328125" style="6" customWidth="1"/>
    <col min="2312" max="2312" width="19" style="6" customWidth="1"/>
    <col min="2313" max="2313" width="6.54296875" style="6" customWidth="1"/>
    <col min="2314" max="2329" width="0" style="6" hidden="1" customWidth="1"/>
    <col min="2330" max="2561" width="8.90625" style="6"/>
    <col min="2562" max="2562" width="25.453125" style="6" customWidth="1"/>
    <col min="2563" max="2563" width="32.90625" style="6" customWidth="1"/>
    <col min="2564" max="2564" width="17.36328125" style="6" customWidth="1"/>
    <col min="2565" max="2565" width="17.08984375" style="6" customWidth="1"/>
    <col min="2566" max="2566" width="23.90625" style="6" customWidth="1"/>
    <col min="2567" max="2567" width="25.36328125" style="6" customWidth="1"/>
    <col min="2568" max="2568" width="19" style="6" customWidth="1"/>
    <col min="2569" max="2569" width="6.54296875" style="6" customWidth="1"/>
    <col min="2570" max="2585" width="0" style="6" hidden="1" customWidth="1"/>
    <col min="2586" max="2817" width="8.90625" style="6"/>
    <col min="2818" max="2818" width="25.453125" style="6" customWidth="1"/>
    <col min="2819" max="2819" width="32.90625" style="6" customWidth="1"/>
    <col min="2820" max="2820" width="17.36328125" style="6" customWidth="1"/>
    <col min="2821" max="2821" width="17.08984375" style="6" customWidth="1"/>
    <col min="2822" max="2822" width="23.90625" style="6" customWidth="1"/>
    <col min="2823" max="2823" width="25.36328125" style="6" customWidth="1"/>
    <col min="2824" max="2824" width="19" style="6" customWidth="1"/>
    <col min="2825" max="2825" width="6.54296875" style="6" customWidth="1"/>
    <col min="2826" max="2841" width="0" style="6" hidden="1" customWidth="1"/>
    <col min="2842" max="3073" width="8.90625" style="6"/>
    <col min="3074" max="3074" width="25.453125" style="6" customWidth="1"/>
    <col min="3075" max="3075" width="32.90625" style="6" customWidth="1"/>
    <col min="3076" max="3076" width="17.36328125" style="6" customWidth="1"/>
    <col min="3077" max="3077" width="17.08984375" style="6" customWidth="1"/>
    <col min="3078" max="3078" width="23.90625" style="6" customWidth="1"/>
    <col min="3079" max="3079" width="25.36328125" style="6" customWidth="1"/>
    <col min="3080" max="3080" width="19" style="6" customWidth="1"/>
    <col min="3081" max="3081" width="6.54296875" style="6" customWidth="1"/>
    <col min="3082" max="3097" width="0" style="6" hidden="1" customWidth="1"/>
    <col min="3098" max="3329" width="8.90625" style="6"/>
    <col min="3330" max="3330" width="25.453125" style="6" customWidth="1"/>
    <col min="3331" max="3331" width="32.90625" style="6" customWidth="1"/>
    <col min="3332" max="3332" width="17.36328125" style="6" customWidth="1"/>
    <col min="3333" max="3333" width="17.08984375" style="6" customWidth="1"/>
    <col min="3334" max="3334" width="23.90625" style="6" customWidth="1"/>
    <col min="3335" max="3335" width="25.36328125" style="6" customWidth="1"/>
    <col min="3336" max="3336" width="19" style="6" customWidth="1"/>
    <col min="3337" max="3337" width="6.54296875" style="6" customWidth="1"/>
    <col min="3338" max="3353" width="0" style="6" hidden="1" customWidth="1"/>
    <col min="3354" max="3585" width="8.90625" style="6"/>
    <col min="3586" max="3586" width="25.453125" style="6" customWidth="1"/>
    <col min="3587" max="3587" width="32.90625" style="6" customWidth="1"/>
    <col min="3588" max="3588" width="17.36328125" style="6" customWidth="1"/>
    <col min="3589" max="3589" width="17.08984375" style="6" customWidth="1"/>
    <col min="3590" max="3590" width="23.90625" style="6" customWidth="1"/>
    <col min="3591" max="3591" width="25.36328125" style="6" customWidth="1"/>
    <col min="3592" max="3592" width="19" style="6" customWidth="1"/>
    <col min="3593" max="3593" width="6.54296875" style="6" customWidth="1"/>
    <col min="3594" max="3609" width="0" style="6" hidden="1" customWidth="1"/>
    <col min="3610" max="3841" width="8.90625" style="6"/>
    <col min="3842" max="3842" width="25.453125" style="6" customWidth="1"/>
    <col min="3843" max="3843" width="32.90625" style="6" customWidth="1"/>
    <col min="3844" max="3844" width="17.36328125" style="6" customWidth="1"/>
    <col min="3845" max="3845" width="17.08984375" style="6" customWidth="1"/>
    <col min="3846" max="3846" width="23.90625" style="6" customWidth="1"/>
    <col min="3847" max="3847" width="25.36328125" style="6" customWidth="1"/>
    <col min="3848" max="3848" width="19" style="6" customWidth="1"/>
    <col min="3849" max="3849" width="6.54296875" style="6" customWidth="1"/>
    <col min="3850" max="3865" width="0" style="6" hidden="1" customWidth="1"/>
    <col min="3866" max="4097" width="8.90625" style="6"/>
    <col min="4098" max="4098" width="25.453125" style="6" customWidth="1"/>
    <col min="4099" max="4099" width="32.90625" style="6" customWidth="1"/>
    <col min="4100" max="4100" width="17.36328125" style="6" customWidth="1"/>
    <col min="4101" max="4101" width="17.08984375" style="6" customWidth="1"/>
    <col min="4102" max="4102" width="23.90625" style="6" customWidth="1"/>
    <col min="4103" max="4103" width="25.36328125" style="6" customWidth="1"/>
    <col min="4104" max="4104" width="19" style="6" customWidth="1"/>
    <col min="4105" max="4105" width="6.54296875" style="6" customWidth="1"/>
    <col min="4106" max="4121" width="0" style="6" hidden="1" customWidth="1"/>
    <col min="4122" max="4353" width="8.90625" style="6"/>
    <col min="4354" max="4354" width="25.453125" style="6" customWidth="1"/>
    <col min="4355" max="4355" width="32.90625" style="6" customWidth="1"/>
    <col min="4356" max="4356" width="17.36328125" style="6" customWidth="1"/>
    <col min="4357" max="4357" width="17.08984375" style="6" customWidth="1"/>
    <col min="4358" max="4358" width="23.90625" style="6" customWidth="1"/>
    <col min="4359" max="4359" width="25.36328125" style="6" customWidth="1"/>
    <col min="4360" max="4360" width="19" style="6" customWidth="1"/>
    <col min="4361" max="4361" width="6.54296875" style="6" customWidth="1"/>
    <col min="4362" max="4377" width="0" style="6" hidden="1" customWidth="1"/>
    <col min="4378" max="4609" width="8.90625" style="6"/>
    <col min="4610" max="4610" width="25.453125" style="6" customWidth="1"/>
    <col min="4611" max="4611" width="32.90625" style="6" customWidth="1"/>
    <col min="4612" max="4612" width="17.36328125" style="6" customWidth="1"/>
    <col min="4613" max="4613" width="17.08984375" style="6" customWidth="1"/>
    <col min="4614" max="4614" width="23.90625" style="6" customWidth="1"/>
    <col min="4615" max="4615" width="25.36328125" style="6" customWidth="1"/>
    <col min="4616" max="4616" width="19" style="6" customWidth="1"/>
    <col min="4617" max="4617" width="6.54296875" style="6" customWidth="1"/>
    <col min="4618" max="4633" width="0" style="6" hidden="1" customWidth="1"/>
    <col min="4634" max="4865" width="8.90625" style="6"/>
    <col min="4866" max="4866" width="25.453125" style="6" customWidth="1"/>
    <col min="4867" max="4867" width="32.90625" style="6" customWidth="1"/>
    <col min="4868" max="4868" width="17.36328125" style="6" customWidth="1"/>
    <col min="4869" max="4869" width="17.08984375" style="6" customWidth="1"/>
    <col min="4870" max="4870" width="23.90625" style="6" customWidth="1"/>
    <col min="4871" max="4871" width="25.36328125" style="6" customWidth="1"/>
    <col min="4872" max="4872" width="19" style="6" customWidth="1"/>
    <col min="4873" max="4873" width="6.54296875" style="6" customWidth="1"/>
    <col min="4874" max="4889" width="0" style="6" hidden="1" customWidth="1"/>
    <col min="4890" max="5121" width="8.90625" style="6"/>
    <col min="5122" max="5122" width="25.453125" style="6" customWidth="1"/>
    <col min="5123" max="5123" width="32.90625" style="6" customWidth="1"/>
    <col min="5124" max="5124" width="17.36328125" style="6" customWidth="1"/>
    <col min="5125" max="5125" width="17.08984375" style="6" customWidth="1"/>
    <col min="5126" max="5126" width="23.90625" style="6" customWidth="1"/>
    <col min="5127" max="5127" width="25.36328125" style="6" customWidth="1"/>
    <col min="5128" max="5128" width="19" style="6" customWidth="1"/>
    <col min="5129" max="5129" width="6.54296875" style="6" customWidth="1"/>
    <col min="5130" max="5145" width="0" style="6" hidden="1" customWidth="1"/>
    <col min="5146" max="5377" width="8.90625" style="6"/>
    <col min="5378" max="5378" width="25.453125" style="6" customWidth="1"/>
    <col min="5379" max="5379" width="32.90625" style="6" customWidth="1"/>
    <col min="5380" max="5380" width="17.36328125" style="6" customWidth="1"/>
    <col min="5381" max="5381" width="17.08984375" style="6" customWidth="1"/>
    <col min="5382" max="5382" width="23.90625" style="6" customWidth="1"/>
    <col min="5383" max="5383" width="25.36328125" style="6" customWidth="1"/>
    <col min="5384" max="5384" width="19" style="6" customWidth="1"/>
    <col min="5385" max="5385" width="6.54296875" style="6" customWidth="1"/>
    <col min="5386" max="5401" width="0" style="6" hidden="1" customWidth="1"/>
    <col min="5402" max="5633" width="8.90625" style="6"/>
    <col min="5634" max="5634" width="25.453125" style="6" customWidth="1"/>
    <col min="5635" max="5635" width="32.90625" style="6" customWidth="1"/>
    <col min="5636" max="5636" width="17.36328125" style="6" customWidth="1"/>
    <col min="5637" max="5637" width="17.08984375" style="6" customWidth="1"/>
    <col min="5638" max="5638" width="23.90625" style="6" customWidth="1"/>
    <col min="5639" max="5639" width="25.36328125" style="6" customWidth="1"/>
    <col min="5640" max="5640" width="19" style="6" customWidth="1"/>
    <col min="5641" max="5641" width="6.54296875" style="6" customWidth="1"/>
    <col min="5642" max="5657" width="0" style="6" hidden="1" customWidth="1"/>
    <col min="5658" max="5889" width="8.90625" style="6"/>
    <col min="5890" max="5890" width="25.453125" style="6" customWidth="1"/>
    <col min="5891" max="5891" width="32.90625" style="6" customWidth="1"/>
    <col min="5892" max="5892" width="17.36328125" style="6" customWidth="1"/>
    <col min="5893" max="5893" width="17.08984375" style="6" customWidth="1"/>
    <col min="5894" max="5894" width="23.90625" style="6" customWidth="1"/>
    <col min="5895" max="5895" width="25.36328125" style="6" customWidth="1"/>
    <col min="5896" max="5896" width="19" style="6" customWidth="1"/>
    <col min="5897" max="5897" width="6.54296875" style="6" customWidth="1"/>
    <col min="5898" max="5913" width="0" style="6" hidden="1" customWidth="1"/>
    <col min="5914" max="6145" width="8.90625" style="6"/>
    <col min="6146" max="6146" width="25.453125" style="6" customWidth="1"/>
    <col min="6147" max="6147" width="32.90625" style="6" customWidth="1"/>
    <col min="6148" max="6148" width="17.36328125" style="6" customWidth="1"/>
    <col min="6149" max="6149" width="17.08984375" style="6" customWidth="1"/>
    <col min="6150" max="6150" width="23.90625" style="6" customWidth="1"/>
    <col min="6151" max="6151" width="25.36328125" style="6" customWidth="1"/>
    <col min="6152" max="6152" width="19" style="6" customWidth="1"/>
    <col min="6153" max="6153" width="6.54296875" style="6" customWidth="1"/>
    <col min="6154" max="6169" width="0" style="6" hidden="1" customWidth="1"/>
    <col min="6170" max="6401" width="8.90625" style="6"/>
    <col min="6402" max="6402" width="25.453125" style="6" customWidth="1"/>
    <col min="6403" max="6403" width="32.90625" style="6" customWidth="1"/>
    <col min="6404" max="6404" width="17.36328125" style="6" customWidth="1"/>
    <col min="6405" max="6405" width="17.08984375" style="6" customWidth="1"/>
    <col min="6406" max="6406" width="23.90625" style="6" customWidth="1"/>
    <col min="6407" max="6407" width="25.36328125" style="6" customWidth="1"/>
    <col min="6408" max="6408" width="19" style="6" customWidth="1"/>
    <col min="6409" max="6409" width="6.54296875" style="6" customWidth="1"/>
    <col min="6410" max="6425" width="0" style="6" hidden="1" customWidth="1"/>
    <col min="6426" max="6657" width="8.90625" style="6"/>
    <col min="6658" max="6658" width="25.453125" style="6" customWidth="1"/>
    <col min="6659" max="6659" width="32.90625" style="6" customWidth="1"/>
    <col min="6660" max="6660" width="17.36328125" style="6" customWidth="1"/>
    <col min="6661" max="6661" width="17.08984375" style="6" customWidth="1"/>
    <col min="6662" max="6662" width="23.90625" style="6" customWidth="1"/>
    <col min="6663" max="6663" width="25.36328125" style="6" customWidth="1"/>
    <col min="6664" max="6664" width="19" style="6" customWidth="1"/>
    <col min="6665" max="6665" width="6.54296875" style="6" customWidth="1"/>
    <col min="6666" max="6681" width="0" style="6" hidden="1" customWidth="1"/>
    <col min="6682" max="6913" width="8.90625" style="6"/>
    <col min="6914" max="6914" width="25.453125" style="6" customWidth="1"/>
    <col min="6915" max="6915" width="32.90625" style="6" customWidth="1"/>
    <col min="6916" max="6916" width="17.36328125" style="6" customWidth="1"/>
    <col min="6917" max="6917" width="17.08984375" style="6" customWidth="1"/>
    <col min="6918" max="6918" width="23.90625" style="6" customWidth="1"/>
    <col min="6919" max="6919" width="25.36328125" style="6" customWidth="1"/>
    <col min="6920" max="6920" width="19" style="6" customWidth="1"/>
    <col min="6921" max="6921" width="6.54296875" style="6" customWidth="1"/>
    <col min="6922" max="6937" width="0" style="6" hidden="1" customWidth="1"/>
    <col min="6938" max="7169" width="8.90625" style="6"/>
    <col min="7170" max="7170" width="25.453125" style="6" customWidth="1"/>
    <col min="7171" max="7171" width="32.90625" style="6" customWidth="1"/>
    <col min="7172" max="7172" width="17.36328125" style="6" customWidth="1"/>
    <col min="7173" max="7173" width="17.08984375" style="6" customWidth="1"/>
    <col min="7174" max="7174" width="23.90625" style="6" customWidth="1"/>
    <col min="7175" max="7175" width="25.36328125" style="6" customWidth="1"/>
    <col min="7176" max="7176" width="19" style="6" customWidth="1"/>
    <col min="7177" max="7177" width="6.54296875" style="6" customWidth="1"/>
    <col min="7178" max="7193" width="0" style="6" hidden="1" customWidth="1"/>
    <col min="7194" max="7425" width="8.90625" style="6"/>
    <col min="7426" max="7426" width="25.453125" style="6" customWidth="1"/>
    <col min="7427" max="7427" width="32.90625" style="6" customWidth="1"/>
    <col min="7428" max="7428" width="17.36328125" style="6" customWidth="1"/>
    <col min="7429" max="7429" width="17.08984375" style="6" customWidth="1"/>
    <col min="7430" max="7430" width="23.90625" style="6" customWidth="1"/>
    <col min="7431" max="7431" width="25.36328125" style="6" customWidth="1"/>
    <col min="7432" max="7432" width="19" style="6" customWidth="1"/>
    <col min="7433" max="7433" width="6.54296875" style="6" customWidth="1"/>
    <col min="7434" max="7449" width="0" style="6" hidden="1" customWidth="1"/>
    <col min="7450" max="7681" width="8.90625" style="6"/>
    <col min="7682" max="7682" width="25.453125" style="6" customWidth="1"/>
    <col min="7683" max="7683" width="32.90625" style="6" customWidth="1"/>
    <col min="7684" max="7684" width="17.36328125" style="6" customWidth="1"/>
    <col min="7685" max="7685" width="17.08984375" style="6" customWidth="1"/>
    <col min="7686" max="7686" width="23.90625" style="6" customWidth="1"/>
    <col min="7687" max="7687" width="25.36328125" style="6" customWidth="1"/>
    <col min="7688" max="7688" width="19" style="6" customWidth="1"/>
    <col min="7689" max="7689" width="6.54296875" style="6" customWidth="1"/>
    <col min="7690" max="7705" width="0" style="6" hidden="1" customWidth="1"/>
    <col min="7706" max="7937" width="8.90625" style="6"/>
    <col min="7938" max="7938" width="25.453125" style="6" customWidth="1"/>
    <col min="7939" max="7939" width="32.90625" style="6" customWidth="1"/>
    <col min="7940" max="7940" width="17.36328125" style="6" customWidth="1"/>
    <col min="7941" max="7941" width="17.08984375" style="6" customWidth="1"/>
    <col min="7942" max="7942" width="23.90625" style="6" customWidth="1"/>
    <col min="7943" max="7943" width="25.36328125" style="6" customWidth="1"/>
    <col min="7944" max="7944" width="19" style="6" customWidth="1"/>
    <col min="7945" max="7945" width="6.54296875" style="6" customWidth="1"/>
    <col min="7946" max="7961" width="0" style="6" hidden="1" customWidth="1"/>
    <col min="7962" max="8193" width="8.90625" style="6"/>
    <col min="8194" max="8194" width="25.453125" style="6" customWidth="1"/>
    <col min="8195" max="8195" width="32.90625" style="6" customWidth="1"/>
    <col min="8196" max="8196" width="17.36328125" style="6" customWidth="1"/>
    <col min="8197" max="8197" width="17.08984375" style="6" customWidth="1"/>
    <col min="8198" max="8198" width="23.90625" style="6" customWidth="1"/>
    <col min="8199" max="8199" width="25.36328125" style="6" customWidth="1"/>
    <col min="8200" max="8200" width="19" style="6" customWidth="1"/>
    <col min="8201" max="8201" width="6.54296875" style="6" customWidth="1"/>
    <col min="8202" max="8217" width="0" style="6" hidden="1" customWidth="1"/>
    <col min="8218" max="8449" width="8.90625" style="6"/>
    <col min="8450" max="8450" width="25.453125" style="6" customWidth="1"/>
    <col min="8451" max="8451" width="32.90625" style="6" customWidth="1"/>
    <col min="8452" max="8452" width="17.36328125" style="6" customWidth="1"/>
    <col min="8453" max="8453" width="17.08984375" style="6" customWidth="1"/>
    <col min="8454" max="8454" width="23.90625" style="6" customWidth="1"/>
    <col min="8455" max="8455" width="25.36328125" style="6" customWidth="1"/>
    <col min="8456" max="8456" width="19" style="6" customWidth="1"/>
    <col min="8457" max="8457" width="6.54296875" style="6" customWidth="1"/>
    <col min="8458" max="8473" width="0" style="6" hidden="1" customWidth="1"/>
    <col min="8474" max="8705" width="8.90625" style="6"/>
    <col min="8706" max="8706" width="25.453125" style="6" customWidth="1"/>
    <col min="8707" max="8707" width="32.90625" style="6" customWidth="1"/>
    <col min="8708" max="8708" width="17.36328125" style="6" customWidth="1"/>
    <col min="8709" max="8709" width="17.08984375" style="6" customWidth="1"/>
    <col min="8710" max="8710" width="23.90625" style="6" customWidth="1"/>
    <col min="8711" max="8711" width="25.36328125" style="6" customWidth="1"/>
    <col min="8712" max="8712" width="19" style="6" customWidth="1"/>
    <col min="8713" max="8713" width="6.54296875" style="6" customWidth="1"/>
    <col min="8714" max="8729" width="0" style="6" hidden="1" customWidth="1"/>
    <col min="8730" max="8961" width="8.90625" style="6"/>
    <col min="8962" max="8962" width="25.453125" style="6" customWidth="1"/>
    <col min="8963" max="8963" width="32.90625" style="6" customWidth="1"/>
    <col min="8964" max="8964" width="17.36328125" style="6" customWidth="1"/>
    <col min="8965" max="8965" width="17.08984375" style="6" customWidth="1"/>
    <col min="8966" max="8966" width="23.90625" style="6" customWidth="1"/>
    <col min="8967" max="8967" width="25.36328125" style="6" customWidth="1"/>
    <col min="8968" max="8968" width="19" style="6" customWidth="1"/>
    <col min="8969" max="8969" width="6.54296875" style="6" customWidth="1"/>
    <col min="8970" max="8985" width="0" style="6" hidden="1" customWidth="1"/>
    <col min="8986" max="9217" width="8.90625" style="6"/>
    <col min="9218" max="9218" width="25.453125" style="6" customWidth="1"/>
    <col min="9219" max="9219" width="32.90625" style="6" customWidth="1"/>
    <col min="9220" max="9220" width="17.36328125" style="6" customWidth="1"/>
    <col min="9221" max="9221" width="17.08984375" style="6" customWidth="1"/>
    <col min="9222" max="9222" width="23.90625" style="6" customWidth="1"/>
    <col min="9223" max="9223" width="25.36328125" style="6" customWidth="1"/>
    <col min="9224" max="9224" width="19" style="6" customWidth="1"/>
    <col min="9225" max="9225" width="6.54296875" style="6" customWidth="1"/>
    <col min="9226" max="9241" width="0" style="6" hidden="1" customWidth="1"/>
    <col min="9242" max="9473" width="8.90625" style="6"/>
    <col min="9474" max="9474" width="25.453125" style="6" customWidth="1"/>
    <col min="9475" max="9475" width="32.90625" style="6" customWidth="1"/>
    <col min="9476" max="9476" width="17.36328125" style="6" customWidth="1"/>
    <col min="9477" max="9477" width="17.08984375" style="6" customWidth="1"/>
    <col min="9478" max="9478" width="23.90625" style="6" customWidth="1"/>
    <col min="9479" max="9479" width="25.36328125" style="6" customWidth="1"/>
    <col min="9480" max="9480" width="19" style="6" customWidth="1"/>
    <col min="9481" max="9481" width="6.54296875" style="6" customWidth="1"/>
    <col min="9482" max="9497" width="0" style="6" hidden="1" customWidth="1"/>
    <col min="9498" max="9729" width="8.90625" style="6"/>
    <col min="9730" max="9730" width="25.453125" style="6" customWidth="1"/>
    <col min="9731" max="9731" width="32.90625" style="6" customWidth="1"/>
    <col min="9732" max="9732" width="17.36328125" style="6" customWidth="1"/>
    <col min="9733" max="9733" width="17.08984375" style="6" customWidth="1"/>
    <col min="9734" max="9734" width="23.90625" style="6" customWidth="1"/>
    <col min="9735" max="9735" width="25.36328125" style="6" customWidth="1"/>
    <col min="9736" max="9736" width="19" style="6" customWidth="1"/>
    <col min="9737" max="9737" width="6.54296875" style="6" customWidth="1"/>
    <col min="9738" max="9753" width="0" style="6" hidden="1" customWidth="1"/>
    <col min="9754" max="9985" width="8.90625" style="6"/>
    <col min="9986" max="9986" width="25.453125" style="6" customWidth="1"/>
    <col min="9987" max="9987" width="32.90625" style="6" customWidth="1"/>
    <col min="9988" max="9988" width="17.36328125" style="6" customWidth="1"/>
    <col min="9989" max="9989" width="17.08984375" style="6" customWidth="1"/>
    <col min="9990" max="9990" width="23.90625" style="6" customWidth="1"/>
    <col min="9991" max="9991" width="25.36328125" style="6" customWidth="1"/>
    <col min="9992" max="9992" width="19" style="6" customWidth="1"/>
    <col min="9993" max="9993" width="6.54296875" style="6" customWidth="1"/>
    <col min="9994" max="10009" width="0" style="6" hidden="1" customWidth="1"/>
    <col min="10010" max="10241" width="8.90625" style="6"/>
    <col min="10242" max="10242" width="25.453125" style="6" customWidth="1"/>
    <col min="10243" max="10243" width="32.90625" style="6" customWidth="1"/>
    <col min="10244" max="10244" width="17.36328125" style="6" customWidth="1"/>
    <col min="10245" max="10245" width="17.08984375" style="6" customWidth="1"/>
    <col min="10246" max="10246" width="23.90625" style="6" customWidth="1"/>
    <col min="10247" max="10247" width="25.36328125" style="6" customWidth="1"/>
    <col min="10248" max="10248" width="19" style="6" customWidth="1"/>
    <col min="10249" max="10249" width="6.54296875" style="6" customWidth="1"/>
    <col min="10250" max="10265" width="0" style="6" hidden="1" customWidth="1"/>
    <col min="10266" max="10497" width="8.90625" style="6"/>
    <col min="10498" max="10498" width="25.453125" style="6" customWidth="1"/>
    <col min="10499" max="10499" width="32.90625" style="6" customWidth="1"/>
    <col min="10500" max="10500" width="17.36328125" style="6" customWidth="1"/>
    <col min="10501" max="10501" width="17.08984375" style="6" customWidth="1"/>
    <col min="10502" max="10502" width="23.90625" style="6" customWidth="1"/>
    <col min="10503" max="10503" width="25.36328125" style="6" customWidth="1"/>
    <col min="10504" max="10504" width="19" style="6" customWidth="1"/>
    <col min="10505" max="10505" width="6.54296875" style="6" customWidth="1"/>
    <col min="10506" max="10521" width="0" style="6" hidden="1" customWidth="1"/>
    <col min="10522" max="10753" width="8.90625" style="6"/>
    <col min="10754" max="10754" width="25.453125" style="6" customWidth="1"/>
    <col min="10755" max="10755" width="32.90625" style="6" customWidth="1"/>
    <col min="10756" max="10756" width="17.36328125" style="6" customWidth="1"/>
    <col min="10757" max="10757" width="17.08984375" style="6" customWidth="1"/>
    <col min="10758" max="10758" width="23.90625" style="6" customWidth="1"/>
    <col min="10759" max="10759" width="25.36328125" style="6" customWidth="1"/>
    <col min="10760" max="10760" width="19" style="6" customWidth="1"/>
    <col min="10761" max="10761" width="6.54296875" style="6" customWidth="1"/>
    <col min="10762" max="10777" width="0" style="6" hidden="1" customWidth="1"/>
    <col min="10778" max="11009" width="8.90625" style="6"/>
    <col min="11010" max="11010" width="25.453125" style="6" customWidth="1"/>
    <col min="11011" max="11011" width="32.90625" style="6" customWidth="1"/>
    <col min="11012" max="11012" width="17.36328125" style="6" customWidth="1"/>
    <col min="11013" max="11013" width="17.08984375" style="6" customWidth="1"/>
    <col min="11014" max="11014" width="23.90625" style="6" customWidth="1"/>
    <col min="11015" max="11015" width="25.36328125" style="6" customWidth="1"/>
    <col min="11016" max="11016" width="19" style="6" customWidth="1"/>
    <col min="11017" max="11017" width="6.54296875" style="6" customWidth="1"/>
    <col min="11018" max="11033" width="0" style="6" hidden="1" customWidth="1"/>
    <col min="11034" max="11265" width="8.90625" style="6"/>
    <col min="11266" max="11266" width="25.453125" style="6" customWidth="1"/>
    <col min="11267" max="11267" width="32.90625" style="6" customWidth="1"/>
    <col min="11268" max="11268" width="17.36328125" style="6" customWidth="1"/>
    <col min="11269" max="11269" width="17.08984375" style="6" customWidth="1"/>
    <col min="11270" max="11270" width="23.90625" style="6" customWidth="1"/>
    <col min="11271" max="11271" width="25.36328125" style="6" customWidth="1"/>
    <col min="11272" max="11272" width="19" style="6" customWidth="1"/>
    <col min="11273" max="11273" width="6.54296875" style="6" customWidth="1"/>
    <col min="11274" max="11289" width="0" style="6" hidden="1" customWidth="1"/>
    <col min="11290" max="11521" width="8.90625" style="6"/>
    <col min="11522" max="11522" width="25.453125" style="6" customWidth="1"/>
    <col min="11523" max="11523" width="32.90625" style="6" customWidth="1"/>
    <col min="11524" max="11524" width="17.36328125" style="6" customWidth="1"/>
    <col min="11525" max="11525" width="17.08984375" style="6" customWidth="1"/>
    <col min="11526" max="11526" width="23.90625" style="6" customWidth="1"/>
    <col min="11527" max="11527" width="25.36328125" style="6" customWidth="1"/>
    <col min="11528" max="11528" width="19" style="6" customWidth="1"/>
    <col min="11529" max="11529" width="6.54296875" style="6" customWidth="1"/>
    <col min="11530" max="11545" width="0" style="6" hidden="1" customWidth="1"/>
    <col min="11546" max="11777" width="8.90625" style="6"/>
    <col min="11778" max="11778" width="25.453125" style="6" customWidth="1"/>
    <col min="11779" max="11779" width="32.90625" style="6" customWidth="1"/>
    <col min="11780" max="11780" width="17.36328125" style="6" customWidth="1"/>
    <col min="11781" max="11781" width="17.08984375" style="6" customWidth="1"/>
    <col min="11782" max="11782" width="23.90625" style="6" customWidth="1"/>
    <col min="11783" max="11783" width="25.36328125" style="6" customWidth="1"/>
    <col min="11784" max="11784" width="19" style="6" customWidth="1"/>
    <col min="11785" max="11785" width="6.54296875" style="6" customWidth="1"/>
    <col min="11786" max="11801" width="0" style="6" hidden="1" customWidth="1"/>
    <col min="11802" max="12033" width="8.90625" style="6"/>
    <col min="12034" max="12034" width="25.453125" style="6" customWidth="1"/>
    <col min="12035" max="12035" width="32.90625" style="6" customWidth="1"/>
    <col min="12036" max="12036" width="17.36328125" style="6" customWidth="1"/>
    <col min="12037" max="12037" width="17.08984375" style="6" customWidth="1"/>
    <col min="12038" max="12038" width="23.90625" style="6" customWidth="1"/>
    <col min="12039" max="12039" width="25.36328125" style="6" customWidth="1"/>
    <col min="12040" max="12040" width="19" style="6" customWidth="1"/>
    <col min="12041" max="12041" width="6.54296875" style="6" customWidth="1"/>
    <col min="12042" max="12057" width="0" style="6" hidden="1" customWidth="1"/>
    <col min="12058" max="12289" width="8.90625" style="6"/>
    <col min="12290" max="12290" width="25.453125" style="6" customWidth="1"/>
    <col min="12291" max="12291" width="32.90625" style="6" customWidth="1"/>
    <col min="12292" max="12292" width="17.36328125" style="6" customWidth="1"/>
    <col min="12293" max="12293" width="17.08984375" style="6" customWidth="1"/>
    <col min="12294" max="12294" width="23.90625" style="6" customWidth="1"/>
    <col min="12295" max="12295" width="25.36328125" style="6" customWidth="1"/>
    <col min="12296" max="12296" width="19" style="6" customWidth="1"/>
    <col min="12297" max="12297" width="6.54296875" style="6" customWidth="1"/>
    <col min="12298" max="12313" width="0" style="6" hidden="1" customWidth="1"/>
    <col min="12314" max="12545" width="8.90625" style="6"/>
    <col min="12546" max="12546" width="25.453125" style="6" customWidth="1"/>
    <col min="12547" max="12547" width="32.90625" style="6" customWidth="1"/>
    <col min="12548" max="12548" width="17.36328125" style="6" customWidth="1"/>
    <col min="12549" max="12549" width="17.08984375" style="6" customWidth="1"/>
    <col min="12550" max="12550" width="23.90625" style="6" customWidth="1"/>
    <col min="12551" max="12551" width="25.36328125" style="6" customWidth="1"/>
    <col min="12552" max="12552" width="19" style="6" customWidth="1"/>
    <col min="12553" max="12553" width="6.54296875" style="6" customWidth="1"/>
    <col min="12554" max="12569" width="0" style="6" hidden="1" customWidth="1"/>
    <col min="12570" max="12801" width="8.90625" style="6"/>
    <col min="12802" max="12802" width="25.453125" style="6" customWidth="1"/>
    <col min="12803" max="12803" width="32.90625" style="6" customWidth="1"/>
    <col min="12804" max="12804" width="17.36328125" style="6" customWidth="1"/>
    <col min="12805" max="12805" width="17.08984375" style="6" customWidth="1"/>
    <col min="12806" max="12806" width="23.90625" style="6" customWidth="1"/>
    <col min="12807" max="12807" width="25.36328125" style="6" customWidth="1"/>
    <col min="12808" max="12808" width="19" style="6" customWidth="1"/>
    <col min="12809" max="12809" width="6.54296875" style="6" customWidth="1"/>
    <col min="12810" max="12825" width="0" style="6" hidden="1" customWidth="1"/>
    <col min="12826" max="13057" width="8.90625" style="6"/>
    <col min="13058" max="13058" width="25.453125" style="6" customWidth="1"/>
    <col min="13059" max="13059" width="32.90625" style="6" customWidth="1"/>
    <col min="13060" max="13060" width="17.36328125" style="6" customWidth="1"/>
    <col min="13061" max="13061" width="17.08984375" style="6" customWidth="1"/>
    <col min="13062" max="13062" width="23.90625" style="6" customWidth="1"/>
    <col min="13063" max="13063" width="25.36328125" style="6" customWidth="1"/>
    <col min="13064" max="13064" width="19" style="6" customWidth="1"/>
    <col min="13065" max="13065" width="6.54296875" style="6" customWidth="1"/>
    <col min="13066" max="13081" width="0" style="6" hidden="1" customWidth="1"/>
    <col min="13082" max="13313" width="8.90625" style="6"/>
    <col min="13314" max="13314" width="25.453125" style="6" customWidth="1"/>
    <col min="13315" max="13315" width="32.90625" style="6" customWidth="1"/>
    <col min="13316" max="13316" width="17.36328125" style="6" customWidth="1"/>
    <col min="13317" max="13317" width="17.08984375" style="6" customWidth="1"/>
    <col min="13318" max="13318" width="23.90625" style="6" customWidth="1"/>
    <col min="13319" max="13319" width="25.36328125" style="6" customWidth="1"/>
    <col min="13320" max="13320" width="19" style="6" customWidth="1"/>
    <col min="13321" max="13321" width="6.54296875" style="6" customWidth="1"/>
    <col min="13322" max="13337" width="0" style="6" hidden="1" customWidth="1"/>
    <col min="13338" max="13569" width="8.90625" style="6"/>
    <col min="13570" max="13570" width="25.453125" style="6" customWidth="1"/>
    <col min="13571" max="13571" width="32.90625" style="6" customWidth="1"/>
    <col min="13572" max="13572" width="17.36328125" style="6" customWidth="1"/>
    <col min="13573" max="13573" width="17.08984375" style="6" customWidth="1"/>
    <col min="13574" max="13574" width="23.90625" style="6" customWidth="1"/>
    <col min="13575" max="13575" width="25.36328125" style="6" customWidth="1"/>
    <col min="13576" max="13576" width="19" style="6" customWidth="1"/>
    <col min="13577" max="13577" width="6.54296875" style="6" customWidth="1"/>
    <col min="13578" max="13593" width="0" style="6" hidden="1" customWidth="1"/>
    <col min="13594" max="13825" width="8.90625" style="6"/>
    <col min="13826" max="13826" width="25.453125" style="6" customWidth="1"/>
    <col min="13827" max="13827" width="32.90625" style="6" customWidth="1"/>
    <col min="13828" max="13828" width="17.36328125" style="6" customWidth="1"/>
    <col min="13829" max="13829" width="17.08984375" style="6" customWidth="1"/>
    <col min="13830" max="13830" width="23.90625" style="6" customWidth="1"/>
    <col min="13831" max="13831" width="25.36328125" style="6" customWidth="1"/>
    <col min="13832" max="13832" width="19" style="6" customWidth="1"/>
    <col min="13833" max="13833" width="6.54296875" style="6" customWidth="1"/>
    <col min="13834" max="13849" width="0" style="6" hidden="1" customWidth="1"/>
    <col min="13850" max="14081" width="8.90625" style="6"/>
    <col min="14082" max="14082" width="25.453125" style="6" customWidth="1"/>
    <col min="14083" max="14083" width="32.90625" style="6" customWidth="1"/>
    <col min="14084" max="14084" width="17.36328125" style="6" customWidth="1"/>
    <col min="14085" max="14085" width="17.08984375" style="6" customWidth="1"/>
    <col min="14086" max="14086" width="23.90625" style="6" customWidth="1"/>
    <col min="14087" max="14087" width="25.36328125" style="6" customWidth="1"/>
    <col min="14088" max="14088" width="19" style="6" customWidth="1"/>
    <col min="14089" max="14089" width="6.54296875" style="6" customWidth="1"/>
    <col min="14090" max="14105" width="0" style="6" hidden="1" customWidth="1"/>
    <col min="14106" max="14337" width="8.90625" style="6"/>
    <col min="14338" max="14338" width="25.453125" style="6" customWidth="1"/>
    <col min="14339" max="14339" width="32.90625" style="6" customWidth="1"/>
    <col min="14340" max="14340" width="17.36328125" style="6" customWidth="1"/>
    <col min="14341" max="14341" width="17.08984375" style="6" customWidth="1"/>
    <col min="14342" max="14342" width="23.90625" style="6" customWidth="1"/>
    <col min="14343" max="14343" width="25.36328125" style="6" customWidth="1"/>
    <col min="14344" max="14344" width="19" style="6" customWidth="1"/>
    <col min="14345" max="14345" width="6.54296875" style="6" customWidth="1"/>
    <col min="14346" max="14361" width="0" style="6" hidden="1" customWidth="1"/>
    <col min="14362" max="14593" width="8.90625" style="6"/>
    <col min="14594" max="14594" width="25.453125" style="6" customWidth="1"/>
    <col min="14595" max="14595" width="32.90625" style="6" customWidth="1"/>
    <col min="14596" max="14596" width="17.36328125" style="6" customWidth="1"/>
    <col min="14597" max="14597" width="17.08984375" style="6" customWidth="1"/>
    <col min="14598" max="14598" width="23.90625" style="6" customWidth="1"/>
    <col min="14599" max="14599" width="25.36328125" style="6" customWidth="1"/>
    <col min="14600" max="14600" width="19" style="6" customWidth="1"/>
    <col min="14601" max="14601" width="6.54296875" style="6" customWidth="1"/>
    <col min="14602" max="14617" width="0" style="6" hidden="1" customWidth="1"/>
    <col min="14618" max="14849" width="8.90625" style="6"/>
    <col min="14850" max="14850" width="25.453125" style="6" customWidth="1"/>
    <col min="14851" max="14851" width="32.90625" style="6" customWidth="1"/>
    <col min="14852" max="14852" width="17.36328125" style="6" customWidth="1"/>
    <col min="14853" max="14853" width="17.08984375" style="6" customWidth="1"/>
    <col min="14854" max="14854" width="23.90625" style="6" customWidth="1"/>
    <col min="14855" max="14855" width="25.36328125" style="6" customWidth="1"/>
    <col min="14856" max="14856" width="19" style="6" customWidth="1"/>
    <col min="14857" max="14857" width="6.54296875" style="6" customWidth="1"/>
    <col min="14858" max="14873" width="0" style="6" hidden="1" customWidth="1"/>
    <col min="14874" max="15105" width="8.90625" style="6"/>
    <col min="15106" max="15106" width="25.453125" style="6" customWidth="1"/>
    <col min="15107" max="15107" width="32.90625" style="6" customWidth="1"/>
    <col min="15108" max="15108" width="17.36328125" style="6" customWidth="1"/>
    <col min="15109" max="15109" width="17.08984375" style="6" customWidth="1"/>
    <col min="15110" max="15110" width="23.90625" style="6" customWidth="1"/>
    <col min="15111" max="15111" width="25.36328125" style="6" customWidth="1"/>
    <col min="15112" max="15112" width="19" style="6" customWidth="1"/>
    <col min="15113" max="15113" width="6.54296875" style="6" customWidth="1"/>
    <col min="15114" max="15129" width="0" style="6" hidden="1" customWidth="1"/>
    <col min="15130" max="15361" width="8.90625" style="6"/>
    <col min="15362" max="15362" width="25.453125" style="6" customWidth="1"/>
    <col min="15363" max="15363" width="32.90625" style="6" customWidth="1"/>
    <col min="15364" max="15364" width="17.36328125" style="6" customWidth="1"/>
    <col min="15365" max="15365" width="17.08984375" style="6" customWidth="1"/>
    <col min="15366" max="15366" width="23.90625" style="6" customWidth="1"/>
    <col min="15367" max="15367" width="25.36328125" style="6" customWidth="1"/>
    <col min="15368" max="15368" width="19" style="6" customWidth="1"/>
    <col min="15369" max="15369" width="6.54296875" style="6" customWidth="1"/>
    <col min="15370" max="15385" width="0" style="6" hidden="1" customWidth="1"/>
    <col min="15386" max="15617" width="8.90625" style="6"/>
    <col min="15618" max="15618" width="25.453125" style="6" customWidth="1"/>
    <col min="15619" max="15619" width="32.90625" style="6" customWidth="1"/>
    <col min="15620" max="15620" width="17.36328125" style="6" customWidth="1"/>
    <col min="15621" max="15621" width="17.08984375" style="6" customWidth="1"/>
    <col min="15622" max="15622" width="23.90625" style="6" customWidth="1"/>
    <col min="15623" max="15623" width="25.36328125" style="6" customWidth="1"/>
    <col min="15624" max="15624" width="19" style="6" customWidth="1"/>
    <col min="15625" max="15625" width="6.54296875" style="6" customWidth="1"/>
    <col min="15626" max="15641" width="0" style="6" hidden="1" customWidth="1"/>
    <col min="15642" max="15873" width="8.90625" style="6"/>
    <col min="15874" max="15874" width="25.453125" style="6" customWidth="1"/>
    <col min="15875" max="15875" width="32.90625" style="6" customWidth="1"/>
    <col min="15876" max="15876" width="17.36328125" style="6" customWidth="1"/>
    <col min="15877" max="15877" width="17.08984375" style="6" customWidth="1"/>
    <col min="15878" max="15878" width="23.90625" style="6" customWidth="1"/>
    <col min="15879" max="15879" width="25.36328125" style="6" customWidth="1"/>
    <col min="15880" max="15880" width="19" style="6" customWidth="1"/>
    <col min="15881" max="15881" width="6.54296875" style="6" customWidth="1"/>
    <col min="15882" max="15897" width="0" style="6" hidden="1" customWidth="1"/>
    <col min="15898" max="16129" width="8.90625" style="6"/>
    <col min="16130" max="16130" width="25.453125" style="6" customWidth="1"/>
    <col min="16131" max="16131" width="32.90625" style="6" customWidth="1"/>
    <col min="16132" max="16132" width="17.36328125" style="6" customWidth="1"/>
    <col min="16133" max="16133" width="17.08984375" style="6" customWidth="1"/>
    <col min="16134" max="16134" width="23.90625" style="6" customWidth="1"/>
    <col min="16135" max="16135" width="25.36328125" style="6" customWidth="1"/>
    <col min="16136" max="16136" width="19" style="6" customWidth="1"/>
    <col min="16137" max="16137" width="6.54296875" style="6" customWidth="1"/>
    <col min="16138" max="16153" width="0" style="6" hidden="1" customWidth="1"/>
    <col min="16154" max="16384" width="8.90625" style="6"/>
  </cols>
  <sheetData>
    <row r="1" spans="2:25" ht="42.75" customHeight="1" thickBot="1" x14ac:dyDescent="0.3">
      <c r="B1" s="386" t="s">
        <v>0</v>
      </c>
      <c r="C1" s="387"/>
      <c r="D1" s="387"/>
      <c r="E1" s="1" t="s">
        <v>1</v>
      </c>
      <c r="F1" s="2" t="str">
        <f>K98</f>
        <v>July</v>
      </c>
      <c r="G1" s="2">
        <f>K97</f>
        <v>2019</v>
      </c>
      <c r="H1" s="3"/>
      <c r="I1" s="4"/>
      <c r="J1" s="129"/>
      <c r="K1" s="129"/>
      <c r="L1" s="129"/>
      <c r="M1" s="130"/>
      <c r="N1" s="130"/>
      <c r="O1" s="130"/>
      <c r="P1" s="130"/>
      <c r="Q1" s="130"/>
      <c r="R1" s="131"/>
      <c r="S1" s="131"/>
      <c r="T1" s="131"/>
      <c r="U1" s="131"/>
      <c r="V1" s="130"/>
      <c r="W1" s="130"/>
    </row>
    <row r="2" spans="2:25" ht="8.25" customHeight="1" thickBot="1" x14ac:dyDescent="0.3">
      <c r="B2" s="8"/>
      <c r="C2" s="9"/>
      <c r="D2" s="9"/>
      <c r="E2" s="9"/>
      <c r="F2" s="9"/>
      <c r="G2" s="9"/>
      <c r="H2" s="9"/>
      <c r="I2" s="9"/>
    </row>
    <row r="3" spans="2:25" ht="20.25" customHeight="1" x14ac:dyDescent="0.25">
      <c r="B3" s="10" t="s">
        <v>2</v>
      </c>
      <c r="C3" s="388" t="s">
        <v>3</v>
      </c>
      <c r="D3" s="388"/>
      <c r="E3" s="388"/>
      <c r="F3" s="11" t="s">
        <v>4</v>
      </c>
      <c r="G3" s="388" t="s">
        <v>5</v>
      </c>
      <c r="H3" s="389"/>
      <c r="I3" s="9"/>
    </row>
    <row r="4" spans="2:25" ht="62.25" customHeight="1" thickBot="1" x14ac:dyDescent="0.3">
      <c r="B4" s="12" t="s">
        <v>8</v>
      </c>
      <c r="C4" s="390" t="s">
        <v>9</v>
      </c>
      <c r="D4" s="391"/>
      <c r="E4" s="391"/>
      <c r="F4" s="156" t="s">
        <v>122</v>
      </c>
      <c r="G4" s="391" t="s">
        <v>123</v>
      </c>
      <c r="H4" s="392"/>
      <c r="I4" s="155"/>
    </row>
    <row r="5" spans="2:25" ht="20.25" customHeight="1" x14ac:dyDescent="0.25">
      <c r="B5" s="9"/>
      <c r="C5" s="9"/>
      <c r="D5" s="9"/>
      <c r="E5" s="9"/>
      <c r="F5" s="9"/>
      <c r="G5" s="9"/>
      <c r="H5" s="9"/>
      <c r="I5" s="9"/>
    </row>
    <row r="6" spans="2:25" ht="24" customHeight="1" x14ac:dyDescent="0.25">
      <c r="B6" s="393" t="s">
        <v>24</v>
      </c>
      <c r="C6" s="393"/>
      <c r="D6" s="393"/>
      <c r="E6" s="393"/>
      <c r="F6" s="394" t="str">
        <f>CONCATENATE(F1," 1, ",G1)</f>
        <v>July 1, 2019</v>
      </c>
      <c r="G6" s="394" t="e">
        <f>CONCATENATE(#REF!," 1, ",#REF!)</f>
        <v>#REF!</v>
      </c>
      <c r="H6" s="28"/>
      <c r="I6" s="9"/>
    </row>
    <row r="7" spans="2:25" ht="24" customHeight="1" x14ac:dyDescent="0.25">
      <c r="B7" s="383" t="s">
        <v>124</v>
      </c>
      <c r="C7" s="383"/>
      <c r="D7" s="383"/>
      <c r="E7" s="383"/>
      <c r="F7" s="35">
        <f>K101</f>
        <v>593</v>
      </c>
      <c r="G7" s="36" t="s">
        <v>27</v>
      </c>
      <c r="H7" s="36"/>
      <c r="I7" s="37"/>
    </row>
    <row r="8" spans="2:25" ht="24" customHeight="1" x14ac:dyDescent="0.25">
      <c r="B8" s="373" t="s">
        <v>128</v>
      </c>
      <c r="C8" s="373"/>
      <c r="D8" s="373"/>
      <c r="E8" s="373"/>
      <c r="F8" s="373"/>
      <c r="G8" s="373"/>
      <c r="H8" s="373"/>
      <c r="I8" s="152"/>
    </row>
    <row r="9" spans="2:25" ht="24" customHeight="1" x14ac:dyDescent="0.25">
      <c r="B9" s="373" t="s">
        <v>33</v>
      </c>
      <c r="C9" s="373"/>
      <c r="D9" s="373"/>
      <c r="E9" s="373"/>
      <c r="F9" s="373"/>
      <c r="G9" s="373"/>
      <c r="H9" s="373"/>
      <c r="I9" s="152"/>
    </row>
    <row r="10" spans="2:25" ht="24" customHeight="1" x14ac:dyDescent="0.25">
      <c r="B10" s="372" t="s">
        <v>36</v>
      </c>
      <c r="C10" s="372"/>
      <c r="D10" s="384" t="str">
        <f>CONCATENATE("The ",F1," ",G1," Average is")</f>
        <v>The July 2019 Average is</v>
      </c>
      <c r="E10" s="384"/>
      <c r="F10" s="384"/>
      <c r="G10" s="43">
        <f>K102</f>
        <v>582</v>
      </c>
      <c r="H10" s="44" t="s">
        <v>37</v>
      </c>
      <c r="I10" s="45"/>
    </row>
    <row r="11" spans="2:25" ht="24" customHeight="1" x14ac:dyDescent="0.25">
      <c r="B11" s="385" t="s">
        <v>39</v>
      </c>
      <c r="C11" s="385"/>
      <c r="D11" s="385"/>
      <c r="E11" s="385"/>
      <c r="F11" s="385"/>
      <c r="G11" s="385"/>
      <c r="H11" s="385"/>
      <c r="I11" s="46"/>
      <c r="X11" s="47"/>
      <c r="Y11" s="47"/>
    </row>
    <row r="12" spans="2:25" ht="24" customHeight="1" x14ac:dyDescent="0.25">
      <c r="B12" s="373" t="s">
        <v>129</v>
      </c>
      <c r="C12" s="373"/>
      <c r="D12" s="373"/>
      <c r="E12" s="373"/>
      <c r="F12" s="35">
        <f>K101</f>
        <v>593</v>
      </c>
      <c r="G12" s="36" t="s">
        <v>27</v>
      </c>
      <c r="I12" s="37"/>
      <c r="X12" s="47"/>
      <c r="Y12" s="47"/>
    </row>
    <row r="13" spans="2:25" ht="24" customHeight="1" x14ac:dyDescent="0.25">
      <c r="B13" s="373" t="s">
        <v>44</v>
      </c>
      <c r="C13" s="373"/>
      <c r="D13" s="373"/>
      <c r="E13" s="373"/>
      <c r="F13" s="373"/>
      <c r="G13" s="373"/>
      <c r="H13" s="373"/>
      <c r="I13" s="152"/>
      <c r="X13" s="47"/>
      <c r="Y13" s="47"/>
    </row>
    <row r="14" spans="2:25" ht="24" customHeight="1" x14ac:dyDescent="0.25">
      <c r="B14" s="373" t="s">
        <v>47</v>
      </c>
      <c r="C14" s="373"/>
      <c r="D14" s="373"/>
      <c r="E14" s="373"/>
      <c r="F14" s="373"/>
      <c r="G14" s="373"/>
      <c r="H14" s="373"/>
      <c r="I14" s="152"/>
      <c r="X14" s="47"/>
      <c r="Y14" s="47"/>
    </row>
    <row r="15" spans="2:25" ht="24" customHeight="1" x14ac:dyDescent="0.25">
      <c r="B15" s="380" t="s">
        <v>50</v>
      </c>
      <c r="C15" s="381"/>
      <c r="D15" s="381"/>
      <c r="E15" s="381"/>
      <c r="F15" s="381"/>
      <c r="G15" s="381"/>
      <c r="H15" s="381"/>
      <c r="I15" s="55"/>
      <c r="X15" s="47"/>
      <c r="Y15" s="47"/>
    </row>
    <row r="16" spans="2:25" ht="24" customHeight="1" thickBot="1" x14ac:dyDescent="0.3">
      <c r="B16" s="382" t="s">
        <v>53</v>
      </c>
      <c r="C16" s="381"/>
      <c r="D16" s="381"/>
      <c r="E16" s="381"/>
      <c r="F16" s="381"/>
      <c r="G16" s="381"/>
      <c r="H16" s="381"/>
      <c r="I16" s="57"/>
      <c r="X16" s="47"/>
      <c r="Y16" s="47"/>
    </row>
    <row r="17" spans="2:25" ht="43.5" customHeight="1" thickBot="1" x14ac:dyDescent="0.3">
      <c r="B17" s="365" t="s">
        <v>127</v>
      </c>
      <c r="C17" s="366"/>
      <c r="D17" s="366"/>
      <c r="E17" s="366"/>
      <c r="F17" s="366"/>
      <c r="G17" s="366"/>
      <c r="H17" s="367"/>
      <c r="I17" s="60"/>
      <c r="X17" s="47"/>
      <c r="Y17" s="47"/>
    </row>
    <row r="18" spans="2:25" ht="40.5" customHeight="1" thickBot="1" x14ac:dyDescent="0.3">
      <c r="B18" s="362" t="s">
        <v>57</v>
      </c>
      <c r="C18" s="363"/>
      <c r="D18" s="363"/>
      <c r="E18" s="363"/>
      <c r="F18" s="363"/>
      <c r="G18" s="363"/>
      <c r="H18" s="364"/>
      <c r="I18" s="9"/>
      <c r="X18" s="47"/>
      <c r="Y18" s="47"/>
    </row>
    <row r="19" spans="2:25" ht="56.25" customHeight="1" thickBot="1" x14ac:dyDescent="0.3">
      <c r="B19" s="65" t="s">
        <v>58</v>
      </c>
      <c r="C19" s="66" t="s">
        <v>59</v>
      </c>
      <c r="D19" s="67" t="s">
        <v>60</v>
      </c>
      <c r="E19" s="67" t="s">
        <v>61</v>
      </c>
      <c r="F19" s="67" t="s">
        <v>62</v>
      </c>
      <c r="G19" s="376" t="s">
        <v>63</v>
      </c>
      <c r="H19" s="377"/>
      <c r="I19" s="68"/>
      <c r="X19" s="47"/>
      <c r="Y19" s="47"/>
    </row>
    <row r="20" spans="2:25" ht="21.75" customHeight="1" x14ac:dyDescent="0.3">
      <c r="B20" s="69">
        <v>302.01</v>
      </c>
      <c r="C20" s="70" t="s">
        <v>64</v>
      </c>
      <c r="D20" s="71">
        <v>3.75</v>
      </c>
      <c r="E20" s="72">
        <v>0</v>
      </c>
      <c r="F20" s="73">
        <f t="shared" ref="F20:F30" si="0">D20+E20</f>
        <v>3.75</v>
      </c>
      <c r="G20" s="378">
        <f t="shared" ref="G20:G30" si="1">IF((ABS(($K$102-$K$101)*F20/100))&gt;0.1, ($K$102-$K$101)*F20/100, 0)</f>
        <v>-0.41299999999999998</v>
      </c>
      <c r="H20" s="379" t="e">
        <f>IF((ABS((J102-J101)*E20/100))&gt;0.1, (J102-J101)*E20/100, 0)</f>
        <v>#VALUE!</v>
      </c>
      <c r="I20" s="74"/>
      <c r="X20" s="47"/>
      <c r="Y20" s="47"/>
    </row>
    <row r="21" spans="2:25" ht="21.75" customHeight="1" x14ac:dyDescent="0.3">
      <c r="B21" s="75" t="s">
        <v>65</v>
      </c>
      <c r="C21" s="76" t="s">
        <v>130</v>
      </c>
      <c r="D21" s="77">
        <v>6.85</v>
      </c>
      <c r="E21" s="77">
        <v>1</v>
      </c>
      <c r="F21" s="78">
        <f t="shared" si="0"/>
        <v>7.85</v>
      </c>
      <c r="G21" s="374">
        <f t="shared" si="1"/>
        <v>-0.86399999999999999</v>
      </c>
      <c r="H21" s="375" t="e">
        <f>IF((ABS((#REF!-J102)*E21/100))&gt;0.1, (#REF!-J102)*E21/100, 0)</f>
        <v>#REF!</v>
      </c>
      <c r="I21" s="74"/>
    </row>
    <row r="22" spans="2:25" ht="21.75" customHeight="1" x14ac:dyDescent="0.3">
      <c r="B22" s="75" t="s">
        <v>67</v>
      </c>
      <c r="C22" s="76" t="s">
        <v>131</v>
      </c>
      <c r="D22" s="77">
        <v>6.85</v>
      </c>
      <c r="E22" s="77">
        <v>1</v>
      </c>
      <c r="F22" s="78">
        <f t="shared" si="0"/>
        <v>7.85</v>
      </c>
      <c r="G22" s="374">
        <f t="shared" si="1"/>
        <v>-0.86399999999999999</v>
      </c>
      <c r="H22" s="375" t="e">
        <f>IF((ABS((#REF!-#REF!)*E22/100))&gt;0.1, (#REF!-#REF!)*E22/100, 0)</f>
        <v>#REF!</v>
      </c>
      <c r="I22" s="74"/>
    </row>
    <row r="23" spans="2:25" ht="21.75" customHeight="1" x14ac:dyDescent="0.3">
      <c r="B23" s="75" t="s">
        <v>69</v>
      </c>
      <c r="C23" s="76" t="s">
        <v>132</v>
      </c>
      <c r="D23" s="77">
        <v>6.85</v>
      </c>
      <c r="E23" s="77">
        <v>1</v>
      </c>
      <c r="F23" s="78">
        <f t="shared" si="0"/>
        <v>7.85</v>
      </c>
      <c r="G23" s="374">
        <f t="shared" si="1"/>
        <v>-0.86399999999999999</v>
      </c>
      <c r="H23" s="375" t="e">
        <f>IF((ABS((#REF!-#REF!)*E23/100))&gt;0.1, (#REF!-#REF!)*E23/100, 0)</f>
        <v>#REF!</v>
      </c>
      <c r="I23" s="74"/>
    </row>
    <row r="24" spans="2:25" ht="21.75" customHeight="1" x14ac:dyDescent="0.3">
      <c r="B24" s="75" t="s">
        <v>71</v>
      </c>
      <c r="C24" s="76" t="s">
        <v>133</v>
      </c>
      <c r="D24" s="77">
        <v>6.85</v>
      </c>
      <c r="E24" s="77">
        <v>1</v>
      </c>
      <c r="F24" s="78">
        <f t="shared" si="0"/>
        <v>7.85</v>
      </c>
      <c r="G24" s="374">
        <f t="shared" si="1"/>
        <v>-0.86399999999999999</v>
      </c>
      <c r="H24" s="375" t="e">
        <f>IF((ABS((#REF!-#REF!)*E24/100))&gt;0.1, (#REF!-#REF!)*E24/100, 0)</f>
        <v>#REF!</v>
      </c>
      <c r="I24" s="74"/>
    </row>
    <row r="25" spans="2:25" ht="21.75" customHeight="1" x14ac:dyDescent="0.3">
      <c r="B25" s="75" t="s">
        <v>73</v>
      </c>
      <c r="C25" s="76" t="s">
        <v>134</v>
      </c>
      <c r="D25" s="77">
        <v>8.25</v>
      </c>
      <c r="E25" s="77">
        <v>1</v>
      </c>
      <c r="F25" s="79">
        <f t="shared" si="0"/>
        <v>9.25</v>
      </c>
      <c r="G25" s="374">
        <f t="shared" si="1"/>
        <v>-1.018</v>
      </c>
      <c r="H25" s="375" t="e">
        <f>IF((ABS((#REF!-#REF!)*E25/100))&gt;0.1, (#REF!-#REF!)*E25/100, 0)</f>
        <v>#REF!</v>
      </c>
      <c r="I25" s="74"/>
    </row>
    <row r="26" spans="2:25" ht="21.75" customHeight="1" x14ac:dyDescent="0.3">
      <c r="B26" s="75" t="s">
        <v>75</v>
      </c>
      <c r="C26" s="76" t="s">
        <v>76</v>
      </c>
      <c r="D26" s="77">
        <v>6.2</v>
      </c>
      <c r="E26" s="77">
        <v>1</v>
      </c>
      <c r="F26" s="79">
        <f t="shared" si="0"/>
        <v>7.2</v>
      </c>
      <c r="G26" s="374">
        <f t="shared" si="1"/>
        <v>-0.79200000000000004</v>
      </c>
      <c r="H26" s="375" t="e">
        <f>IF((ABS((#REF!-#REF!)*E26/100))&gt;0.1, (#REF!-#REF!)*E26/100, 0)</f>
        <v>#REF!</v>
      </c>
      <c r="I26" s="74"/>
    </row>
    <row r="27" spans="2:25" ht="21.75" customHeight="1" x14ac:dyDescent="0.3">
      <c r="B27" s="75" t="s">
        <v>77</v>
      </c>
      <c r="C27" s="76" t="s">
        <v>78</v>
      </c>
      <c r="D27" s="77">
        <v>5.5</v>
      </c>
      <c r="E27" s="77">
        <v>1</v>
      </c>
      <c r="F27" s="78">
        <f t="shared" si="0"/>
        <v>6.5</v>
      </c>
      <c r="G27" s="374">
        <f t="shared" si="1"/>
        <v>-0.71499999999999997</v>
      </c>
      <c r="H27" s="375" t="e">
        <f>IF((ABS((#REF!-#REF!)*E27/100))&gt;0.1, (#REF!-#REF!)*E27/100, 0)</f>
        <v>#REF!</v>
      </c>
      <c r="I27" s="74"/>
      <c r="J27" s="6"/>
      <c r="K27" s="6"/>
      <c r="L27" s="6"/>
      <c r="R27" s="6"/>
      <c r="S27" s="6"/>
      <c r="T27" s="6"/>
      <c r="U27" s="6"/>
    </row>
    <row r="28" spans="2:25" ht="21.75" customHeight="1" x14ac:dyDescent="0.3">
      <c r="B28" s="75" t="s">
        <v>79</v>
      </c>
      <c r="C28" s="76" t="s">
        <v>80</v>
      </c>
      <c r="D28" s="77">
        <v>4.9000000000000004</v>
      </c>
      <c r="E28" s="77">
        <v>1</v>
      </c>
      <c r="F28" s="78">
        <f t="shared" si="0"/>
        <v>5.9</v>
      </c>
      <c r="G28" s="374">
        <f t="shared" si="1"/>
        <v>-0.64900000000000002</v>
      </c>
      <c r="H28" s="375" t="e">
        <f>IF((ABS((#REF!-#REF!)*E28/100))&gt;0.1, (#REF!-#REF!)*E28/100, 0)</f>
        <v>#REF!</v>
      </c>
      <c r="I28" s="74"/>
      <c r="J28" s="6"/>
      <c r="K28" s="6"/>
      <c r="L28" s="6"/>
      <c r="R28" s="6"/>
      <c r="S28" s="6"/>
      <c r="T28" s="6"/>
      <c r="U28" s="6"/>
    </row>
    <row r="29" spans="2:25" ht="21.75" customHeight="1" x14ac:dyDescent="0.3">
      <c r="B29" s="75" t="s">
        <v>81</v>
      </c>
      <c r="C29" s="76" t="s">
        <v>82</v>
      </c>
      <c r="D29" s="77">
        <v>4.5</v>
      </c>
      <c r="E29" s="81">
        <v>1</v>
      </c>
      <c r="F29" s="78">
        <f t="shared" si="0"/>
        <v>5.5</v>
      </c>
      <c r="G29" s="374">
        <f t="shared" si="1"/>
        <v>-0.60499999999999998</v>
      </c>
      <c r="H29" s="375" t="e">
        <f>IF((ABS((#REF!-#REF!)*E29/100))&gt;0.1, (#REF!-#REF!)*E29/100, 0)</f>
        <v>#REF!</v>
      </c>
      <c r="I29" s="74"/>
      <c r="J29" s="6"/>
      <c r="K29" s="6"/>
      <c r="L29" s="6"/>
      <c r="R29" s="6"/>
      <c r="S29" s="6"/>
      <c r="T29" s="6"/>
      <c r="U29" s="6"/>
    </row>
    <row r="30" spans="2:25" ht="21.75" customHeight="1" thickBot="1" x14ac:dyDescent="0.35">
      <c r="B30" s="82" t="s">
        <v>83</v>
      </c>
      <c r="C30" s="83" t="s">
        <v>84</v>
      </c>
      <c r="D30" s="84">
        <v>6.7</v>
      </c>
      <c r="E30" s="85">
        <v>1</v>
      </c>
      <c r="F30" s="86">
        <f t="shared" si="0"/>
        <v>7.7</v>
      </c>
      <c r="G30" s="370">
        <f t="shared" si="1"/>
        <v>-0.84699999999999998</v>
      </c>
      <c r="H30" s="371" t="e">
        <f>IF((ABS((#REF!-#REF!)*E30/100))&gt;0.1, (#REF!-#REF!)*E30/100, 0)</f>
        <v>#REF!</v>
      </c>
      <c r="I30" s="74"/>
      <c r="J30" s="6"/>
      <c r="K30" s="6"/>
      <c r="L30" s="6"/>
      <c r="R30" s="6"/>
      <c r="S30" s="6"/>
      <c r="T30" s="6"/>
      <c r="U30" s="6"/>
    </row>
    <row r="31" spans="2:25" ht="21.75" customHeight="1" x14ac:dyDescent="0.3">
      <c r="B31" s="87"/>
      <c r="C31" s="88"/>
      <c r="D31" s="89"/>
      <c r="E31" s="90"/>
      <c r="F31" s="91"/>
      <c r="G31" s="149"/>
      <c r="H31" s="149"/>
      <c r="I31" s="74"/>
      <c r="J31" s="6"/>
      <c r="K31" s="6"/>
      <c r="L31" s="6"/>
      <c r="R31" s="6"/>
      <c r="S31" s="6"/>
      <c r="T31" s="6"/>
      <c r="U31" s="6"/>
    </row>
    <row r="32" spans="2:25" ht="21.75" customHeight="1" x14ac:dyDescent="0.3">
      <c r="B32" s="372" t="s">
        <v>85</v>
      </c>
      <c r="C32" s="372"/>
      <c r="D32" s="89"/>
      <c r="E32" s="90"/>
      <c r="F32" s="91"/>
      <c r="G32" s="149"/>
      <c r="H32" s="149"/>
      <c r="I32" s="74"/>
      <c r="J32" s="6"/>
      <c r="K32" s="6"/>
      <c r="L32" s="6"/>
      <c r="R32" s="6"/>
      <c r="S32" s="6"/>
      <c r="T32" s="6"/>
      <c r="U32" s="6"/>
    </row>
    <row r="33" spans="2:24" ht="21.75" customHeight="1" x14ac:dyDescent="0.3">
      <c r="B33" s="373" t="s">
        <v>86</v>
      </c>
      <c r="C33" s="373"/>
      <c r="D33" s="373"/>
      <c r="E33" s="373"/>
      <c r="F33" s="373"/>
      <c r="G33" s="373"/>
      <c r="H33" s="373"/>
      <c r="I33" s="74"/>
      <c r="J33" s="6"/>
      <c r="K33" s="6"/>
      <c r="L33" s="6"/>
      <c r="R33" s="6"/>
      <c r="S33" s="6"/>
      <c r="T33" s="6"/>
      <c r="U33" s="6"/>
    </row>
    <row r="34" spans="2:24" ht="21.75" customHeight="1" x14ac:dyDescent="0.3">
      <c r="B34" s="373" t="s">
        <v>87</v>
      </c>
      <c r="C34" s="373"/>
      <c r="D34" s="373"/>
      <c r="E34" s="373"/>
      <c r="F34" s="373"/>
      <c r="G34" s="373"/>
      <c r="H34" s="373"/>
      <c r="I34" s="74"/>
      <c r="J34" s="6"/>
      <c r="K34" s="6"/>
      <c r="L34" s="6"/>
      <c r="R34" s="6"/>
      <c r="S34" s="6"/>
      <c r="T34" s="6"/>
      <c r="U34" s="6"/>
    </row>
    <row r="35" spans="2:24" ht="21.75" customHeight="1" x14ac:dyDescent="0.3">
      <c r="B35" s="373" t="s">
        <v>88</v>
      </c>
      <c r="C35" s="373"/>
      <c r="D35" s="373"/>
      <c r="E35" s="373"/>
      <c r="F35" s="373"/>
      <c r="G35" s="373"/>
      <c r="H35" s="373"/>
      <c r="I35" s="74"/>
      <c r="J35" s="6"/>
      <c r="K35" s="6"/>
      <c r="L35" s="6"/>
      <c r="R35" s="6"/>
      <c r="S35" s="6"/>
      <c r="T35" s="6"/>
      <c r="U35" s="6"/>
    </row>
    <row r="36" spans="2:24" ht="21.75" customHeight="1" x14ac:dyDescent="0.3">
      <c r="B36" s="373" t="s">
        <v>89</v>
      </c>
      <c r="C36" s="373"/>
      <c r="D36" s="373"/>
      <c r="E36" s="373"/>
      <c r="F36" s="373"/>
      <c r="G36" s="373"/>
      <c r="H36" s="373"/>
      <c r="I36" s="74"/>
      <c r="J36" s="6"/>
      <c r="K36" s="6"/>
      <c r="L36" s="6"/>
      <c r="R36" s="6"/>
      <c r="S36" s="6"/>
      <c r="T36" s="6"/>
      <c r="U36" s="6"/>
    </row>
    <row r="37" spans="2:24" ht="21.75" customHeight="1" x14ac:dyDescent="0.3">
      <c r="B37" s="93" t="s">
        <v>90</v>
      </c>
      <c r="C37" s="94" t="str">
        <f>K107</f>
        <v>September 2018</v>
      </c>
      <c r="D37" s="360" t="s">
        <v>91</v>
      </c>
      <c r="E37" s="360"/>
      <c r="F37" s="95">
        <f>K108</f>
        <v>302.39999999999998</v>
      </c>
      <c r="G37" s="93"/>
      <c r="H37" s="93"/>
      <c r="I37" s="74"/>
      <c r="J37" s="6"/>
      <c r="K37" s="6"/>
      <c r="L37" s="6"/>
      <c r="R37" s="6"/>
      <c r="S37" s="6"/>
      <c r="T37" s="6"/>
      <c r="U37" s="6"/>
    </row>
    <row r="38" spans="2:24" ht="21.75" customHeight="1" x14ac:dyDescent="0.3">
      <c r="B38" s="93"/>
      <c r="C38" s="94"/>
      <c r="D38" s="151"/>
      <c r="E38" s="151"/>
      <c r="F38" s="95"/>
      <c r="G38" s="93"/>
      <c r="H38" s="93"/>
      <c r="I38" s="74"/>
      <c r="J38" s="6"/>
      <c r="K38" s="6"/>
      <c r="L38" s="6"/>
      <c r="R38" s="6"/>
      <c r="S38" s="6"/>
      <c r="T38" s="6"/>
      <c r="U38" s="6"/>
    </row>
    <row r="39" spans="2:24" ht="21.75" customHeight="1" x14ac:dyDescent="0.3">
      <c r="B39" s="361" t="s">
        <v>92</v>
      </c>
      <c r="C39" s="361"/>
      <c r="D39" s="361"/>
      <c r="E39" s="199">
        <f>K105</f>
        <v>43586</v>
      </c>
      <c r="F39" s="97" t="s">
        <v>93</v>
      </c>
      <c r="G39" s="157">
        <f>K106</f>
        <v>309.8</v>
      </c>
      <c r="H39" s="93"/>
      <c r="I39" s="74"/>
      <c r="J39" s="6"/>
      <c r="K39" s="6"/>
      <c r="L39" s="6"/>
      <c r="R39" s="6"/>
      <c r="S39" s="6"/>
      <c r="T39" s="6"/>
      <c r="U39" s="6"/>
    </row>
    <row r="40" spans="2:24" ht="21.75" customHeight="1" thickBot="1" x14ac:dyDescent="0.35">
      <c r="B40" s="93"/>
      <c r="C40" s="93"/>
      <c r="D40" s="93"/>
      <c r="E40" s="93"/>
      <c r="F40" s="93"/>
      <c r="G40" s="93"/>
      <c r="H40" s="93"/>
      <c r="I40" s="74"/>
      <c r="J40" s="6"/>
      <c r="K40" s="6"/>
      <c r="L40" s="6"/>
      <c r="R40" s="6"/>
      <c r="S40" s="6"/>
      <c r="T40" s="6"/>
      <c r="U40" s="6"/>
    </row>
    <row r="41" spans="2:24" ht="40.5" customHeight="1" thickBot="1" x14ac:dyDescent="0.3">
      <c r="B41" s="362" t="s">
        <v>94</v>
      </c>
      <c r="C41" s="363"/>
      <c r="D41" s="363"/>
      <c r="E41" s="363"/>
      <c r="F41" s="363"/>
      <c r="G41" s="363"/>
      <c r="H41" s="364"/>
      <c r="I41" s="9"/>
      <c r="J41" s="6"/>
      <c r="K41" s="6"/>
      <c r="L41" s="6"/>
      <c r="R41" s="6"/>
      <c r="S41" s="6"/>
      <c r="T41" s="6"/>
      <c r="U41" s="6"/>
    </row>
    <row r="42" spans="2:24" ht="62.5" thickBot="1" x14ac:dyDescent="0.3">
      <c r="B42" s="65" t="s">
        <v>58</v>
      </c>
      <c r="C42" s="66" t="s">
        <v>59</v>
      </c>
      <c r="D42" s="67" t="s">
        <v>60</v>
      </c>
      <c r="E42" s="67" t="s">
        <v>95</v>
      </c>
      <c r="F42" s="67" t="s">
        <v>62</v>
      </c>
      <c r="G42" s="153" t="s">
        <v>96</v>
      </c>
      <c r="H42" s="154" t="s">
        <v>97</v>
      </c>
      <c r="I42" s="68"/>
      <c r="J42" s="6"/>
      <c r="K42" s="6"/>
      <c r="L42" s="6"/>
      <c r="R42" s="6"/>
      <c r="S42" s="6"/>
      <c r="T42" s="6"/>
      <c r="U42" s="6"/>
    </row>
    <row r="43" spans="2:24" ht="21.75" customHeight="1" x14ac:dyDescent="0.3">
      <c r="B43" s="69">
        <v>302.01</v>
      </c>
      <c r="C43" s="100" t="s">
        <v>64</v>
      </c>
      <c r="D43" s="71">
        <v>3.75</v>
      </c>
      <c r="E43" s="72">
        <v>0</v>
      </c>
      <c r="F43" s="73">
        <f>D43+E43</f>
        <v>3.75</v>
      </c>
      <c r="G43" s="101">
        <v>0.96250000000000002</v>
      </c>
      <c r="H43" s="102">
        <f t="shared" ref="H43:H53" si="2">(($K$106-$K$108)/$K$108)</f>
        <v>2.4500000000000001E-2</v>
      </c>
      <c r="I43" s="103"/>
      <c r="J43" s="104"/>
      <c r="K43" s="6"/>
      <c r="L43" s="6"/>
      <c r="R43" s="6"/>
      <c r="S43" s="6"/>
      <c r="T43" s="6"/>
      <c r="U43" s="6"/>
    </row>
    <row r="44" spans="2:24" ht="21.75" customHeight="1" x14ac:dyDescent="0.3">
      <c r="B44" s="75" t="s">
        <v>65</v>
      </c>
      <c r="C44" s="105" t="s">
        <v>66</v>
      </c>
      <c r="D44" s="77">
        <v>6.85</v>
      </c>
      <c r="E44" s="77">
        <v>1</v>
      </c>
      <c r="F44" s="78">
        <f t="shared" ref="F44:F53" si="3">D44+E44</f>
        <v>7.85</v>
      </c>
      <c r="G44" s="106">
        <v>0.92149999999999999</v>
      </c>
      <c r="H44" s="102">
        <f t="shared" si="2"/>
        <v>2.4500000000000001E-2</v>
      </c>
      <c r="I44" s="103"/>
      <c r="J44" s="6"/>
      <c r="K44" s="6"/>
      <c r="L44" s="6"/>
      <c r="R44" s="6"/>
      <c r="S44" s="6"/>
      <c r="T44" s="6"/>
      <c r="U44" s="6"/>
      <c r="W44" s="107"/>
      <c r="X44" s="107"/>
    </row>
    <row r="45" spans="2:24" ht="21.75" customHeight="1" x14ac:dyDescent="0.3">
      <c r="B45" s="75" t="s">
        <v>67</v>
      </c>
      <c r="C45" s="105" t="s">
        <v>68</v>
      </c>
      <c r="D45" s="77">
        <v>6.85</v>
      </c>
      <c r="E45" s="77">
        <v>1</v>
      </c>
      <c r="F45" s="78">
        <f t="shared" si="3"/>
        <v>7.85</v>
      </c>
      <c r="G45" s="106">
        <v>0.92149999999999999</v>
      </c>
      <c r="H45" s="102">
        <f t="shared" si="2"/>
        <v>2.4500000000000001E-2</v>
      </c>
      <c r="I45" s="103"/>
      <c r="J45" s="6"/>
      <c r="K45" s="6"/>
      <c r="L45" s="6"/>
      <c r="R45" s="6"/>
      <c r="S45" s="6"/>
      <c r="T45" s="6"/>
      <c r="U45" s="6"/>
    </row>
    <row r="46" spans="2:24" ht="21.75" customHeight="1" x14ac:dyDescent="0.3">
      <c r="B46" s="75" t="s">
        <v>69</v>
      </c>
      <c r="C46" s="105" t="s">
        <v>70</v>
      </c>
      <c r="D46" s="77">
        <v>6.85</v>
      </c>
      <c r="E46" s="77">
        <v>1</v>
      </c>
      <c r="F46" s="78">
        <f t="shared" si="3"/>
        <v>7.85</v>
      </c>
      <c r="G46" s="106">
        <v>0.92149999999999999</v>
      </c>
      <c r="H46" s="102">
        <f t="shared" si="2"/>
        <v>2.4500000000000001E-2</v>
      </c>
      <c r="I46" s="103"/>
      <c r="J46" s="6"/>
      <c r="K46" s="6"/>
      <c r="L46" s="6"/>
      <c r="R46" s="6"/>
      <c r="S46" s="6"/>
      <c r="T46" s="6"/>
      <c r="U46" s="6"/>
    </row>
    <row r="47" spans="2:24" ht="21.75" customHeight="1" x14ac:dyDescent="0.3">
      <c r="B47" s="75" t="s">
        <v>71</v>
      </c>
      <c r="C47" s="105" t="s">
        <v>72</v>
      </c>
      <c r="D47" s="77">
        <v>6.85</v>
      </c>
      <c r="E47" s="77">
        <v>1</v>
      </c>
      <c r="F47" s="78">
        <f t="shared" si="3"/>
        <v>7.85</v>
      </c>
      <c r="G47" s="106">
        <v>0.92149999999999999</v>
      </c>
      <c r="H47" s="102">
        <f t="shared" si="2"/>
        <v>2.4500000000000001E-2</v>
      </c>
      <c r="I47" s="103"/>
      <c r="J47" s="6"/>
      <c r="K47" s="6"/>
      <c r="L47" s="6"/>
      <c r="R47" s="6"/>
      <c r="S47" s="6"/>
      <c r="T47" s="6"/>
      <c r="U47" s="6"/>
    </row>
    <row r="48" spans="2:24" ht="21.75" customHeight="1" x14ac:dyDescent="0.3">
      <c r="B48" s="75" t="s">
        <v>73</v>
      </c>
      <c r="C48" s="105" t="s">
        <v>74</v>
      </c>
      <c r="D48" s="77">
        <v>8.25</v>
      </c>
      <c r="E48" s="77">
        <v>1</v>
      </c>
      <c r="F48" s="79">
        <f t="shared" si="3"/>
        <v>9.25</v>
      </c>
      <c r="G48" s="106">
        <v>0.90749999999999997</v>
      </c>
      <c r="H48" s="102">
        <f t="shared" si="2"/>
        <v>2.4500000000000001E-2</v>
      </c>
      <c r="I48" s="103"/>
      <c r="J48" s="6" t="s">
        <v>98</v>
      </c>
      <c r="K48" s="6"/>
      <c r="L48" s="6"/>
      <c r="R48" s="6"/>
      <c r="S48" s="6"/>
      <c r="T48" s="6"/>
      <c r="U48" s="6"/>
    </row>
    <row r="49" spans="2:25" ht="21.75" customHeight="1" x14ac:dyDescent="0.3">
      <c r="B49" s="75" t="s">
        <v>75</v>
      </c>
      <c r="C49" s="105" t="s">
        <v>76</v>
      </c>
      <c r="D49" s="77">
        <v>6.2</v>
      </c>
      <c r="E49" s="77">
        <v>1</v>
      </c>
      <c r="F49" s="79">
        <f t="shared" si="3"/>
        <v>7.2</v>
      </c>
      <c r="G49" s="106">
        <v>0.92800000000000005</v>
      </c>
      <c r="H49" s="102">
        <f t="shared" si="2"/>
        <v>2.4500000000000001E-2</v>
      </c>
      <c r="I49" s="103"/>
      <c r="J49" s="6"/>
      <c r="K49" s="6"/>
      <c r="L49" s="6"/>
      <c r="R49" s="6"/>
      <c r="S49" s="6"/>
      <c r="T49" s="6"/>
      <c r="U49" s="6"/>
    </row>
    <row r="50" spans="2:25" ht="21.75" customHeight="1" x14ac:dyDescent="0.3">
      <c r="B50" s="75" t="s">
        <v>77</v>
      </c>
      <c r="C50" s="105" t="s">
        <v>78</v>
      </c>
      <c r="D50" s="77">
        <v>5.5</v>
      </c>
      <c r="E50" s="77">
        <v>1</v>
      </c>
      <c r="F50" s="78">
        <f t="shared" si="3"/>
        <v>6.5</v>
      </c>
      <c r="G50" s="106">
        <v>0.93500000000000005</v>
      </c>
      <c r="H50" s="102">
        <f t="shared" si="2"/>
        <v>2.4500000000000001E-2</v>
      </c>
      <c r="I50" s="103"/>
      <c r="J50" s="6"/>
      <c r="K50" s="6"/>
      <c r="L50" s="6"/>
      <c r="R50" s="6"/>
      <c r="S50" s="6"/>
      <c r="T50" s="6"/>
      <c r="U50" s="6"/>
    </row>
    <row r="51" spans="2:25" ht="21.75" customHeight="1" x14ac:dyDescent="0.3">
      <c r="B51" s="75" t="s">
        <v>79</v>
      </c>
      <c r="C51" s="105" t="s">
        <v>80</v>
      </c>
      <c r="D51" s="77">
        <v>4.9000000000000004</v>
      </c>
      <c r="E51" s="77">
        <v>1</v>
      </c>
      <c r="F51" s="78">
        <f t="shared" si="3"/>
        <v>5.9</v>
      </c>
      <c r="G51" s="106">
        <v>0.94099999999999995</v>
      </c>
      <c r="H51" s="102">
        <f t="shared" si="2"/>
        <v>2.4500000000000001E-2</v>
      </c>
      <c r="I51" s="103"/>
      <c r="J51" s="6"/>
      <c r="K51" s="6"/>
      <c r="L51" s="6"/>
      <c r="R51" s="6"/>
      <c r="S51" s="6"/>
      <c r="T51" s="6"/>
      <c r="U51" s="6"/>
      <c r="W51" s="47"/>
      <c r="X51" s="47"/>
    </row>
    <row r="52" spans="2:25" ht="21.75" customHeight="1" x14ac:dyDescent="0.3">
      <c r="B52" s="75" t="s">
        <v>81</v>
      </c>
      <c r="C52" s="105" t="s">
        <v>82</v>
      </c>
      <c r="D52" s="77">
        <v>4.5</v>
      </c>
      <c r="E52" s="81">
        <v>1</v>
      </c>
      <c r="F52" s="78">
        <f t="shared" si="3"/>
        <v>5.5</v>
      </c>
      <c r="G52" s="106">
        <v>0.94499999999999995</v>
      </c>
      <c r="H52" s="102">
        <f t="shared" si="2"/>
        <v>2.4500000000000001E-2</v>
      </c>
      <c r="I52" s="103"/>
      <c r="J52" s="6"/>
      <c r="K52" s="6"/>
      <c r="L52" s="6"/>
      <c r="R52" s="6"/>
      <c r="S52" s="6"/>
      <c r="T52" s="6"/>
      <c r="U52" s="6"/>
      <c r="W52" s="47"/>
      <c r="X52" s="47"/>
    </row>
    <row r="53" spans="2:25" ht="21.75" customHeight="1" thickBot="1" x14ac:dyDescent="0.35">
      <c r="B53" s="82" t="s">
        <v>83</v>
      </c>
      <c r="C53" s="108" t="s">
        <v>84</v>
      </c>
      <c r="D53" s="84">
        <v>6.7</v>
      </c>
      <c r="E53" s="85">
        <v>1</v>
      </c>
      <c r="F53" s="86">
        <f t="shared" si="3"/>
        <v>7.7</v>
      </c>
      <c r="G53" s="109">
        <v>0.92300000000000004</v>
      </c>
      <c r="H53" s="102">
        <f t="shared" si="2"/>
        <v>2.4500000000000001E-2</v>
      </c>
      <c r="I53" s="103"/>
      <c r="J53" s="6"/>
      <c r="K53" s="6"/>
      <c r="L53" s="6"/>
      <c r="R53" s="6"/>
      <c r="S53" s="6"/>
      <c r="T53" s="6"/>
      <c r="U53" s="6"/>
      <c r="W53" s="47"/>
      <c r="X53" s="47"/>
    </row>
    <row r="54" spans="2:25" x14ac:dyDescent="0.25">
      <c r="B54" s="110"/>
      <c r="C54" s="111"/>
      <c r="D54" s="111"/>
      <c r="E54" s="111"/>
      <c r="F54" s="111"/>
      <c r="G54" s="112"/>
      <c r="H54" s="111"/>
      <c r="I54" s="112"/>
      <c r="J54" s="6"/>
      <c r="K54" s="6"/>
      <c r="L54" s="6"/>
      <c r="R54" s="6"/>
      <c r="S54" s="6"/>
      <c r="T54" s="6"/>
      <c r="U54" s="6"/>
      <c r="W54" s="47"/>
      <c r="X54" s="47"/>
    </row>
    <row r="55" spans="2:25" ht="21" customHeight="1" thickBot="1" x14ac:dyDescent="0.3">
      <c r="B55" s="113"/>
      <c r="C55" s="112"/>
      <c r="D55" s="112"/>
      <c r="E55" s="112"/>
      <c r="F55" s="112"/>
      <c r="G55" s="112"/>
      <c r="H55" s="112"/>
      <c r="I55" s="112"/>
      <c r="J55" s="6"/>
      <c r="K55" s="6"/>
      <c r="L55" s="6"/>
      <c r="R55" s="6"/>
      <c r="S55" s="6"/>
      <c r="T55" s="6"/>
      <c r="U55" s="6"/>
      <c r="W55" s="47"/>
      <c r="X55" s="47"/>
    </row>
    <row r="56" spans="2:25" ht="41.25" customHeight="1" thickBot="1" x14ac:dyDescent="0.3">
      <c r="B56" s="365" t="s">
        <v>127</v>
      </c>
      <c r="C56" s="366"/>
      <c r="D56" s="366"/>
      <c r="E56" s="366"/>
      <c r="F56" s="366"/>
      <c r="G56" s="366"/>
      <c r="H56" s="367"/>
      <c r="X56" s="47"/>
    </row>
    <row r="57" spans="2:25" ht="40.5" customHeight="1" thickBot="1" x14ac:dyDescent="0.3">
      <c r="B57" s="362" t="s">
        <v>99</v>
      </c>
      <c r="C57" s="363"/>
      <c r="D57" s="363"/>
      <c r="E57" s="363"/>
      <c r="F57" s="363"/>
      <c r="G57" s="363"/>
      <c r="H57" s="364"/>
      <c r="I57" s="9"/>
      <c r="X57" s="107"/>
    </row>
    <row r="58" spans="2:25" ht="47" thickBot="1" x14ac:dyDescent="0.3">
      <c r="B58" s="65" t="s">
        <v>58</v>
      </c>
      <c r="C58" s="66" t="s">
        <v>59</v>
      </c>
      <c r="D58" s="67" t="s">
        <v>60</v>
      </c>
      <c r="E58" s="67" t="s">
        <v>95</v>
      </c>
      <c r="F58" s="67" t="s">
        <v>62</v>
      </c>
      <c r="G58" s="368" t="s">
        <v>63</v>
      </c>
      <c r="H58" s="369"/>
      <c r="I58" s="68"/>
      <c r="X58" s="107"/>
    </row>
    <row r="59" spans="2:25" ht="21.75" customHeight="1" x14ac:dyDescent="0.3">
      <c r="B59" s="69" t="s">
        <v>100</v>
      </c>
      <c r="C59" s="115" t="s">
        <v>101</v>
      </c>
      <c r="D59" s="71">
        <v>6</v>
      </c>
      <c r="E59" s="71">
        <v>1</v>
      </c>
      <c r="F59" s="71">
        <f>D59+E59</f>
        <v>7</v>
      </c>
      <c r="G59" s="354">
        <f>IF((ABS(($K$102-$K$101)*F59/100))&gt;0.1, ($K$102-$K$101)*F59/100, 0)</f>
        <v>-0.77</v>
      </c>
      <c r="H59" s="355" t="e">
        <f>IF((ABS((#REF!-#REF!)*E59/100))&gt;0.1, (#REF!-#REF!)*E59/100, 0)</f>
        <v>#REF!</v>
      </c>
      <c r="I59" s="74"/>
      <c r="X59" s="107"/>
    </row>
    <row r="60" spans="2:25" ht="21.75" customHeight="1" x14ac:dyDescent="0.3">
      <c r="B60" s="75" t="s">
        <v>102</v>
      </c>
      <c r="C60" s="116" t="s">
        <v>103</v>
      </c>
      <c r="D60" s="77">
        <v>6</v>
      </c>
      <c r="E60" s="77">
        <v>1</v>
      </c>
      <c r="F60" s="77">
        <f>D60+E60</f>
        <v>7</v>
      </c>
      <c r="G60" s="356">
        <f>IF((ABS(($K$102-$K$101)*F60/100))&gt;0.1, ($K$102-$K$101)*F60/100, 0)</f>
        <v>-0.77</v>
      </c>
      <c r="H60" s="357" t="e">
        <f>IF((ABS((#REF!-#REF!)*E60/100))&gt;0.1, (#REF!-#REF!)*E60/100, 0)</f>
        <v>#REF!</v>
      </c>
      <c r="I60" s="74"/>
    </row>
    <row r="61" spans="2:25" ht="21" customHeight="1" thickBot="1" x14ac:dyDescent="0.35">
      <c r="B61" s="82" t="s">
        <v>104</v>
      </c>
      <c r="C61" s="117" t="s">
        <v>105</v>
      </c>
      <c r="D61" s="84">
        <v>6</v>
      </c>
      <c r="E61" s="84">
        <v>1</v>
      </c>
      <c r="F61" s="84">
        <f>D61+E61</f>
        <v>7</v>
      </c>
      <c r="G61" s="358">
        <f>IF((ABS(($K$102-$K$101)*F61/100))&gt;0.1, ($K$102-$K$101)*F61/100, 0)</f>
        <v>-0.77</v>
      </c>
      <c r="H61" s="359" t="e">
        <f>IF((ABS((#REF!-#REF!)*E61/100))&gt;0.1, (#REF!-#REF!)*E61/100, 0)</f>
        <v>#REF!</v>
      </c>
      <c r="I61" s="74"/>
    </row>
    <row r="62" spans="2:25" ht="61.5" customHeight="1" thickBot="1" x14ac:dyDescent="0.3">
      <c r="X62" s="118"/>
    </row>
    <row r="63" spans="2:25" ht="43.5" customHeight="1" thickBot="1" x14ac:dyDescent="0.3">
      <c r="B63" s="350" t="s">
        <v>106</v>
      </c>
      <c r="C63" s="351"/>
      <c r="D63" s="351"/>
      <c r="E63" s="351"/>
      <c r="F63" s="351"/>
      <c r="G63" s="351"/>
      <c r="H63" s="352"/>
    </row>
    <row r="64" spans="2:25" s="5" customFormat="1" ht="15" customHeight="1" x14ac:dyDescent="0.25">
      <c r="B64" s="348"/>
      <c r="C64" s="348"/>
      <c r="D64" s="348"/>
      <c r="E64" s="348"/>
      <c r="F64" s="348"/>
      <c r="G64" s="348"/>
      <c r="H64" s="348"/>
      <c r="I64" s="114"/>
      <c r="M64" s="6"/>
      <c r="N64" s="6"/>
      <c r="O64" s="6"/>
      <c r="P64" s="6"/>
      <c r="Q64" s="6"/>
      <c r="R64" s="7"/>
      <c r="S64" s="7"/>
      <c r="T64" s="7"/>
      <c r="U64" s="7"/>
      <c r="V64" s="6"/>
      <c r="W64" s="6"/>
      <c r="X64" s="6"/>
      <c r="Y64" s="6"/>
    </row>
    <row r="65" spans="2:25" s="5" customFormat="1" ht="21.75" customHeight="1" x14ac:dyDescent="0.25">
      <c r="B65" s="353" t="s">
        <v>107</v>
      </c>
      <c r="C65" s="353"/>
      <c r="D65" s="353"/>
      <c r="E65" s="353"/>
      <c r="F65" s="353"/>
      <c r="G65" s="353"/>
      <c r="H65" s="353"/>
      <c r="I65" s="114"/>
      <c r="M65" s="6"/>
      <c r="N65" s="6"/>
      <c r="O65" s="6"/>
      <c r="P65" s="6"/>
      <c r="Q65" s="6"/>
      <c r="R65" s="7"/>
      <c r="S65" s="7"/>
      <c r="T65" s="7"/>
      <c r="U65" s="7"/>
      <c r="V65" s="6"/>
      <c r="W65" s="6"/>
      <c r="X65" s="6"/>
      <c r="Y65" s="6"/>
    </row>
    <row r="66" spans="2:25" s="5" customFormat="1" ht="14.25" customHeight="1" thickBot="1" x14ac:dyDescent="0.3">
      <c r="B66" s="348"/>
      <c r="C66" s="348"/>
      <c r="D66" s="348"/>
      <c r="E66" s="348"/>
      <c r="F66" s="348"/>
      <c r="G66" s="348"/>
      <c r="H66" s="348"/>
      <c r="I66" s="114"/>
      <c r="M66" s="6"/>
      <c r="N66" s="6"/>
      <c r="O66" s="6"/>
      <c r="P66" s="6"/>
      <c r="Q66" s="6"/>
      <c r="R66" s="7"/>
      <c r="S66" s="7"/>
      <c r="T66" s="7"/>
      <c r="U66" s="7"/>
      <c r="V66" s="6"/>
      <c r="W66" s="6"/>
      <c r="X66" s="6"/>
      <c r="Y66" s="6"/>
    </row>
    <row r="67" spans="2:25" s="5" customFormat="1" ht="46.5" customHeight="1" x14ac:dyDescent="0.25">
      <c r="B67" s="341" t="s">
        <v>108</v>
      </c>
      <c r="C67" s="343" t="s">
        <v>109</v>
      </c>
      <c r="D67" s="345" t="s">
        <v>110</v>
      </c>
      <c r="E67" s="343" t="s">
        <v>111</v>
      </c>
      <c r="F67" s="343"/>
      <c r="G67" s="343" t="s">
        <v>112</v>
      </c>
      <c r="H67" s="327"/>
      <c r="I67" s="114"/>
      <c r="M67" s="6"/>
      <c r="N67" s="6"/>
      <c r="O67" s="6"/>
      <c r="P67" s="6"/>
      <c r="Q67" s="6"/>
      <c r="R67" s="7"/>
      <c r="S67" s="7"/>
      <c r="T67" s="7"/>
      <c r="U67" s="7"/>
      <c r="V67" s="6"/>
      <c r="W67" s="6"/>
      <c r="X67" s="6"/>
      <c r="Y67" s="6"/>
    </row>
    <row r="68" spans="2:25" s="5" customFormat="1" ht="46.5" customHeight="1" thickBot="1" x14ac:dyDescent="0.3">
      <c r="B68" s="342"/>
      <c r="C68" s="344"/>
      <c r="D68" s="346"/>
      <c r="E68" s="344"/>
      <c r="F68" s="344"/>
      <c r="G68" s="344"/>
      <c r="H68" s="347"/>
      <c r="I68" s="114"/>
      <c r="M68" s="6"/>
      <c r="N68" s="6"/>
      <c r="O68" s="6"/>
      <c r="P68" s="6"/>
      <c r="Q68" s="6"/>
      <c r="R68" s="7"/>
      <c r="S68" s="7"/>
      <c r="T68" s="7"/>
      <c r="U68" s="7"/>
      <c r="V68" s="6"/>
      <c r="W68" s="6"/>
      <c r="X68" s="6"/>
      <c r="Y68" s="6"/>
    </row>
    <row r="69" spans="2:25" s="5" customFormat="1" ht="18.75" customHeight="1" x14ac:dyDescent="0.25">
      <c r="B69" s="348"/>
      <c r="C69" s="348"/>
      <c r="D69" s="348"/>
      <c r="E69" s="348"/>
      <c r="F69" s="348"/>
      <c r="G69" s="348"/>
      <c r="H69" s="348"/>
      <c r="I69" s="114"/>
      <c r="M69" s="6"/>
      <c r="N69" s="6"/>
      <c r="O69" s="6"/>
      <c r="P69" s="6"/>
      <c r="Q69" s="6"/>
      <c r="R69" s="7"/>
      <c r="S69" s="7"/>
      <c r="T69" s="7"/>
      <c r="U69" s="7"/>
      <c r="V69" s="6"/>
      <c r="W69" s="6"/>
      <c r="X69" s="6"/>
      <c r="Y69" s="6"/>
    </row>
    <row r="70" spans="2:25" s="5" customFormat="1" ht="21.75" customHeight="1" x14ac:dyDescent="0.25">
      <c r="B70" s="353" t="s">
        <v>113</v>
      </c>
      <c r="C70" s="353"/>
      <c r="D70" s="353"/>
      <c r="E70" s="353"/>
      <c r="F70" s="353"/>
      <c r="G70" s="353"/>
      <c r="H70" s="353"/>
      <c r="I70" s="114"/>
      <c r="M70" s="6"/>
      <c r="N70" s="6"/>
      <c r="O70" s="6"/>
      <c r="P70" s="6"/>
      <c r="Q70" s="6"/>
      <c r="R70" s="7"/>
      <c r="S70" s="7"/>
      <c r="T70" s="7"/>
      <c r="U70" s="7"/>
      <c r="V70" s="6"/>
      <c r="W70" s="6"/>
      <c r="X70" s="6"/>
      <c r="Y70" s="6"/>
    </row>
    <row r="71" spans="2:25" s="5" customFormat="1" ht="15.75" customHeight="1" x14ac:dyDescent="0.25">
      <c r="B71" s="348"/>
      <c r="C71" s="348"/>
      <c r="D71" s="348"/>
      <c r="E71" s="348"/>
      <c r="F71" s="348"/>
      <c r="G71" s="348"/>
      <c r="H71" s="348"/>
      <c r="I71" s="114"/>
      <c r="M71" s="6"/>
      <c r="N71" s="6"/>
      <c r="O71" s="6"/>
      <c r="P71" s="6"/>
      <c r="Q71" s="6"/>
      <c r="R71" s="7"/>
      <c r="S71" s="7"/>
      <c r="T71" s="7"/>
      <c r="U71" s="7"/>
      <c r="V71" s="6"/>
      <c r="W71" s="6"/>
      <c r="X71" s="6"/>
      <c r="Y71" s="6"/>
    </row>
    <row r="72" spans="2:25" s="5" customFormat="1" ht="33" customHeight="1" x14ac:dyDescent="0.25">
      <c r="B72" s="323" t="s">
        <v>114</v>
      </c>
      <c r="C72" s="323"/>
      <c r="D72" s="323"/>
      <c r="E72" s="323"/>
      <c r="F72" s="323"/>
      <c r="G72" s="323"/>
      <c r="H72" s="323"/>
      <c r="I72" s="114"/>
      <c r="M72" s="6"/>
      <c r="N72" s="6"/>
      <c r="O72" s="6"/>
      <c r="P72" s="6"/>
      <c r="Q72" s="6"/>
      <c r="R72" s="7"/>
      <c r="S72" s="7"/>
      <c r="T72" s="7"/>
      <c r="U72" s="7"/>
      <c r="V72" s="6"/>
      <c r="W72" s="6"/>
      <c r="X72" s="6"/>
      <c r="Y72" s="6"/>
    </row>
    <row r="73" spans="2:25" s="119" customFormat="1" ht="33" customHeight="1" x14ac:dyDescent="0.35">
      <c r="B73" s="324" t="s">
        <v>115</v>
      </c>
      <c r="C73" s="324"/>
      <c r="E73" s="120"/>
      <c r="F73" s="120"/>
      <c r="G73" s="120"/>
      <c r="H73" s="120"/>
      <c r="I73" s="121"/>
    </row>
    <row r="74" spans="2:25" s="119" customFormat="1" ht="33" customHeight="1" x14ac:dyDescent="0.35">
      <c r="C74" s="128" t="str">
        <f>CONCATENATE(" $45.000"," + ($",G20,") =")</f>
        <v xml:space="preserve"> $45.000 + ($-0.413) =</v>
      </c>
      <c r="D74" s="123">
        <f>(45+G20)</f>
        <v>44.587000000000003</v>
      </c>
      <c r="E74" s="36"/>
      <c r="F74" s="36"/>
      <c r="G74" s="36"/>
      <c r="H74" s="36"/>
      <c r="I74" s="121"/>
    </row>
    <row r="75" spans="2:25" s="119" customFormat="1" ht="33" customHeight="1" x14ac:dyDescent="0.35">
      <c r="B75" s="324" t="s">
        <v>116</v>
      </c>
      <c r="C75" s="324"/>
      <c r="D75" s="124"/>
      <c r="E75" s="36"/>
      <c r="F75" s="36"/>
      <c r="G75" s="36"/>
      <c r="H75" s="36"/>
      <c r="I75" s="121"/>
    </row>
    <row r="76" spans="2:25" s="119" customFormat="1" ht="33" customHeight="1" x14ac:dyDescent="0.35">
      <c r="C76" s="166" t="str">
        <f>CONCATENATE(" $45.000"," x ",H43, " =")</f>
        <v xml:space="preserve"> $45.000 x 0.0245 =</v>
      </c>
      <c r="D76" s="167">
        <f>(45*H43)</f>
        <v>1.103</v>
      </c>
      <c r="E76" s="36"/>
      <c r="F76" s="36"/>
      <c r="G76" s="36"/>
      <c r="H76" s="36"/>
      <c r="I76" s="121"/>
    </row>
    <row r="77" spans="2:25" s="119" customFormat="1" ht="33" customHeight="1" x14ac:dyDescent="0.35">
      <c r="C77" s="349" t="str">
        <f>CONCATENATE("$",D76," x 96.25% (Difference of 100% Material Minus Total % Asphalt + Fuel Allowance) =")</f>
        <v>$1.103 x 96.25% (Difference of 100% Material Minus Total % Asphalt + Fuel Allowance) =</v>
      </c>
      <c r="D77" s="349"/>
      <c r="E77" s="349"/>
      <c r="F77" s="349"/>
      <c r="G77" s="349"/>
      <c r="H77" s="123">
        <f>D76*96.25/100</f>
        <v>1.0620000000000001</v>
      </c>
      <c r="I77" s="121"/>
    </row>
    <row r="78" spans="2:25" s="119" customFormat="1" ht="33" customHeight="1" x14ac:dyDescent="0.35">
      <c r="B78" s="324" t="s">
        <v>117</v>
      </c>
      <c r="C78" s="324"/>
      <c r="D78" s="324"/>
      <c r="E78" s="324"/>
      <c r="F78" s="324"/>
      <c r="G78" s="36"/>
      <c r="H78" s="36"/>
      <c r="I78" s="121"/>
    </row>
    <row r="79" spans="2:25" s="119" customFormat="1" ht="33" customHeight="1" x14ac:dyDescent="0.35">
      <c r="C79" s="150" t="str">
        <f>CONCATENATE("$",D74," + $",H77, "  =")</f>
        <v>$44.587 + $1.062  =</v>
      </c>
      <c r="D79" s="125">
        <f>D74+H77</f>
        <v>45.649000000000001</v>
      </c>
      <c r="E79" s="36"/>
      <c r="F79" s="36"/>
      <c r="G79" s="36"/>
      <c r="H79" s="36"/>
      <c r="I79" s="121"/>
    </row>
    <row r="80" spans="2:25" ht="29.25" customHeight="1" thickBot="1" x14ac:dyDescent="0.3"/>
    <row r="81" spans="2:24" ht="43.5" customHeight="1" thickBot="1" x14ac:dyDescent="0.3">
      <c r="B81" s="350" t="s">
        <v>118</v>
      </c>
      <c r="C81" s="351"/>
      <c r="D81" s="351"/>
      <c r="E81" s="351"/>
      <c r="F81" s="351"/>
      <c r="G81" s="351"/>
      <c r="H81" s="352"/>
    </row>
    <row r="82" spans="2:24" ht="21.75" customHeight="1" x14ac:dyDescent="0.25">
      <c r="B82" s="348"/>
      <c r="C82" s="348"/>
      <c r="D82" s="348"/>
      <c r="E82" s="348"/>
      <c r="F82" s="348"/>
      <c r="G82" s="348"/>
      <c r="H82" s="348"/>
    </row>
    <row r="83" spans="2:24" ht="21.75" customHeight="1" x14ac:dyDescent="0.25">
      <c r="B83" s="353" t="s">
        <v>119</v>
      </c>
      <c r="C83" s="353"/>
      <c r="D83" s="353"/>
      <c r="E83" s="353"/>
      <c r="F83" s="353"/>
      <c r="G83" s="353"/>
      <c r="H83" s="353"/>
    </row>
    <row r="84" spans="2:24" ht="14.25" customHeight="1" thickBot="1" x14ac:dyDescent="0.3">
      <c r="B84" s="348"/>
      <c r="C84" s="348"/>
      <c r="D84" s="348"/>
      <c r="E84" s="348"/>
      <c r="F84" s="348"/>
      <c r="G84" s="348"/>
      <c r="H84" s="348"/>
    </row>
    <row r="85" spans="2:24" ht="46.5" customHeight="1" x14ac:dyDescent="0.25">
      <c r="B85" s="341" t="s">
        <v>108</v>
      </c>
      <c r="C85" s="343" t="s">
        <v>109</v>
      </c>
      <c r="D85" s="345" t="s">
        <v>110</v>
      </c>
      <c r="E85" s="343" t="s">
        <v>111</v>
      </c>
      <c r="F85" s="343"/>
      <c r="G85" s="343" t="s">
        <v>112</v>
      </c>
      <c r="H85" s="327"/>
    </row>
    <row r="86" spans="2:24" ht="46.5" customHeight="1" thickBot="1" x14ac:dyDescent="0.3">
      <c r="B86" s="342"/>
      <c r="C86" s="344"/>
      <c r="D86" s="346"/>
      <c r="E86" s="344"/>
      <c r="F86" s="344"/>
      <c r="G86" s="344"/>
      <c r="H86" s="347"/>
    </row>
    <row r="87" spans="2:24" ht="18.75" customHeight="1" x14ac:dyDescent="0.25">
      <c r="B87" s="348"/>
      <c r="C87" s="348"/>
      <c r="D87" s="348"/>
      <c r="E87" s="348"/>
      <c r="F87" s="348"/>
      <c r="G87" s="348"/>
      <c r="H87" s="348"/>
    </row>
    <row r="88" spans="2:24" ht="33" customHeight="1" x14ac:dyDescent="0.25">
      <c r="B88" s="323" t="s">
        <v>120</v>
      </c>
      <c r="C88" s="323"/>
      <c r="D88" s="323"/>
      <c r="E88" s="323"/>
      <c r="F88" s="323"/>
      <c r="G88" s="323"/>
      <c r="H88" s="323"/>
    </row>
    <row r="89" spans="2:24" s="119" customFormat="1" ht="33" customHeight="1" x14ac:dyDescent="0.35">
      <c r="B89" s="324" t="s">
        <v>115</v>
      </c>
      <c r="C89" s="324"/>
      <c r="E89" s="120"/>
      <c r="F89" s="120"/>
      <c r="G89" s="120"/>
      <c r="H89" s="120"/>
      <c r="I89" s="121"/>
    </row>
    <row r="90" spans="2:24" s="119" customFormat="1" ht="33" customHeight="1" x14ac:dyDescent="0.35">
      <c r="C90" s="128" t="str">
        <f>CONCATENATE(" $45.000"," + ($",G59,") =")</f>
        <v xml:space="preserve"> $45.000 + ($-0.77) =</v>
      </c>
      <c r="D90" s="123">
        <f>(45+G59)</f>
        <v>44.23</v>
      </c>
      <c r="E90" s="36"/>
      <c r="F90" s="36"/>
      <c r="G90" s="36"/>
      <c r="H90" s="36"/>
      <c r="I90" s="121"/>
    </row>
    <row r="91" spans="2:24" s="119" customFormat="1" ht="40.5" customHeight="1" x14ac:dyDescent="0.4">
      <c r="B91" s="325" t="s">
        <v>121</v>
      </c>
      <c r="C91" s="325"/>
      <c r="D91" s="126">
        <f>D90</f>
        <v>44.23</v>
      </c>
      <c r="E91" s="36"/>
      <c r="F91" s="36"/>
      <c r="G91" s="36"/>
      <c r="H91" s="36"/>
      <c r="I91" s="121"/>
    </row>
    <row r="92" spans="2:24" s="119" customFormat="1" ht="33" customHeight="1" thickBot="1" x14ac:dyDescent="0.4">
      <c r="D92" s="123"/>
      <c r="E92" s="36"/>
      <c r="F92" s="36"/>
      <c r="G92" s="36"/>
      <c r="H92" s="36"/>
    </row>
    <row r="93" spans="2:24" ht="15.5" x14ac:dyDescent="0.35">
      <c r="M93" s="326" t="s">
        <v>6</v>
      </c>
      <c r="N93" s="343"/>
      <c r="O93" s="343"/>
      <c r="P93" s="327"/>
      <c r="R93" s="332" t="s">
        <v>7</v>
      </c>
      <c r="S93" s="333"/>
      <c r="T93" s="333"/>
      <c r="U93" s="334"/>
      <c r="X93" s="119"/>
    </row>
    <row r="94" spans="2:24" ht="13" thickBot="1" x14ac:dyDescent="0.3">
      <c r="M94" s="328"/>
      <c r="N94" s="395"/>
      <c r="O94" s="395"/>
      <c r="P94" s="329"/>
      <c r="R94" s="335"/>
      <c r="S94" s="336"/>
      <c r="T94" s="336"/>
      <c r="U94" s="337"/>
    </row>
    <row r="95" spans="2:24" ht="36.75" customHeight="1" thickBot="1" x14ac:dyDescent="0.3">
      <c r="M95" s="330"/>
      <c r="N95" s="396"/>
      <c r="O95" s="396"/>
      <c r="P95" s="331"/>
      <c r="R95" s="338" t="s">
        <v>11</v>
      </c>
      <c r="S95" s="339"/>
      <c r="T95" s="339"/>
      <c r="U95" s="340"/>
      <c r="W95" s="15" t="s">
        <v>12</v>
      </c>
    </row>
    <row r="96" spans="2:24" ht="56.25" customHeight="1" thickBot="1" x14ac:dyDescent="0.3">
      <c r="J96" s="316" t="s">
        <v>10</v>
      </c>
      <c r="K96" s="317"/>
      <c r="L96" s="18"/>
      <c r="M96" s="19" t="s">
        <v>11</v>
      </c>
      <c r="N96" s="20">
        <v>2019</v>
      </c>
      <c r="O96" s="21">
        <v>2020</v>
      </c>
      <c r="P96" s="22">
        <v>2021</v>
      </c>
      <c r="R96" s="23" t="s">
        <v>14</v>
      </c>
      <c r="S96" s="24" t="s">
        <v>15</v>
      </c>
      <c r="T96" s="24" t="s">
        <v>16</v>
      </c>
      <c r="U96" s="24" t="s">
        <v>17</v>
      </c>
      <c r="W96" s="25" t="s">
        <v>18</v>
      </c>
    </row>
    <row r="97" spans="10:23" ht="18" customHeight="1" thickBot="1" x14ac:dyDescent="0.3">
      <c r="J97" s="16" t="s">
        <v>13</v>
      </c>
      <c r="K97" s="17">
        <v>2019</v>
      </c>
      <c r="M97" s="26" t="s">
        <v>21</v>
      </c>
      <c r="N97" s="20" t="s">
        <v>22</v>
      </c>
      <c r="O97" s="21" t="s">
        <v>22</v>
      </c>
      <c r="P97" s="22" t="s">
        <v>22</v>
      </c>
      <c r="R97" s="310">
        <v>43586</v>
      </c>
      <c r="S97" s="313">
        <v>309.8</v>
      </c>
      <c r="T97" s="127">
        <v>43647</v>
      </c>
      <c r="U97" s="318">
        <v>43344</v>
      </c>
      <c r="W97" s="27" t="s">
        <v>23</v>
      </c>
    </row>
    <row r="98" spans="10:23" ht="18" customHeight="1" thickBot="1" x14ac:dyDescent="0.3">
      <c r="J98" s="16" t="s">
        <v>19</v>
      </c>
      <c r="K98" s="17" t="s">
        <v>43</v>
      </c>
      <c r="M98" s="26" t="s">
        <v>25</v>
      </c>
      <c r="N98" s="31">
        <v>525</v>
      </c>
      <c r="O98" s="32"/>
      <c r="P98" s="33"/>
      <c r="R98" s="311"/>
      <c r="S98" s="314"/>
      <c r="T98" s="34">
        <v>43678</v>
      </c>
      <c r="U98" s="319"/>
      <c r="W98" s="27" t="s">
        <v>26</v>
      </c>
    </row>
    <row r="99" spans="10:23" ht="18" customHeight="1" thickBot="1" x14ac:dyDescent="0.3">
      <c r="J99" s="29"/>
      <c r="K99" s="30"/>
      <c r="M99" s="26" t="s">
        <v>28</v>
      </c>
      <c r="N99" s="31">
        <v>514</v>
      </c>
      <c r="O99" s="32"/>
      <c r="P99" s="33"/>
      <c r="R99" s="312"/>
      <c r="S99" s="315"/>
      <c r="T99" s="34">
        <v>43709</v>
      </c>
      <c r="U99" s="319"/>
      <c r="W99" s="27" t="s">
        <v>29</v>
      </c>
    </row>
    <row r="100" spans="10:23" ht="18" customHeight="1" thickBot="1" x14ac:dyDescent="0.3">
      <c r="J100" s="321" t="s">
        <v>0</v>
      </c>
      <c r="K100" s="322"/>
      <c r="M100" s="26" t="s">
        <v>31</v>
      </c>
      <c r="N100" s="32">
        <v>518</v>
      </c>
      <c r="O100" s="31"/>
      <c r="P100" s="33"/>
      <c r="R100" s="310">
        <v>43678</v>
      </c>
      <c r="S100" s="313"/>
      <c r="T100" s="127">
        <v>43739</v>
      </c>
      <c r="U100" s="319"/>
      <c r="W100" s="40" t="s">
        <v>32</v>
      </c>
    </row>
    <row r="101" spans="10:23" ht="18" customHeight="1" thickBot="1" x14ac:dyDescent="0.3">
      <c r="J101" s="16" t="s">
        <v>30</v>
      </c>
      <c r="K101" s="39">
        <v>593</v>
      </c>
      <c r="M101" s="26" t="s">
        <v>35</v>
      </c>
      <c r="N101" s="32">
        <v>537</v>
      </c>
      <c r="O101" s="31"/>
      <c r="P101" s="33"/>
      <c r="R101" s="311"/>
      <c r="S101" s="314"/>
      <c r="T101" s="34">
        <v>43770</v>
      </c>
      <c r="U101" s="319"/>
    </row>
    <row r="102" spans="10:23" ht="18" customHeight="1" thickBot="1" x14ac:dyDescent="0.3">
      <c r="J102" s="41" t="s">
        <v>34</v>
      </c>
      <c r="K102" s="42">
        <v>582</v>
      </c>
      <c r="M102" s="26" t="s">
        <v>38</v>
      </c>
      <c r="N102" s="32">
        <v>557</v>
      </c>
      <c r="O102" s="31"/>
      <c r="P102" s="33"/>
      <c r="R102" s="312"/>
      <c r="S102" s="315"/>
      <c r="T102" s="34">
        <v>43800</v>
      </c>
      <c r="U102" s="319"/>
    </row>
    <row r="103" spans="10:23" ht="18" customHeight="1" thickBot="1" x14ac:dyDescent="0.3">
      <c r="J103" s="29"/>
      <c r="K103" s="30"/>
      <c r="M103" s="26" t="s">
        <v>20</v>
      </c>
      <c r="N103" s="32">
        <v>583</v>
      </c>
      <c r="O103" s="31"/>
      <c r="P103" s="33"/>
      <c r="R103" s="310">
        <v>43770</v>
      </c>
      <c r="S103" s="313"/>
      <c r="T103" s="127">
        <v>43831</v>
      </c>
      <c r="U103" s="319"/>
      <c r="W103" s="47"/>
    </row>
    <row r="104" spans="10:23" ht="18" customHeight="1" thickBot="1" x14ac:dyDescent="0.3">
      <c r="J104" s="321" t="s">
        <v>40</v>
      </c>
      <c r="K104" s="322"/>
      <c r="M104" s="26" t="s">
        <v>43</v>
      </c>
      <c r="N104" s="32">
        <v>582</v>
      </c>
      <c r="O104" s="31"/>
      <c r="P104" s="50"/>
      <c r="R104" s="311"/>
      <c r="S104" s="314"/>
      <c r="T104" s="34">
        <v>43862</v>
      </c>
      <c r="U104" s="319"/>
      <c r="W104" s="47"/>
    </row>
    <row r="105" spans="10:23" ht="18" customHeight="1" thickBot="1" x14ac:dyDescent="0.3">
      <c r="J105" s="48" t="s">
        <v>41</v>
      </c>
      <c r="K105" s="49">
        <v>43586</v>
      </c>
      <c r="M105" s="26" t="s">
        <v>46</v>
      </c>
      <c r="N105" s="32"/>
      <c r="O105" s="31"/>
      <c r="P105" s="50"/>
      <c r="R105" s="312"/>
      <c r="S105" s="315"/>
      <c r="T105" s="34">
        <v>43891</v>
      </c>
      <c r="U105" s="319"/>
      <c r="W105" s="47"/>
    </row>
    <row r="106" spans="10:23" ht="18" customHeight="1" thickBot="1" x14ac:dyDescent="0.3">
      <c r="J106" s="51" t="s">
        <v>45</v>
      </c>
      <c r="K106" s="52">
        <v>309.8</v>
      </c>
      <c r="M106" s="26" t="s">
        <v>49</v>
      </c>
      <c r="N106" s="32"/>
      <c r="O106" s="31"/>
      <c r="P106" s="50"/>
      <c r="R106" s="310">
        <v>43862</v>
      </c>
      <c r="S106" s="313"/>
      <c r="T106" s="127">
        <v>43922</v>
      </c>
      <c r="U106" s="319"/>
      <c r="W106" s="47"/>
    </row>
    <row r="107" spans="10:23" ht="18" customHeight="1" thickBot="1" x14ac:dyDescent="0.3">
      <c r="J107" s="53" t="s">
        <v>48</v>
      </c>
      <c r="K107" s="54" t="s">
        <v>125</v>
      </c>
      <c r="M107" s="26" t="s">
        <v>52</v>
      </c>
      <c r="N107" s="32"/>
      <c r="O107" s="31"/>
      <c r="P107" s="50"/>
      <c r="R107" s="311"/>
      <c r="S107" s="314"/>
      <c r="T107" s="34">
        <v>43952</v>
      </c>
      <c r="U107" s="319"/>
      <c r="W107" s="47"/>
    </row>
    <row r="108" spans="10:23" ht="18" customHeight="1" thickBot="1" x14ac:dyDescent="0.3">
      <c r="J108" s="53" t="s">
        <v>51</v>
      </c>
      <c r="K108" s="56">
        <v>302.39999999999998</v>
      </c>
      <c r="M108" s="26" t="s">
        <v>55</v>
      </c>
      <c r="N108" s="32"/>
      <c r="O108" s="31"/>
      <c r="P108" s="50"/>
      <c r="R108" s="312"/>
      <c r="S108" s="315"/>
      <c r="T108" s="34">
        <v>43983</v>
      </c>
      <c r="U108" s="319"/>
      <c r="W108" s="47"/>
    </row>
    <row r="109" spans="10:23" ht="18" customHeight="1" thickBot="1" x14ac:dyDescent="0.3">
      <c r="J109" s="58" t="s">
        <v>54</v>
      </c>
      <c r="K109" s="59">
        <v>43647</v>
      </c>
      <c r="L109" s="6"/>
      <c r="M109" s="61" t="s">
        <v>56</v>
      </c>
      <c r="N109" s="62"/>
      <c r="O109" s="63"/>
      <c r="P109" s="64"/>
      <c r="R109" s="310">
        <v>43952</v>
      </c>
      <c r="S109" s="313"/>
      <c r="T109" s="127">
        <v>44013</v>
      </c>
      <c r="U109" s="319"/>
      <c r="W109" s="47"/>
    </row>
    <row r="110" spans="10:23" ht="18" customHeight="1" thickBot="1" x14ac:dyDescent="0.3">
      <c r="K110" s="6"/>
      <c r="L110" s="6"/>
      <c r="R110" s="311"/>
      <c r="S110" s="314"/>
      <c r="T110" s="34">
        <v>44044</v>
      </c>
      <c r="U110" s="319"/>
      <c r="W110" s="47"/>
    </row>
    <row r="111" spans="10:23" ht="18" customHeight="1" thickBot="1" x14ac:dyDescent="0.3">
      <c r="J111" s="6"/>
      <c r="K111" s="6"/>
      <c r="L111" s="6"/>
      <c r="R111" s="312"/>
      <c r="S111" s="315"/>
      <c r="T111" s="34">
        <v>44075</v>
      </c>
      <c r="U111" s="319"/>
      <c r="W111" s="47"/>
    </row>
    <row r="112" spans="10:23" ht="18" customHeight="1" thickBot="1" x14ac:dyDescent="0.3">
      <c r="J112" s="6"/>
      <c r="K112" s="6"/>
      <c r="L112" s="6"/>
      <c r="R112" s="310">
        <v>44044</v>
      </c>
      <c r="S112" s="313"/>
      <c r="T112" s="127">
        <v>44105</v>
      </c>
      <c r="U112" s="319"/>
      <c r="W112" s="47"/>
    </row>
    <row r="113" spans="10:21" ht="18" customHeight="1" thickBot="1" x14ac:dyDescent="0.3">
      <c r="J113" s="6"/>
      <c r="K113" s="6"/>
      <c r="L113" s="6"/>
      <c r="R113" s="311"/>
      <c r="S113" s="314"/>
      <c r="T113" s="34">
        <v>44136</v>
      </c>
      <c r="U113" s="319"/>
    </row>
    <row r="114" spans="10:21" ht="18" customHeight="1" thickBot="1" x14ac:dyDescent="0.3">
      <c r="J114" s="6"/>
      <c r="K114" s="6"/>
      <c r="L114" s="6"/>
      <c r="R114" s="312"/>
      <c r="S114" s="315"/>
      <c r="T114" s="34">
        <v>44166</v>
      </c>
      <c r="U114" s="319"/>
    </row>
    <row r="115" spans="10:21" ht="18" customHeight="1" thickBot="1" x14ac:dyDescent="0.3">
      <c r="J115" s="6"/>
      <c r="K115" s="6"/>
      <c r="L115" s="6"/>
      <c r="R115" s="310">
        <v>44136</v>
      </c>
      <c r="S115" s="313"/>
      <c r="T115" s="127">
        <v>44197</v>
      </c>
      <c r="U115" s="319"/>
    </row>
    <row r="116" spans="10:21" ht="18" customHeight="1" thickBot="1" x14ac:dyDescent="0.3">
      <c r="J116" s="6"/>
      <c r="K116" s="6"/>
      <c r="L116" s="6"/>
      <c r="R116" s="311"/>
      <c r="S116" s="314"/>
      <c r="T116" s="34">
        <v>44228</v>
      </c>
      <c r="U116" s="319"/>
    </row>
    <row r="117" spans="10:21" ht="18" customHeight="1" thickBot="1" x14ac:dyDescent="0.3">
      <c r="J117" s="6"/>
      <c r="K117" s="6"/>
      <c r="L117" s="6"/>
      <c r="R117" s="312"/>
      <c r="S117" s="315"/>
      <c r="T117" s="34">
        <v>44256</v>
      </c>
      <c r="U117" s="320"/>
    </row>
    <row r="118" spans="10:21" ht="18" customHeight="1" x14ac:dyDescent="0.25">
      <c r="J118" s="6"/>
      <c r="K118" s="6"/>
      <c r="L118" s="6"/>
      <c r="R118" s="6" t="s">
        <v>42</v>
      </c>
      <c r="S118" s="80">
        <v>302.39999999999998</v>
      </c>
      <c r="T118" s="6" t="s">
        <v>42</v>
      </c>
      <c r="U118" s="6"/>
    </row>
    <row r="119" spans="10:21" x14ac:dyDescent="0.25">
      <c r="J119" s="6"/>
      <c r="K119" s="6"/>
    </row>
  </sheetData>
  <sheetProtection password="C15A" sheet="1" objects="1" scenarios="1"/>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4:H64"/>
    <mergeCell ref="D37:E37"/>
    <mergeCell ref="B39:D39"/>
    <mergeCell ref="B41:H41"/>
    <mergeCell ref="B56:H56"/>
    <mergeCell ref="B57:H57"/>
    <mergeCell ref="G58:H58"/>
    <mergeCell ref="G59:H59"/>
    <mergeCell ref="G60:H60"/>
    <mergeCell ref="G61:H61"/>
    <mergeCell ref="B63:H63"/>
    <mergeCell ref="B65:H65"/>
    <mergeCell ref="B66:H66"/>
    <mergeCell ref="B67:B68"/>
    <mergeCell ref="C67:C68"/>
    <mergeCell ref="D67:D68"/>
    <mergeCell ref="E67:F68"/>
    <mergeCell ref="G67:H68"/>
    <mergeCell ref="J96:K96"/>
    <mergeCell ref="R97:R99"/>
    <mergeCell ref="B83:H83"/>
    <mergeCell ref="B69:H69"/>
    <mergeCell ref="B70:H70"/>
    <mergeCell ref="B71:H71"/>
    <mergeCell ref="B72:H72"/>
    <mergeCell ref="B73:C73"/>
    <mergeCell ref="B75:C75"/>
    <mergeCell ref="C77:G77"/>
    <mergeCell ref="B78:F78"/>
    <mergeCell ref="B81:H81"/>
    <mergeCell ref="B82:H82"/>
    <mergeCell ref="R93:U94"/>
    <mergeCell ref="R95:U95"/>
    <mergeCell ref="B84:H84"/>
    <mergeCell ref="B85:B86"/>
    <mergeCell ref="C85:C86"/>
    <mergeCell ref="D85:D86"/>
    <mergeCell ref="E85:F86"/>
    <mergeCell ref="G85:H86"/>
    <mergeCell ref="B87:H87"/>
    <mergeCell ref="B88:H88"/>
    <mergeCell ref="B89:C89"/>
    <mergeCell ref="B91:C91"/>
    <mergeCell ref="M93:P95"/>
    <mergeCell ref="S97:S99"/>
    <mergeCell ref="U97:U117"/>
    <mergeCell ref="J100:K100"/>
    <mergeCell ref="R100:R102"/>
    <mergeCell ref="S100:S102"/>
    <mergeCell ref="R103:R105"/>
    <mergeCell ref="S103:S105"/>
    <mergeCell ref="J104:K104"/>
    <mergeCell ref="R115:R117"/>
    <mergeCell ref="S115:S117"/>
    <mergeCell ref="R106:R108"/>
    <mergeCell ref="S106:S108"/>
    <mergeCell ref="R109:R111"/>
    <mergeCell ref="S109:S111"/>
    <mergeCell ref="R112:R114"/>
    <mergeCell ref="S112:S114"/>
  </mergeCells>
  <dataValidations count="6">
    <dataValidation type="list" allowBlank="1" showInputMessage="1" showErrorMessage="1" sqref="K102 WVS982973 WLW982973 WCA982973 VSE982973 VII982973 UYM982973 UOQ982973 UEU982973 TUY982973 TLC982973 TBG982973 SRK982973 SHO982973 RXS982973 RNW982973 REA982973 QUE982973 QKI982973 QAM982973 PQQ982973 PGU982973 OWY982973 ONC982973 ODG982973 NTK982973 NJO982973 MZS982973 MPW982973 MGA982973 LWE982973 LMI982973 LCM982973 KSQ982973 KIU982973 JYY982973 JPC982973 JFG982973 IVK982973 ILO982973 IBS982973 HRW982973 HIA982973 GYE982973 GOI982973 GEM982973 FUQ982973 FKU982973 FAY982973 ERC982973 EHG982973 DXK982973 DNO982973 DDS982973 CTW982973 CKA982973 CAE982973 BQI982973 BGM982973 AWQ982973 AMU982973 ACY982973 TC982973 JG982973 K982974 WVS917437 WLW917437 WCA917437 VSE917437 VII917437 UYM917437 UOQ917437 UEU917437 TUY917437 TLC917437 TBG917437 SRK917437 SHO917437 RXS917437 RNW917437 REA917437 QUE917437 QKI917437 QAM917437 PQQ917437 PGU917437 OWY917437 ONC917437 ODG917437 NTK917437 NJO917437 MZS917437 MPW917437 MGA917437 LWE917437 LMI917437 LCM917437 KSQ917437 KIU917437 JYY917437 JPC917437 JFG917437 IVK917437 ILO917437 IBS917437 HRW917437 HIA917437 GYE917437 GOI917437 GEM917437 FUQ917437 FKU917437 FAY917437 ERC917437 EHG917437 DXK917437 DNO917437 DDS917437 CTW917437 CKA917437 CAE917437 BQI917437 BGM917437 AWQ917437 AMU917437 ACY917437 TC917437 JG917437 K917438 WVS851901 WLW851901 WCA851901 VSE851901 VII851901 UYM851901 UOQ851901 UEU851901 TUY851901 TLC851901 TBG851901 SRK851901 SHO851901 RXS851901 RNW851901 REA851901 QUE851901 QKI851901 QAM851901 PQQ851901 PGU851901 OWY851901 ONC851901 ODG851901 NTK851901 NJO851901 MZS851901 MPW851901 MGA851901 LWE851901 LMI851901 LCM851901 KSQ851901 KIU851901 JYY851901 JPC851901 JFG851901 IVK851901 ILO851901 IBS851901 HRW851901 HIA851901 GYE851901 GOI851901 GEM851901 FUQ851901 FKU851901 FAY851901 ERC851901 EHG851901 DXK851901 DNO851901 DDS851901 CTW851901 CKA851901 CAE851901 BQI851901 BGM851901 AWQ851901 AMU851901 ACY851901 TC851901 JG851901 K851902 WVS786365 WLW786365 WCA786365 VSE786365 VII786365 UYM786365 UOQ786365 UEU786365 TUY786365 TLC786365 TBG786365 SRK786365 SHO786365 RXS786365 RNW786365 REA786365 QUE786365 QKI786365 QAM786365 PQQ786365 PGU786365 OWY786365 ONC786365 ODG786365 NTK786365 NJO786365 MZS786365 MPW786365 MGA786365 LWE786365 LMI786365 LCM786365 KSQ786365 KIU786365 JYY786365 JPC786365 JFG786365 IVK786365 ILO786365 IBS786365 HRW786365 HIA786365 GYE786365 GOI786365 GEM786365 FUQ786365 FKU786365 FAY786365 ERC786365 EHG786365 DXK786365 DNO786365 DDS786365 CTW786365 CKA786365 CAE786365 BQI786365 BGM786365 AWQ786365 AMU786365 ACY786365 TC786365 JG786365 K786366 WVS720829 WLW720829 WCA720829 VSE720829 VII720829 UYM720829 UOQ720829 UEU720829 TUY720829 TLC720829 TBG720829 SRK720829 SHO720829 RXS720829 RNW720829 REA720829 QUE720829 QKI720829 QAM720829 PQQ720829 PGU720829 OWY720829 ONC720829 ODG720829 NTK720829 NJO720829 MZS720829 MPW720829 MGA720829 LWE720829 LMI720829 LCM720829 KSQ720829 KIU720829 JYY720829 JPC720829 JFG720829 IVK720829 ILO720829 IBS720829 HRW720829 HIA720829 GYE720829 GOI720829 GEM720829 FUQ720829 FKU720829 FAY720829 ERC720829 EHG720829 DXK720829 DNO720829 DDS720829 CTW720829 CKA720829 CAE720829 BQI720829 BGM720829 AWQ720829 AMU720829 ACY720829 TC720829 JG720829 K720830 WVS655293 WLW655293 WCA655293 VSE655293 VII655293 UYM655293 UOQ655293 UEU655293 TUY655293 TLC655293 TBG655293 SRK655293 SHO655293 RXS655293 RNW655293 REA655293 QUE655293 QKI655293 QAM655293 PQQ655293 PGU655293 OWY655293 ONC655293 ODG655293 NTK655293 NJO655293 MZS655293 MPW655293 MGA655293 LWE655293 LMI655293 LCM655293 KSQ655293 KIU655293 JYY655293 JPC655293 JFG655293 IVK655293 ILO655293 IBS655293 HRW655293 HIA655293 GYE655293 GOI655293 GEM655293 FUQ655293 FKU655293 FAY655293 ERC655293 EHG655293 DXK655293 DNO655293 DDS655293 CTW655293 CKA655293 CAE655293 BQI655293 BGM655293 AWQ655293 AMU655293 ACY655293 TC655293 JG655293 K655294 WVS589757 WLW589757 WCA589757 VSE589757 VII589757 UYM589757 UOQ589757 UEU589757 TUY589757 TLC589757 TBG589757 SRK589757 SHO589757 RXS589757 RNW589757 REA589757 QUE589757 QKI589757 QAM589757 PQQ589757 PGU589757 OWY589757 ONC589757 ODG589757 NTK589757 NJO589757 MZS589757 MPW589757 MGA589757 LWE589757 LMI589757 LCM589757 KSQ589757 KIU589757 JYY589757 JPC589757 JFG589757 IVK589757 ILO589757 IBS589757 HRW589757 HIA589757 GYE589757 GOI589757 GEM589757 FUQ589757 FKU589757 FAY589757 ERC589757 EHG589757 DXK589757 DNO589757 DDS589757 CTW589757 CKA589757 CAE589757 BQI589757 BGM589757 AWQ589757 AMU589757 ACY589757 TC589757 JG589757 K589758 WVS524221 WLW524221 WCA524221 VSE524221 VII524221 UYM524221 UOQ524221 UEU524221 TUY524221 TLC524221 TBG524221 SRK524221 SHO524221 RXS524221 RNW524221 REA524221 QUE524221 QKI524221 QAM524221 PQQ524221 PGU524221 OWY524221 ONC524221 ODG524221 NTK524221 NJO524221 MZS524221 MPW524221 MGA524221 LWE524221 LMI524221 LCM524221 KSQ524221 KIU524221 JYY524221 JPC524221 JFG524221 IVK524221 ILO524221 IBS524221 HRW524221 HIA524221 GYE524221 GOI524221 GEM524221 FUQ524221 FKU524221 FAY524221 ERC524221 EHG524221 DXK524221 DNO524221 DDS524221 CTW524221 CKA524221 CAE524221 BQI524221 BGM524221 AWQ524221 AMU524221 ACY524221 TC524221 JG524221 K524222 WVS458685 WLW458685 WCA458685 VSE458685 VII458685 UYM458685 UOQ458685 UEU458685 TUY458685 TLC458685 TBG458685 SRK458685 SHO458685 RXS458685 RNW458685 REA458685 QUE458685 QKI458685 QAM458685 PQQ458685 PGU458685 OWY458685 ONC458685 ODG458685 NTK458685 NJO458685 MZS458685 MPW458685 MGA458685 LWE458685 LMI458685 LCM458685 KSQ458685 KIU458685 JYY458685 JPC458685 JFG458685 IVK458685 ILO458685 IBS458685 HRW458685 HIA458685 GYE458685 GOI458685 GEM458685 FUQ458685 FKU458685 FAY458685 ERC458685 EHG458685 DXK458685 DNO458685 DDS458685 CTW458685 CKA458685 CAE458685 BQI458685 BGM458685 AWQ458685 AMU458685 ACY458685 TC458685 JG458685 K458686 WVS393149 WLW393149 WCA393149 VSE393149 VII393149 UYM393149 UOQ393149 UEU393149 TUY393149 TLC393149 TBG393149 SRK393149 SHO393149 RXS393149 RNW393149 REA393149 QUE393149 QKI393149 QAM393149 PQQ393149 PGU393149 OWY393149 ONC393149 ODG393149 NTK393149 NJO393149 MZS393149 MPW393149 MGA393149 LWE393149 LMI393149 LCM393149 KSQ393149 KIU393149 JYY393149 JPC393149 JFG393149 IVK393149 ILO393149 IBS393149 HRW393149 HIA393149 GYE393149 GOI393149 GEM393149 FUQ393149 FKU393149 FAY393149 ERC393149 EHG393149 DXK393149 DNO393149 DDS393149 CTW393149 CKA393149 CAE393149 BQI393149 BGM393149 AWQ393149 AMU393149 ACY393149 TC393149 JG393149 K393150 WVS327613 WLW327613 WCA327613 VSE327613 VII327613 UYM327613 UOQ327613 UEU327613 TUY327613 TLC327613 TBG327613 SRK327613 SHO327613 RXS327613 RNW327613 REA327613 QUE327613 QKI327613 QAM327613 PQQ327613 PGU327613 OWY327613 ONC327613 ODG327613 NTK327613 NJO327613 MZS327613 MPW327613 MGA327613 LWE327613 LMI327613 LCM327613 KSQ327613 KIU327613 JYY327613 JPC327613 JFG327613 IVK327613 ILO327613 IBS327613 HRW327613 HIA327613 GYE327613 GOI327613 GEM327613 FUQ327613 FKU327613 FAY327613 ERC327613 EHG327613 DXK327613 DNO327613 DDS327613 CTW327613 CKA327613 CAE327613 BQI327613 BGM327613 AWQ327613 AMU327613 ACY327613 TC327613 JG327613 K327614 WVS262077 WLW262077 WCA262077 VSE262077 VII262077 UYM262077 UOQ262077 UEU262077 TUY262077 TLC262077 TBG262077 SRK262077 SHO262077 RXS262077 RNW262077 REA262077 QUE262077 QKI262077 QAM262077 PQQ262077 PGU262077 OWY262077 ONC262077 ODG262077 NTK262077 NJO262077 MZS262077 MPW262077 MGA262077 LWE262077 LMI262077 LCM262077 KSQ262077 KIU262077 JYY262077 JPC262077 JFG262077 IVK262077 ILO262077 IBS262077 HRW262077 HIA262077 GYE262077 GOI262077 GEM262077 FUQ262077 FKU262077 FAY262077 ERC262077 EHG262077 DXK262077 DNO262077 DDS262077 CTW262077 CKA262077 CAE262077 BQI262077 BGM262077 AWQ262077 AMU262077 ACY262077 TC262077 JG262077 K262078 WVS196541 WLW196541 WCA196541 VSE196541 VII196541 UYM196541 UOQ196541 UEU196541 TUY196541 TLC196541 TBG196541 SRK196541 SHO196541 RXS196541 RNW196541 REA196541 QUE196541 QKI196541 QAM196541 PQQ196541 PGU196541 OWY196541 ONC196541 ODG196541 NTK196541 NJO196541 MZS196541 MPW196541 MGA196541 LWE196541 LMI196541 LCM196541 KSQ196541 KIU196541 JYY196541 JPC196541 JFG196541 IVK196541 ILO196541 IBS196541 HRW196541 HIA196541 GYE196541 GOI196541 GEM196541 FUQ196541 FKU196541 FAY196541 ERC196541 EHG196541 DXK196541 DNO196541 DDS196541 CTW196541 CKA196541 CAE196541 BQI196541 BGM196541 AWQ196541 AMU196541 ACY196541 TC196541 JG196541 K196542 WVS131005 WLW131005 WCA131005 VSE131005 VII131005 UYM131005 UOQ131005 UEU131005 TUY131005 TLC131005 TBG131005 SRK131005 SHO131005 RXS131005 RNW131005 REA131005 QUE131005 QKI131005 QAM131005 PQQ131005 PGU131005 OWY131005 ONC131005 ODG131005 NTK131005 NJO131005 MZS131005 MPW131005 MGA131005 LWE131005 LMI131005 LCM131005 KSQ131005 KIU131005 JYY131005 JPC131005 JFG131005 IVK131005 ILO131005 IBS131005 HRW131005 HIA131005 GYE131005 GOI131005 GEM131005 FUQ131005 FKU131005 FAY131005 ERC131005 EHG131005 DXK131005 DNO131005 DDS131005 CTW131005 CKA131005 CAE131005 BQI131005 BGM131005 AWQ131005 AMU131005 ACY131005 TC131005 JG131005 K131006 WVS65469 WLW65469 WCA65469 VSE65469 VII65469 UYM65469 UOQ65469 UEU65469 TUY65469 TLC65469 TBG65469 SRK65469 SHO65469 RXS65469 RNW65469 REA65469 QUE65469 QKI65469 QAM65469 PQQ65469 PGU65469 OWY65469 ONC65469 ODG65469 NTK65469 NJO65469 MZS65469 MPW65469 MGA65469 LWE65469 LMI65469 LCM65469 KSQ65469 KIU65469 JYY65469 JPC65469 JFG65469 IVK65469 ILO65469 IBS65469 HRW65469 HIA65469 GYE65469 GOI65469 GEM65469 FUQ65469 FKU65469 FAY65469 ERC65469 EHG65469 DXK65469 DNO65469 DDS65469 CTW65469 CKA65469 CAE65469 BQI65469 BGM65469 AWQ65469 AMU65469 ACY65469 TC65469 JG65469 K65470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JG9" xr:uid="{E17BDECC-1C6E-441F-9DE6-94F46FF4738E}">
      <formula1>$N$98:$N$109</formula1>
    </dataValidation>
    <dataValidation type="list" allowBlank="1" showInputMessage="1" showErrorMessage="1" sqref="K109 WVS982980 WLW982980 WCA982980 VSE982980 VII982980 UYM982980 UOQ982980 UEU982980 TUY982980 TLC982980 TBG982980 SRK982980 SHO982980 RXS982980 RNW982980 REA982980 QUE982980 QKI982980 QAM982980 PQQ982980 PGU982980 OWY982980 ONC982980 ODG982980 NTK982980 NJO982980 MZS982980 MPW982980 MGA982980 LWE982980 LMI982980 LCM982980 KSQ982980 KIU982980 JYY982980 JPC982980 JFG982980 IVK982980 ILO982980 IBS982980 HRW982980 HIA982980 GYE982980 GOI982980 GEM982980 FUQ982980 FKU982980 FAY982980 ERC982980 EHG982980 DXK982980 DNO982980 DDS982980 CTW982980 CKA982980 CAE982980 BQI982980 BGM982980 AWQ982980 AMU982980 ACY982980 TC982980 JG982980 K982981 WVS917444 WLW917444 WCA917444 VSE917444 VII917444 UYM917444 UOQ917444 UEU917444 TUY917444 TLC917444 TBG917444 SRK917444 SHO917444 RXS917444 RNW917444 REA917444 QUE917444 QKI917444 QAM917444 PQQ917444 PGU917444 OWY917444 ONC917444 ODG917444 NTK917444 NJO917444 MZS917444 MPW917444 MGA917444 LWE917444 LMI917444 LCM917444 KSQ917444 KIU917444 JYY917444 JPC917444 JFG917444 IVK917444 ILO917444 IBS917444 HRW917444 HIA917444 GYE917444 GOI917444 GEM917444 FUQ917444 FKU917444 FAY917444 ERC917444 EHG917444 DXK917444 DNO917444 DDS917444 CTW917444 CKA917444 CAE917444 BQI917444 BGM917444 AWQ917444 AMU917444 ACY917444 TC917444 JG917444 K917445 WVS851908 WLW851908 WCA851908 VSE851908 VII851908 UYM851908 UOQ851908 UEU851908 TUY851908 TLC851908 TBG851908 SRK851908 SHO851908 RXS851908 RNW851908 REA851908 QUE851908 QKI851908 QAM851908 PQQ851908 PGU851908 OWY851908 ONC851908 ODG851908 NTK851908 NJO851908 MZS851908 MPW851908 MGA851908 LWE851908 LMI851908 LCM851908 KSQ851908 KIU851908 JYY851908 JPC851908 JFG851908 IVK851908 ILO851908 IBS851908 HRW851908 HIA851908 GYE851908 GOI851908 GEM851908 FUQ851908 FKU851908 FAY851908 ERC851908 EHG851908 DXK851908 DNO851908 DDS851908 CTW851908 CKA851908 CAE851908 BQI851908 BGM851908 AWQ851908 AMU851908 ACY851908 TC851908 JG851908 K851909 WVS786372 WLW786372 WCA786372 VSE786372 VII786372 UYM786372 UOQ786372 UEU786372 TUY786372 TLC786372 TBG786372 SRK786372 SHO786372 RXS786372 RNW786372 REA786372 QUE786372 QKI786372 QAM786372 PQQ786372 PGU786372 OWY786372 ONC786372 ODG786372 NTK786372 NJO786372 MZS786372 MPW786372 MGA786372 LWE786372 LMI786372 LCM786372 KSQ786372 KIU786372 JYY786372 JPC786372 JFG786372 IVK786372 ILO786372 IBS786372 HRW786372 HIA786372 GYE786372 GOI786372 GEM786372 FUQ786372 FKU786372 FAY786372 ERC786372 EHG786372 DXK786372 DNO786372 DDS786372 CTW786372 CKA786372 CAE786372 BQI786372 BGM786372 AWQ786372 AMU786372 ACY786372 TC786372 JG786372 K786373 WVS720836 WLW720836 WCA720836 VSE720836 VII720836 UYM720836 UOQ720836 UEU720836 TUY720836 TLC720836 TBG720836 SRK720836 SHO720836 RXS720836 RNW720836 REA720836 QUE720836 QKI720836 QAM720836 PQQ720836 PGU720836 OWY720836 ONC720836 ODG720836 NTK720836 NJO720836 MZS720836 MPW720836 MGA720836 LWE720836 LMI720836 LCM720836 KSQ720836 KIU720836 JYY720836 JPC720836 JFG720836 IVK720836 ILO720836 IBS720836 HRW720836 HIA720836 GYE720836 GOI720836 GEM720836 FUQ720836 FKU720836 FAY720836 ERC720836 EHG720836 DXK720836 DNO720836 DDS720836 CTW720836 CKA720836 CAE720836 BQI720836 BGM720836 AWQ720836 AMU720836 ACY720836 TC720836 JG720836 K720837 WVS655300 WLW655300 WCA655300 VSE655300 VII655300 UYM655300 UOQ655300 UEU655300 TUY655300 TLC655300 TBG655300 SRK655300 SHO655300 RXS655300 RNW655300 REA655300 QUE655300 QKI655300 QAM655300 PQQ655300 PGU655300 OWY655300 ONC655300 ODG655300 NTK655300 NJO655300 MZS655300 MPW655300 MGA655300 LWE655300 LMI655300 LCM655300 KSQ655300 KIU655300 JYY655300 JPC655300 JFG655300 IVK655300 ILO655300 IBS655300 HRW655300 HIA655300 GYE655300 GOI655300 GEM655300 FUQ655300 FKU655300 FAY655300 ERC655300 EHG655300 DXK655300 DNO655300 DDS655300 CTW655300 CKA655300 CAE655300 BQI655300 BGM655300 AWQ655300 AMU655300 ACY655300 TC655300 JG655300 K655301 WVS589764 WLW589764 WCA589764 VSE589764 VII589764 UYM589764 UOQ589764 UEU589764 TUY589764 TLC589764 TBG589764 SRK589764 SHO589764 RXS589764 RNW589764 REA589764 QUE589764 QKI589764 QAM589764 PQQ589764 PGU589764 OWY589764 ONC589764 ODG589764 NTK589764 NJO589764 MZS589764 MPW589764 MGA589764 LWE589764 LMI589764 LCM589764 KSQ589764 KIU589764 JYY589764 JPC589764 JFG589764 IVK589764 ILO589764 IBS589764 HRW589764 HIA589764 GYE589764 GOI589764 GEM589764 FUQ589764 FKU589764 FAY589764 ERC589764 EHG589764 DXK589764 DNO589764 DDS589764 CTW589764 CKA589764 CAE589764 BQI589764 BGM589764 AWQ589764 AMU589764 ACY589764 TC589764 JG589764 K589765 WVS524228 WLW524228 WCA524228 VSE524228 VII524228 UYM524228 UOQ524228 UEU524228 TUY524228 TLC524228 TBG524228 SRK524228 SHO524228 RXS524228 RNW524228 REA524228 QUE524228 QKI524228 QAM524228 PQQ524228 PGU524228 OWY524228 ONC524228 ODG524228 NTK524228 NJO524228 MZS524228 MPW524228 MGA524228 LWE524228 LMI524228 LCM524228 KSQ524228 KIU524228 JYY524228 JPC524228 JFG524228 IVK524228 ILO524228 IBS524228 HRW524228 HIA524228 GYE524228 GOI524228 GEM524228 FUQ524228 FKU524228 FAY524228 ERC524228 EHG524228 DXK524228 DNO524228 DDS524228 CTW524228 CKA524228 CAE524228 BQI524228 BGM524228 AWQ524228 AMU524228 ACY524228 TC524228 JG524228 K524229 WVS458692 WLW458692 WCA458692 VSE458692 VII458692 UYM458692 UOQ458692 UEU458692 TUY458692 TLC458692 TBG458692 SRK458692 SHO458692 RXS458692 RNW458692 REA458692 QUE458692 QKI458692 QAM458692 PQQ458692 PGU458692 OWY458692 ONC458692 ODG458692 NTK458692 NJO458692 MZS458692 MPW458692 MGA458692 LWE458692 LMI458692 LCM458692 KSQ458692 KIU458692 JYY458692 JPC458692 JFG458692 IVK458692 ILO458692 IBS458692 HRW458692 HIA458692 GYE458692 GOI458692 GEM458692 FUQ458692 FKU458692 FAY458692 ERC458692 EHG458692 DXK458692 DNO458692 DDS458692 CTW458692 CKA458692 CAE458692 BQI458692 BGM458692 AWQ458692 AMU458692 ACY458692 TC458692 JG458692 K458693 WVS393156 WLW393156 WCA393156 VSE393156 VII393156 UYM393156 UOQ393156 UEU393156 TUY393156 TLC393156 TBG393156 SRK393156 SHO393156 RXS393156 RNW393156 REA393156 QUE393156 QKI393156 QAM393156 PQQ393156 PGU393156 OWY393156 ONC393156 ODG393156 NTK393156 NJO393156 MZS393156 MPW393156 MGA393156 LWE393156 LMI393156 LCM393156 KSQ393156 KIU393156 JYY393156 JPC393156 JFG393156 IVK393156 ILO393156 IBS393156 HRW393156 HIA393156 GYE393156 GOI393156 GEM393156 FUQ393156 FKU393156 FAY393156 ERC393156 EHG393156 DXK393156 DNO393156 DDS393156 CTW393156 CKA393156 CAE393156 BQI393156 BGM393156 AWQ393156 AMU393156 ACY393156 TC393156 JG393156 K393157 WVS327620 WLW327620 WCA327620 VSE327620 VII327620 UYM327620 UOQ327620 UEU327620 TUY327620 TLC327620 TBG327620 SRK327620 SHO327620 RXS327620 RNW327620 REA327620 QUE327620 QKI327620 QAM327620 PQQ327620 PGU327620 OWY327620 ONC327620 ODG327620 NTK327620 NJO327620 MZS327620 MPW327620 MGA327620 LWE327620 LMI327620 LCM327620 KSQ327620 KIU327620 JYY327620 JPC327620 JFG327620 IVK327620 ILO327620 IBS327620 HRW327620 HIA327620 GYE327620 GOI327620 GEM327620 FUQ327620 FKU327620 FAY327620 ERC327620 EHG327620 DXK327620 DNO327620 DDS327620 CTW327620 CKA327620 CAE327620 BQI327620 BGM327620 AWQ327620 AMU327620 ACY327620 TC327620 JG327620 K327621 WVS262084 WLW262084 WCA262084 VSE262084 VII262084 UYM262084 UOQ262084 UEU262084 TUY262084 TLC262084 TBG262084 SRK262084 SHO262084 RXS262084 RNW262084 REA262084 QUE262084 QKI262084 QAM262084 PQQ262084 PGU262084 OWY262084 ONC262084 ODG262084 NTK262084 NJO262084 MZS262084 MPW262084 MGA262084 LWE262084 LMI262084 LCM262084 KSQ262084 KIU262084 JYY262084 JPC262084 JFG262084 IVK262084 ILO262084 IBS262084 HRW262084 HIA262084 GYE262084 GOI262084 GEM262084 FUQ262084 FKU262084 FAY262084 ERC262084 EHG262084 DXK262084 DNO262084 DDS262084 CTW262084 CKA262084 CAE262084 BQI262084 BGM262084 AWQ262084 AMU262084 ACY262084 TC262084 JG262084 K262085 WVS196548 WLW196548 WCA196548 VSE196548 VII196548 UYM196548 UOQ196548 UEU196548 TUY196548 TLC196548 TBG196548 SRK196548 SHO196548 RXS196548 RNW196548 REA196548 QUE196548 QKI196548 QAM196548 PQQ196548 PGU196548 OWY196548 ONC196548 ODG196548 NTK196548 NJO196548 MZS196548 MPW196548 MGA196548 LWE196548 LMI196548 LCM196548 KSQ196548 KIU196548 JYY196548 JPC196548 JFG196548 IVK196548 ILO196548 IBS196548 HRW196548 HIA196548 GYE196548 GOI196548 GEM196548 FUQ196548 FKU196548 FAY196548 ERC196548 EHG196548 DXK196548 DNO196548 DDS196548 CTW196548 CKA196548 CAE196548 BQI196548 BGM196548 AWQ196548 AMU196548 ACY196548 TC196548 JG196548 K196549 WVS131012 WLW131012 WCA131012 VSE131012 VII131012 UYM131012 UOQ131012 UEU131012 TUY131012 TLC131012 TBG131012 SRK131012 SHO131012 RXS131012 RNW131012 REA131012 QUE131012 QKI131012 QAM131012 PQQ131012 PGU131012 OWY131012 ONC131012 ODG131012 NTK131012 NJO131012 MZS131012 MPW131012 MGA131012 LWE131012 LMI131012 LCM131012 KSQ131012 KIU131012 JYY131012 JPC131012 JFG131012 IVK131012 ILO131012 IBS131012 HRW131012 HIA131012 GYE131012 GOI131012 GEM131012 FUQ131012 FKU131012 FAY131012 ERC131012 EHG131012 DXK131012 DNO131012 DDS131012 CTW131012 CKA131012 CAE131012 BQI131012 BGM131012 AWQ131012 AMU131012 ACY131012 TC131012 JG131012 K131013 WVS65476 WLW65476 WCA65476 VSE65476 VII65476 UYM65476 UOQ65476 UEU65476 TUY65476 TLC65476 TBG65476 SRK65476 SHO65476 RXS65476 RNW65476 REA65476 QUE65476 QKI65476 QAM65476 PQQ65476 PGU65476 OWY65476 ONC65476 ODG65476 NTK65476 NJO65476 MZS65476 MPW65476 MGA65476 LWE65476 LMI65476 LCM65476 KSQ65476 KIU65476 JYY65476 JPC65476 JFG65476 IVK65476 ILO65476 IBS65476 HRW65476 HIA65476 GYE65476 GOI65476 GEM65476 FUQ65476 FKU65476 FAY65476 ERC65476 EHG65476 DXK65476 DNO65476 DDS65476 CTW65476 CKA65476 CAE65476 BQI65476 BGM65476 AWQ65476 AMU65476 ACY65476 TC65476 JG65476 K65477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xr:uid="{BB8CA09C-ACF3-4DC5-8C42-A99901AD141A}">
      <formula1>$T$97:$T$118</formula1>
    </dataValidation>
    <dataValidation type="list" allowBlank="1" showInputMessage="1" showErrorMessage="1" sqref="K105 WVS982976 WLW982976 WCA982976 VSE982976 VII982976 UYM982976 UOQ982976 UEU982976 TUY982976 TLC982976 TBG982976 SRK982976 SHO982976 RXS982976 RNW982976 REA982976 QUE982976 QKI982976 QAM982976 PQQ982976 PGU982976 OWY982976 ONC982976 ODG982976 NTK982976 NJO982976 MZS982976 MPW982976 MGA982976 LWE982976 LMI982976 LCM982976 KSQ982976 KIU982976 JYY982976 JPC982976 JFG982976 IVK982976 ILO982976 IBS982976 HRW982976 HIA982976 GYE982976 GOI982976 GEM982976 FUQ982976 FKU982976 FAY982976 ERC982976 EHG982976 DXK982976 DNO982976 DDS982976 CTW982976 CKA982976 CAE982976 BQI982976 BGM982976 AWQ982976 AMU982976 ACY982976 TC982976 JG982976 K982977 WVS917440 WLW917440 WCA917440 VSE917440 VII917440 UYM917440 UOQ917440 UEU917440 TUY917440 TLC917440 TBG917440 SRK917440 SHO917440 RXS917440 RNW917440 REA917440 QUE917440 QKI917440 QAM917440 PQQ917440 PGU917440 OWY917440 ONC917440 ODG917440 NTK917440 NJO917440 MZS917440 MPW917440 MGA917440 LWE917440 LMI917440 LCM917440 KSQ917440 KIU917440 JYY917440 JPC917440 JFG917440 IVK917440 ILO917440 IBS917440 HRW917440 HIA917440 GYE917440 GOI917440 GEM917440 FUQ917440 FKU917440 FAY917440 ERC917440 EHG917440 DXK917440 DNO917440 DDS917440 CTW917440 CKA917440 CAE917440 BQI917440 BGM917440 AWQ917440 AMU917440 ACY917440 TC917440 JG917440 K917441 WVS851904 WLW851904 WCA851904 VSE851904 VII851904 UYM851904 UOQ851904 UEU851904 TUY851904 TLC851904 TBG851904 SRK851904 SHO851904 RXS851904 RNW851904 REA851904 QUE851904 QKI851904 QAM851904 PQQ851904 PGU851904 OWY851904 ONC851904 ODG851904 NTK851904 NJO851904 MZS851904 MPW851904 MGA851904 LWE851904 LMI851904 LCM851904 KSQ851904 KIU851904 JYY851904 JPC851904 JFG851904 IVK851904 ILO851904 IBS851904 HRW851904 HIA851904 GYE851904 GOI851904 GEM851904 FUQ851904 FKU851904 FAY851904 ERC851904 EHG851904 DXK851904 DNO851904 DDS851904 CTW851904 CKA851904 CAE851904 BQI851904 BGM851904 AWQ851904 AMU851904 ACY851904 TC851904 JG851904 K851905 WVS786368 WLW786368 WCA786368 VSE786368 VII786368 UYM786368 UOQ786368 UEU786368 TUY786368 TLC786368 TBG786368 SRK786368 SHO786368 RXS786368 RNW786368 REA786368 QUE786368 QKI786368 QAM786368 PQQ786368 PGU786368 OWY786368 ONC786368 ODG786368 NTK786368 NJO786368 MZS786368 MPW786368 MGA786368 LWE786368 LMI786368 LCM786368 KSQ786368 KIU786368 JYY786368 JPC786368 JFG786368 IVK786368 ILO786368 IBS786368 HRW786368 HIA786368 GYE786368 GOI786368 GEM786368 FUQ786368 FKU786368 FAY786368 ERC786368 EHG786368 DXK786368 DNO786368 DDS786368 CTW786368 CKA786368 CAE786368 BQI786368 BGM786368 AWQ786368 AMU786368 ACY786368 TC786368 JG786368 K786369 WVS720832 WLW720832 WCA720832 VSE720832 VII720832 UYM720832 UOQ720832 UEU720832 TUY720832 TLC720832 TBG720832 SRK720832 SHO720832 RXS720832 RNW720832 REA720832 QUE720832 QKI720832 QAM720832 PQQ720832 PGU720832 OWY720832 ONC720832 ODG720832 NTK720832 NJO720832 MZS720832 MPW720832 MGA720832 LWE720832 LMI720832 LCM720832 KSQ720832 KIU720832 JYY720832 JPC720832 JFG720832 IVK720832 ILO720832 IBS720832 HRW720832 HIA720832 GYE720832 GOI720832 GEM720832 FUQ720832 FKU720832 FAY720832 ERC720832 EHG720832 DXK720832 DNO720832 DDS720832 CTW720832 CKA720832 CAE720832 BQI720832 BGM720832 AWQ720832 AMU720832 ACY720832 TC720832 JG720832 K720833 WVS655296 WLW655296 WCA655296 VSE655296 VII655296 UYM655296 UOQ655296 UEU655296 TUY655296 TLC655296 TBG655296 SRK655296 SHO655296 RXS655296 RNW655296 REA655296 QUE655296 QKI655296 QAM655296 PQQ655296 PGU655296 OWY655296 ONC655296 ODG655296 NTK655296 NJO655296 MZS655296 MPW655296 MGA655296 LWE655296 LMI655296 LCM655296 KSQ655296 KIU655296 JYY655296 JPC655296 JFG655296 IVK655296 ILO655296 IBS655296 HRW655296 HIA655296 GYE655296 GOI655296 GEM655296 FUQ655296 FKU655296 FAY655296 ERC655296 EHG655296 DXK655296 DNO655296 DDS655296 CTW655296 CKA655296 CAE655296 BQI655296 BGM655296 AWQ655296 AMU655296 ACY655296 TC655296 JG655296 K655297 WVS589760 WLW589760 WCA589760 VSE589760 VII589760 UYM589760 UOQ589760 UEU589760 TUY589760 TLC589760 TBG589760 SRK589760 SHO589760 RXS589760 RNW589760 REA589760 QUE589760 QKI589760 QAM589760 PQQ589760 PGU589760 OWY589760 ONC589760 ODG589760 NTK589760 NJO589760 MZS589760 MPW589760 MGA589760 LWE589760 LMI589760 LCM589760 KSQ589760 KIU589760 JYY589760 JPC589760 JFG589760 IVK589760 ILO589760 IBS589760 HRW589760 HIA589760 GYE589760 GOI589760 GEM589760 FUQ589760 FKU589760 FAY589760 ERC589760 EHG589760 DXK589760 DNO589760 DDS589760 CTW589760 CKA589760 CAE589760 BQI589760 BGM589760 AWQ589760 AMU589760 ACY589760 TC589760 JG589760 K589761 WVS524224 WLW524224 WCA524224 VSE524224 VII524224 UYM524224 UOQ524224 UEU524224 TUY524224 TLC524224 TBG524224 SRK524224 SHO524224 RXS524224 RNW524224 REA524224 QUE524224 QKI524224 QAM524224 PQQ524224 PGU524224 OWY524224 ONC524224 ODG524224 NTK524224 NJO524224 MZS524224 MPW524224 MGA524224 LWE524224 LMI524224 LCM524224 KSQ524224 KIU524224 JYY524224 JPC524224 JFG524224 IVK524224 ILO524224 IBS524224 HRW524224 HIA524224 GYE524224 GOI524224 GEM524224 FUQ524224 FKU524224 FAY524224 ERC524224 EHG524224 DXK524224 DNO524224 DDS524224 CTW524224 CKA524224 CAE524224 BQI524224 BGM524224 AWQ524224 AMU524224 ACY524224 TC524224 JG524224 K524225 WVS458688 WLW458688 WCA458688 VSE458688 VII458688 UYM458688 UOQ458688 UEU458688 TUY458688 TLC458688 TBG458688 SRK458688 SHO458688 RXS458688 RNW458688 REA458688 QUE458688 QKI458688 QAM458688 PQQ458688 PGU458688 OWY458688 ONC458688 ODG458688 NTK458688 NJO458688 MZS458688 MPW458688 MGA458688 LWE458688 LMI458688 LCM458688 KSQ458688 KIU458688 JYY458688 JPC458688 JFG458688 IVK458688 ILO458688 IBS458688 HRW458688 HIA458688 GYE458688 GOI458688 GEM458688 FUQ458688 FKU458688 FAY458688 ERC458688 EHG458688 DXK458688 DNO458688 DDS458688 CTW458688 CKA458688 CAE458688 BQI458688 BGM458688 AWQ458688 AMU458688 ACY458688 TC458688 JG458688 K458689 WVS393152 WLW393152 WCA393152 VSE393152 VII393152 UYM393152 UOQ393152 UEU393152 TUY393152 TLC393152 TBG393152 SRK393152 SHO393152 RXS393152 RNW393152 REA393152 QUE393152 QKI393152 QAM393152 PQQ393152 PGU393152 OWY393152 ONC393152 ODG393152 NTK393152 NJO393152 MZS393152 MPW393152 MGA393152 LWE393152 LMI393152 LCM393152 KSQ393152 KIU393152 JYY393152 JPC393152 JFG393152 IVK393152 ILO393152 IBS393152 HRW393152 HIA393152 GYE393152 GOI393152 GEM393152 FUQ393152 FKU393152 FAY393152 ERC393152 EHG393152 DXK393152 DNO393152 DDS393152 CTW393152 CKA393152 CAE393152 BQI393152 BGM393152 AWQ393152 AMU393152 ACY393152 TC393152 JG393152 K393153 WVS327616 WLW327616 WCA327616 VSE327616 VII327616 UYM327616 UOQ327616 UEU327616 TUY327616 TLC327616 TBG327616 SRK327616 SHO327616 RXS327616 RNW327616 REA327616 QUE327616 QKI327616 QAM327616 PQQ327616 PGU327616 OWY327616 ONC327616 ODG327616 NTK327616 NJO327616 MZS327616 MPW327616 MGA327616 LWE327616 LMI327616 LCM327616 KSQ327616 KIU327616 JYY327616 JPC327616 JFG327616 IVK327616 ILO327616 IBS327616 HRW327616 HIA327616 GYE327616 GOI327616 GEM327616 FUQ327616 FKU327616 FAY327616 ERC327616 EHG327616 DXK327616 DNO327616 DDS327616 CTW327616 CKA327616 CAE327616 BQI327616 BGM327616 AWQ327616 AMU327616 ACY327616 TC327616 JG327616 K327617 WVS262080 WLW262080 WCA262080 VSE262080 VII262080 UYM262080 UOQ262080 UEU262080 TUY262080 TLC262080 TBG262080 SRK262080 SHO262080 RXS262080 RNW262080 REA262080 QUE262080 QKI262080 QAM262080 PQQ262080 PGU262080 OWY262080 ONC262080 ODG262080 NTK262080 NJO262080 MZS262080 MPW262080 MGA262080 LWE262080 LMI262080 LCM262080 KSQ262080 KIU262080 JYY262080 JPC262080 JFG262080 IVK262080 ILO262080 IBS262080 HRW262080 HIA262080 GYE262080 GOI262080 GEM262080 FUQ262080 FKU262080 FAY262080 ERC262080 EHG262080 DXK262080 DNO262080 DDS262080 CTW262080 CKA262080 CAE262080 BQI262080 BGM262080 AWQ262080 AMU262080 ACY262080 TC262080 JG262080 K262081 WVS196544 WLW196544 WCA196544 VSE196544 VII196544 UYM196544 UOQ196544 UEU196544 TUY196544 TLC196544 TBG196544 SRK196544 SHO196544 RXS196544 RNW196544 REA196544 QUE196544 QKI196544 QAM196544 PQQ196544 PGU196544 OWY196544 ONC196544 ODG196544 NTK196544 NJO196544 MZS196544 MPW196544 MGA196544 LWE196544 LMI196544 LCM196544 KSQ196544 KIU196544 JYY196544 JPC196544 JFG196544 IVK196544 ILO196544 IBS196544 HRW196544 HIA196544 GYE196544 GOI196544 GEM196544 FUQ196544 FKU196544 FAY196544 ERC196544 EHG196544 DXK196544 DNO196544 DDS196544 CTW196544 CKA196544 CAE196544 BQI196544 BGM196544 AWQ196544 AMU196544 ACY196544 TC196544 JG196544 K196545 WVS131008 WLW131008 WCA131008 VSE131008 VII131008 UYM131008 UOQ131008 UEU131008 TUY131008 TLC131008 TBG131008 SRK131008 SHO131008 RXS131008 RNW131008 REA131008 QUE131008 QKI131008 QAM131008 PQQ131008 PGU131008 OWY131008 ONC131008 ODG131008 NTK131008 NJO131008 MZS131008 MPW131008 MGA131008 LWE131008 LMI131008 LCM131008 KSQ131008 KIU131008 JYY131008 JPC131008 JFG131008 IVK131008 ILO131008 IBS131008 HRW131008 HIA131008 GYE131008 GOI131008 GEM131008 FUQ131008 FKU131008 FAY131008 ERC131008 EHG131008 DXK131008 DNO131008 DDS131008 CTW131008 CKA131008 CAE131008 BQI131008 BGM131008 AWQ131008 AMU131008 ACY131008 TC131008 JG131008 K131009 WVS65472 WLW65472 WCA65472 VSE65472 VII65472 UYM65472 UOQ65472 UEU65472 TUY65472 TLC65472 TBG65472 SRK65472 SHO65472 RXS65472 RNW65472 REA65472 QUE65472 QKI65472 QAM65472 PQQ65472 PGU65472 OWY65472 ONC65472 ODG65472 NTK65472 NJO65472 MZS65472 MPW65472 MGA65472 LWE65472 LMI65472 LCM65472 KSQ65472 KIU65472 JYY65472 JPC65472 JFG65472 IVK65472 ILO65472 IBS65472 HRW65472 HIA65472 GYE65472 GOI65472 GEM65472 FUQ65472 FKU65472 FAY65472 ERC65472 EHG65472 DXK65472 DNO65472 DDS65472 CTW65472 CKA65472 CAE65472 BQI65472 BGM65472 AWQ65472 AMU65472 ACY65472 TC65472 JG65472 K65473 WVS12 WLW12 WCA12 VSE12 VII12 UYM12 UOQ12 UEU12 TUY12 TLC12 TBG12 SRK12 SHO12 RXS12 RNW12 REA12 QUE12 QKI12 QAM12 PQQ12 PGU12 OWY12 ONC12 ODG12 NTK12 NJO12 MZS12 MPW12 MGA12 LWE12 LMI12 LCM12 KSQ12 KIU12 JYY12 JPC12 JFG12 IVK12 ILO12 IBS12 HRW12 HIA12 GYE12 GOI12 GEM12 FUQ12 FKU12 FAY12 ERC12 EHG12 DXK12 DNO12 DDS12 CTW12 CKA12 CAE12 BQI12 BGM12 AWQ12 AMU12 ACY12 TC12 JG12" xr:uid="{E103BBE1-5D6D-4891-AEF5-EBA0B01BD30F}">
      <formula1>$R$97:$R$118</formula1>
    </dataValidation>
    <dataValidation type="list" allowBlank="1" showInputMessage="1" showErrorMessage="1" sqref="K97 WVS982968 WLW982968 WCA982968 VSE982968 VII982968 UYM982968 UOQ982968 UEU982968 TUY982968 TLC982968 TBG982968 SRK982968 SHO982968 RXS982968 RNW982968 REA982968 QUE982968 QKI982968 QAM982968 PQQ982968 PGU982968 OWY982968 ONC982968 ODG982968 NTK982968 NJO982968 MZS982968 MPW982968 MGA982968 LWE982968 LMI982968 LCM982968 KSQ982968 KIU982968 JYY982968 JPC982968 JFG982968 IVK982968 ILO982968 IBS982968 HRW982968 HIA982968 GYE982968 GOI982968 GEM982968 FUQ982968 FKU982968 FAY982968 ERC982968 EHG982968 DXK982968 DNO982968 DDS982968 CTW982968 CKA982968 CAE982968 BQI982968 BGM982968 AWQ982968 AMU982968 ACY982968 TC982968 JG982968 K982969 WVS917432 WLW917432 WCA917432 VSE917432 VII917432 UYM917432 UOQ917432 UEU917432 TUY917432 TLC917432 TBG917432 SRK917432 SHO917432 RXS917432 RNW917432 REA917432 QUE917432 QKI917432 QAM917432 PQQ917432 PGU917432 OWY917432 ONC917432 ODG917432 NTK917432 NJO917432 MZS917432 MPW917432 MGA917432 LWE917432 LMI917432 LCM917432 KSQ917432 KIU917432 JYY917432 JPC917432 JFG917432 IVK917432 ILO917432 IBS917432 HRW917432 HIA917432 GYE917432 GOI917432 GEM917432 FUQ917432 FKU917432 FAY917432 ERC917432 EHG917432 DXK917432 DNO917432 DDS917432 CTW917432 CKA917432 CAE917432 BQI917432 BGM917432 AWQ917432 AMU917432 ACY917432 TC917432 JG917432 K917433 WVS851896 WLW851896 WCA851896 VSE851896 VII851896 UYM851896 UOQ851896 UEU851896 TUY851896 TLC851896 TBG851896 SRK851896 SHO851896 RXS851896 RNW851896 REA851896 QUE851896 QKI851896 QAM851896 PQQ851896 PGU851896 OWY851896 ONC851896 ODG851896 NTK851896 NJO851896 MZS851896 MPW851896 MGA851896 LWE851896 LMI851896 LCM851896 KSQ851896 KIU851896 JYY851896 JPC851896 JFG851896 IVK851896 ILO851896 IBS851896 HRW851896 HIA851896 GYE851896 GOI851896 GEM851896 FUQ851896 FKU851896 FAY851896 ERC851896 EHG851896 DXK851896 DNO851896 DDS851896 CTW851896 CKA851896 CAE851896 BQI851896 BGM851896 AWQ851896 AMU851896 ACY851896 TC851896 JG851896 K851897 WVS786360 WLW786360 WCA786360 VSE786360 VII786360 UYM786360 UOQ786360 UEU786360 TUY786360 TLC786360 TBG786360 SRK786360 SHO786360 RXS786360 RNW786360 REA786360 QUE786360 QKI786360 QAM786360 PQQ786360 PGU786360 OWY786360 ONC786360 ODG786360 NTK786360 NJO786360 MZS786360 MPW786360 MGA786360 LWE786360 LMI786360 LCM786360 KSQ786360 KIU786360 JYY786360 JPC786360 JFG786360 IVK786360 ILO786360 IBS786360 HRW786360 HIA786360 GYE786360 GOI786360 GEM786360 FUQ786360 FKU786360 FAY786360 ERC786360 EHG786360 DXK786360 DNO786360 DDS786360 CTW786360 CKA786360 CAE786360 BQI786360 BGM786360 AWQ786360 AMU786360 ACY786360 TC786360 JG786360 K786361 WVS720824 WLW720824 WCA720824 VSE720824 VII720824 UYM720824 UOQ720824 UEU720824 TUY720824 TLC720824 TBG720824 SRK720824 SHO720824 RXS720824 RNW720824 REA720824 QUE720824 QKI720824 QAM720824 PQQ720824 PGU720824 OWY720824 ONC720824 ODG720824 NTK720824 NJO720824 MZS720824 MPW720824 MGA720824 LWE720824 LMI720824 LCM720824 KSQ720824 KIU720824 JYY720824 JPC720824 JFG720824 IVK720824 ILO720824 IBS720824 HRW720824 HIA720824 GYE720824 GOI720824 GEM720824 FUQ720824 FKU720824 FAY720824 ERC720824 EHG720824 DXK720824 DNO720824 DDS720824 CTW720824 CKA720824 CAE720824 BQI720824 BGM720824 AWQ720824 AMU720824 ACY720824 TC720824 JG720824 K720825 WVS655288 WLW655288 WCA655288 VSE655288 VII655288 UYM655288 UOQ655288 UEU655288 TUY655288 TLC655288 TBG655288 SRK655288 SHO655288 RXS655288 RNW655288 REA655288 QUE655288 QKI655288 QAM655288 PQQ655288 PGU655288 OWY655288 ONC655288 ODG655288 NTK655288 NJO655288 MZS655288 MPW655288 MGA655288 LWE655288 LMI655288 LCM655288 KSQ655288 KIU655288 JYY655288 JPC655288 JFG655288 IVK655288 ILO655288 IBS655288 HRW655288 HIA655288 GYE655288 GOI655288 GEM655288 FUQ655288 FKU655288 FAY655288 ERC655288 EHG655288 DXK655288 DNO655288 DDS655288 CTW655288 CKA655288 CAE655288 BQI655288 BGM655288 AWQ655288 AMU655288 ACY655288 TC655288 JG655288 K655289 WVS589752 WLW589752 WCA589752 VSE589752 VII589752 UYM589752 UOQ589752 UEU589752 TUY589752 TLC589752 TBG589752 SRK589752 SHO589752 RXS589752 RNW589752 REA589752 QUE589752 QKI589752 QAM589752 PQQ589752 PGU589752 OWY589752 ONC589752 ODG589752 NTK589752 NJO589752 MZS589752 MPW589752 MGA589752 LWE589752 LMI589752 LCM589752 KSQ589752 KIU589752 JYY589752 JPC589752 JFG589752 IVK589752 ILO589752 IBS589752 HRW589752 HIA589752 GYE589752 GOI589752 GEM589752 FUQ589752 FKU589752 FAY589752 ERC589752 EHG589752 DXK589752 DNO589752 DDS589752 CTW589752 CKA589752 CAE589752 BQI589752 BGM589752 AWQ589752 AMU589752 ACY589752 TC589752 JG589752 K589753 WVS524216 WLW524216 WCA524216 VSE524216 VII524216 UYM524216 UOQ524216 UEU524216 TUY524216 TLC524216 TBG524216 SRK524216 SHO524216 RXS524216 RNW524216 REA524216 QUE524216 QKI524216 QAM524216 PQQ524216 PGU524216 OWY524216 ONC524216 ODG524216 NTK524216 NJO524216 MZS524216 MPW524216 MGA524216 LWE524216 LMI524216 LCM524216 KSQ524216 KIU524216 JYY524216 JPC524216 JFG524216 IVK524216 ILO524216 IBS524216 HRW524216 HIA524216 GYE524216 GOI524216 GEM524216 FUQ524216 FKU524216 FAY524216 ERC524216 EHG524216 DXK524216 DNO524216 DDS524216 CTW524216 CKA524216 CAE524216 BQI524216 BGM524216 AWQ524216 AMU524216 ACY524216 TC524216 JG524216 K524217 WVS458680 WLW458680 WCA458680 VSE458680 VII458680 UYM458680 UOQ458680 UEU458680 TUY458680 TLC458680 TBG458680 SRK458680 SHO458680 RXS458680 RNW458680 REA458680 QUE458680 QKI458680 QAM458680 PQQ458680 PGU458680 OWY458680 ONC458680 ODG458680 NTK458680 NJO458680 MZS458680 MPW458680 MGA458680 LWE458680 LMI458680 LCM458680 KSQ458680 KIU458680 JYY458680 JPC458680 JFG458680 IVK458680 ILO458680 IBS458680 HRW458680 HIA458680 GYE458680 GOI458680 GEM458680 FUQ458680 FKU458680 FAY458680 ERC458680 EHG458680 DXK458680 DNO458680 DDS458680 CTW458680 CKA458680 CAE458680 BQI458680 BGM458680 AWQ458680 AMU458680 ACY458680 TC458680 JG458680 K458681 WVS393144 WLW393144 WCA393144 VSE393144 VII393144 UYM393144 UOQ393144 UEU393144 TUY393144 TLC393144 TBG393144 SRK393144 SHO393144 RXS393144 RNW393144 REA393144 QUE393144 QKI393144 QAM393144 PQQ393144 PGU393144 OWY393144 ONC393144 ODG393144 NTK393144 NJO393144 MZS393144 MPW393144 MGA393144 LWE393144 LMI393144 LCM393144 KSQ393144 KIU393144 JYY393144 JPC393144 JFG393144 IVK393144 ILO393144 IBS393144 HRW393144 HIA393144 GYE393144 GOI393144 GEM393144 FUQ393144 FKU393144 FAY393144 ERC393144 EHG393144 DXK393144 DNO393144 DDS393144 CTW393144 CKA393144 CAE393144 BQI393144 BGM393144 AWQ393144 AMU393144 ACY393144 TC393144 JG393144 K393145 WVS327608 WLW327608 WCA327608 VSE327608 VII327608 UYM327608 UOQ327608 UEU327608 TUY327608 TLC327608 TBG327608 SRK327608 SHO327608 RXS327608 RNW327608 REA327608 QUE327608 QKI327608 QAM327608 PQQ327608 PGU327608 OWY327608 ONC327608 ODG327608 NTK327608 NJO327608 MZS327608 MPW327608 MGA327608 LWE327608 LMI327608 LCM327608 KSQ327608 KIU327608 JYY327608 JPC327608 JFG327608 IVK327608 ILO327608 IBS327608 HRW327608 HIA327608 GYE327608 GOI327608 GEM327608 FUQ327608 FKU327608 FAY327608 ERC327608 EHG327608 DXK327608 DNO327608 DDS327608 CTW327608 CKA327608 CAE327608 BQI327608 BGM327608 AWQ327608 AMU327608 ACY327608 TC327608 JG327608 K327609 WVS262072 WLW262072 WCA262072 VSE262072 VII262072 UYM262072 UOQ262072 UEU262072 TUY262072 TLC262072 TBG262072 SRK262072 SHO262072 RXS262072 RNW262072 REA262072 QUE262072 QKI262072 QAM262072 PQQ262072 PGU262072 OWY262072 ONC262072 ODG262072 NTK262072 NJO262072 MZS262072 MPW262072 MGA262072 LWE262072 LMI262072 LCM262072 KSQ262072 KIU262072 JYY262072 JPC262072 JFG262072 IVK262072 ILO262072 IBS262072 HRW262072 HIA262072 GYE262072 GOI262072 GEM262072 FUQ262072 FKU262072 FAY262072 ERC262072 EHG262072 DXK262072 DNO262072 DDS262072 CTW262072 CKA262072 CAE262072 BQI262072 BGM262072 AWQ262072 AMU262072 ACY262072 TC262072 JG262072 K262073 WVS196536 WLW196536 WCA196536 VSE196536 VII196536 UYM196536 UOQ196536 UEU196536 TUY196536 TLC196536 TBG196536 SRK196536 SHO196536 RXS196536 RNW196536 REA196536 QUE196536 QKI196536 QAM196536 PQQ196536 PGU196536 OWY196536 ONC196536 ODG196536 NTK196536 NJO196536 MZS196536 MPW196536 MGA196536 LWE196536 LMI196536 LCM196536 KSQ196536 KIU196536 JYY196536 JPC196536 JFG196536 IVK196536 ILO196536 IBS196536 HRW196536 HIA196536 GYE196536 GOI196536 GEM196536 FUQ196536 FKU196536 FAY196536 ERC196536 EHG196536 DXK196536 DNO196536 DDS196536 CTW196536 CKA196536 CAE196536 BQI196536 BGM196536 AWQ196536 AMU196536 ACY196536 TC196536 JG196536 K196537 WVS131000 WLW131000 WCA131000 VSE131000 VII131000 UYM131000 UOQ131000 UEU131000 TUY131000 TLC131000 TBG131000 SRK131000 SHO131000 RXS131000 RNW131000 REA131000 QUE131000 QKI131000 QAM131000 PQQ131000 PGU131000 OWY131000 ONC131000 ODG131000 NTK131000 NJO131000 MZS131000 MPW131000 MGA131000 LWE131000 LMI131000 LCM131000 KSQ131000 KIU131000 JYY131000 JPC131000 JFG131000 IVK131000 ILO131000 IBS131000 HRW131000 HIA131000 GYE131000 GOI131000 GEM131000 FUQ131000 FKU131000 FAY131000 ERC131000 EHG131000 DXK131000 DNO131000 DDS131000 CTW131000 CKA131000 CAE131000 BQI131000 BGM131000 AWQ131000 AMU131000 ACY131000 TC131000 JG131000 K131001 WVS65464 WLW65464 WCA65464 VSE65464 VII65464 UYM65464 UOQ65464 UEU65464 TUY65464 TLC65464 TBG65464 SRK65464 SHO65464 RXS65464 RNW65464 REA65464 QUE65464 QKI65464 QAM65464 PQQ65464 PGU65464 OWY65464 ONC65464 ODG65464 NTK65464 NJO65464 MZS65464 MPW65464 MGA65464 LWE65464 LMI65464 LCM65464 KSQ65464 KIU65464 JYY65464 JPC65464 JFG65464 IVK65464 ILO65464 IBS65464 HRW65464 HIA65464 GYE65464 GOI65464 GEM65464 FUQ65464 FKU65464 FAY65464 ERC65464 EHG65464 DXK65464 DNO65464 DDS65464 CTW65464 CKA65464 CAE65464 BQI65464 BGM65464 AWQ65464 AMU65464 ACY65464 TC65464 JG65464 K65465" xr:uid="{B20BB796-621D-4CD7-B1F8-9DC5D42C996C}">
      <formula1>$N$96:$P$96</formula1>
    </dataValidation>
    <dataValidation type="list" allowBlank="1" showInputMessage="1" showErrorMessage="1" sqref="K98 WVS982969 WLW982969 WCA982969 VSE982969 VII982969 UYM982969 UOQ982969 UEU982969 TUY982969 TLC982969 TBG982969 SRK982969 SHO982969 RXS982969 RNW982969 REA982969 QUE982969 QKI982969 QAM982969 PQQ982969 PGU982969 OWY982969 ONC982969 ODG982969 NTK982969 NJO982969 MZS982969 MPW982969 MGA982969 LWE982969 LMI982969 LCM982969 KSQ982969 KIU982969 JYY982969 JPC982969 JFG982969 IVK982969 ILO982969 IBS982969 HRW982969 HIA982969 GYE982969 GOI982969 GEM982969 FUQ982969 FKU982969 FAY982969 ERC982969 EHG982969 DXK982969 DNO982969 DDS982969 CTW982969 CKA982969 CAE982969 BQI982969 BGM982969 AWQ982969 AMU982969 ACY982969 TC982969 JG982969 K982970 WVS917433 WLW917433 WCA917433 VSE917433 VII917433 UYM917433 UOQ917433 UEU917433 TUY917433 TLC917433 TBG917433 SRK917433 SHO917433 RXS917433 RNW917433 REA917433 QUE917433 QKI917433 QAM917433 PQQ917433 PGU917433 OWY917433 ONC917433 ODG917433 NTK917433 NJO917433 MZS917433 MPW917433 MGA917433 LWE917433 LMI917433 LCM917433 KSQ917433 KIU917433 JYY917433 JPC917433 JFG917433 IVK917433 ILO917433 IBS917433 HRW917433 HIA917433 GYE917433 GOI917433 GEM917433 FUQ917433 FKU917433 FAY917433 ERC917433 EHG917433 DXK917433 DNO917433 DDS917433 CTW917433 CKA917433 CAE917433 BQI917433 BGM917433 AWQ917433 AMU917433 ACY917433 TC917433 JG917433 K917434 WVS851897 WLW851897 WCA851897 VSE851897 VII851897 UYM851897 UOQ851897 UEU851897 TUY851897 TLC851897 TBG851897 SRK851897 SHO851897 RXS851897 RNW851897 REA851897 QUE851897 QKI851897 QAM851897 PQQ851897 PGU851897 OWY851897 ONC851897 ODG851897 NTK851897 NJO851897 MZS851897 MPW851897 MGA851897 LWE851897 LMI851897 LCM851897 KSQ851897 KIU851897 JYY851897 JPC851897 JFG851897 IVK851897 ILO851897 IBS851897 HRW851897 HIA851897 GYE851897 GOI851897 GEM851897 FUQ851897 FKU851897 FAY851897 ERC851897 EHG851897 DXK851897 DNO851897 DDS851897 CTW851897 CKA851897 CAE851897 BQI851897 BGM851897 AWQ851897 AMU851897 ACY851897 TC851897 JG851897 K851898 WVS786361 WLW786361 WCA786361 VSE786361 VII786361 UYM786361 UOQ786361 UEU786361 TUY786361 TLC786361 TBG786361 SRK786361 SHO786361 RXS786361 RNW786361 REA786361 QUE786361 QKI786361 QAM786361 PQQ786361 PGU786361 OWY786361 ONC786361 ODG786361 NTK786361 NJO786361 MZS786361 MPW786361 MGA786361 LWE786361 LMI786361 LCM786361 KSQ786361 KIU786361 JYY786361 JPC786361 JFG786361 IVK786361 ILO786361 IBS786361 HRW786361 HIA786361 GYE786361 GOI786361 GEM786361 FUQ786361 FKU786361 FAY786361 ERC786361 EHG786361 DXK786361 DNO786361 DDS786361 CTW786361 CKA786361 CAE786361 BQI786361 BGM786361 AWQ786361 AMU786361 ACY786361 TC786361 JG786361 K786362 WVS720825 WLW720825 WCA720825 VSE720825 VII720825 UYM720825 UOQ720825 UEU720825 TUY720825 TLC720825 TBG720825 SRK720825 SHO720825 RXS720825 RNW720825 REA720825 QUE720825 QKI720825 QAM720825 PQQ720825 PGU720825 OWY720825 ONC720825 ODG720825 NTK720825 NJO720825 MZS720825 MPW720825 MGA720825 LWE720825 LMI720825 LCM720825 KSQ720825 KIU720825 JYY720825 JPC720825 JFG720825 IVK720825 ILO720825 IBS720825 HRW720825 HIA720825 GYE720825 GOI720825 GEM720825 FUQ720825 FKU720825 FAY720825 ERC720825 EHG720825 DXK720825 DNO720825 DDS720825 CTW720825 CKA720825 CAE720825 BQI720825 BGM720825 AWQ720825 AMU720825 ACY720825 TC720825 JG720825 K720826 WVS655289 WLW655289 WCA655289 VSE655289 VII655289 UYM655289 UOQ655289 UEU655289 TUY655289 TLC655289 TBG655289 SRK655289 SHO655289 RXS655289 RNW655289 REA655289 QUE655289 QKI655289 QAM655289 PQQ655289 PGU655289 OWY655289 ONC655289 ODG655289 NTK655289 NJO655289 MZS655289 MPW655289 MGA655289 LWE655289 LMI655289 LCM655289 KSQ655289 KIU655289 JYY655289 JPC655289 JFG655289 IVK655289 ILO655289 IBS655289 HRW655289 HIA655289 GYE655289 GOI655289 GEM655289 FUQ655289 FKU655289 FAY655289 ERC655289 EHG655289 DXK655289 DNO655289 DDS655289 CTW655289 CKA655289 CAE655289 BQI655289 BGM655289 AWQ655289 AMU655289 ACY655289 TC655289 JG655289 K655290 WVS589753 WLW589753 WCA589753 VSE589753 VII589753 UYM589753 UOQ589753 UEU589753 TUY589753 TLC589753 TBG589753 SRK589753 SHO589753 RXS589753 RNW589753 REA589753 QUE589753 QKI589753 QAM589753 PQQ589753 PGU589753 OWY589753 ONC589753 ODG589753 NTK589753 NJO589753 MZS589753 MPW589753 MGA589753 LWE589753 LMI589753 LCM589753 KSQ589753 KIU589753 JYY589753 JPC589753 JFG589753 IVK589753 ILO589753 IBS589753 HRW589753 HIA589753 GYE589753 GOI589753 GEM589753 FUQ589753 FKU589753 FAY589753 ERC589753 EHG589753 DXK589753 DNO589753 DDS589753 CTW589753 CKA589753 CAE589753 BQI589753 BGM589753 AWQ589753 AMU589753 ACY589753 TC589753 JG589753 K589754 WVS524217 WLW524217 WCA524217 VSE524217 VII524217 UYM524217 UOQ524217 UEU524217 TUY524217 TLC524217 TBG524217 SRK524217 SHO524217 RXS524217 RNW524217 REA524217 QUE524217 QKI524217 QAM524217 PQQ524217 PGU524217 OWY524217 ONC524217 ODG524217 NTK524217 NJO524217 MZS524217 MPW524217 MGA524217 LWE524217 LMI524217 LCM524217 KSQ524217 KIU524217 JYY524217 JPC524217 JFG524217 IVK524217 ILO524217 IBS524217 HRW524217 HIA524217 GYE524217 GOI524217 GEM524217 FUQ524217 FKU524217 FAY524217 ERC524217 EHG524217 DXK524217 DNO524217 DDS524217 CTW524217 CKA524217 CAE524217 BQI524217 BGM524217 AWQ524217 AMU524217 ACY524217 TC524217 JG524217 K524218 WVS458681 WLW458681 WCA458681 VSE458681 VII458681 UYM458681 UOQ458681 UEU458681 TUY458681 TLC458681 TBG458681 SRK458681 SHO458681 RXS458681 RNW458681 REA458681 QUE458681 QKI458681 QAM458681 PQQ458681 PGU458681 OWY458681 ONC458681 ODG458681 NTK458681 NJO458681 MZS458681 MPW458681 MGA458681 LWE458681 LMI458681 LCM458681 KSQ458681 KIU458681 JYY458681 JPC458681 JFG458681 IVK458681 ILO458681 IBS458681 HRW458681 HIA458681 GYE458681 GOI458681 GEM458681 FUQ458681 FKU458681 FAY458681 ERC458681 EHG458681 DXK458681 DNO458681 DDS458681 CTW458681 CKA458681 CAE458681 BQI458681 BGM458681 AWQ458681 AMU458681 ACY458681 TC458681 JG458681 K458682 WVS393145 WLW393145 WCA393145 VSE393145 VII393145 UYM393145 UOQ393145 UEU393145 TUY393145 TLC393145 TBG393145 SRK393145 SHO393145 RXS393145 RNW393145 REA393145 QUE393145 QKI393145 QAM393145 PQQ393145 PGU393145 OWY393145 ONC393145 ODG393145 NTK393145 NJO393145 MZS393145 MPW393145 MGA393145 LWE393145 LMI393145 LCM393145 KSQ393145 KIU393145 JYY393145 JPC393145 JFG393145 IVK393145 ILO393145 IBS393145 HRW393145 HIA393145 GYE393145 GOI393145 GEM393145 FUQ393145 FKU393145 FAY393145 ERC393145 EHG393145 DXK393145 DNO393145 DDS393145 CTW393145 CKA393145 CAE393145 BQI393145 BGM393145 AWQ393145 AMU393145 ACY393145 TC393145 JG393145 K393146 WVS327609 WLW327609 WCA327609 VSE327609 VII327609 UYM327609 UOQ327609 UEU327609 TUY327609 TLC327609 TBG327609 SRK327609 SHO327609 RXS327609 RNW327609 REA327609 QUE327609 QKI327609 QAM327609 PQQ327609 PGU327609 OWY327609 ONC327609 ODG327609 NTK327609 NJO327609 MZS327609 MPW327609 MGA327609 LWE327609 LMI327609 LCM327609 KSQ327609 KIU327609 JYY327609 JPC327609 JFG327609 IVK327609 ILO327609 IBS327609 HRW327609 HIA327609 GYE327609 GOI327609 GEM327609 FUQ327609 FKU327609 FAY327609 ERC327609 EHG327609 DXK327609 DNO327609 DDS327609 CTW327609 CKA327609 CAE327609 BQI327609 BGM327609 AWQ327609 AMU327609 ACY327609 TC327609 JG327609 K327610 WVS262073 WLW262073 WCA262073 VSE262073 VII262073 UYM262073 UOQ262073 UEU262073 TUY262073 TLC262073 TBG262073 SRK262073 SHO262073 RXS262073 RNW262073 REA262073 QUE262073 QKI262073 QAM262073 PQQ262073 PGU262073 OWY262073 ONC262073 ODG262073 NTK262073 NJO262073 MZS262073 MPW262073 MGA262073 LWE262073 LMI262073 LCM262073 KSQ262073 KIU262073 JYY262073 JPC262073 JFG262073 IVK262073 ILO262073 IBS262073 HRW262073 HIA262073 GYE262073 GOI262073 GEM262073 FUQ262073 FKU262073 FAY262073 ERC262073 EHG262073 DXK262073 DNO262073 DDS262073 CTW262073 CKA262073 CAE262073 BQI262073 BGM262073 AWQ262073 AMU262073 ACY262073 TC262073 JG262073 K262074 WVS196537 WLW196537 WCA196537 VSE196537 VII196537 UYM196537 UOQ196537 UEU196537 TUY196537 TLC196537 TBG196537 SRK196537 SHO196537 RXS196537 RNW196537 REA196537 QUE196537 QKI196537 QAM196537 PQQ196537 PGU196537 OWY196537 ONC196537 ODG196537 NTK196537 NJO196537 MZS196537 MPW196537 MGA196537 LWE196537 LMI196537 LCM196537 KSQ196537 KIU196537 JYY196537 JPC196537 JFG196537 IVK196537 ILO196537 IBS196537 HRW196537 HIA196537 GYE196537 GOI196537 GEM196537 FUQ196537 FKU196537 FAY196537 ERC196537 EHG196537 DXK196537 DNO196537 DDS196537 CTW196537 CKA196537 CAE196537 BQI196537 BGM196537 AWQ196537 AMU196537 ACY196537 TC196537 JG196537 K196538 WVS131001 WLW131001 WCA131001 VSE131001 VII131001 UYM131001 UOQ131001 UEU131001 TUY131001 TLC131001 TBG131001 SRK131001 SHO131001 RXS131001 RNW131001 REA131001 QUE131001 QKI131001 QAM131001 PQQ131001 PGU131001 OWY131001 ONC131001 ODG131001 NTK131001 NJO131001 MZS131001 MPW131001 MGA131001 LWE131001 LMI131001 LCM131001 KSQ131001 KIU131001 JYY131001 JPC131001 JFG131001 IVK131001 ILO131001 IBS131001 HRW131001 HIA131001 GYE131001 GOI131001 GEM131001 FUQ131001 FKU131001 FAY131001 ERC131001 EHG131001 DXK131001 DNO131001 DDS131001 CTW131001 CKA131001 CAE131001 BQI131001 BGM131001 AWQ131001 AMU131001 ACY131001 TC131001 JG131001 K131002 WVS65465 WLW65465 WCA65465 VSE65465 VII65465 UYM65465 UOQ65465 UEU65465 TUY65465 TLC65465 TBG65465 SRK65465 SHO65465 RXS65465 RNW65465 REA65465 QUE65465 QKI65465 QAM65465 PQQ65465 PGU65465 OWY65465 ONC65465 ODG65465 NTK65465 NJO65465 MZS65465 MPW65465 MGA65465 LWE65465 LMI65465 LCM65465 KSQ65465 KIU65465 JYY65465 JPC65465 JFG65465 IVK65465 ILO65465 IBS65465 HRW65465 HIA65465 GYE65465 GOI65465 GEM65465 FUQ65465 FKU65465 FAY65465 ERC65465 EHG65465 DXK65465 DNO65465 DDS65465 CTW65465 CKA65465 CAE65465 BQI65465 BGM65465 AWQ65465 AMU65465 ACY65465 TC65465 JG65465 K65466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xr:uid="{EC21100B-6B31-40CF-8836-B332F2287560}">
      <formula1>$M$98:$M$109</formula1>
    </dataValidation>
    <dataValidation type="list" allowBlank="1" showInputMessage="1" showErrorMessage="1" sqref="K106 WVS982977 WLW982977 WCA982977 VSE982977 VII982977 UYM982977 UOQ982977 UEU982977 TUY982977 TLC982977 TBG982977 SRK982977 SHO982977 RXS982977 RNW982977 REA982977 QUE982977 QKI982977 QAM982977 PQQ982977 PGU982977 OWY982977 ONC982977 ODG982977 NTK982977 NJO982977 MZS982977 MPW982977 MGA982977 LWE982977 LMI982977 LCM982977 KSQ982977 KIU982977 JYY982977 JPC982977 JFG982977 IVK982977 ILO982977 IBS982977 HRW982977 HIA982977 GYE982977 GOI982977 GEM982977 FUQ982977 FKU982977 FAY982977 ERC982977 EHG982977 DXK982977 DNO982977 DDS982977 CTW982977 CKA982977 CAE982977 BQI982977 BGM982977 AWQ982977 AMU982977 ACY982977 TC982977 JG982977 K982978 WVS917441 WLW917441 WCA917441 VSE917441 VII917441 UYM917441 UOQ917441 UEU917441 TUY917441 TLC917441 TBG917441 SRK917441 SHO917441 RXS917441 RNW917441 REA917441 QUE917441 QKI917441 QAM917441 PQQ917441 PGU917441 OWY917441 ONC917441 ODG917441 NTK917441 NJO917441 MZS917441 MPW917441 MGA917441 LWE917441 LMI917441 LCM917441 KSQ917441 KIU917441 JYY917441 JPC917441 JFG917441 IVK917441 ILO917441 IBS917441 HRW917441 HIA917441 GYE917441 GOI917441 GEM917441 FUQ917441 FKU917441 FAY917441 ERC917441 EHG917441 DXK917441 DNO917441 DDS917441 CTW917441 CKA917441 CAE917441 BQI917441 BGM917441 AWQ917441 AMU917441 ACY917441 TC917441 JG917441 K917442 WVS851905 WLW851905 WCA851905 VSE851905 VII851905 UYM851905 UOQ851905 UEU851905 TUY851905 TLC851905 TBG851905 SRK851905 SHO851905 RXS851905 RNW851905 REA851905 QUE851905 QKI851905 QAM851905 PQQ851905 PGU851905 OWY851905 ONC851905 ODG851905 NTK851905 NJO851905 MZS851905 MPW851905 MGA851905 LWE851905 LMI851905 LCM851905 KSQ851905 KIU851905 JYY851905 JPC851905 JFG851905 IVK851905 ILO851905 IBS851905 HRW851905 HIA851905 GYE851905 GOI851905 GEM851905 FUQ851905 FKU851905 FAY851905 ERC851905 EHG851905 DXK851905 DNO851905 DDS851905 CTW851905 CKA851905 CAE851905 BQI851905 BGM851905 AWQ851905 AMU851905 ACY851905 TC851905 JG851905 K851906 WVS786369 WLW786369 WCA786369 VSE786369 VII786369 UYM786369 UOQ786369 UEU786369 TUY786369 TLC786369 TBG786369 SRK786369 SHO786369 RXS786369 RNW786369 REA786369 QUE786369 QKI786369 QAM786369 PQQ786369 PGU786369 OWY786369 ONC786369 ODG786369 NTK786369 NJO786369 MZS786369 MPW786369 MGA786369 LWE786369 LMI786369 LCM786369 KSQ786369 KIU786369 JYY786369 JPC786369 JFG786369 IVK786369 ILO786369 IBS786369 HRW786369 HIA786369 GYE786369 GOI786369 GEM786369 FUQ786369 FKU786369 FAY786369 ERC786369 EHG786369 DXK786369 DNO786369 DDS786369 CTW786369 CKA786369 CAE786369 BQI786369 BGM786369 AWQ786369 AMU786369 ACY786369 TC786369 JG786369 K786370 WVS720833 WLW720833 WCA720833 VSE720833 VII720833 UYM720833 UOQ720833 UEU720833 TUY720833 TLC720833 TBG720833 SRK720833 SHO720833 RXS720833 RNW720833 REA720833 QUE720833 QKI720833 QAM720833 PQQ720833 PGU720833 OWY720833 ONC720833 ODG720833 NTK720833 NJO720833 MZS720833 MPW720833 MGA720833 LWE720833 LMI720833 LCM720833 KSQ720833 KIU720833 JYY720833 JPC720833 JFG720833 IVK720833 ILO720833 IBS720833 HRW720833 HIA720833 GYE720833 GOI720833 GEM720833 FUQ720833 FKU720833 FAY720833 ERC720833 EHG720833 DXK720833 DNO720833 DDS720833 CTW720833 CKA720833 CAE720833 BQI720833 BGM720833 AWQ720833 AMU720833 ACY720833 TC720833 JG720833 K720834 WVS655297 WLW655297 WCA655297 VSE655297 VII655297 UYM655297 UOQ655297 UEU655297 TUY655297 TLC655297 TBG655297 SRK655297 SHO655297 RXS655297 RNW655297 REA655297 QUE655297 QKI655297 QAM655297 PQQ655297 PGU655297 OWY655297 ONC655297 ODG655297 NTK655297 NJO655297 MZS655297 MPW655297 MGA655297 LWE655297 LMI655297 LCM655297 KSQ655297 KIU655297 JYY655297 JPC655297 JFG655297 IVK655297 ILO655297 IBS655297 HRW655297 HIA655297 GYE655297 GOI655297 GEM655297 FUQ655297 FKU655297 FAY655297 ERC655297 EHG655297 DXK655297 DNO655297 DDS655297 CTW655297 CKA655297 CAE655297 BQI655297 BGM655297 AWQ655297 AMU655297 ACY655297 TC655297 JG655297 K655298 WVS589761 WLW589761 WCA589761 VSE589761 VII589761 UYM589761 UOQ589761 UEU589761 TUY589761 TLC589761 TBG589761 SRK589761 SHO589761 RXS589761 RNW589761 REA589761 QUE589761 QKI589761 QAM589761 PQQ589761 PGU589761 OWY589761 ONC589761 ODG589761 NTK589761 NJO589761 MZS589761 MPW589761 MGA589761 LWE589761 LMI589761 LCM589761 KSQ589761 KIU589761 JYY589761 JPC589761 JFG589761 IVK589761 ILO589761 IBS589761 HRW589761 HIA589761 GYE589761 GOI589761 GEM589761 FUQ589761 FKU589761 FAY589761 ERC589761 EHG589761 DXK589761 DNO589761 DDS589761 CTW589761 CKA589761 CAE589761 BQI589761 BGM589761 AWQ589761 AMU589761 ACY589761 TC589761 JG589761 K589762 WVS524225 WLW524225 WCA524225 VSE524225 VII524225 UYM524225 UOQ524225 UEU524225 TUY524225 TLC524225 TBG524225 SRK524225 SHO524225 RXS524225 RNW524225 REA524225 QUE524225 QKI524225 QAM524225 PQQ524225 PGU524225 OWY524225 ONC524225 ODG524225 NTK524225 NJO524225 MZS524225 MPW524225 MGA524225 LWE524225 LMI524225 LCM524225 KSQ524225 KIU524225 JYY524225 JPC524225 JFG524225 IVK524225 ILO524225 IBS524225 HRW524225 HIA524225 GYE524225 GOI524225 GEM524225 FUQ524225 FKU524225 FAY524225 ERC524225 EHG524225 DXK524225 DNO524225 DDS524225 CTW524225 CKA524225 CAE524225 BQI524225 BGM524225 AWQ524225 AMU524225 ACY524225 TC524225 JG524225 K524226 WVS458689 WLW458689 WCA458689 VSE458689 VII458689 UYM458689 UOQ458689 UEU458689 TUY458689 TLC458689 TBG458689 SRK458689 SHO458689 RXS458689 RNW458689 REA458689 QUE458689 QKI458689 QAM458689 PQQ458689 PGU458689 OWY458689 ONC458689 ODG458689 NTK458689 NJO458689 MZS458689 MPW458689 MGA458689 LWE458689 LMI458689 LCM458689 KSQ458689 KIU458689 JYY458689 JPC458689 JFG458689 IVK458689 ILO458689 IBS458689 HRW458689 HIA458689 GYE458689 GOI458689 GEM458689 FUQ458689 FKU458689 FAY458689 ERC458689 EHG458689 DXK458689 DNO458689 DDS458689 CTW458689 CKA458689 CAE458689 BQI458689 BGM458689 AWQ458689 AMU458689 ACY458689 TC458689 JG458689 K458690 WVS393153 WLW393153 WCA393153 VSE393153 VII393153 UYM393153 UOQ393153 UEU393153 TUY393153 TLC393153 TBG393153 SRK393153 SHO393153 RXS393153 RNW393153 REA393153 QUE393153 QKI393153 QAM393153 PQQ393153 PGU393153 OWY393153 ONC393153 ODG393153 NTK393153 NJO393153 MZS393153 MPW393153 MGA393153 LWE393153 LMI393153 LCM393153 KSQ393153 KIU393153 JYY393153 JPC393153 JFG393153 IVK393153 ILO393153 IBS393153 HRW393153 HIA393153 GYE393153 GOI393153 GEM393153 FUQ393153 FKU393153 FAY393153 ERC393153 EHG393153 DXK393153 DNO393153 DDS393153 CTW393153 CKA393153 CAE393153 BQI393153 BGM393153 AWQ393153 AMU393153 ACY393153 TC393153 JG393153 K393154 WVS327617 WLW327617 WCA327617 VSE327617 VII327617 UYM327617 UOQ327617 UEU327617 TUY327617 TLC327617 TBG327617 SRK327617 SHO327617 RXS327617 RNW327617 REA327617 QUE327617 QKI327617 QAM327617 PQQ327617 PGU327617 OWY327617 ONC327617 ODG327617 NTK327617 NJO327617 MZS327617 MPW327617 MGA327617 LWE327617 LMI327617 LCM327617 KSQ327617 KIU327617 JYY327617 JPC327617 JFG327617 IVK327617 ILO327617 IBS327617 HRW327617 HIA327617 GYE327617 GOI327617 GEM327617 FUQ327617 FKU327617 FAY327617 ERC327617 EHG327617 DXK327617 DNO327617 DDS327617 CTW327617 CKA327617 CAE327617 BQI327617 BGM327617 AWQ327617 AMU327617 ACY327617 TC327617 JG327617 K327618 WVS262081 WLW262081 WCA262081 VSE262081 VII262081 UYM262081 UOQ262081 UEU262081 TUY262081 TLC262081 TBG262081 SRK262081 SHO262081 RXS262081 RNW262081 REA262081 QUE262081 QKI262081 QAM262081 PQQ262081 PGU262081 OWY262081 ONC262081 ODG262081 NTK262081 NJO262081 MZS262081 MPW262081 MGA262081 LWE262081 LMI262081 LCM262081 KSQ262081 KIU262081 JYY262081 JPC262081 JFG262081 IVK262081 ILO262081 IBS262081 HRW262081 HIA262081 GYE262081 GOI262081 GEM262081 FUQ262081 FKU262081 FAY262081 ERC262081 EHG262081 DXK262081 DNO262081 DDS262081 CTW262081 CKA262081 CAE262081 BQI262081 BGM262081 AWQ262081 AMU262081 ACY262081 TC262081 JG262081 K262082 WVS196545 WLW196545 WCA196545 VSE196545 VII196545 UYM196545 UOQ196545 UEU196545 TUY196545 TLC196545 TBG196545 SRK196545 SHO196545 RXS196545 RNW196545 REA196545 QUE196545 QKI196545 QAM196545 PQQ196545 PGU196545 OWY196545 ONC196545 ODG196545 NTK196545 NJO196545 MZS196545 MPW196545 MGA196545 LWE196545 LMI196545 LCM196545 KSQ196545 KIU196545 JYY196545 JPC196545 JFG196545 IVK196545 ILO196545 IBS196545 HRW196545 HIA196545 GYE196545 GOI196545 GEM196545 FUQ196545 FKU196545 FAY196545 ERC196545 EHG196545 DXK196545 DNO196545 DDS196545 CTW196545 CKA196545 CAE196545 BQI196545 BGM196545 AWQ196545 AMU196545 ACY196545 TC196545 JG196545 K196546 WVS131009 WLW131009 WCA131009 VSE131009 VII131009 UYM131009 UOQ131009 UEU131009 TUY131009 TLC131009 TBG131009 SRK131009 SHO131009 RXS131009 RNW131009 REA131009 QUE131009 QKI131009 QAM131009 PQQ131009 PGU131009 OWY131009 ONC131009 ODG131009 NTK131009 NJO131009 MZS131009 MPW131009 MGA131009 LWE131009 LMI131009 LCM131009 KSQ131009 KIU131009 JYY131009 JPC131009 JFG131009 IVK131009 ILO131009 IBS131009 HRW131009 HIA131009 GYE131009 GOI131009 GEM131009 FUQ131009 FKU131009 FAY131009 ERC131009 EHG131009 DXK131009 DNO131009 DDS131009 CTW131009 CKA131009 CAE131009 BQI131009 BGM131009 AWQ131009 AMU131009 ACY131009 TC131009 JG131009 K131010 WVS65473 WLW65473 WCA65473 VSE65473 VII65473 UYM65473 UOQ65473 UEU65473 TUY65473 TLC65473 TBG65473 SRK65473 SHO65473 RXS65473 RNW65473 REA65473 QUE65473 QKI65473 QAM65473 PQQ65473 PGU65473 OWY65473 ONC65473 ODG65473 NTK65473 NJO65473 MZS65473 MPW65473 MGA65473 LWE65473 LMI65473 LCM65473 KSQ65473 KIU65473 JYY65473 JPC65473 JFG65473 IVK65473 ILO65473 IBS65473 HRW65473 HIA65473 GYE65473 GOI65473 GEM65473 FUQ65473 FKU65473 FAY65473 ERC65473 EHG65473 DXK65473 DNO65473 DDS65473 CTW65473 CKA65473 CAE65473 BQI65473 BGM65473 AWQ65473 AMU65473 ACY65473 TC65473 JG65473 K65474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xr:uid="{7E54F711-AA78-4535-9709-7B75AA135A66}">
      <formula1>$S$97:$S$118</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8FEC2-C796-4232-B197-5DEFD6902A9A}">
  <dimension ref="B1:Y120"/>
  <sheetViews>
    <sheetView showGridLines="0" showRowColHeaders="0" zoomScale="80" zoomScaleNormal="80" workbookViewId="0">
      <selection activeCell="J1" sqref="J1:W1048576"/>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6" width="17.6328125" style="6" hidden="1" customWidth="1"/>
    <col min="17" max="17" width="4.08984375" style="6" hidden="1" customWidth="1"/>
    <col min="18" max="19" width="18.90625" style="7" hidden="1" customWidth="1"/>
    <col min="20" max="20" width="20.453125" style="7" hidden="1" customWidth="1"/>
    <col min="21" max="21" width="17.36328125" style="7" hidden="1" customWidth="1"/>
    <col min="22" max="22" width="4.08984375" style="6" hidden="1" customWidth="1"/>
    <col min="23" max="23" width="153.6328125" style="6" hidden="1" customWidth="1"/>
    <col min="24" max="24" width="13.90625" style="6" customWidth="1"/>
    <col min="25" max="53" width="9.08984375" style="6" customWidth="1"/>
    <col min="54" max="257" width="8.90625" style="6"/>
    <col min="258" max="258" width="25.453125" style="6" customWidth="1"/>
    <col min="259" max="259" width="32.90625" style="6" customWidth="1"/>
    <col min="260" max="260" width="17.36328125" style="6" customWidth="1"/>
    <col min="261" max="261" width="17.08984375" style="6" customWidth="1"/>
    <col min="262" max="262" width="23.90625" style="6" customWidth="1"/>
    <col min="263" max="263" width="25.36328125" style="6" customWidth="1"/>
    <col min="264" max="264" width="19" style="6" customWidth="1"/>
    <col min="265" max="265" width="6.54296875" style="6" customWidth="1"/>
    <col min="266" max="281" width="0" style="6" hidden="1" customWidth="1"/>
    <col min="282" max="513" width="8.90625" style="6"/>
    <col min="514" max="514" width="25.453125" style="6" customWidth="1"/>
    <col min="515" max="515" width="32.90625" style="6" customWidth="1"/>
    <col min="516" max="516" width="17.36328125" style="6" customWidth="1"/>
    <col min="517" max="517" width="17.08984375" style="6" customWidth="1"/>
    <col min="518" max="518" width="23.90625" style="6" customWidth="1"/>
    <col min="519" max="519" width="25.36328125" style="6" customWidth="1"/>
    <col min="520" max="520" width="19" style="6" customWidth="1"/>
    <col min="521" max="521" width="6.54296875" style="6" customWidth="1"/>
    <col min="522" max="537" width="0" style="6" hidden="1" customWidth="1"/>
    <col min="538" max="769" width="8.90625" style="6"/>
    <col min="770" max="770" width="25.453125" style="6" customWidth="1"/>
    <col min="771" max="771" width="32.90625" style="6" customWidth="1"/>
    <col min="772" max="772" width="17.36328125" style="6" customWidth="1"/>
    <col min="773" max="773" width="17.08984375" style="6" customWidth="1"/>
    <col min="774" max="774" width="23.90625" style="6" customWidth="1"/>
    <col min="775" max="775" width="25.36328125" style="6" customWidth="1"/>
    <col min="776" max="776" width="19" style="6" customWidth="1"/>
    <col min="777" max="777" width="6.54296875" style="6" customWidth="1"/>
    <col min="778" max="793" width="0" style="6" hidden="1" customWidth="1"/>
    <col min="794" max="1025" width="8.90625" style="6"/>
    <col min="1026" max="1026" width="25.453125" style="6" customWidth="1"/>
    <col min="1027" max="1027" width="32.90625" style="6" customWidth="1"/>
    <col min="1028" max="1028" width="17.36328125" style="6" customWidth="1"/>
    <col min="1029" max="1029" width="17.08984375" style="6" customWidth="1"/>
    <col min="1030" max="1030" width="23.90625" style="6" customWidth="1"/>
    <col min="1031" max="1031" width="25.36328125" style="6" customWidth="1"/>
    <col min="1032" max="1032" width="19" style="6" customWidth="1"/>
    <col min="1033" max="1033" width="6.54296875" style="6" customWidth="1"/>
    <col min="1034" max="1049" width="0" style="6" hidden="1" customWidth="1"/>
    <col min="1050" max="1281" width="8.90625" style="6"/>
    <col min="1282" max="1282" width="25.453125" style="6" customWidth="1"/>
    <col min="1283" max="1283" width="32.90625" style="6" customWidth="1"/>
    <col min="1284" max="1284" width="17.36328125" style="6" customWidth="1"/>
    <col min="1285" max="1285" width="17.08984375" style="6" customWidth="1"/>
    <col min="1286" max="1286" width="23.90625" style="6" customWidth="1"/>
    <col min="1287" max="1287" width="25.36328125" style="6" customWidth="1"/>
    <col min="1288" max="1288" width="19" style="6" customWidth="1"/>
    <col min="1289" max="1289" width="6.54296875" style="6" customWidth="1"/>
    <col min="1290" max="1305" width="0" style="6" hidden="1" customWidth="1"/>
    <col min="1306" max="1537" width="8.90625" style="6"/>
    <col min="1538" max="1538" width="25.453125" style="6" customWidth="1"/>
    <col min="1539" max="1539" width="32.90625" style="6" customWidth="1"/>
    <col min="1540" max="1540" width="17.36328125" style="6" customWidth="1"/>
    <col min="1541" max="1541" width="17.08984375" style="6" customWidth="1"/>
    <col min="1542" max="1542" width="23.90625" style="6" customWidth="1"/>
    <col min="1543" max="1543" width="25.36328125" style="6" customWidth="1"/>
    <col min="1544" max="1544" width="19" style="6" customWidth="1"/>
    <col min="1545" max="1545" width="6.54296875" style="6" customWidth="1"/>
    <col min="1546" max="1561" width="0" style="6" hidden="1" customWidth="1"/>
    <col min="1562" max="1793" width="8.90625" style="6"/>
    <col min="1794" max="1794" width="25.453125" style="6" customWidth="1"/>
    <col min="1795" max="1795" width="32.90625" style="6" customWidth="1"/>
    <col min="1796" max="1796" width="17.36328125" style="6" customWidth="1"/>
    <col min="1797" max="1797" width="17.08984375" style="6" customWidth="1"/>
    <col min="1798" max="1798" width="23.90625" style="6" customWidth="1"/>
    <col min="1799" max="1799" width="25.36328125" style="6" customWidth="1"/>
    <col min="1800" max="1800" width="19" style="6" customWidth="1"/>
    <col min="1801" max="1801" width="6.54296875" style="6" customWidth="1"/>
    <col min="1802" max="1817" width="0" style="6" hidden="1" customWidth="1"/>
    <col min="1818" max="2049" width="8.90625" style="6"/>
    <col min="2050" max="2050" width="25.453125" style="6" customWidth="1"/>
    <col min="2051" max="2051" width="32.90625" style="6" customWidth="1"/>
    <col min="2052" max="2052" width="17.36328125" style="6" customWidth="1"/>
    <col min="2053" max="2053" width="17.08984375" style="6" customWidth="1"/>
    <col min="2054" max="2054" width="23.90625" style="6" customWidth="1"/>
    <col min="2055" max="2055" width="25.36328125" style="6" customWidth="1"/>
    <col min="2056" max="2056" width="19" style="6" customWidth="1"/>
    <col min="2057" max="2057" width="6.54296875" style="6" customWidth="1"/>
    <col min="2058" max="2073" width="0" style="6" hidden="1" customWidth="1"/>
    <col min="2074" max="2305" width="8.90625" style="6"/>
    <col min="2306" max="2306" width="25.453125" style="6" customWidth="1"/>
    <col min="2307" max="2307" width="32.90625" style="6" customWidth="1"/>
    <col min="2308" max="2308" width="17.36328125" style="6" customWidth="1"/>
    <col min="2309" max="2309" width="17.08984375" style="6" customWidth="1"/>
    <col min="2310" max="2310" width="23.90625" style="6" customWidth="1"/>
    <col min="2311" max="2311" width="25.36328125" style="6" customWidth="1"/>
    <col min="2312" max="2312" width="19" style="6" customWidth="1"/>
    <col min="2313" max="2313" width="6.54296875" style="6" customWidth="1"/>
    <col min="2314" max="2329" width="0" style="6" hidden="1" customWidth="1"/>
    <col min="2330" max="2561" width="8.90625" style="6"/>
    <col min="2562" max="2562" width="25.453125" style="6" customWidth="1"/>
    <col min="2563" max="2563" width="32.90625" style="6" customWidth="1"/>
    <col min="2564" max="2564" width="17.36328125" style="6" customWidth="1"/>
    <col min="2565" max="2565" width="17.08984375" style="6" customWidth="1"/>
    <col min="2566" max="2566" width="23.90625" style="6" customWidth="1"/>
    <col min="2567" max="2567" width="25.36328125" style="6" customWidth="1"/>
    <col min="2568" max="2568" width="19" style="6" customWidth="1"/>
    <col min="2569" max="2569" width="6.54296875" style="6" customWidth="1"/>
    <col min="2570" max="2585" width="0" style="6" hidden="1" customWidth="1"/>
    <col min="2586" max="2817" width="8.90625" style="6"/>
    <col min="2818" max="2818" width="25.453125" style="6" customWidth="1"/>
    <col min="2819" max="2819" width="32.90625" style="6" customWidth="1"/>
    <col min="2820" max="2820" width="17.36328125" style="6" customWidth="1"/>
    <col min="2821" max="2821" width="17.08984375" style="6" customWidth="1"/>
    <col min="2822" max="2822" width="23.90625" style="6" customWidth="1"/>
    <col min="2823" max="2823" width="25.36328125" style="6" customWidth="1"/>
    <col min="2824" max="2824" width="19" style="6" customWidth="1"/>
    <col min="2825" max="2825" width="6.54296875" style="6" customWidth="1"/>
    <col min="2826" max="2841" width="0" style="6" hidden="1" customWidth="1"/>
    <col min="2842" max="3073" width="8.90625" style="6"/>
    <col min="3074" max="3074" width="25.453125" style="6" customWidth="1"/>
    <col min="3075" max="3075" width="32.90625" style="6" customWidth="1"/>
    <col min="3076" max="3076" width="17.36328125" style="6" customWidth="1"/>
    <col min="3077" max="3077" width="17.08984375" style="6" customWidth="1"/>
    <col min="3078" max="3078" width="23.90625" style="6" customWidth="1"/>
    <col min="3079" max="3079" width="25.36328125" style="6" customWidth="1"/>
    <col min="3080" max="3080" width="19" style="6" customWidth="1"/>
    <col min="3081" max="3081" width="6.54296875" style="6" customWidth="1"/>
    <col min="3082" max="3097" width="0" style="6" hidden="1" customWidth="1"/>
    <col min="3098" max="3329" width="8.90625" style="6"/>
    <col min="3330" max="3330" width="25.453125" style="6" customWidth="1"/>
    <col min="3331" max="3331" width="32.90625" style="6" customWidth="1"/>
    <col min="3332" max="3332" width="17.36328125" style="6" customWidth="1"/>
    <col min="3333" max="3333" width="17.08984375" style="6" customWidth="1"/>
    <col min="3334" max="3334" width="23.90625" style="6" customWidth="1"/>
    <col min="3335" max="3335" width="25.36328125" style="6" customWidth="1"/>
    <col min="3336" max="3336" width="19" style="6" customWidth="1"/>
    <col min="3337" max="3337" width="6.54296875" style="6" customWidth="1"/>
    <col min="3338" max="3353" width="0" style="6" hidden="1" customWidth="1"/>
    <col min="3354" max="3585" width="8.90625" style="6"/>
    <col min="3586" max="3586" width="25.453125" style="6" customWidth="1"/>
    <col min="3587" max="3587" width="32.90625" style="6" customWidth="1"/>
    <col min="3588" max="3588" width="17.36328125" style="6" customWidth="1"/>
    <col min="3589" max="3589" width="17.08984375" style="6" customWidth="1"/>
    <col min="3590" max="3590" width="23.90625" style="6" customWidth="1"/>
    <col min="3591" max="3591" width="25.36328125" style="6" customWidth="1"/>
    <col min="3592" max="3592" width="19" style="6" customWidth="1"/>
    <col min="3593" max="3593" width="6.54296875" style="6" customWidth="1"/>
    <col min="3594" max="3609" width="0" style="6" hidden="1" customWidth="1"/>
    <col min="3610" max="3841" width="8.90625" style="6"/>
    <col min="3842" max="3842" width="25.453125" style="6" customWidth="1"/>
    <col min="3843" max="3843" width="32.90625" style="6" customWidth="1"/>
    <col min="3844" max="3844" width="17.36328125" style="6" customWidth="1"/>
    <col min="3845" max="3845" width="17.08984375" style="6" customWidth="1"/>
    <col min="3846" max="3846" width="23.90625" style="6" customWidth="1"/>
    <col min="3847" max="3847" width="25.36328125" style="6" customWidth="1"/>
    <col min="3848" max="3848" width="19" style="6" customWidth="1"/>
    <col min="3849" max="3849" width="6.54296875" style="6" customWidth="1"/>
    <col min="3850" max="3865" width="0" style="6" hidden="1" customWidth="1"/>
    <col min="3866" max="4097" width="8.90625" style="6"/>
    <col min="4098" max="4098" width="25.453125" style="6" customWidth="1"/>
    <col min="4099" max="4099" width="32.90625" style="6" customWidth="1"/>
    <col min="4100" max="4100" width="17.36328125" style="6" customWidth="1"/>
    <col min="4101" max="4101" width="17.08984375" style="6" customWidth="1"/>
    <col min="4102" max="4102" width="23.90625" style="6" customWidth="1"/>
    <col min="4103" max="4103" width="25.36328125" style="6" customWidth="1"/>
    <col min="4104" max="4104" width="19" style="6" customWidth="1"/>
    <col min="4105" max="4105" width="6.54296875" style="6" customWidth="1"/>
    <col min="4106" max="4121" width="0" style="6" hidden="1" customWidth="1"/>
    <col min="4122" max="4353" width="8.90625" style="6"/>
    <col min="4354" max="4354" width="25.453125" style="6" customWidth="1"/>
    <col min="4355" max="4355" width="32.90625" style="6" customWidth="1"/>
    <col min="4356" max="4356" width="17.36328125" style="6" customWidth="1"/>
    <col min="4357" max="4357" width="17.08984375" style="6" customWidth="1"/>
    <col min="4358" max="4358" width="23.90625" style="6" customWidth="1"/>
    <col min="4359" max="4359" width="25.36328125" style="6" customWidth="1"/>
    <col min="4360" max="4360" width="19" style="6" customWidth="1"/>
    <col min="4361" max="4361" width="6.54296875" style="6" customWidth="1"/>
    <col min="4362" max="4377" width="0" style="6" hidden="1" customWidth="1"/>
    <col min="4378" max="4609" width="8.90625" style="6"/>
    <col min="4610" max="4610" width="25.453125" style="6" customWidth="1"/>
    <col min="4611" max="4611" width="32.90625" style="6" customWidth="1"/>
    <col min="4612" max="4612" width="17.36328125" style="6" customWidth="1"/>
    <col min="4613" max="4613" width="17.08984375" style="6" customWidth="1"/>
    <col min="4614" max="4614" width="23.90625" style="6" customWidth="1"/>
    <col min="4615" max="4615" width="25.36328125" style="6" customWidth="1"/>
    <col min="4616" max="4616" width="19" style="6" customWidth="1"/>
    <col min="4617" max="4617" width="6.54296875" style="6" customWidth="1"/>
    <col min="4618" max="4633" width="0" style="6" hidden="1" customWidth="1"/>
    <col min="4634" max="4865" width="8.90625" style="6"/>
    <col min="4866" max="4866" width="25.453125" style="6" customWidth="1"/>
    <col min="4867" max="4867" width="32.90625" style="6" customWidth="1"/>
    <col min="4868" max="4868" width="17.36328125" style="6" customWidth="1"/>
    <col min="4869" max="4869" width="17.08984375" style="6" customWidth="1"/>
    <col min="4870" max="4870" width="23.90625" style="6" customWidth="1"/>
    <col min="4871" max="4871" width="25.36328125" style="6" customWidth="1"/>
    <col min="4872" max="4872" width="19" style="6" customWidth="1"/>
    <col min="4873" max="4873" width="6.54296875" style="6" customWidth="1"/>
    <col min="4874" max="4889" width="0" style="6" hidden="1" customWidth="1"/>
    <col min="4890" max="5121" width="8.90625" style="6"/>
    <col min="5122" max="5122" width="25.453125" style="6" customWidth="1"/>
    <col min="5123" max="5123" width="32.90625" style="6" customWidth="1"/>
    <col min="5124" max="5124" width="17.36328125" style="6" customWidth="1"/>
    <col min="5125" max="5125" width="17.08984375" style="6" customWidth="1"/>
    <col min="5126" max="5126" width="23.90625" style="6" customWidth="1"/>
    <col min="5127" max="5127" width="25.36328125" style="6" customWidth="1"/>
    <col min="5128" max="5128" width="19" style="6" customWidth="1"/>
    <col min="5129" max="5129" width="6.54296875" style="6" customWidth="1"/>
    <col min="5130" max="5145" width="0" style="6" hidden="1" customWidth="1"/>
    <col min="5146" max="5377" width="8.90625" style="6"/>
    <col min="5378" max="5378" width="25.453125" style="6" customWidth="1"/>
    <col min="5379" max="5379" width="32.90625" style="6" customWidth="1"/>
    <col min="5380" max="5380" width="17.36328125" style="6" customWidth="1"/>
    <col min="5381" max="5381" width="17.08984375" style="6" customWidth="1"/>
    <col min="5382" max="5382" width="23.90625" style="6" customWidth="1"/>
    <col min="5383" max="5383" width="25.36328125" style="6" customWidth="1"/>
    <col min="5384" max="5384" width="19" style="6" customWidth="1"/>
    <col min="5385" max="5385" width="6.54296875" style="6" customWidth="1"/>
    <col min="5386" max="5401" width="0" style="6" hidden="1" customWidth="1"/>
    <col min="5402" max="5633" width="8.90625" style="6"/>
    <col min="5634" max="5634" width="25.453125" style="6" customWidth="1"/>
    <col min="5635" max="5635" width="32.90625" style="6" customWidth="1"/>
    <col min="5636" max="5636" width="17.36328125" style="6" customWidth="1"/>
    <col min="5637" max="5637" width="17.08984375" style="6" customWidth="1"/>
    <col min="5638" max="5638" width="23.90625" style="6" customWidth="1"/>
    <col min="5639" max="5639" width="25.36328125" style="6" customWidth="1"/>
    <col min="5640" max="5640" width="19" style="6" customWidth="1"/>
    <col min="5641" max="5641" width="6.54296875" style="6" customWidth="1"/>
    <col min="5642" max="5657" width="0" style="6" hidden="1" customWidth="1"/>
    <col min="5658" max="5889" width="8.90625" style="6"/>
    <col min="5890" max="5890" width="25.453125" style="6" customWidth="1"/>
    <col min="5891" max="5891" width="32.90625" style="6" customWidth="1"/>
    <col min="5892" max="5892" width="17.36328125" style="6" customWidth="1"/>
    <col min="5893" max="5893" width="17.08984375" style="6" customWidth="1"/>
    <col min="5894" max="5894" width="23.90625" style="6" customWidth="1"/>
    <col min="5895" max="5895" width="25.36328125" style="6" customWidth="1"/>
    <col min="5896" max="5896" width="19" style="6" customWidth="1"/>
    <col min="5897" max="5897" width="6.54296875" style="6" customWidth="1"/>
    <col min="5898" max="5913" width="0" style="6" hidden="1" customWidth="1"/>
    <col min="5914" max="6145" width="8.90625" style="6"/>
    <col min="6146" max="6146" width="25.453125" style="6" customWidth="1"/>
    <col min="6147" max="6147" width="32.90625" style="6" customWidth="1"/>
    <col min="6148" max="6148" width="17.36328125" style="6" customWidth="1"/>
    <col min="6149" max="6149" width="17.08984375" style="6" customWidth="1"/>
    <col min="6150" max="6150" width="23.90625" style="6" customWidth="1"/>
    <col min="6151" max="6151" width="25.36328125" style="6" customWidth="1"/>
    <col min="6152" max="6152" width="19" style="6" customWidth="1"/>
    <col min="6153" max="6153" width="6.54296875" style="6" customWidth="1"/>
    <col min="6154" max="6169" width="0" style="6" hidden="1" customWidth="1"/>
    <col min="6170" max="6401" width="8.90625" style="6"/>
    <col min="6402" max="6402" width="25.453125" style="6" customWidth="1"/>
    <col min="6403" max="6403" width="32.90625" style="6" customWidth="1"/>
    <col min="6404" max="6404" width="17.36328125" style="6" customWidth="1"/>
    <col min="6405" max="6405" width="17.08984375" style="6" customWidth="1"/>
    <col min="6406" max="6406" width="23.90625" style="6" customWidth="1"/>
    <col min="6407" max="6407" width="25.36328125" style="6" customWidth="1"/>
    <col min="6408" max="6408" width="19" style="6" customWidth="1"/>
    <col min="6409" max="6409" width="6.54296875" style="6" customWidth="1"/>
    <col min="6410" max="6425" width="0" style="6" hidden="1" customWidth="1"/>
    <col min="6426" max="6657" width="8.90625" style="6"/>
    <col min="6658" max="6658" width="25.453125" style="6" customWidth="1"/>
    <col min="6659" max="6659" width="32.90625" style="6" customWidth="1"/>
    <col min="6660" max="6660" width="17.36328125" style="6" customWidth="1"/>
    <col min="6661" max="6661" width="17.08984375" style="6" customWidth="1"/>
    <col min="6662" max="6662" width="23.90625" style="6" customWidth="1"/>
    <col min="6663" max="6663" width="25.36328125" style="6" customWidth="1"/>
    <col min="6664" max="6664" width="19" style="6" customWidth="1"/>
    <col min="6665" max="6665" width="6.54296875" style="6" customWidth="1"/>
    <col min="6666" max="6681" width="0" style="6" hidden="1" customWidth="1"/>
    <col min="6682" max="6913" width="8.90625" style="6"/>
    <col min="6914" max="6914" width="25.453125" style="6" customWidth="1"/>
    <col min="6915" max="6915" width="32.90625" style="6" customWidth="1"/>
    <col min="6916" max="6916" width="17.36328125" style="6" customWidth="1"/>
    <col min="6917" max="6917" width="17.08984375" style="6" customWidth="1"/>
    <col min="6918" max="6918" width="23.90625" style="6" customWidth="1"/>
    <col min="6919" max="6919" width="25.36328125" style="6" customWidth="1"/>
    <col min="6920" max="6920" width="19" style="6" customWidth="1"/>
    <col min="6921" max="6921" width="6.54296875" style="6" customWidth="1"/>
    <col min="6922" max="6937" width="0" style="6" hidden="1" customWidth="1"/>
    <col min="6938" max="7169" width="8.90625" style="6"/>
    <col min="7170" max="7170" width="25.453125" style="6" customWidth="1"/>
    <col min="7171" max="7171" width="32.90625" style="6" customWidth="1"/>
    <col min="7172" max="7172" width="17.36328125" style="6" customWidth="1"/>
    <col min="7173" max="7173" width="17.08984375" style="6" customWidth="1"/>
    <col min="7174" max="7174" width="23.90625" style="6" customWidth="1"/>
    <col min="7175" max="7175" width="25.36328125" style="6" customWidth="1"/>
    <col min="7176" max="7176" width="19" style="6" customWidth="1"/>
    <col min="7177" max="7177" width="6.54296875" style="6" customWidth="1"/>
    <col min="7178" max="7193" width="0" style="6" hidden="1" customWidth="1"/>
    <col min="7194" max="7425" width="8.90625" style="6"/>
    <col min="7426" max="7426" width="25.453125" style="6" customWidth="1"/>
    <col min="7427" max="7427" width="32.90625" style="6" customWidth="1"/>
    <col min="7428" max="7428" width="17.36328125" style="6" customWidth="1"/>
    <col min="7429" max="7429" width="17.08984375" style="6" customWidth="1"/>
    <col min="7430" max="7430" width="23.90625" style="6" customWidth="1"/>
    <col min="7431" max="7431" width="25.36328125" style="6" customWidth="1"/>
    <col min="7432" max="7432" width="19" style="6" customWidth="1"/>
    <col min="7433" max="7433" width="6.54296875" style="6" customWidth="1"/>
    <col min="7434" max="7449" width="0" style="6" hidden="1" customWidth="1"/>
    <col min="7450" max="7681" width="8.90625" style="6"/>
    <col min="7682" max="7682" width="25.453125" style="6" customWidth="1"/>
    <col min="7683" max="7683" width="32.90625" style="6" customWidth="1"/>
    <col min="7684" max="7684" width="17.36328125" style="6" customWidth="1"/>
    <col min="7685" max="7685" width="17.08984375" style="6" customWidth="1"/>
    <col min="7686" max="7686" width="23.90625" style="6" customWidth="1"/>
    <col min="7687" max="7687" width="25.36328125" style="6" customWidth="1"/>
    <col min="7688" max="7688" width="19" style="6" customWidth="1"/>
    <col min="7689" max="7689" width="6.54296875" style="6" customWidth="1"/>
    <col min="7690" max="7705" width="0" style="6" hidden="1" customWidth="1"/>
    <col min="7706" max="7937" width="8.90625" style="6"/>
    <col min="7938" max="7938" width="25.453125" style="6" customWidth="1"/>
    <col min="7939" max="7939" width="32.90625" style="6" customWidth="1"/>
    <col min="7940" max="7940" width="17.36328125" style="6" customWidth="1"/>
    <col min="7941" max="7941" width="17.08984375" style="6" customWidth="1"/>
    <col min="7942" max="7942" width="23.90625" style="6" customWidth="1"/>
    <col min="7943" max="7943" width="25.36328125" style="6" customWidth="1"/>
    <col min="7944" max="7944" width="19" style="6" customWidth="1"/>
    <col min="7945" max="7945" width="6.54296875" style="6" customWidth="1"/>
    <col min="7946" max="7961" width="0" style="6" hidden="1" customWidth="1"/>
    <col min="7962" max="8193" width="8.90625" style="6"/>
    <col min="8194" max="8194" width="25.453125" style="6" customWidth="1"/>
    <col min="8195" max="8195" width="32.90625" style="6" customWidth="1"/>
    <col min="8196" max="8196" width="17.36328125" style="6" customWidth="1"/>
    <col min="8197" max="8197" width="17.08984375" style="6" customWidth="1"/>
    <col min="8198" max="8198" width="23.90625" style="6" customWidth="1"/>
    <col min="8199" max="8199" width="25.36328125" style="6" customWidth="1"/>
    <col min="8200" max="8200" width="19" style="6" customWidth="1"/>
    <col min="8201" max="8201" width="6.54296875" style="6" customWidth="1"/>
    <col min="8202" max="8217" width="0" style="6" hidden="1" customWidth="1"/>
    <col min="8218" max="8449" width="8.90625" style="6"/>
    <col min="8450" max="8450" width="25.453125" style="6" customWidth="1"/>
    <col min="8451" max="8451" width="32.90625" style="6" customWidth="1"/>
    <col min="8452" max="8452" width="17.36328125" style="6" customWidth="1"/>
    <col min="8453" max="8453" width="17.08984375" style="6" customWidth="1"/>
    <col min="8454" max="8454" width="23.90625" style="6" customWidth="1"/>
    <col min="8455" max="8455" width="25.36328125" style="6" customWidth="1"/>
    <col min="8456" max="8456" width="19" style="6" customWidth="1"/>
    <col min="8457" max="8457" width="6.54296875" style="6" customWidth="1"/>
    <col min="8458" max="8473" width="0" style="6" hidden="1" customWidth="1"/>
    <col min="8474" max="8705" width="8.90625" style="6"/>
    <col min="8706" max="8706" width="25.453125" style="6" customWidth="1"/>
    <col min="8707" max="8707" width="32.90625" style="6" customWidth="1"/>
    <col min="8708" max="8708" width="17.36328125" style="6" customWidth="1"/>
    <col min="8709" max="8709" width="17.08984375" style="6" customWidth="1"/>
    <col min="8710" max="8710" width="23.90625" style="6" customWidth="1"/>
    <col min="8711" max="8711" width="25.36328125" style="6" customWidth="1"/>
    <col min="8712" max="8712" width="19" style="6" customWidth="1"/>
    <col min="8713" max="8713" width="6.54296875" style="6" customWidth="1"/>
    <col min="8714" max="8729" width="0" style="6" hidden="1" customWidth="1"/>
    <col min="8730" max="8961" width="8.90625" style="6"/>
    <col min="8962" max="8962" width="25.453125" style="6" customWidth="1"/>
    <col min="8963" max="8963" width="32.90625" style="6" customWidth="1"/>
    <col min="8964" max="8964" width="17.36328125" style="6" customWidth="1"/>
    <col min="8965" max="8965" width="17.08984375" style="6" customWidth="1"/>
    <col min="8966" max="8966" width="23.90625" style="6" customWidth="1"/>
    <col min="8967" max="8967" width="25.36328125" style="6" customWidth="1"/>
    <col min="8968" max="8968" width="19" style="6" customWidth="1"/>
    <col min="8969" max="8969" width="6.54296875" style="6" customWidth="1"/>
    <col min="8970" max="8985" width="0" style="6" hidden="1" customWidth="1"/>
    <col min="8986" max="9217" width="8.90625" style="6"/>
    <col min="9218" max="9218" width="25.453125" style="6" customWidth="1"/>
    <col min="9219" max="9219" width="32.90625" style="6" customWidth="1"/>
    <col min="9220" max="9220" width="17.36328125" style="6" customWidth="1"/>
    <col min="9221" max="9221" width="17.08984375" style="6" customWidth="1"/>
    <col min="9222" max="9222" width="23.90625" style="6" customWidth="1"/>
    <col min="9223" max="9223" width="25.36328125" style="6" customWidth="1"/>
    <col min="9224" max="9224" width="19" style="6" customWidth="1"/>
    <col min="9225" max="9225" width="6.54296875" style="6" customWidth="1"/>
    <col min="9226" max="9241" width="0" style="6" hidden="1" customWidth="1"/>
    <col min="9242" max="9473" width="8.90625" style="6"/>
    <col min="9474" max="9474" width="25.453125" style="6" customWidth="1"/>
    <col min="9475" max="9475" width="32.90625" style="6" customWidth="1"/>
    <col min="9476" max="9476" width="17.36328125" style="6" customWidth="1"/>
    <col min="9477" max="9477" width="17.08984375" style="6" customWidth="1"/>
    <col min="9478" max="9478" width="23.90625" style="6" customWidth="1"/>
    <col min="9479" max="9479" width="25.36328125" style="6" customWidth="1"/>
    <col min="9480" max="9480" width="19" style="6" customWidth="1"/>
    <col min="9481" max="9481" width="6.54296875" style="6" customWidth="1"/>
    <col min="9482" max="9497" width="0" style="6" hidden="1" customWidth="1"/>
    <col min="9498" max="9729" width="8.90625" style="6"/>
    <col min="9730" max="9730" width="25.453125" style="6" customWidth="1"/>
    <col min="9731" max="9731" width="32.90625" style="6" customWidth="1"/>
    <col min="9732" max="9732" width="17.36328125" style="6" customWidth="1"/>
    <col min="9733" max="9733" width="17.08984375" style="6" customWidth="1"/>
    <col min="9734" max="9734" width="23.90625" style="6" customWidth="1"/>
    <col min="9735" max="9735" width="25.36328125" style="6" customWidth="1"/>
    <col min="9736" max="9736" width="19" style="6" customWidth="1"/>
    <col min="9737" max="9737" width="6.54296875" style="6" customWidth="1"/>
    <col min="9738" max="9753" width="0" style="6" hidden="1" customWidth="1"/>
    <col min="9754" max="9985" width="8.90625" style="6"/>
    <col min="9986" max="9986" width="25.453125" style="6" customWidth="1"/>
    <col min="9987" max="9987" width="32.90625" style="6" customWidth="1"/>
    <col min="9988" max="9988" width="17.36328125" style="6" customWidth="1"/>
    <col min="9989" max="9989" width="17.08984375" style="6" customWidth="1"/>
    <col min="9990" max="9990" width="23.90625" style="6" customWidth="1"/>
    <col min="9991" max="9991" width="25.36328125" style="6" customWidth="1"/>
    <col min="9992" max="9992" width="19" style="6" customWidth="1"/>
    <col min="9993" max="9993" width="6.54296875" style="6" customWidth="1"/>
    <col min="9994" max="10009" width="0" style="6" hidden="1" customWidth="1"/>
    <col min="10010" max="10241" width="8.90625" style="6"/>
    <col min="10242" max="10242" width="25.453125" style="6" customWidth="1"/>
    <col min="10243" max="10243" width="32.90625" style="6" customWidth="1"/>
    <col min="10244" max="10244" width="17.36328125" style="6" customWidth="1"/>
    <col min="10245" max="10245" width="17.08984375" style="6" customWidth="1"/>
    <col min="10246" max="10246" width="23.90625" style="6" customWidth="1"/>
    <col min="10247" max="10247" width="25.36328125" style="6" customWidth="1"/>
    <col min="10248" max="10248" width="19" style="6" customWidth="1"/>
    <col min="10249" max="10249" width="6.54296875" style="6" customWidth="1"/>
    <col min="10250" max="10265" width="0" style="6" hidden="1" customWidth="1"/>
    <col min="10266" max="10497" width="8.90625" style="6"/>
    <col min="10498" max="10498" width="25.453125" style="6" customWidth="1"/>
    <col min="10499" max="10499" width="32.90625" style="6" customWidth="1"/>
    <col min="10500" max="10500" width="17.36328125" style="6" customWidth="1"/>
    <col min="10501" max="10501" width="17.08984375" style="6" customWidth="1"/>
    <col min="10502" max="10502" width="23.90625" style="6" customWidth="1"/>
    <col min="10503" max="10503" width="25.36328125" style="6" customWidth="1"/>
    <col min="10504" max="10504" width="19" style="6" customWidth="1"/>
    <col min="10505" max="10505" width="6.54296875" style="6" customWidth="1"/>
    <col min="10506" max="10521" width="0" style="6" hidden="1" customWidth="1"/>
    <col min="10522" max="10753" width="8.90625" style="6"/>
    <col min="10754" max="10754" width="25.453125" style="6" customWidth="1"/>
    <col min="10755" max="10755" width="32.90625" style="6" customWidth="1"/>
    <col min="10756" max="10756" width="17.36328125" style="6" customWidth="1"/>
    <col min="10757" max="10757" width="17.08984375" style="6" customWidth="1"/>
    <col min="10758" max="10758" width="23.90625" style="6" customWidth="1"/>
    <col min="10759" max="10759" width="25.36328125" style="6" customWidth="1"/>
    <col min="10760" max="10760" width="19" style="6" customWidth="1"/>
    <col min="10761" max="10761" width="6.54296875" style="6" customWidth="1"/>
    <col min="10762" max="10777" width="0" style="6" hidden="1" customWidth="1"/>
    <col min="10778" max="11009" width="8.90625" style="6"/>
    <col min="11010" max="11010" width="25.453125" style="6" customWidth="1"/>
    <col min="11011" max="11011" width="32.90625" style="6" customWidth="1"/>
    <col min="11012" max="11012" width="17.36328125" style="6" customWidth="1"/>
    <col min="11013" max="11013" width="17.08984375" style="6" customWidth="1"/>
    <col min="11014" max="11014" width="23.90625" style="6" customWidth="1"/>
    <col min="11015" max="11015" width="25.36328125" style="6" customWidth="1"/>
    <col min="11016" max="11016" width="19" style="6" customWidth="1"/>
    <col min="11017" max="11017" width="6.54296875" style="6" customWidth="1"/>
    <col min="11018" max="11033" width="0" style="6" hidden="1" customWidth="1"/>
    <col min="11034" max="11265" width="8.90625" style="6"/>
    <col min="11266" max="11266" width="25.453125" style="6" customWidth="1"/>
    <col min="11267" max="11267" width="32.90625" style="6" customWidth="1"/>
    <col min="11268" max="11268" width="17.36328125" style="6" customWidth="1"/>
    <col min="11269" max="11269" width="17.08984375" style="6" customWidth="1"/>
    <col min="11270" max="11270" width="23.90625" style="6" customWidth="1"/>
    <col min="11271" max="11271" width="25.36328125" style="6" customWidth="1"/>
    <col min="11272" max="11272" width="19" style="6" customWidth="1"/>
    <col min="11273" max="11273" width="6.54296875" style="6" customWidth="1"/>
    <col min="11274" max="11289" width="0" style="6" hidden="1" customWidth="1"/>
    <col min="11290" max="11521" width="8.90625" style="6"/>
    <col min="11522" max="11522" width="25.453125" style="6" customWidth="1"/>
    <col min="11523" max="11523" width="32.90625" style="6" customWidth="1"/>
    <col min="11524" max="11524" width="17.36328125" style="6" customWidth="1"/>
    <col min="11525" max="11525" width="17.08984375" style="6" customWidth="1"/>
    <col min="11526" max="11526" width="23.90625" style="6" customWidth="1"/>
    <col min="11527" max="11527" width="25.36328125" style="6" customWidth="1"/>
    <col min="11528" max="11528" width="19" style="6" customWidth="1"/>
    <col min="11529" max="11529" width="6.54296875" style="6" customWidth="1"/>
    <col min="11530" max="11545" width="0" style="6" hidden="1" customWidth="1"/>
    <col min="11546" max="11777" width="8.90625" style="6"/>
    <col min="11778" max="11778" width="25.453125" style="6" customWidth="1"/>
    <col min="11779" max="11779" width="32.90625" style="6" customWidth="1"/>
    <col min="11780" max="11780" width="17.36328125" style="6" customWidth="1"/>
    <col min="11781" max="11781" width="17.08984375" style="6" customWidth="1"/>
    <col min="11782" max="11782" width="23.90625" style="6" customWidth="1"/>
    <col min="11783" max="11783" width="25.36328125" style="6" customWidth="1"/>
    <col min="11784" max="11784" width="19" style="6" customWidth="1"/>
    <col min="11785" max="11785" width="6.54296875" style="6" customWidth="1"/>
    <col min="11786" max="11801" width="0" style="6" hidden="1" customWidth="1"/>
    <col min="11802" max="12033" width="8.90625" style="6"/>
    <col min="12034" max="12034" width="25.453125" style="6" customWidth="1"/>
    <col min="12035" max="12035" width="32.90625" style="6" customWidth="1"/>
    <col min="12036" max="12036" width="17.36328125" style="6" customWidth="1"/>
    <col min="12037" max="12037" width="17.08984375" style="6" customWidth="1"/>
    <col min="12038" max="12038" width="23.90625" style="6" customWidth="1"/>
    <col min="12039" max="12039" width="25.36328125" style="6" customWidth="1"/>
    <col min="12040" max="12040" width="19" style="6" customWidth="1"/>
    <col min="12041" max="12041" width="6.54296875" style="6" customWidth="1"/>
    <col min="12042" max="12057" width="0" style="6" hidden="1" customWidth="1"/>
    <col min="12058" max="12289" width="8.90625" style="6"/>
    <col min="12290" max="12290" width="25.453125" style="6" customWidth="1"/>
    <col min="12291" max="12291" width="32.90625" style="6" customWidth="1"/>
    <col min="12292" max="12292" width="17.36328125" style="6" customWidth="1"/>
    <col min="12293" max="12293" width="17.08984375" style="6" customWidth="1"/>
    <col min="12294" max="12294" width="23.90625" style="6" customWidth="1"/>
    <col min="12295" max="12295" width="25.36328125" style="6" customWidth="1"/>
    <col min="12296" max="12296" width="19" style="6" customWidth="1"/>
    <col min="12297" max="12297" width="6.54296875" style="6" customWidth="1"/>
    <col min="12298" max="12313" width="0" style="6" hidden="1" customWidth="1"/>
    <col min="12314" max="12545" width="8.90625" style="6"/>
    <col min="12546" max="12546" width="25.453125" style="6" customWidth="1"/>
    <col min="12547" max="12547" width="32.90625" style="6" customWidth="1"/>
    <col min="12548" max="12548" width="17.36328125" style="6" customWidth="1"/>
    <col min="12549" max="12549" width="17.08984375" style="6" customWidth="1"/>
    <col min="12550" max="12550" width="23.90625" style="6" customWidth="1"/>
    <col min="12551" max="12551" width="25.36328125" style="6" customWidth="1"/>
    <col min="12552" max="12552" width="19" style="6" customWidth="1"/>
    <col min="12553" max="12553" width="6.54296875" style="6" customWidth="1"/>
    <col min="12554" max="12569" width="0" style="6" hidden="1" customWidth="1"/>
    <col min="12570" max="12801" width="8.90625" style="6"/>
    <col min="12802" max="12802" width="25.453125" style="6" customWidth="1"/>
    <col min="12803" max="12803" width="32.90625" style="6" customWidth="1"/>
    <col min="12804" max="12804" width="17.36328125" style="6" customWidth="1"/>
    <col min="12805" max="12805" width="17.08984375" style="6" customWidth="1"/>
    <col min="12806" max="12806" width="23.90625" style="6" customWidth="1"/>
    <col min="12807" max="12807" width="25.36328125" style="6" customWidth="1"/>
    <col min="12808" max="12808" width="19" style="6" customWidth="1"/>
    <col min="12809" max="12809" width="6.54296875" style="6" customWidth="1"/>
    <col min="12810" max="12825" width="0" style="6" hidden="1" customWidth="1"/>
    <col min="12826" max="13057" width="8.90625" style="6"/>
    <col min="13058" max="13058" width="25.453125" style="6" customWidth="1"/>
    <col min="13059" max="13059" width="32.90625" style="6" customWidth="1"/>
    <col min="13060" max="13060" width="17.36328125" style="6" customWidth="1"/>
    <col min="13061" max="13061" width="17.08984375" style="6" customWidth="1"/>
    <col min="13062" max="13062" width="23.90625" style="6" customWidth="1"/>
    <col min="13063" max="13063" width="25.36328125" style="6" customWidth="1"/>
    <col min="13064" max="13064" width="19" style="6" customWidth="1"/>
    <col min="13065" max="13065" width="6.54296875" style="6" customWidth="1"/>
    <col min="13066" max="13081" width="0" style="6" hidden="1" customWidth="1"/>
    <col min="13082" max="13313" width="8.90625" style="6"/>
    <col min="13314" max="13314" width="25.453125" style="6" customWidth="1"/>
    <col min="13315" max="13315" width="32.90625" style="6" customWidth="1"/>
    <col min="13316" max="13316" width="17.36328125" style="6" customWidth="1"/>
    <col min="13317" max="13317" width="17.08984375" style="6" customWidth="1"/>
    <col min="13318" max="13318" width="23.90625" style="6" customWidth="1"/>
    <col min="13319" max="13319" width="25.36328125" style="6" customWidth="1"/>
    <col min="13320" max="13320" width="19" style="6" customWidth="1"/>
    <col min="13321" max="13321" width="6.54296875" style="6" customWidth="1"/>
    <col min="13322" max="13337" width="0" style="6" hidden="1" customWidth="1"/>
    <col min="13338" max="13569" width="8.90625" style="6"/>
    <col min="13570" max="13570" width="25.453125" style="6" customWidth="1"/>
    <col min="13571" max="13571" width="32.90625" style="6" customWidth="1"/>
    <col min="13572" max="13572" width="17.36328125" style="6" customWidth="1"/>
    <col min="13573" max="13573" width="17.08984375" style="6" customWidth="1"/>
    <col min="13574" max="13574" width="23.90625" style="6" customWidth="1"/>
    <col min="13575" max="13575" width="25.36328125" style="6" customWidth="1"/>
    <col min="13576" max="13576" width="19" style="6" customWidth="1"/>
    <col min="13577" max="13577" width="6.54296875" style="6" customWidth="1"/>
    <col min="13578" max="13593" width="0" style="6" hidden="1" customWidth="1"/>
    <col min="13594" max="13825" width="8.90625" style="6"/>
    <col min="13826" max="13826" width="25.453125" style="6" customWidth="1"/>
    <col min="13827" max="13827" width="32.90625" style="6" customWidth="1"/>
    <col min="13828" max="13828" width="17.36328125" style="6" customWidth="1"/>
    <col min="13829" max="13829" width="17.08984375" style="6" customWidth="1"/>
    <col min="13830" max="13830" width="23.90625" style="6" customWidth="1"/>
    <col min="13831" max="13831" width="25.36328125" style="6" customWidth="1"/>
    <col min="13832" max="13832" width="19" style="6" customWidth="1"/>
    <col min="13833" max="13833" width="6.54296875" style="6" customWidth="1"/>
    <col min="13834" max="13849" width="0" style="6" hidden="1" customWidth="1"/>
    <col min="13850" max="14081" width="8.90625" style="6"/>
    <col min="14082" max="14082" width="25.453125" style="6" customWidth="1"/>
    <col min="14083" max="14083" width="32.90625" style="6" customWidth="1"/>
    <col min="14084" max="14084" width="17.36328125" style="6" customWidth="1"/>
    <col min="14085" max="14085" width="17.08984375" style="6" customWidth="1"/>
    <col min="14086" max="14086" width="23.90625" style="6" customWidth="1"/>
    <col min="14087" max="14087" width="25.36328125" style="6" customWidth="1"/>
    <col min="14088" max="14088" width="19" style="6" customWidth="1"/>
    <col min="14089" max="14089" width="6.54296875" style="6" customWidth="1"/>
    <col min="14090" max="14105" width="0" style="6" hidden="1" customWidth="1"/>
    <col min="14106" max="14337" width="8.90625" style="6"/>
    <col min="14338" max="14338" width="25.453125" style="6" customWidth="1"/>
    <col min="14339" max="14339" width="32.90625" style="6" customWidth="1"/>
    <col min="14340" max="14340" width="17.36328125" style="6" customWidth="1"/>
    <col min="14341" max="14341" width="17.08984375" style="6" customWidth="1"/>
    <col min="14342" max="14342" width="23.90625" style="6" customWidth="1"/>
    <col min="14343" max="14343" width="25.36328125" style="6" customWidth="1"/>
    <col min="14344" max="14344" width="19" style="6" customWidth="1"/>
    <col min="14345" max="14345" width="6.54296875" style="6" customWidth="1"/>
    <col min="14346" max="14361" width="0" style="6" hidden="1" customWidth="1"/>
    <col min="14362" max="14593" width="8.90625" style="6"/>
    <col min="14594" max="14594" width="25.453125" style="6" customWidth="1"/>
    <col min="14595" max="14595" width="32.90625" style="6" customWidth="1"/>
    <col min="14596" max="14596" width="17.36328125" style="6" customWidth="1"/>
    <col min="14597" max="14597" width="17.08984375" style="6" customWidth="1"/>
    <col min="14598" max="14598" width="23.90625" style="6" customWidth="1"/>
    <col min="14599" max="14599" width="25.36328125" style="6" customWidth="1"/>
    <col min="14600" max="14600" width="19" style="6" customWidth="1"/>
    <col min="14601" max="14601" width="6.54296875" style="6" customWidth="1"/>
    <col min="14602" max="14617" width="0" style="6" hidden="1" customWidth="1"/>
    <col min="14618" max="14849" width="8.90625" style="6"/>
    <col min="14850" max="14850" width="25.453125" style="6" customWidth="1"/>
    <col min="14851" max="14851" width="32.90625" style="6" customWidth="1"/>
    <col min="14852" max="14852" width="17.36328125" style="6" customWidth="1"/>
    <col min="14853" max="14853" width="17.08984375" style="6" customWidth="1"/>
    <col min="14854" max="14854" width="23.90625" style="6" customWidth="1"/>
    <col min="14855" max="14855" width="25.36328125" style="6" customWidth="1"/>
    <col min="14856" max="14856" width="19" style="6" customWidth="1"/>
    <col min="14857" max="14857" width="6.54296875" style="6" customWidth="1"/>
    <col min="14858" max="14873" width="0" style="6" hidden="1" customWidth="1"/>
    <col min="14874" max="15105" width="8.90625" style="6"/>
    <col min="15106" max="15106" width="25.453125" style="6" customWidth="1"/>
    <col min="15107" max="15107" width="32.90625" style="6" customWidth="1"/>
    <col min="15108" max="15108" width="17.36328125" style="6" customWidth="1"/>
    <col min="15109" max="15109" width="17.08984375" style="6" customWidth="1"/>
    <col min="15110" max="15110" width="23.90625" style="6" customWidth="1"/>
    <col min="15111" max="15111" width="25.36328125" style="6" customWidth="1"/>
    <col min="15112" max="15112" width="19" style="6" customWidth="1"/>
    <col min="15113" max="15113" width="6.54296875" style="6" customWidth="1"/>
    <col min="15114" max="15129" width="0" style="6" hidden="1" customWidth="1"/>
    <col min="15130" max="15361" width="8.90625" style="6"/>
    <col min="15362" max="15362" width="25.453125" style="6" customWidth="1"/>
    <col min="15363" max="15363" width="32.90625" style="6" customWidth="1"/>
    <col min="15364" max="15364" width="17.36328125" style="6" customWidth="1"/>
    <col min="15365" max="15365" width="17.08984375" style="6" customWidth="1"/>
    <col min="15366" max="15366" width="23.90625" style="6" customWidth="1"/>
    <col min="15367" max="15367" width="25.36328125" style="6" customWidth="1"/>
    <col min="15368" max="15368" width="19" style="6" customWidth="1"/>
    <col min="15369" max="15369" width="6.54296875" style="6" customWidth="1"/>
    <col min="15370" max="15385" width="0" style="6" hidden="1" customWidth="1"/>
    <col min="15386" max="15617" width="8.90625" style="6"/>
    <col min="15618" max="15618" width="25.453125" style="6" customWidth="1"/>
    <col min="15619" max="15619" width="32.90625" style="6" customWidth="1"/>
    <col min="15620" max="15620" width="17.36328125" style="6" customWidth="1"/>
    <col min="15621" max="15621" width="17.08984375" style="6" customWidth="1"/>
    <col min="15622" max="15622" width="23.90625" style="6" customWidth="1"/>
    <col min="15623" max="15623" width="25.36328125" style="6" customWidth="1"/>
    <col min="15624" max="15624" width="19" style="6" customWidth="1"/>
    <col min="15625" max="15625" width="6.54296875" style="6" customWidth="1"/>
    <col min="15626" max="15641" width="0" style="6" hidden="1" customWidth="1"/>
    <col min="15642" max="15873" width="8.90625" style="6"/>
    <col min="15874" max="15874" width="25.453125" style="6" customWidth="1"/>
    <col min="15875" max="15875" width="32.90625" style="6" customWidth="1"/>
    <col min="15876" max="15876" width="17.36328125" style="6" customWidth="1"/>
    <col min="15877" max="15877" width="17.08984375" style="6" customWidth="1"/>
    <col min="15878" max="15878" width="23.90625" style="6" customWidth="1"/>
    <col min="15879" max="15879" width="25.36328125" style="6" customWidth="1"/>
    <col min="15880" max="15880" width="19" style="6" customWidth="1"/>
    <col min="15881" max="15881" width="6.54296875" style="6" customWidth="1"/>
    <col min="15882" max="15897" width="0" style="6" hidden="1" customWidth="1"/>
    <col min="15898" max="16129" width="8.90625" style="6"/>
    <col min="16130" max="16130" width="25.453125" style="6" customWidth="1"/>
    <col min="16131" max="16131" width="32.90625" style="6" customWidth="1"/>
    <col min="16132" max="16132" width="17.36328125" style="6" customWidth="1"/>
    <col min="16133" max="16133" width="17.08984375" style="6" customWidth="1"/>
    <col min="16134" max="16134" width="23.90625" style="6" customWidth="1"/>
    <col min="16135" max="16135" width="25.36328125" style="6" customWidth="1"/>
    <col min="16136" max="16136" width="19" style="6" customWidth="1"/>
    <col min="16137" max="16137" width="6.54296875" style="6" customWidth="1"/>
    <col min="16138" max="16153" width="0" style="6" hidden="1" customWidth="1"/>
    <col min="16154" max="16384" width="8.90625" style="6"/>
  </cols>
  <sheetData>
    <row r="1" spans="2:25" ht="42.75" customHeight="1" thickBot="1" x14ac:dyDescent="0.3">
      <c r="B1" s="386" t="s">
        <v>0</v>
      </c>
      <c r="C1" s="387"/>
      <c r="D1" s="387"/>
      <c r="E1" s="1" t="s">
        <v>1</v>
      </c>
      <c r="F1" s="2" t="str">
        <f>K99</f>
        <v>June</v>
      </c>
      <c r="G1" s="2">
        <f>K98</f>
        <v>2019</v>
      </c>
      <c r="H1" s="3"/>
      <c r="I1" s="4"/>
      <c r="J1" s="129"/>
      <c r="K1" s="129"/>
      <c r="L1" s="129"/>
      <c r="M1" s="130"/>
      <c r="N1" s="130"/>
      <c r="O1" s="130"/>
      <c r="P1" s="130"/>
      <c r="Q1" s="130"/>
      <c r="R1" s="131"/>
      <c r="S1" s="131"/>
      <c r="T1" s="131"/>
      <c r="U1" s="131"/>
      <c r="V1" s="130"/>
      <c r="W1" s="130"/>
    </row>
    <row r="2" spans="2:25" ht="8.25" customHeight="1" thickBot="1" x14ac:dyDescent="0.3">
      <c r="B2" s="8"/>
      <c r="C2" s="9"/>
      <c r="D2" s="9"/>
      <c r="E2" s="9"/>
      <c r="F2" s="9"/>
      <c r="G2" s="9"/>
      <c r="H2" s="9"/>
      <c r="I2" s="9"/>
    </row>
    <row r="3" spans="2:25" ht="20.25" customHeight="1" x14ac:dyDescent="0.25">
      <c r="B3" s="10" t="s">
        <v>2</v>
      </c>
      <c r="C3" s="388" t="s">
        <v>3</v>
      </c>
      <c r="D3" s="388"/>
      <c r="E3" s="388"/>
      <c r="F3" s="11" t="s">
        <v>4</v>
      </c>
      <c r="G3" s="388" t="s">
        <v>5</v>
      </c>
      <c r="H3" s="389"/>
      <c r="I3" s="9"/>
    </row>
    <row r="4" spans="2:25" ht="62.25" customHeight="1" thickBot="1" x14ac:dyDescent="0.3">
      <c r="B4" s="12" t="s">
        <v>8</v>
      </c>
      <c r="C4" s="390" t="s">
        <v>9</v>
      </c>
      <c r="D4" s="391"/>
      <c r="E4" s="391"/>
      <c r="F4" s="148" t="s">
        <v>122</v>
      </c>
      <c r="G4" s="391" t="s">
        <v>123</v>
      </c>
      <c r="H4" s="392"/>
      <c r="I4" s="147"/>
    </row>
    <row r="5" spans="2:25" ht="20.25" customHeight="1" x14ac:dyDescent="0.25">
      <c r="B5" s="9"/>
      <c r="C5" s="9"/>
      <c r="D5" s="9"/>
      <c r="E5" s="9"/>
      <c r="F5" s="9"/>
      <c r="G5" s="9"/>
      <c r="H5" s="9"/>
      <c r="I5" s="9"/>
    </row>
    <row r="6" spans="2:25" ht="24" customHeight="1" x14ac:dyDescent="0.25">
      <c r="B6" s="393" t="s">
        <v>24</v>
      </c>
      <c r="C6" s="393"/>
      <c r="D6" s="393"/>
      <c r="E6" s="393"/>
      <c r="F6" s="394" t="str">
        <f>CONCATENATE(F1," 1, ",G1)</f>
        <v>June 1, 2019</v>
      </c>
      <c r="G6" s="394" t="e">
        <f>CONCATENATE(#REF!," 1, ",#REF!)</f>
        <v>#REF!</v>
      </c>
      <c r="H6" s="28"/>
      <c r="I6" s="9"/>
    </row>
    <row r="7" spans="2:25" ht="24" customHeight="1" x14ac:dyDescent="0.25">
      <c r="B7" s="383" t="s">
        <v>124</v>
      </c>
      <c r="C7" s="383"/>
      <c r="D7" s="383"/>
      <c r="E7" s="383"/>
      <c r="F7" s="35">
        <f>K102</f>
        <v>593</v>
      </c>
      <c r="G7" s="36" t="s">
        <v>27</v>
      </c>
      <c r="H7" s="36"/>
      <c r="I7" s="37"/>
    </row>
    <row r="8" spans="2:25" ht="24" customHeight="1" x14ac:dyDescent="0.25">
      <c r="B8" s="373" t="s">
        <v>128</v>
      </c>
      <c r="C8" s="373"/>
      <c r="D8" s="373"/>
      <c r="E8" s="373"/>
      <c r="F8" s="373"/>
      <c r="G8" s="373"/>
      <c r="H8" s="373"/>
      <c r="I8" s="144"/>
    </row>
    <row r="9" spans="2:25" ht="24" customHeight="1" x14ac:dyDescent="0.25">
      <c r="B9" s="373" t="s">
        <v>33</v>
      </c>
      <c r="C9" s="373"/>
      <c r="D9" s="373"/>
      <c r="E9" s="373"/>
      <c r="F9" s="373"/>
      <c r="G9" s="373"/>
      <c r="H9" s="373"/>
      <c r="I9" s="144"/>
    </row>
    <row r="10" spans="2:25" ht="24" customHeight="1" x14ac:dyDescent="0.25">
      <c r="B10" s="372" t="s">
        <v>36</v>
      </c>
      <c r="C10" s="372"/>
      <c r="D10" s="384" t="str">
        <f>CONCATENATE("The ",F1," ",G1," Average is")</f>
        <v>The June 2019 Average is</v>
      </c>
      <c r="E10" s="384"/>
      <c r="F10" s="384"/>
      <c r="G10" s="43">
        <f>K103</f>
        <v>583</v>
      </c>
      <c r="H10" s="44" t="s">
        <v>37</v>
      </c>
      <c r="I10" s="45"/>
    </row>
    <row r="11" spans="2:25" ht="24" customHeight="1" x14ac:dyDescent="0.25">
      <c r="B11" s="385" t="s">
        <v>39</v>
      </c>
      <c r="C11" s="385"/>
      <c r="D11" s="385"/>
      <c r="E11" s="385"/>
      <c r="F11" s="385"/>
      <c r="G11" s="385"/>
      <c r="H11" s="385"/>
      <c r="I11" s="46"/>
      <c r="X11" s="47"/>
      <c r="Y11" s="47"/>
    </row>
    <row r="12" spans="2:25" ht="24" customHeight="1" x14ac:dyDescent="0.25">
      <c r="B12" s="373" t="s">
        <v>129</v>
      </c>
      <c r="C12" s="373"/>
      <c r="D12" s="373"/>
      <c r="E12" s="373"/>
      <c r="F12" s="35">
        <f>K102</f>
        <v>593</v>
      </c>
      <c r="G12" s="36" t="s">
        <v>27</v>
      </c>
      <c r="I12" s="37"/>
      <c r="X12" s="47"/>
      <c r="Y12" s="47"/>
    </row>
    <row r="13" spans="2:25" ht="24" customHeight="1" x14ac:dyDescent="0.25">
      <c r="B13" s="373" t="s">
        <v>44</v>
      </c>
      <c r="C13" s="373"/>
      <c r="D13" s="373"/>
      <c r="E13" s="373"/>
      <c r="F13" s="373"/>
      <c r="G13" s="373"/>
      <c r="H13" s="373"/>
      <c r="I13" s="144"/>
      <c r="X13" s="47"/>
      <c r="Y13" s="47"/>
    </row>
    <row r="14" spans="2:25" ht="24" customHeight="1" x14ac:dyDescent="0.25">
      <c r="B14" s="373" t="s">
        <v>47</v>
      </c>
      <c r="C14" s="373"/>
      <c r="D14" s="373"/>
      <c r="E14" s="373"/>
      <c r="F14" s="373"/>
      <c r="G14" s="373"/>
      <c r="H14" s="373"/>
      <c r="I14" s="144"/>
      <c r="X14" s="47"/>
      <c r="Y14" s="47"/>
    </row>
    <row r="15" spans="2:25" ht="24" customHeight="1" x14ac:dyDescent="0.25">
      <c r="B15" s="380" t="s">
        <v>50</v>
      </c>
      <c r="C15" s="381"/>
      <c r="D15" s="381"/>
      <c r="E15" s="381"/>
      <c r="F15" s="381"/>
      <c r="G15" s="381"/>
      <c r="H15" s="381"/>
      <c r="I15" s="55"/>
      <c r="X15" s="47"/>
      <c r="Y15" s="47"/>
    </row>
    <row r="16" spans="2:25" ht="24" customHeight="1" thickBot="1" x14ac:dyDescent="0.3">
      <c r="B16" s="382" t="s">
        <v>53</v>
      </c>
      <c r="C16" s="381"/>
      <c r="D16" s="381"/>
      <c r="E16" s="381"/>
      <c r="F16" s="381"/>
      <c r="G16" s="381"/>
      <c r="H16" s="381"/>
      <c r="I16" s="57"/>
      <c r="X16" s="47"/>
      <c r="Y16" s="47"/>
    </row>
    <row r="17" spans="2:25" ht="43.5" customHeight="1" thickBot="1" x14ac:dyDescent="0.3">
      <c r="B17" s="365" t="s">
        <v>127</v>
      </c>
      <c r="C17" s="366"/>
      <c r="D17" s="366"/>
      <c r="E17" s="366"/>
      <c r="F17" s="366"/>
      <c r="G17" s="366"/>
      <c r="H17" s="367"/>
      <c r="I17" s="60"/>
      <c r="X17" s="47"/>
      <c r="Y17" s="47"/>
    </row>
    <row r="18" spans="2:25" ht="40.5" customHeight="1" thickBot="1" x14ac:dyDescent="0.3">
      <c r="B18" s="362" t="s">
        <v>57</v>
      </c>
      <c r="C18" s="363"/>
      <c r="D18" s="363"/>
      <c r="E18" s="363"/>
      <c r="F18" s="363"/>
      <c r="G18" s="363"/>
      <c r="H18" s="364"/>
      <c r="I18" s="9"/>
      <c r="X18" s="47"/>
      <c r="Y18" s="47"/>
    </row>
    <row r="19" spans="2:25" ht="56.25" customHeight="1" thickBot="1" x14ac:dyDescent="0.3">
      <c r="B19" s="65" t="s">
        <v>58</v>
      </c>
      <c r="C19" s="66" t="s">
        <v>59</v>
      </c>
      <c r="D19" s="67" t="s">
        <v>60</v>
      </c>
      <c r="E19" s="67" t="s">
        <v>61</v>
      </c>
      <c r="F19" s="67" t="s">
        <v>62</v>
      </c>
      <c r="G19" s="376" t="s">
        <v>63</v>
      </c>
      <c r="H19" s="377"/>
      <c r="I19" s="68"/>
      <c r="X19" s="47"/>
      <c r="Y19" s="47"/>
    </row>
    <row r="20" spans="2:25" ht="21.75" customHeight="1" x14ac:dyDescent="0.3">
      <c r="B20" s="69">
        <v>302.01</v>
      </c>
      <c r="C20" s="70" t="s">
        <v>64</v>
      </c>
      <c r="D20" s="71">
        <v>3.75</v>
      </c>
      <c r="E20" s="72">
        <v>0</v>
      </c>
      <c r="F20" s="73">
        <f t="shared" ref="F20:F30" si="0">D20+E20</f>
        <v>3.75</v>
      </c>
      <c r="G20" s="378">
        <f t="shared" ref="G20:G30" si="1">IF((ABS(($K$103-$K$102)*F20/100))&gt;0.1, ($K$103-$K$102)*F20/100, 0)</f>
        <v>-0.375</v>
      </c>
      <c r="H20" s="379" t="e">
        <f>IF((ABS((J103-J102)*E20/100))&gt;0.1, (J103-J102)*E20/100, 0)</f>
        <v>#VALUE!</v>
      </c>
      <c r="I20" s="74"/>
      <c r="X20" s="47"/>
      <c r="Y20" s="47"/>
    </row>
    <row r="21" spans="2:25" ht="21.75" customHeight="1" x14ac:dyDescent="0.3">
      <c r="B21" s="75" t="s">
        <v>65</v>
      </c>
      <c r="C21" s="76" t="s">
        <v>130</v>
      </c>
      <c r="D21" s="77">
        <v>6.85</v>
      </c>
      <c r="E21" s="77">
        <v>1</v>
      </c>
      <c r="F21" s="78">
        <f t="shared" si="0"/>
        <v>7.85</v>
      </c>
      <c r="G21" s="374">
        <f t="shared" si="1"/>
        <v>-0.78500000000000003</v>
      </c>
      <c r="H21" s="375" t="e">
        <f>IF((ABS((#REF!-J103)*E21/100))&gt;0.1, (#REF!-J103)*E21/100, 0)</f>
        <v>#REF!</v>
      </c>
      <c r="I21" s="74"/>
    </row>
    <row r="22" spans="2:25" ht="21.75" customHeight="1" x14ac:dyDescent="0.3">
      <c r="B22" s="75" t="s">
        <v>67</v>
      </c>
      <c r="C22" s="76" t="s">
        <v>131</v>
      </c>
      <c r="D22" s="77">
        <v>6.85</v>
      </c>
      <c r="E22" s="77">
        <v>1</v>
      </c>
      <c r="F22" s="78">
        <f t="shared" si="0"/>
        <v>7.85</v>
      </c>
      <c r="G22" s="374">
        <f t="shared" si="1"/>
        <v>-0.78500000000000003</v>
      </c>
      <c r="H22" s="375" t="e">
        <f>IF((ABS((#REF!-#REF!)*E22/100))&gt;0.1, (#REF!-#REF!)*E22/100, 0)</f>
        <v>#REF!</v>
      </c>
      <c r="I22" s="74"/>
    </row>
    <row r="23" spans="2:25" ht="21.75" customHeight="1" x14ac:dyDescent="0.3">
      <c r="B23" s="75" t="s">
        <v>69</v>
      </c>
      <c r="C23" s="76" t="s">
        <v>132</v>
      </c>
      <c r="D23" s="77">
        <v>6.85</v>
      </c>
      <c r="E23" s="77">
        <v>1</v>
      </c>
      <c r="F23" s="78">
        <f t="shared" si="0"/>
        <v>7.85</v>
      </c>
      <c r="G23" s="374">
        <f t="shared" si="1"/>
        <v>-0.78500000000000003</v>
      </c>
      <c r="H23" s="375" t="e">
        <f>IF((ABS((#REF!-#REF!)*E23/100))&gt;0.1, (#REF!-#REF!)*E23/100, 0)</f>
        <v>#REF!</v>
      </c>
      <c r="I23" s="74"/>
    </row>
    <row r="24" spans="2:25" ht="21.75" customHeight="1" x14ac:dyDescent="0.3">
      <c r="B24" s="75" t="s">
        <v>71</v>
      </c>
      <c r="C24" s="76" t="s">
        <v>133</v>
      </c>
      <c r="D24" s="77">
        <v>6.85</v>
      </c>
      <c r="E24" s="77">
        <v>1</v>
      </c>
      <c r="F24" s="78">
        <f t="shared" si="0"/>
        <v>7.85</v>
      </c>
      <c r="G24" s="374">
        <f t="shared" si="1"/>
        <v>-0.78500000000000003</v>
      </c>
      <c r="H24" s="375" t="e">
        <f>IF((ABS((#REF!-#REF!)*E24/100))&gt;0.1, (#REF!-#REF!)*E24/100, 0)</f>
        <v>#REF!</v>
      </c>
      <c r="I24" s="74"/>
    </row>
    <row r="25" spans="2:25" ht="21.75" customHeight="1" x14ac:dyDescent="0.3">
      <c r="B25" s="75" t="s">
        <v>73</v>
      </c>
      <c r="C25" s="76" t="s">
        <v>134</v>
      </c>
      <c r="D25" s="77">
        <v>8.25</v>
      </c>
      <c r="E25" s="77">
        <v>1</v>
      </c>
      <c r="F25" s="79">
        <f t="shared" si="0"/>
        <v>9.25</v>
      </c>
      <c r="G25" s="374">
        <f t="shared" si="1"/>
        <v>-0.92500000000000004</v>
      </c>
      <c r="H25" s="375" t="e">
        <f>IF((ABS((#REF!-#REF!)*E25/100))&gt;0.1, (#REF!-#REF!)*E25/100, 0)</f>
        <v>#REF!</v>
      </c>
      <c r="I25" s="74"/>
    </row>
    <row r="26" spans="2:25" ht="21.75" customHeight="1" x14ac:dyDescent="0.3">
      <c r="B26" s="75" t="s">
        <v>75</v>
      </c>
      <c r="C26" s="76" t="s">
        <v>76</v>
      </c>
      <c r="D26" s="77">
        <v>6.2</v>
      </c>
      <c r="E26" s="77">
        <v>1</v>
      </c>
      <c r="F26" s="79">
        <f t="shared" si="0"/>
        <v>7.2</v>
      </c>
      <c r="G26" s="374">
        <f t="shared" si="1"/>
        <v>-0.72</v>
      </c>
      <c r="H26" s="375" t="e">
        <f>IF((ABS((#REF!-#REF!)*E26/100))&gt;0.1, (#REF!-#REF!)*E26/100, 0)</f>
        <v>#REF!</v>
      </c>
      <c r="I26" s="74"/>
    </row>
    <row r="27" spans="2:25" ht="21.75" customHeight="1" x14ac:dyDescent="0.3">
      <c r="B27" s="75" t="s">
        <v>77</v>
      </c>
      <c r="C27" s="76" t="s">
        <v>78</v>
      </c>
      <c r="D27" s="77">
        <v>5.5</v>
      </c>
      <c r="E27" s="77">
        <v>1</v>
      </c>
      <c r="F27" s="78">
        <f t="shared" si="0"/>
        <v>6.5</v>
      </c>
      <c r="G27" s="374">
        <f t="shared" si="1"/>
        <v>-0.65</v>
      </c>
      <c r="H27" s="375" t="e">
        <f>IF((ABS((#REF!-#REF!)*E27/100))&gt;0.1, (#REF!-#REF!)*E27/100, 0)</f>
        <v>#REF!</v>
      </c>
      <c r="I27" s="74"/>
      <c r="J27" s="6"/>
      <c r="K27" s="6"/>
      <c r="L27" s="6"/>
      <c r="R27" s="6"/>
      <c r="S27" s="6"/>
      <c r="T27" s="6"/>
      <c r="U27" s="6"/>
    </row>
    <row r="28" spans="2:25" ht="21.75" customHeight="1" x14ac:dyDescent="0.3">
      <c r="B28" s="75" t="s">
        <v>79</v>
      </c>
      <c r="C28" s="76" t="s">
        <v>80</v>
      </c>
      <c r="D28" s="77">
        <v>4.9000000000000004</v>
      </c>
      <c r="E28" s="77">
        <v>1</v>
      </c>
      <c r="F28" s="78">
        <f t="shared" si="0"/>
        <v>5.9</v>
      </c>
      <c r="G28" s="374">
        <f t="shared" si="1"/>
        <v>-0.59</v>
      </c>
      <c r="H28" s="375" t="e">
        <f>IF((ABS((#REF!-#REF!)*E28/100))&gt;0.1, (#REF!-#REF!)*E28/100, 0)</f>
        <v>#REF!</v>
      </c>
      <c r="I28" s="74"/>
      <c r="J28" s="6"/>
      <c r="K28" s="6"/>
      <c r="L28" s="6"/>
      <c r="R28" s="6"/>
      <c r="S28" s="6"/>
      <c r="T28" s="6"/>
      <c r="U28" s="6"/>
    </row>
    <row r="29" spans="2:25" ht="21.75" customHeight="1" x14ac:dyDescent="0.3">
      <c r="B29" s="75" t="s">
        <v>81</v>
      </c>
      <c r="C29" s="76" t="s">
        <v>82</v>
      </c>
      <c r="D29" s="77">
        <v>4.5</v>
      </c>
      <c r="E29" s="81">
        <v>1</v>
      </c>
      <c r="F29" s="78">
        <f t="shared" si="0"/>
        <v>5.5</v>
      </c>
      <c r="G29" s="374">
        <f t="shared" si="1"/>
        <v>-0.55000000000000004</v>
      </c>
      <c r="H29" s="375" t="e">
        <f>IF((ABS((#REF!-#REF!)*E29/100))&gt;0.1, (#REF!-#REF!)*E29/100, 0)</f>
        <v>#REF!</v>
      </c>
      <c r="I29" s="74"/>
      <c r="J29" s="6"/>
      <c r="K29" s="6"/>
      <c r="L29" s="6"/>
      <c r="R29" s="6"/>
      <c r="S29" s="6"/>
      <c r="T29" s="6"/>
      <c r="U29" s="6"/>
    </row>
    <row r="30" spans="2:25" ht="21.75" customHeight="1" thickBot="1" x14ac:dyDescent="0.35">
      <c r="B30" s="82" t="s">
        <v>83</v>
      </c>
      <c r="C30" s="83" t="s">
        <v>84</v>
      </c>
      <c r="D30" s="84">
        <v>6.7</v>
      </c>
      <c r="E30" s="85">
        <v>1</v>
      </c>
      <c r="F30" s="86">
        <f t="shared" si="0"/>
        <v>7.7</v>
      </c>
      <c r="G30" s="370">
        <f t="shared" si="1"/>
        <v>-0.77</v>
      </c>
      <c r="H30" s="371" t="e">
        <f>IF((ABS((#REF!-#REF!)*E30/100))&gt;0.1, (#REF!-#REF!)*E30/100, 0)</f>
        <v>#REF!</v>
      </c>
      <c r="I30" s="74"/>
      <c r="J30" s="6"/>
      <c r="K30" s="6"/>
      <c r="L30" s="6"/>
      <c r="R30" s="6"/>
      <c r="S30" s="6"/>
      <c r="T30" s="6"/>
      <c r="U30" s="6"/>
    </row>
    <row r="31" spans="2:25" ht="21.75" customHeight="1" x14ac:dyDescent="0.3">
      <c r="B31" s="87"/>
      <c r="C31" s="88"/>
      <c r="D31" s="89"/>
      <c r="E31" s="90"/>
      <c r="F31" s="91"/>
      <c r="G31" s="141"/>
      <c r="H31" s="141"/>
      <c r="I31" s="74"/>
      <c r="J31" s="6"/>
      <c r="K31" s="6"/>
      <c r="L31" s="6"/>
      <c r="R31" s="6"/>
      <c r="S31" s="6"/>
      <c r="T31" s="6"/>
      <c r="U31" s="6"/>
    </row>
    <row r="32" spans="2:25" ht="21.75" customHeight="1" x14ac:dyDescent="0.3">
      <c r="B32" s="372" t="s">
        <v>85</v>
      </c>
      <c r="C32" s="372"/>
      <c r="D32" s="89"/>
      <c r="E32" s="90"/>
      <c r="F32" s="91"/>
      <c r="G32" s="141"/>
      <c r="H32" s="141"/>
      <c r="I32" s="74"/>
      <c r="J32" s="6"/>
      <c r="K32" s="6"/>
      <c r="L32" s="6"/>
      <c r="R32" s="6"/>
      <c r="S32" s="6"/>
      <c r="T32" s="6"/>
      <c r="U32" s="6"/>
    </row>
    <row r="33" spans="2:24" ht="21.75" customHeight="1" x14ac:dyDescent="0.3">
      <c r="B33" s="373" t="s">
        <v>86</v>
      </c>
      <c r="C33" s="373"/>
      <c r="D33" s="373"/>
      <c r="E33" s="373"/>
      <c r="F33" s="373"/>
      <c r="G33" s="373"/>
      <c r="H33" s="373"/>
      <c r="I33" s="74"/>
      <c r="J33" s="6"/>
      <c r="K33" s="6"/>
      <c r="L33" s="6"/>
      <c r="R33" s="6"/>
      <c r="S33" s="6"/>
      <c r="T33" s="6"/>
      <c r="U33" s="6"/>
    </row>
    <row r="34" spans="2:24" ht="21.75" customHeight="1" x14ac:dyDescent="0.3">
      <c r="B34" s="373" t="s">
        <v>87</v>
      </c>
      <c r="C34" s="373"/>
      <c r="D34" s="373"/>
      <c r="E34" s="373"/>
      <c r="F34" s="373"/>
      <c r="G34" s="373"/>
      <c r="H34" s="373"/>
      <c r="I34" s="74"/>
      <c r="J34" s="6"/>
      <c r="K34" s="6"/>
      <c r="L34" s="6"/>
      <c r="R34" s="6"/>
      <c r="S34" s="6"/>
      <c r="T34" s="6"/>
      <c r="U34" s="6"/>
    </row>
    <row r="35" spans="2:24" ht="21.75" customHeight="1" x14ac:dyDescent="0.3">
      <c r="B35" s="373" t="s">
        <v>88</v>
      </c>
      <c r="C35" s="373"/>
      <c r="D35" s="373"/>
      <c r="E35" s="373"/>
      <c r="F35" s="373"/>
      <c r="G35" s="373"/>
      <c r="H35" s="373"/>
      <c r="I35" s="74"/>
      <c r="J35" s="6"/>
      <c r="K35" s="6"/>
      <c r="L35" s="6"/>
      <c r="R35" s="6"/>
      <c r="S35" s="6"/>
      <c r="T35" s="6"/>
      <c r="U35" s="6"/>
    </row>
    <row r="36" spans="2:24" ht="21.75" customHeight="1" x14ac:dyDescent="0.3">
      <c r="B36" s="373" t="s">
        <v>89</v>
      </c>
      <c r="C36" s="373"/>
      <c r="D36" s="373"/>
      <c r="E36" s="373"/>
      <c r="F36" s="373"/>
      <c r="G36" s="373"/>
      <c r="H36" s="373"/>
      <c r="I36" s="74"/>
      <c r="J36" s="6"/>
      <c r="K36" s="6"/>
      <c r="L36" s="6"/>
      <c r="R36" s="6"/>
      <c r="S36" s="6"/>
      <c r="T36" s="6"/>
      <c r="U36" s="6"/>
    </row>
    <row r="37" spans="2:24" ht="21.75" customHeight="1" x14ac:dyDescent="0.3">
      <c r="B37" s="93" t="s">
        <v>90</v>
      </c>
      <c r="C37" s="94" t="str">
        <f>K108</f>
        <v>September 2018</v>
      </c>
      <c r="D37" s="360" t="s">
        <v>91</v>
      </c>
      <c r="E37" s="360"/>
      <c r="F37" s="95">
        <f>K109</f>
        <v>302.39999999999998</v>
      </c>
      <c r="G37" s="93"/>
      <c r="H37" s="93"/>
      <c r="I37" s="74"/>
      <c r="J37" s="6"/>
      <c r="K37" s="6"/>
      <c r="L37" s="6"/>
      <c r="R37" s="6"/>
      <c r="S37" s="6"/>
      <c r="T37" s="6"/>
      <c r="U37" s="6"/>
    </row>
    <row r="38" spans="2:24" ht="21.75" customHeight="1" x14ac:dyDescent="0.3">
      <c r="B38" s="93"/>
      <c r="C38" s="94"/>
      <c r="D38" s="143"/>
      <c r="E38" s="143"/>
      <c r="F38" s="95"/>
      <c r="G38" s="93"/>
      <c r="H38" s="93"/>
      <c r="I38" s="74"/>
      <c r="J38" s="6"/>
      <c r="K38" s="6"/>
      <c r="L38" s="6"/>
      <c r="R38" s="6"/>
      <c r="S38" s="6"/>
      <c r="T38" s="6"/>
      <c r="U38" s="6"/>
    </row>
    <row r="39" spans="2:24" ht="21.75" customHeight="1" x14ac:dyDescent="0.3">
      <c r="B39" s="361" t="s">
        <v>92</v>
      </c>
      <c r="C39" s="361"/>
      <c r="D39" s="361"/>
      <c r="E39" s="132" t="s">
        <v>42</v>
      </c>
      <c r="F39" s="97" t="s">
        <v>93</v>
      </c>
      <c r="G39" s="132" t="s">
        <v>42</v>
      </c>
      <c r="H39" s="93"/>
      <c r="I39" s="74"/>
      <c r="J39" s="6"/>
      <c r="K39" s="6"/>
      <c r="L39" s="6"/>
      <c r="R39" s="6"/>
      <c r="S39" s="6"/>
      <c r="T39" s="6"/>
      <c r="U39" s="6"/>
    </row>
    <row r="40" spans="2:24" ht="21.75" customHeight="1" thickBot="1" x14ac:dyDescent="0.35">
      <c r="B40" s="93"/>
      <c r="C40" s="93"/>
      <c r="D40" s="93"/>
      <c r="E40" s="93"/>
      <c r="F40" s="93"/>
      <c r="G40" s="93"/>
      <c r="H40" s="93"/>
      <c r="I40" s="74"/>
      <c r="J40" s="6"/>
      <c r="K40" s="6"/>
      <c r="L40" s="6"/>
      <c r="R40" s="6"/>
      <c r="S40" s="6"/>
      <c r="T40" s="6"/>
      <c r="U40" s="6"/>
    </row>
    <row r="41" spans="2:24" ht="45.75" customHeight="1" thickBot="1" x14ac:dyDescent="0.35">
      <c r="B41" s="365" t="s">
        <v>126</v>
      </c>
      <c r="C41" s="366"/>
      <c r="D41" s="366"/>
      <c r="E41" s="366"/>
      <c r="F41" s="366"/>
      <c r="G41" s="366"/>
      <c r="H41" s="367"/>
      <c r="I41" s="74"/>
      <c r="J41" s="6"/>
      <c r="K41" s="6"/>
      <c r="L41" s="6"/>
      <c r="R41" s="6"/>
      <c r="S41" s="6"/>
      <c r="T41" s="6"/>
      <c r="U41" s="6"/>
    </row>
    <row r="42" spans="2:24" ht="40.5" customHeight="1" thickBot="1" x14ac:dyDescent="0.3">
      <c r="B42" s="362" t="s">
        <v>94</v>
      </c>
      <c r="C42" s="363"/>
      <c r="D42" s="363"/>
      <c r="E42" s="363"/>
      <c r="F42" s="363"/>
      <c r="G42" s="363"/>
      <c r="H42" s="364"/>
      <c r="I42" s="9"/>
      <c r="J42" s="6"/>
      <c r="K42" s="6"/>
      <c r="L42" s="6"/>
      <c r="R42" s="6"/>
      <c r="S42" s="6"/>
      <c r="T42" s="6"/>
      <c r="U42" s="6"/>
    </row>
    <row r="43" spans="2:24" ht="62.5" thickBot="1" x14ac:dyDescent="0.3">
      <c r="B43" s="65" t="s">
        <v>58</v>
      </c>
      <c r="C43" s="66" t="s">
        <v>59</v>
      </c>
      <c r="D43" s="67" t="s">
        <v>60</v>
      </c>
      <c r="E43" s="67" t="s">
        <v>95</v>
      </c>
      <c r="F43" s="67" t="s">
        <v>62</v>
      </c>
      <c r="G43" s="145" t="s">
        <v>96</v>
      </c>
      <c r="H43" s="146" t="s">
        <v>97</v>
      </c>
      <c r="I43" s="68"/>
      <c r="J43" s="6"/>
      <c r="K43" s="6"/>
      <c r="L43" s="6"/>
      <c r="R43" s="6"/>
      <c r="S43" s="6"/>
      <c r="T43" s="6"/>
      <c r="U43" s="6"/>
    </row>
    <row r="44" spans="2:24" ht="21.75" customHeight="1" x14ac:dyDescent="0.3">
      <c r="B44" s="69">
        <v>302.01</v>
      </c>
      <c r="C44" s="100" t="s">
        <v>64</v>
      </c>
      <c r="D44" s="71">
        <v>3.75</v>
      </c>
      <c r="E44" s="72">
        <v>0</v>
      </c>
      <c r="F44" s="73">
        <f>D44+E44</f>
        <v>3.75</v>
      </c>
      <c r="G44" s="101">
        <v>0.96250000000000002</v>
      </c>
      <c r="H44" s="102">
        <f t="shared" ref="H44:H54" si="2">(($K$107-$K$109)/$K$109)</f>
        <v>0</v>
      </c>
      <c r="I44" s="103"/>
      <c r="J44" s="104"/>
      <c r="K44" s="6"/>
      <c r="L44" s="6"/>
      <c r="R44" s="6"/>
      <c r="S44" s="6"/>
      <c r="T44" s="6"/>
      <c r="U44" s="6"/>
    </row>
    <row r="45" spans="2:24" ht="21.75" customHeight="1" x14ac:dyDescent="0.3">
      <c r="B45" s="75" t="s">
        <v>65</v>
      </c>
      <c r="C45" s="105" t="s">
        <v>66</v>
      </c>
      <c r="D45" s="77">
        <v>6.85</v>
      </c>
      <c r="E45" s="77">
        <v>1</v>
      </c>
      <c r="F45" s="78">
        <f t="shared" ref="F45:F54" si="3">D45+E45</f>
        <v>7.85</v>
      </c>
      <c r="G45" s="106">
        <v>0.92149999999999999</v>
      </c>
      <c r="H45" s="102">
        <f t="shared" si="2"/>
        <v>0</v>
      </c>
      <c r="I45" s="103"/>
      <c r="J45" s="6"/>
      <c r="K45" s="6"/>
      <c r="L45" s="6"/>
      <c r="R45" s="6"/>
      <c r="S45" s="6"/>
      <c r="T45" s="6"/>
      <c r="U45" s="6"/>
      <c r="W45" s="107"/>
      <c r="X45" s="107"/>
    </row>
    <row r="46" spans="2:24" ht="21.75" customHeight="1" x14ac:dyDescent="0.3">
      <c r="B46" s="75" t="s">
        <v>67</v>
      </c>
      <c r="C46" s="105" t="s">
        <v>68</v>
      </c>
      <c r="D46" s="77">
        <v>6.85</v>
      </c>
      <c r="E46" s="77">
        <v>1</v>
      </c>
      <c r="F46" s="78">
        <f t="shared" si="3"/>
        <v>7.85</v>
      </c>
      <c r="G46" s="106">
        <v>0.92149999999999999</v>
      </c>
      <c r="H46" s="102">
        <f t="shared" si="2"/>
        <v>0</v>
      </c>
      <c r="I46" s="103"/>
      <c r="J46" s="6"/>
      <c r="K46" s="6"/>
      <c r="L46" s="6"/>
      <c r="R46" s="6"/>
      <c r="S46" s="6"/>
      <c r="T46" s="6"/>
      <c r="U46" s="6"/>
    </row>
    <row r="47" spans="2:24" ht="21.75" customHeight="1" x14ac:dyDescent="0.3">
      <c r="B47" s="75" t="s">
        <v>69</v>
      </c>
      <c r="C47" s="105" t="s">
        <v>70</v>
      </c>
      <c r="D47" s="77">
        <v>6.85</v>
      </c>
      <c r="E47" s="77">
        <v>1</v>
      </c>
      <c r="F47" s="78">
        <f t="shared" si="3"/>
        <v>7.85</v>
      </c>
      <c r="G47" s="106">
        <v>0.92149999999999999</v>
      </c>
      <c r="H47" s="102">
        <f t="shared" si="2"/>
        <v>0</v>
      </c>
      <c r="I47" s="103"/>
      <c r="J47" s="6"/>
      <c r="K47" s="6"/>
      <c r="L47" s="6"/>
      <c r="R47" s="6"/>
      <c r="S47" s="6"/>
      <c r="T47" s="6"/>
      <c r="U47" s="6"/>
    </row>
    <row r="48" spans="2:24" ht="21.75" customHeight="1" x14ac:dyDescent="0.3">
      <c r="B48" s="75" t="s">
        <v>71</v>
      </c>
      <c r="C48" s="105" t="s">
        <v>72</v>
      </c>
      <c r="D48" s="77">
        <v>6.85</v>
      </c>
      <c r="E48" s="77">
        <v>1</v>
      </c>
      <c r="F48" s="78">
        <f t="shared" si="3"/>
        <v>7.85</v>
      </c>
      <c r="G48" s="106">
        <v>0.92149999999999999</v>
      </c>
      <c r="H48" s="102">
        <f t="shared" si="2"/>
        <v>0</v>
      </c>
      <c r="I48" s="103"/>
      <c r="J48" s="6"/>
      <c r="K48" s="6"/>
      <c r="L48" s="6"/>
      <c r="R48" s="6"/>
      <c r="S48" s="6"/>
      <c r="T48" s="6"/>
      <c r="U48" s="6"/>
    </row>
    <row r="49" spans="2:24" ht="21.75" customHeight="1" x14ac:dyDescent="0.3">
      <c r="B49" s="75" t="s">
        <v>73</v>
      </c>
      <c r="C49" s="105" t="s">
        <v>74</v>
      </c>
      <c r="D49" s="77">
        <v>8.25</v>
      </c>
      <c r="E49" s="77">
        <v>1</v>
      </c>
      <c r="F49" s="79">
        <f t="shared" si="3"/>
        <v>9.25</v>
      </c>
      <c r="G49" s="106">
        <v>0.90749999999999997</v>
      </c>
      <c r="H49" s="102">
        <f t="shared" si="2"/>
        <v>0</v>
      </c>
      <c r="I49" s="103"/>
      <c r="J49" s="6" t="s">
        <v>98</v>
      </c>
      <c r="K49" s="6"/>
      <c r="L49" s="6"/>
      <c r="R49" s="6"/>
      <c r="S49" s="6"/>
      <c r="T49" s="6"/>
      <c r="U49" s="6"/>
    </row>
    <row r="50" spans="2:24" ht="21.75" customHeight="1" x14ac:dyDescent="0.3">
      <c r="B50" s="75" t="s">
        <v>75</v>
      </c>
      <c r="C50" s="105" t="s">
        <v>76</v>
      </c>
      <c r="D50" s="77">
        <v>6.2</v>
      </c>
      <c r="E50" s="77">
        <v>1</v>
      </c>
      <c r="F50" s="79">
        <f t="shared" si="3"/>
        <v>7.2</v>
      </c>
      <c r="G50" s="106">
        <v>0.92800000000000005</v>
      </c>
      <c r="H50" s="102">
        <f t="shared" si="2"/>
        <v>0</v>
      </c>
      <c r="I50" s="103"/>
      <c r="J50" s="6"/>
      <c r="K50" s="6"/>
      <c r="L50" s="6"/>
      <c r="R50" s="6"/>
      <c r="S50" s="6"/>
      <c r="T50" s="6"/>
      <c r="U50" s="6"/>
    </row>
    <row r="51" spans="2:24" ht="21.75" customHeight="1" x14ac:dyDescent="0.3">
      <c r="B51" s="75" t="s">
        <v>77</v>
      </c>
      <c r="C51" s="105" t="s">
        <v>78</v>
      </c>
      <c r="D51" s="77">
        <v>5.5</v>
      </c>
      <c r="E51" s="77">
        <v>1</v>
      </c>
      <c r="F51" s="78">
        <f t="shared" si="3"/>
        <v>6.5</v>
      </c>
      <c r="G51" s="106">
        <v>0.93500000000000005</v>
      </c>
      <c r="H51" s="102">
        <f t="shared" si="2"/>
        <v>0</v>
      </c>
      <c r="I51" s="103"/>
      <c r="J51" s="6"/>
      <c r="K51" s="6"/>
      <c r="L51" s="6"/>
      <c r="R51" s="6"/>
      <c r="S51" s="6"/>
      <c r="T51" s="6"/>
      <c r="U51" s="6"/>
    </row>
    <row r="52" spans="2:24" ht="21.75" customHeight="1" x14ac:dyDescent="0.3">
      <c r="B52" s="75" t="s">
        <v>79</v>
      </c>
      <c r="C52" s="105" t="s">
        <v>80</v>
      </c>
      <c r="D52" s="77">
        <v>4.9000000000000004</v>
      </c>
      <c r="E52" s="77">
        <v>1</v>
      </c>
      <c r="F52" s="78">
        <f t="shared" si="3"/>
        <v>5.9</v>
      </c>
      <c r="G52" s="106">
        <v>0.94099999999999995</v>
      </c>
      <c r="H52" s="102">
        <f t="shared" si="2"/>
        <v>0</v>
      </c>
      <c r="I52" s="103"/>
      <c r="J52" s="6"/>
      <c r="K52" s="6"/>
      <c r="L52" s="6"/>
      <c r="R52" s="6"/>
      <c r="S52" s="6"/>
      <c r="T52" s="6"/>
      <c r="U52" s="6"/>
      <c r="W52" s="47"/>
      <c r="X52" s="47"/>
    </row>
    <row r="53" spans="2:24" ht="21.75" customHeight="1" x14ac:dyDescent="0.3">
      <c r="B53" s="75" t="s">
        <v>81</v>
      </c>
      <c r="C53" s="105" t="s">
        <v>82</v>
      </c>
      <c r="D53" s="77">
        <v>4.5</v>
      </c>
      <c r="E53" s="81">
        <v>1</v>
      </c>
      <c r="F53" s="78">
        <f t="shared" si="3"/>
        <v>5.5</v>
      </c>
      <c r="G53" s="106">
        <v>0.94499999999999995</v>
      </c>
      <c r="H53" s="102">
        <f t="shared" si="2"/>
        <v>0</v>
      </c>
      <c r="I53" s="103"/>
      <c r="J53" s="6"/>
      <c r="K53" s="6"/>
      <c r="L53" s="6"/>
      <c r="R53" s="6"/>
      <c r="S53" s="6"/>
      <c r="T53" s="6"/>
      <c r="U53" s="6"/>
      <c r="W53" s="47"/>
      <c r="X53" s="47"/>
    </row>
    <row r="54" spans="2:24" ht="21.75" customHeight="1" thickBot="1" x14ac:dyDescent="0.35">
      <c r="B54" s="82" t="s">
        <v>83</v>
      </c>
      <c r="C54" s="108" t="s">
        <v>84</v>
      </c>
      <c r="D54" s="84">
        <v>6.7</v>
      </c>
      <c r="E54" s="85">
        <v>1</v>
      </c>
      <c r="F54" s="86">
        <f t="shared" si="3"/>
        <v>7.7</v>
      </c>
      <c r="G54" s="109">
        <v>0.92300000000000004</v>
      </c>
      <c r="H54" s="102">
        <f t="shared" si="2"/>
        <v>0</v>
      </c>
      <c r="I54" s="103"/>
      <c r="J54" s="6"/>
      <c r="K54" s="6"/>
      <c r="L54" s="6"/>
      <c r="R54" s="6"/>
      <c r="S54" s="6"/>
      <c r="T54" s="6"/>
      <c r="U54" s="6"/>
      <c r="W54" s="47"/>
      <c r="X54" s="47"/>
    </row>
    <row r="55" spans="2:24" x14ac:dyDescent="0.25">
      <c r="B55" s="110"/>
      <c r="C55" s="111"/>
      <c r="D55" s="111"/>
      <c r="E55" s="111"/>
      <c r="F55" s="111"/>
      <c r="G55" s="112"/>
      <c r="H55" s="111"/>
      <c r="I55" s="112"/>
      <c r="J55" s="6"/>
      <c r="K55" s="6"/>
      <c r="L55" s="6"/>
      <c r="R55" s="6"/>
      <c r="S55" s="6"/>
      <c r="T55" s="6"/>
      <c r="U55" s="6"/>
      <c r="W55" s="47"/>
      <c r="X55" s="47"/>
    </row>
    <row r="56" spans="2:24" ht="21" customHeight="1" thickBot="1" x14ac:dyDescent="0.3">
      <c r="B56" s="113"/>
      <c r="C56" s="112"/>
      <c r="D56" s="112"/>
      <c r="E56" s="112"/>
      <c r="F56" s="112"/>
      <c r="G56" s="112"/>
      <c r="H56" s="112"/>
      <c r="I56" s="112"/>
      <c r="J56" s="6"/>
      <c r="K56" s="6"/>
      <c r="L56" s="6"/>
      <c r="R56" s="6"/>
      <c r="S56" s="6"/>
      <c r="T56" s="6"/>
      <c r="U56" s="6"/>
      <c r="W56" s="47"/>
      <c r="X56" s="47"/>
    </row>
    <row r="57" spans="2:24" ht="41.25" customHeight="1" thickBot="1" x14ac:dyDescent="0.3">
      <c r="B57" s="365" t="s">
        <v>127</v>
      </c>
      <c r="C57" s="366"/>
      <c r="D57" s="366"/>
      <c r="E57" s="366"/>
      <c r="F57" s="366"/>
      <c r="G57" s="366"/>
      <c r="H57" s="367"/>
      <c r="X57" s="47"/>
    </row>
    <row r="58" spans="2:24" ht="40.5" customHeight="1" thickBot="1" x14ac:dyDescent="0.3">
      <c r="B58" s="362" t="s">
        <v>99</v>
      </c>
      <c r="C58" s="363"/>
      <c r="D58" s="363"/>
      <c r="E58" s="363"/>
      <c r="F58" s="363"/>
      <c r="G58" s="363"/>
      <c r="H58" s="364"/>
      <c r="I58" s="9"/>
      <c r="X58" s="107"/>
    </row>
    <row r="59" spans="2:24" ht="47" thickBot="1" x14ac:dyDescent="0.3">
      <c r="B59" s="65" t="s">
        <v>58</v>
      </c>
      <c r="C59" s="66" t="s">
        <v>59</v>
      </c>
      <c r="D59" s="67" t="s">
        <v>60</v>
      </c>
      <c r="E59" s="67" t="s">
        <v>95</v>
      </c>
      <c r="F59" s="67" t="s">
        <v>62</v>
      </c>
      <c r="G59" s="368" t="s">
        <v>63</v>
      </c>
      <c r="H59" s="369"/>
      <c r="I59" s="68"/>
      <c r="X59" s="107"/>
    </row>
    <row r="60" spans="2:24" ht="21.75" customHeight="1" x14ac:dyDescent="0.3">
      <c r="B60" s="69" t="s">
        <v>100</v>
      </c>
      <c r="C60" s="115" t="s">
        <v>101</v>
      </c>
      <c r="D60" s="71">
        <v>6</v>
      </c>
      <c r="E60" s="71">
        <v>1</v>
      </c>
      <c r="F60" s="71">
        <f>D60+E60</f>
        <v>7</v>
      </c>
      <c r="G60" s="354">
        <f>IF((ABS(($K$103-$K$102)*F60/100))&gt;0.1, ($K$103-$K$102)*F60/100, 0)</f>
        <v>-0.7</v>
      </c>
      <c r="H60" s="355" t="e">
        <f>IF((ABS((#REF!-#REF!)*E60/100))&gt;0.1, (#REF!-#REF!)*E60/100, 0)</f>
        <v>#REF!</v>
      </c>
      <c r="I60" s="74"/>
      <c r="X60" s="107"/>
    </row>
    <row r="61" spans="2:24" ht="21.75" customHeight="1" x14ac:dyDescent="0.3">
      <c r="B61" s="75" t="s">
        <v>102</v>
      </c>
      <c r="C61" s="116" t="s">
        <v>103</v>
      </c>
      <c r="D61" s="77">
        <v>6</v>
      </c>
      <c r="E61" s="77">
        <v>1</v>
      </c>
      <c r="F61" s="77">
        <f>D61+E61</f>
        <v>7</v>
      </c>
      <c r="G61" s="356">
        <f>IF((ABS(($K$103-$K$102)*F61/100))&gt;0.1, ($K$103-$K$102)*F61/100, 0)</f>
        <v>-0.7</v>
      </c>
      <c r="H61" s="357" t="e">
        <f>IF((ABS((#REF!-#REF!)*E61/100))&gt;0.1, (#REF!-#REF!)*E61/100, 0)</f>
        <v>#REF!</v>
      </c>
      <c r="I61" s="74"/>
    </row>
    <row r="62" spans="2:24" ht="21" customHeight="1" thickBot="1" x14ac:dyDescent="0.35">
      <c r="B62" s="82" t="s">
        <v>104</v>
      </c>
      <c r="C62" s="117" t="s">
        <v>105</v>
      </c>
      <c r="D62" s="84">
        <v>6</v>
      </c>
      <c r="E62" s="84">
        <v>1</v>
      </c>
      <c r="F62" s="84">
        <f>D62+E62</f>
        <v>7</v>
      </c>
      <c r="G62" s="358">
        <f>IF((ABS(($K$103-$K$102)*F62/100))&gt;0.1, ($K$103-$K$102)*F62/100, 0)</f>
        <v>-0.7</v>
      </c>
      <c r="H62" s="359" t="e">
        <f>IF((ABS((#REF!-#REF!)*E62/100))&gt;0.1, (#REF!-#REF!)*E62/100, 0)</f>
        <v>#REF!</v>
      </c>
      <c r="I62" s="74"/>
    </row>
    <row r="63" spans="2:24" ht="61.5" customHeight="1" thickBot="1" x14ac:dyDescent="0.3">
      <c r="X63" s="118"/>
    </row>
    <row r="64" spans="2:24" ht="43.5" customHeight="1" thickBot="1" x14ac:dyDescent="0.3">
      <c r="B64" s="350" t="s">
        <v>106</v>
      </c>
      <c r="C64" s="351"/>
      <c r="D64" s="351"/>
      <c r="E64" s="351"/>
      <c r="F64" s="351"/>
      <c r="G64" s="351"/>
      <c r="H64" s="352"/>
    </row>
    <row r="65" spans="2:9" ht="15" customHeight="1" x14ac:dyDescent="0.25">
      <c r="B65" s="348"/>
      <c r="C65" s="348"/>
      <c r="D65" s="348"/>
      <c r="E65" s="348"/>
      <c r="F65" s="348"/>
      <c r="G65" s="348"/>
      <c r="H65" s="348"/>
    </row>
    <row r="66" spans="2:9" ht="21.75" customHeight="1" x14ac:dyDescent="0.25">
      <c r="B66" s="353" t="s">
        <v>107</v>
      </c>
      <c r="C66" s="353"/>
      <c r="D66" s="353"/>
      <c r="E66" s="353"/>
      <c r="F66" s="353"/>
      <c r="G66" s="353"/>
      <c r="H66" s="353"/>
    </row>
    <row r="67" spans="2:9" ht="14.25" customHeight="1" thickBot="1" x14ac:dyDescent="0.3">
      <c r="B67" s="348"/>
      <c r="C67" s="348"/>
      <c r="D67" s="348"/>
      <c r="E67" s="348"/>
      <c r="F67" s="348"/>
      <c r="G67" s="348"/>
      <c r="H67" s="348"/>
    </row>
    <row r="68" spans="2:9" ht="46.5" customHeight="1" x14ac:dyDescent="0.25">
      <c r="B68" s="341" t="s">
        <v>108</v>
      </c>
      <c r="C68" s="343" t="s">
        <v>109</v>
      </c>
      <c r="D68" s="345" t="s">
        <v>110</v>
      </c>
      <c r="E68" s="343" t="s">
        <v>111</v>
      </c>
      <c r="F68" s="343"/>
      <c r="G68" s="343" t="s">
        <v>112</v>
      </c>
      <c r="H68" s="327"/>
    </row>
    <row r="69" spans="2:9" ht="46.5" customHeight="1" thickBot="1" x14ac:dyDescent="0.3">
      <c r="B69" s="342"/>
      <c r="C69" s="344"/>
      <c r="D69" s="346"/>
      <c r="E69" s="344"/>
      <c r="F69" s="344"/>
      <c r="G69" s="344"/>
      <c r="H69" s="347"/>
    </row>
    <row r="70" spans="2:9" ht="18.75" customHeight="1" x14ac:dyDescent="0.25">
      <c r="B70" s="348"/>
      <c r="C70" s="348"/>
      <c r="D70" s="348"/>
      <c r="E70" s="348"/>
      <c r="F70" s="348"/>
      <c r="G70" s="348"/>
      <c r="H70" s="348"/>
    </row>
    <row r="71" spans="2:9" ht="21.75" customHeight="1" x14ac:dyDescent="0.25">
      <c r="B71" s="353" t="s">
        <v>113</v>
      </c>
      <c r="C71" s="353"/>
      <c r="D71" s="353"/>
      <c r="E71" s="353"/>
      <c r="F71" s="353"/>
      <c r="G71" s="353"/>
      <c r="H71" s="353"/>
    </row>
    <row r="72" spans="2:9" ht="15.75" customHeight="1" x14ac:dyDescent="0.25">
      <c r="B72" s="348"/>
      <c r="C72" s="348"/>
      <c r="D72" s="348"/>
      <c r="E72" s="348"/>
      <c r="F72" s="348"/>
      <c r="G72" s="348"/>
      <c r="H72" s="348"/>
    </row>
    <row r="73" spans="2:9" ht="33" customHeight="1" x14ac:dyDescent="0.25">
      <c r="B73" s="323" t="s">
        <v>114</v>
      </c>
      <c r="C73" s="323"/>
      <c r="D73" s="323"/>
      <c r="E73" s="323"/>
      <c r="F73" s="323"/>
      <c r="G73" s="323"/>
      <c r="H73" s="323"/>
    </row>
    <row r="74" spans="2:9" s="119" customFormat="1" ht="33" customHeight="1" x14ac:dyDescent="0.35">
      <c r="B74" s="324" t="s">
        <v>115</v>
      </c>
      <c r="C74" s="324"/>
      <c r="E74" s="120"/>
      <c r="F74" s="120"/>
      <c r="G74" s="120"/>
      <c r="H74" s="120"/>
      <c r="I74" s="121"/>
    </row>
    <row r="75" spans="2:9" s="119" customFormat="1" ht="33" customHeight="1" x14ac:dyDescent="0.35">
      <c r="C75" s="128" t="str">
        <f>CONCATENATE(" $45.000"," + ($",G20,") =")</f>
        <v xml:space="preserve"> $45.000 + ($-0.375) =</v>
      </c>
      <c r="D75" s="123">
        <f>(45+G20)</f>
        <v>44.625</v>
      </c>
      <c r="E75" s="36"/>
      <c r="F75" s="36"/>
      <c r="G75" s="36"/>
      <c r="H75" s="36"/>
      <c r="I75" s="121"/>
    </row>
    <row r="76" spans="2:9" s="119" customFormat="1" ht="33" customHeight="1" x14ac:dyDescent="0.35">
      <c r="B76" s="324" t="s">
        <v>116</v>
      </c>
      <c r="C76" s="324"/>
      <c r="D76" s="124"/>
      <c r="E76" s="36"/>
      <c r="F76" s="36"/>
      <c r="G76" s="36"/>
      <c r="H76" s="36"/>
      <c r="I76" s="121"/>
    </row>
    <row r="77" spans="2:9" s="119" customFormat="1" ht="33" customHeight="1" x14ac:dyDescent="0.35">
      <c r="C77" s="397">
        <f>IF((ABS((($K$103-$K$102)/235)*B77/100))&gt;0.015, ((($K$103-$K$102)/235)*B77/100), 0)</f>
        <v>0</v>
      </c>
      <c r="D77" s="397" t="e">
        <f>IF((ABS((#REF!-#REF!)*A77/100))&gt;0.1, (#REF!-#REF!)*A77/100, 0)</f>
        <v>#REF!</v>
      </c>
      <c r="E77" s="36"/>
      <c r="F77" s="36"/>
      <c r="G77" s="36"/>
      <c r="H77" s="36"/>
      <c r="I77" s="121"/>
    </row>
    <row r="78" spans="2:9" s="119" customFormat="1" ht="33" customHeight="1" x14ac:dyDescent="0.35">
      <c r="C78" s="349" t="str">
        <f>CONCATENATE("$",C77," x 96.25% (Difference of 100% Material Minus Total % Asphalt + Fuel Allowance) =")</f>
        <v>$0 x 96.25% (Difference of 100% Material Minus Total % Asphalt + Fuel Allowance) =</v>
      </c>
      <c r="D78" s="349"/>
      <c r="E78" s="349"/>
      <c r="F78" s="349"/>
      <c r="G78" s="349"/>
      <c r="H78" s="123">
        <f>C77*96.25/100</f>
        <v>0</v>
      </c>
      <c r="I78" s="121"/>
    </row>
    <row r="79" spans="2:9" s="119" customFormat="1" ht="33" customHeight="1" x14ac:dyDescent="0.35">
      <c r="B79" s="324" t="s">
        <v>117</v>
      </c>
      <c r="C79" s="324"/>
      <c r="D79" s="324"/>
      <c r="E79" s="324"/>
      <c r="F79" s="324"/>
      <c r="G79" s="36"/>
      <c r="H79" s="36"/>
      <c r="I79" s="121"/>
    </row>
    <row r="80" spans="2:9" s="119" customFormat="1" ht="33" customHeight="1" x14ac:dyDescent="0.35">
      <c r="C80" s="142" t="str">
        <f>CONCATENATE("$",D75," + $",H78, "  =")</f>
        <v>$44.625 + $0  =</v>
      </c>
      <c r="D80" s="125">
        <f>D75+H78</f>
        <v>44.625</v>
      </c>
      <c r="E80" s="36"/>
      <c r="F80" s="36"/>
      <c r="G80" s="36"/>
      <c r="H80" s="36"/>
      <c r="I80" s="121"/>
    </row>
    <row r="81" spans="2:24" ht="29.25" customHeight="1" thickBot="1" x14ac:dyDescent="0.3"/>
    <row r="82" spans="2:24" ht="43.5" customHeight="1" thickBot="1" x14ac:dyDescent="0.3">
      <c r="B82" s="350" t="s">
        <v>118</v>
      </c>
      <c r="C82" s="351"/>
      <c r="D82" s="351"/>
      <c r="E82" s="351"/>
      <c r="F82" s="351"/>
      <c r="G82" s="351"/>
      <c r="H82" s="352"/>
    </row>
    <row r="83" spans="2:24" ht="21.75" customHeight="1" x14ac:dyDescent="0.25">
      <c r="B83" s="348"/>
      <c r="C83" s="348"/>
      <c r="D83" s="348"/>
      <c r="E83" s="348"/>
      <c r="F83" s="348"/>
      <c r="G83" s="348"/>
      <c r="H83" s="348"/>
    </row>
    <row r="84" spans="2:24" ht="21.75" customHeight="1" x14ac:dyDescent="0.25">
      <c r="B84" s="353" t="s">
        <v>119</v>
      </c>
      <c r="C84" s="353"/>
      <c r="D84" s="353"/>
      <c r="E84" s="353"/>
      <c r="F84" s="353"/>
      <c r="G84" s="353"/>
      <c r="H84" s="353"/>
    </row>
    <row r="85" spans="2:24" ht="14.25" customHeight="1" thickBot="1" x14ac:dyDescent="0.3">
      <c r="B85" s="348"/>
      <c r="C85" s="348"/>
      <c r="D85" s="348"/>
      <c r="E85" s="348"/>
      <c r="F85" s="348"/>
      <c r="G85" s="348"/>
      <c r="H85" s="348"/>
    </row>
    <row r="86" spans="2:24" ht="46.5" customHeight="1" x14ac:dyDescent="0.25">
      <c r="B86" s="341" t="s">
        <v>108</v>
      </c>
      <c r="C86" s="343" t="s">
        <v>109</v>
      </c>
      <c r="D86" s="345" t="s">
        <v>110</v>
      </c>
      <c r="E86" s="343" t="s">
        <v>111</v>
      </c>
      <c r="F86" s="343"/>
      <c r="G86" s="343" t="s">
        <v>112</v>
      </c>
      <c r="H86" s="327"/>
    </row>
    <row r="87" spans="2:24" ht="46.5" customHeight="1" thickBot="1" x14ac:dyDescent="0.3">
      <c r="B87" s="342"/>
      <c r="C87" s="344"/>
      <c r="D87" s="346"/>
      <c r="E87" s="344"/>
      <c r="F87" s="344"/>
      <c r="G87" s="344"/>
      <c r="H87" s="347"/>
    </row>
    <row r="88" spans="2:24" ht="18.75" customHeight="1" x14ac:dyDescent="0.25">
      <c r="B88" s="348"/>
      <c r="C88" s="348"/>
      <c r="D88" s="348"/>
      <c r="E88" s="348"/>
      <c r="F88" s="348"/>
      <c r="G88" s="348"/>
      <c r="H88" s="348"/>
    </row>
    <row r="89" spans="2:24" ht="33" customHeight="1" x14ac:dyDescent="0.25">
      <c r="B89" s="323" t="s">
        <v>120</v>
      </c>
      <c r="C89" s="323"/>
      <c r="D89" s="323"/>
      <c r="E89" s="323"/>
      <c r="F89" s="323"/>
      <c r="G89" s="323"/>
      <c r="H89" s="323"/>
    </row>
    <row r="90" spans="2:24" s="119" customFormat="1" ht="33" customHeight="1" x14ac:dyDescent="0.35">
      <c r="B90" s="324" t="s">
        <v>115</v>
      </c>
      <c r="C90" s="324"/>
      <c r="E90" s="120"/>
      <c r="F90" s="120"/>
      <c r="G90" s="120"/>
      <c r="H90" s="120"/>
      <c r="I90" s="121"/>
    </row>
    <row r="91" spans="2:24" s="119" customFormat="1" ht="33" customHeight="1" x14ac:dyDescent="0.35">
      <c r="C91" s="128" t="str">
        <f>CONCATENATE(" $45.000"," + ($",G60,") =")</f>
        <v xml:space="preserve"> $45.000 + ($-0.7) =</v>
      </c>
      <c r="D91" s="123">
        <f>(45+G60)</f>
        <v>44.3</v>
      </c>
      <c r="E91" s="36"/>
      <c r="F91" s="36"/>
      <c r="G91" s="36"/>
      <c r="H91" s="36"/>
      <c r="I91" s="121"/>
    </row>
    <row r="92" spans="2:24" s="119" customFormat="1" ht="40.5" customHeight="1" x14ac:dyDescent="0.4">
      <c r="B92" s="325" t="s">
        <v>121</v>
      </c>
      <c r="C92" s="325"/>
      <c r="D92" s="126">
        <f>D91</f>
        <v>44.3</v>
      </c>
      <c r="E92" s="36"/>
      <c r="F92" s="36"/>
      <c r="G92" s="36"/>
      <c r="H92" s="36"/>
      <c r="I92" s="121"/>
    </row>
    <row r="93" spans="2:24" s="119" customFormat="1" ht="33" customHeight="1" thickBot="1" x14ac:dyDescent="0.4">
      <c r="D93" s="123"/>
      <c r="E93" s="36"/>
      <c r="F93" s="36"/>
      <c r="G93" s="36"/>
      <c r="H93" s="36"/>
    </row>
    <row r="94" spans="2:24" ht="15.5" x14ac:dyDescent="0.35">
      <c r="M94" s="326" t="s">
        <v>6</v>
      </c>
      <c r="N94" s="343"/>
      <c r="O94" s="343"/>
      <c r="P94" s="327"/>
      <c r="R94" s="332" t="s">
        <v>7</v>
      </c>
      <c r="S94" s="333"/>
      <c r="T94" s="333"/>
      <c r="U94" s="334"/>
      <c r="X94" s="119"/>
    </row>
    <row r="95" spans="2:24" ht="13" thickBot="1" x14ac:dyDescent="0.3">
      <c r="M95" s="328"/>
      <c r="N95" s="395"/>
      <c r="O95" s="395"/>
      <c r="P95" s="329"/>
      <c r="R95" s="335"/>
      <c r="S95" s="336"/>
      <c r="T95" s="336"/>
      <c r="U95" s="337"/>
    </row>
    <row r="96" spans="2:24" ht="36.75" customHeight="1" thickBot="1" x14ac:dyDescent="0.3">
      <c r="M96" s="330"/>
      <c r="N96" s="396"/>
      <c r="O96" s="396"/>
      <c r="P96" s="331"/>
      <c r="R96" s="338" t="s">
        <v>11</v>
      </c>
      <c r="S96" s="339"/>
      <c r="T96" s="339"/>
      <c r="U96" s="340"/>
      <c r="W96" s="15" t="s">
        <v>12</v>
      </c>
    </row>
    <row r="97" spans="10:23" ht="56.25" customHeight="1" thickBot="1" x14ac:dyDescent="0.3">
      <c r="J97" s="316" t="s">
        <v>10</v>
      </c>
      <c r="K97" s="317"/>
      <c r="L97" s="18"/>
      <c r="M97" s="19" t="s">
        <v>11</v>
      </c>
      <c r="N97" s="20">
        <v>2019</v>
      </c>
      <c r="O97" s="21">
        <v>2020</v>
      </c>
      <c r="P97" s="22">
        <v>2021</v>
      </c>
      <c r="R97" s="23" t="s">
        <v>14</v>
      </c>
      <c r="S97" s="24" t="s">
        <v>15</v>
      </c>
      <c r="T97" s="24" t="s">
        <v>16</v>
      </c>
      <c r="U97" s="24" t="s">
        <v>17</v>
      </c>
      <c r="W97" s="25" t="s">
        <v>18</v>
      </c>
    </row>
    <row r="98" spans="10:23" ht="18" customHeight="1" thickBot="1" x14ac:dyDescent="0.3">
      <c r="J98" s="16" t="s">
        <v>13</v>
      </c>
      <c r="K98" s="17">
        <v>2019</v>
      </c>
      <c r="M98" s="26" t="s">
        <v>21</v>
      </c>
      <c r="N98" s="20" t="s">
        <v>22</v>
      </c>
      <c r="O98" s="21" t="s">
        <v>22</v>
      </c>
      <c r="P98" s="22" t="s">
        <v>22</v>
      </c>
      <c r="R98" s="310">
        <v>43586</v>
      </c>
      <c r="S98" s="313"/>
      <c r="T98" s="127">
        <v>43647</v>
      </c>
      <c r="U98" s="318">
        <v>43344</v>
      </c>
      <c r="W98" s="27" t="s">
        <v>23</v>
      </c>
    </row>
    <row r="99" spans="10:23" ht="18" customHeight="1" thickBot="1" x14ac:dyDescent="0.3">
      <c r="J99" s="16" t="s">
        <v>19</v>
      </c>
      <c r="K99" s="17" t="s">
        <v>20</v>
      </c>
      <c r="M99" s="26" t="s">
        <v>25</v>
      </c>
      <c r="N99" s="31">
        <v>525</v>
      </c>
      <c r="O99" s="32"/>
      <c r="P99" s="33"/>
      <c r="R99" s="311"/>
      <c r="S99" s="314"/>
      <c r="T99" s="34">
        <v>43678</v>
      </c>
      <c r="U99" s="319"/>
      <c r="W99" s="27" t="s">
        <v>26</v>
      </c>
    </row>
    <row r="100" spans="10:23" ht="18" customHeight="1" thickBot="1" x14ac:dyDescent="0.3">
      <c r="J100" s="29"/>
      <c r="K100" s="30"/>
      <c r="M100" s="26" t="s">
        <v>28</v>
      </c>
      <c r="N100" s="31">
        <v>514</v>
      </c>
      <c r="O100" s="32"/>
      <c r="P100" s="33"/>
      <c r="R100" s="312"/>
      <c r="S100" s="315"/>
      <c r="T100" s="34">
        <v>43709</v>
      </c>
      <c r="U100" s="319"/>
      <c r="W100" s="27" t="s">
        <v>29</v>
      </c>
    </row>
    <row r="101" spans="10:23" ht="18" customHeight="1" thickBot="1" x14ac:dyDescent="0.3">
      <c r="J101" s="321" t="s">
        <v>0</v>
      </c>
      <c r="K101" s="322"/>
      <c r="M101" s="26" t="s">
        <v>31</v>
      </c>
      <c r="N101" s="32">
        <v>518</v>
      </c>
      <c r="O101" s="31"/>
      <c r="P101" s="33"/>
      <c r="R101" s="310">
        <v>43678</v>
      </c>
      <c r="S101" s="313"/>
      <c r="T101" s="127">
        <v>43739</v>
      </c>
      <c r="U101" s="319"/>
      <c r="W101" s="40" t="s">
        <v>32</v>
      </c>
    </row>
    <row r="102" spans="10:23" ht="18" customHeight="1" thickBot="1" x14ac:dyDescent="0.3">
      <c r="J102" s="16" t="s">
        <v>30</v>
      </c>
      <c r="K102" s="39">
        <v>593</v>
      </c>
      <c r="M102" s="26" t="s">
        <v>35</v>
      </c>
      <c r="N102" s="32">
        <v>537</v>
      </c>
      <c r="O102" s="31"/>
      <c r="P102" s="33"/>
      <c r="R102" s="311"/>
      <c r="S102" s="314"/>
      <c r="T102" s="34">
        <v>43770</v>
      </c>
      <c r="U102" s="319"/>
    </row>
    <row r="103" spans="10:23" ht="18" customHeight="1" thickBot="1" x14ac:dyDescent="0.3">
      <c r="J103" s="41" t="s">
        <v>34</v>
      </c>
      <c r="K103" s="42">
        <v>583</v>
      </c>
      <c r="M103" s="26" t="s">
        <v>38</v>
      </c>
      <c r="N103" s="32">
        <v>557</v>
      </c>
      <c r="O103" s="31"/>
      <c r="P103" s="33"/>
      <c r="R103" s="312"/>
      <c r="S103" s="315"/>
      <c r="T103" s="34">
        <v>43800</v>
      </c>
      <c r="U103" s="319"/>
    </row>
    <row r="104" spans="10:23" ht="18" customHeight="1" thickBot="1" x14ac:dyDescent="0.3">
      <c r="J104" s="29"/>
      <c r="K104" s="30"/>
      <c r="M104" s="26" t="s">
        <v>20</v>
      </c>
      <c r="N104" s="32">
        <v>583</v>
      </c>
      <c r="O104" s="31"/>
      <c r="P104" s="33"/>
      <c r="R104" s="310">
        <v>43770</v>
      </c>
      <c r="S104" s="313"/>
      <c r="T104" s="127">
        <v>43831</v>
      </c>
      <c r="U104" s="319"/>
      <c r="W104" s="47"/>
    </row>
    <row r="105" spans="10:23" ht="18" customHeight="1" thickBot="1" x14ac:dyDescent="0.3">
      <c r="J105" s="321" t="s">
        <v>40</v>
      </c>
      <c r="K105" s="322"/>
      <c r="M105" s="26" t="s">
        <v>43</v>
      </c>
      <c r="N105" s="32"/>
      <c r="O105" s="31"/>
      <c r="P105" s="50"/>
      <c r="R105" s="311"/>
      <c r="S105" s="314"/>
      <c r="T105" s="34">
        <v>43862</v>
      </c>
      <c r="U105" s="319"/>
      <c r="W105" s="47"/>
    </row>
    <row r="106" spans="10:23" ht="18" customHeight="1" thickBot="1" x14ac:dyDescent="0.3">
      <c r="J106" s="48" t="s">
        <v>41</v>
      </c>
      <c r="K106" s="49">
        <v>43586</v>
      </c>
      <c r="M106" s="26" t="s">
        <v>46</v>
      </c>
      <c r="N106" s="32"/>
      <c r="O106" s="31"/>
      <c r="P106" s="50"/>
      <c r="R106" s="312"/>
      <c r="S106" s="315"/>
      <c r="T106" s="34">
        <v>43891</v>
      </c>
      <c r="U106" s="319"/>
      <c r="W106" s="47"/>
    </row>
    <row r="107" spans="10:23" ht="18" customHeight="1" thickBot="1" x14ac:dyDescent="0.3">
      <c r="J107" s="51" t="s">
        <v>45</v>
      </c>
      <c r="K107" s="52">
        <v>302.39999999999998</v>
      </c>
      <c r="M107" s="26" t="s">
        <v>49</v>
      </c>
      <c r="N107" s="32"/>
      <c r="O107" s="31"/>
      <c r="P107" s="50"/>
      <c r="R107" s="310">
        <v>43862</v>
      </c>
      <c r="S107" s="313"/>
      <c r="T107" s="127">
        <v>43922</v>
      </c>
      <c r="U107" s="319"/>
      <c r="W107" s="47"/>
    </row>
    <row r="108" spans="10:23" ht="18" customHeight="1" thickBot="1" x14ac:dyDescent="0.3">
      <c r="J108" s="53" t="s">
        <v>48</v>
      </c>
      <c r="K108" s="54" t="s">
        <v>125</v>
      </c>
      <c r="M108" s="26" t="s">
        <v>52</v>
      </c>
      <c r="N108" s="32"/>
      <c r="O108" s="31"/>
      <c r="P108" s="50"/>
      <c r="R108" s="311"/>
      <c r="S108" s="314"/>
      <c r="T108" s="34">
        <v>43952</v>
      </c>
      <c r="U108" s="319"/>
      <c r="W108" s="47"/>
    </row>
    <row r="109" spans="10:23" ht="18" customHeight="1" thickBot="1" x14ac:dyDescent="0.3">
      <c r="J109" s="53" t="s">
        <v>51</v>
      </c>
      <c r="K109" s="56">
        <v>302.39999999999998</v>
      </c>
      <c r="M109" s="26" t="s">
        <v>55</v>
      </c>
      <c r="N109" s="32"/>
      <c r="O109" s="31"/>
      <c r="P109" s="50"/>
      <c r="R109" s="312"/>
      <c r="S109" s="315"/>
      <c r="T109" s="34">
        <v>43983</v>
      </c>
      <c r="U109" s="319"/>
      <c r="W109" s="47"/>
    </row>
    <row r="110" spans="10:23" ht="18" customHeight="1" thickBot="1" x14ac:dyDescent="0.3">
      <c r="J110" s="58" t="s">
        <v>54</v>
      </c>
      <c r="K110" s="59" t="s">
        <v>42</v>
      </c>
      <c r="L110" s="6"/>
      <c r="M110" s="61" t="s">
        <v>56</v>
      </c>
      <c r="N110" s="62"/>
      <c r="O110" s="63"/>
      <c r="P110" s="64"/>
      <c r="R110" s="310">
        <v>43952</v>
      </c>
      <c r="S110" s="313"/>
      <c r="T110" s="127">
        <v>44013</v>
      </c>
      <c r="U110" s="319"/>
      <c r="W110" s="47"/>
    </row>
    <row r="111" spans="10:23" ht="18" customHeight="1" thickBot="1" x14ac:dyDescent="0.3">
      <c r="K111" s="6"/>
      <c r="L111" s="6"/>
      <c r="R111" s="311"/>
      <c r="S111" s="314"/>
      <c r="T111" s="34">
        <v>44044</v>
      </c>
      <c r="U111" s="319"/>
      <c r="W111" s="47"/>
    </row>
    <row r="112" spans="10:23" ht="18" customHeight="1" thickBot="1" x14ac:dyDescent="0.3">
      <c r="J112" s="6"/>
      <c r="K112" s="6"/>
      <c r="L112" s="6"/>
      <c r="R112" s="312"/>
      <c r="S112" s="315"/>
      <c r="T112" s="34">
        <v>44075</v>
      </c>
      <c r="U112" s="319"/>
      <c r="W112" s="47"/>
    </row>
    <row r="113" spans="10:23" ht="18" customHeight="1" thickBot="1" x14ac:dyDescent="0.3">
      <c r="J113" s="6"/>
      <c r="K113" s="6"/>
      <c r="L113" s="6"/>
      <c r="R113" s="310">
        <v>44044</v>
      </c>
      <c r="S113" s="313"/>
      <c r="T113" s="127">
        <v>44105</v>
      </c>
      <c r="U113" s="319"/>
      <c r="W113" s="47"/>
    </row>
    <row r="114" spans="10:23" ht="18" customHeight="1" thickBot="1" x14ac:dyDescent="0.3">
      <c r="J114" s="6"/>
      <c r="K114" s="6"/>
      <c r="L114" s="6"/>
      <c r="R114" s="311"/>
      <c r="S114" s="314"/>
      <c r="T114" s="34">
        <v>44136</v>
      </c>
      <c r="U114" s="319"/>
    </row>
    <row r="115" spans="10:23" ht="18" customHeight="1" thickBot="1" x14ac:dyDescent="0.3">
      <c r="J115" s="6"/>
      <c r="K115" s="6"/>
      <c r="L115" s="6"/>
      <c r="R115" s="312"/>
      <c r="S115" s="315"/>
      <c r="T115" s="34">
        <v>44166</v>
      </c>
      <c r="U115" s="319"/>
    </row>
    <row r="116" spans="10:23" ht="18" customHeight="1" thickBot="1" x14ac:dyDescent="0.3">
      <c r="J116" s="6"/>
      <c r="K116" s="6"/>
      <c r="L116" s="6"/>
      <c r="R116" s="310">
        <v>44136</v>
      </c>
      <c r="S116" s="313"/>
      <c r="T116" s="127">
        <v>44197</v>
      </c>
      <c r="U116" s="319"/>
    </row>
    <row r="117" spans="10:23" ht="18" customHeight="1" thickBot="1" x14ac:dyDescent="0.3">
      <c r="J117" s="6"/>
      <c r="K117" s="6"/>
      <c r="L117" s="6"/>
      <c r="R117" s="311"/>
      <c r="S117" s="314"/>
      <c r="T117" s="34">
        <v>44228</v>
      </c>
      <c r="U117" s="319"/>
    </row>
    <row r="118" spans="10:23" ht="18" customHeight="1" thickBot="1" x14ac:dyDescent="0.3">
      <c r="J118" s="6"/>
      <c r="K118" s="6"/>
      <c r="L118" s="6"/>
      <c r="R118" s="312"/>
      <c r="S118" s="315"/>
      <c r="T118" s="34">
        <v>44256</v>
      </c>
      <c r="U118" s="320"/>
    </row>
    <row r="119" spans="10:23" ht="18" customHeight="1" x14ac:dyDescent="0.25">
      <c r="J119" s="6"/>
      <c r="K119" s="6"/>
      <c r="L119" s="6"/>
      <c r="R119" s="6" t="s">
        <v>42</v>
      </c>
      <c r="S119" s="80">
        <v>302.39999999999998</v>
      </c>
      <c r="T119" s="6" t="s">
        <v>42</v>
      </c>
      <c r="U119" s="6"/>
    </row>
    <row r="120" spans="10:23" x14ac:dyDescent="0.25">
      <c r="J120" s="6"/>
      <c r="K120" s="6"/>
    </row>
  </sheetData>
  <sheetProtection password="C15A" sheet="1" objects="1" scenarios="1"/>
  <mergeCells count="99">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42:H42"/>
    <mergeCell ref="B57:H57"/>
    <mergeCell ref="B58:H58"/>
    <mergeCell ref="G59:H59"/>
    <mergeCell ref="G60:H60"/>
    <mergeCell ref="G61:H61"/>
    <mergeCell ref="G62:H62"/>
    <mergeCell ref="B64:H64"/>
    <mergeCell ref="B66:H66"/>
    <mergeCell ref="B67:H67"/>
    <mergeCell ref="B68:B69"/>
    <mergeCell ref="C68:C69"/>
    <mergeCell ref="D68:D69"/>
    <mergeCell ref="E68:F69"/>
    <mergeCell ref="G68:H69"/>
    <mergeCell ref="J97:K97"/>
    <mergeCell ref="R98:R100"/>
    <mergeCell ref="B84:H84"/>
    <mergeCell ref="B70:H70"/>
    <mergeCell ref="B71:H71"/>
    <mergeCell ref="B72:H72"/>
    <mergeCell ref="B73:H73"/>
    <mergeCell ref="B74:C74"/>
    <mergeCell ref="B76:C76"/>
    <mergeCell ref="C77:D77"/>
    <mergeCell ref="C78:G78"/>
    <mergeCell ref="B79:F79"/>
    <mergeCell ref="B82:H82"/>
    <mergeCell ref="B83:H83"/>
    <mergeCell ref="R94:U95"/>
    <mergeCell ref="R96:U96"/>
    <mergeCell ref="B85:H85"/>
    <mergeCell ref="B86:B87"/>
    <mergeCell ref="C86:C87"/>
    <mergeCell ref="D86:D87"/>
    <mergeCell ref="E86:F87"/>
    <mergeCell ref="G86:H87"/>
    <mergeCell ref="B88:H88"/>
    <mergeCell ref="B89:H89"/>
    <mergeCell ref="B90:C90"/>
    <mergeCell ref="B92:C92"/>
    <mergeCell ref="M94:P96"/>
    <mergeCell ref="S98:S100"/>
    <mergeCell ref="U98:U118"/>
    <mergeCell ref="J101:K101"/>
    <mergeCell ref="R101:R103"/>
    <mergeCell ref="S101:S103"/>
    <mergeCell ref="R104:R106"/>
    <mergeCell ref="S104:S106"/>
    <mergeCell ref="J105:K105"/>
    <mergeCell ref="R116:R118"/>
    <mergeCell ref="S116:S118"/>
    <mergeCell ref="R107:R109"/>
    <mergeCell ref="S107:S109"/>
    <mergeCell ref="R110:R112"/>
    <mergeCell ref="S110:S112"/>
    <mergeCell ref="R113:R115"/>
    <mergeCell ref="S113:S115"/>
  </mergeCells>
  <dataValidations count="6">
    <dataValidation type="list" allowBlank="1" showInputMessage="1" showErrorMessage="1" sqref="K107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475 JG65474 TC65474 ACY65474 AMU65474 AWQ65474 BGM65474 BQI65474 CAE65474 CKA65474 CTW65474 DDS65474 DNO65474 DXK65474 EHG65474 ERC65474 FAY65474 FKU65474 FUQ65474 GEM65474 GOI65474 GYE65474 HIA65474 HRW65474 IBS65474 ILO65474 IVK65474 JFG65474 JPC65474 JYY65474 KIU65474 KSQ65474 LCM65474 LMI65474 LWE65474 MGA65474 MPW65474 MZS65474 NJO65474 NTK65474 ODG65474 ONC65474 OWY65474 PGU65474 PQQ65474 QAM65474 QKI65474 QUE65474 REA65474 RNW65474 RXS65474 SHO65474 SRK65474 TBG65474 TLC65474 TUY65474 UEU65474 UOQ65474 UYM65474 VII65474 VSE65474 WCA65474 WLW65474 WVS65474 K131011 JG131010 TC131010 ACY131010 AMU131010 AWQ131010 BGM131010 BQI131010 CAE131010 CKA131010 CTW131010 DDS131010 DNO131010 DXK131010 EHG131010 ERC131010 FAY131010 FKU131010 FUQ131010 GEM131010 GOI131010 GYE131010 HIA131010 HRW131010 IBS131010 ILO131010 IVK131010 JFG131010 JPC131010 JYY131010 KIU131010 KSQ131010 LCM131010 LMI131010 LWE131010 MGA131010 MPW131010 MZS131010 NJO131010 NTK131010 ODG131010 ONC131010 OWY131010 PGU131010 PQQ131010 QAM131010 QKI131010 QUE131010 REA131010 RNW131010 RXS131010 SHO131010 SRK131010 TBG131010 TLC131010 TUY131010 UEU131010 UOQ131010 UYM131010 VII131010 VSE131010 WCA131010 WLW131010 WVS131010 K196547 JG196546 TC196546 ACY196546 AMU196546 AWQ196546 BGM196546 BQI196546 CAE196546 CKA196546 CTW196546 DDS196546 DNO196546 DXK196546 EHG196546 ERC196546 FAY196546 FKU196546 FUQ196546 GEM196546 GOI196546 GYE196546 HIA196546 HRW196546 IBS196546 ILO196546 IVK196546 JFG196546 JPC196546 JYY196546 KIU196546 KSQ196546 LCM196546 LMI196546 LWE196546 MGA196546 MPW196546 MZS196546 NJO196546 NTK196546 ODG196546 ONC196546 OWY196546 PGU196546 PQQ196546 QAM196546 QKI196546 QUE196546 REA196546 RNW196546 RXS196546 SHO196546 SRK196546 TBG196546 TLC196546 TUY196546 UEU196546 UOQ196546 UYM196546 VII196546 VSE196546 WCA196546 WLW196546 WVS196546 K262083 JG262082 TC262082 ACY262082 AMU262082 AWQ262082 BGM262082 BQI262082 CAE262082 CKA262082 CTW262082 DDS262082 DNO262082 DXK262082 EHG262082 ERC262082 FAY262082 FKU262082 FUQ262082 GEM262082 GOI262082 GYE262082 HIA262082 HRW262082 IBS262082 ILO262082 IVK262082 JFG262082 JPC262082 JYY262082 KIU262082 KSQ262082 LCM262082 LMI262082 LWE262082 MGA262082 MPW262082 MZS262082 NJO262082 NTK262082 ODG262082 ONC262082 OWY262082 PGU262082 PQQ262082 QAM262082 QKI262082 QUE262082 REA262082 RNW262082 RXS262082 SHO262082 SRK262082 TBG262082 TLC262082 TUY262082 UEU262082 UOQ262082 UYM262082 VII262082 VSE262082 WCA262082 WLW262082 WVS262082 K327619 JG327618 TC327618 ACY327618 AMU327618 AWQ327618 BGM327618 BQI327618 CAE327618 CKA327618 CTW327618 DDS327618 DNO327618 DXK327618 EHG327618 ERC327618 FAY327618 FKU327618 FUQ327618 GEM327618 GOI327618 GYE327618 HIA327618 HRW327618 IBS327618 ILO327618 IVK327618 JFG327618 JPC327618 JYY327618 KIU327618 KSQ327618 LCM327618 LMI327618 LWE327618 MGA327618 MPW327618 MZS327618 NJO327618 NTK327618 ODG327618 ONC327618 OWY327618 PGU327618 PQQ327618 QAM327618 QKI327618 QUE327618 REA327618 RNW327618 RXS327618 SHO327618 SRK327618 TBG327618 TLC327618 TUY327618 UEU327618 UOQ327618 UYM327618 VII327618 VSE327618 WCA327618 WLW327618 WVS327618 K393155 JG393154 TC393154 ACY393154 AMU393154 AWQ393154 BGM393154 BQI393154 CAE393154 CKA393154 CTW393154 DDS393154 DNO393154 DXK393154 EHG393154 ERC393154 FAY393154 FKU393154 FUQ393154 GEM393154 GOI393154 GYE393154 HIA393154 HRW393154 IBS393154 ILO393154 IVK393154 JFG393154 JPC393154 JYY393154 KIU393154 KSQ393154 LCM393154 LMI393154 LWE393154 MGA393154 MPW393154 MZS393154 NJO393154 NTK393154 ODG393154 ONC393154 OWY393154 PGU393154 PQQ393154 QAM393154 QKI393154 QUE393154 REA393154 RNW393154 RXS393154 SHO393154 SRK393154 TBG393154 TLC393154 TUY393154 UEU393154 UOQ393154 UYM393154 VII393154 VSE393154 WCA393154 WLW393154 WVS393154 K458691 JG458690 TC458690 ACY458690 AMU458690 AWQ458690 BGM458690 BQI458690 CAE458690 CKA458690 CTW458690 DDS458690 DNO458690 DXK458690 EHG458690 ERC458690 FAY458690 FKU458690 FUQ458690 GEM458690 GOI458690 GYE458690 HIA458690 HRW458690 IBS458690 ILO458690 IVK458690 JFG458690 JPC458690 JYY458690 KIU458690 KSQ458690 LCM458690 LMI458690 LWE458690 MGA458690 MPW458690 MZS458690 NJO458690 NTK458690 ODG458690 ONC458690 OWY458690 PGU458690 PQQ458690 QAM458690 QKI458690 QUE458690 REA458690 RNW458690 RXS458690 SHO458690 SRK458690 TBG458690 TLC458690 TUY458690 UEU458690 UOQ458690 UYM458690 VII458690 VSE458690 WCA458690 WLW458690 WVS458690 K524227 JG524226 TC524226 ACY524226 AMU524226 AWQ524226 BGM524226 BQI524226 CAE524226 CKA524226 CTW524226 DDS524226 DNO524226 DXK524226 EHG524226 ERC524226 FAY524226 FKU524226 FUQ524226 GEM524226 GOI524226 GYE524226 HIA524226 HRW524226 IBS524226 ILO524226 IVK524226 JFG524226 JPC524226 JYY524226 KIU524226 KSQ524226 LCM524226 LMI524226 LWE524226 MGA524226 MPW524226 MZS524226 NJO524226 NTK524226 ODG524226 ONC524226 OWY524226 PGU524226 PQQ524226 QAM524226 QKI524226 QUE524226 REA524226 RNW524226 RXS524226 SHO524226 SRK524226 TBG524226 TLC524226 TUY524226 UEU524226 UOQ524226 UYM524226 VII524226 VSE524226 WCA524226 WLW524226 WVS524226 K589763 JG589762 TC589762 ACY589762 AMU589762 AWQ589762 BGM589762 BQI589762 CAE589762 CKA589762 CTW589762 DDS589762 DNO589762 DXK589762 EHG589762 ERC589762 FAY589762 FKU589762 FUQ589762 GEM589762 GOI589762 GYE589762 HIA589762 HRW589762 IBS589762 ILO589762 IVK589762 JFG589762 JPC589762 JYY589762 KIU589762 KSQ589762 LCM589762 LMI589762 LWE589762 MGA589762 MPW589762 MZS589762 NJO589762 NTK589762 ODG589762 ONC589762 OWY589762 PGU589762 PQQ589762 QAM589762 QKI589762 QUE589762 REA589762 RNW589762 RXS589762 SHO589762 SRK589762 TBG589762 TLC589762 TUY589762 UEU589762 UOQ589762 UYM589762 VII589762 VSE589762 WCA589762 WLW589762 WVS589762 K655299 JG655298 TC655298 ACY655298 AMU655298 AWQ655298 BGM655298 BQI655298 CAE655298 CKA655298 CTW655298 DDS655298 DNO655298 DXK655298 EHG655298 ERC655298 FAY655298 FKU655298 FUQ655298 GEM655298 GOI655298 GYE655298 HIA655298 HRW655298 IBS655298 ILO655298 IVK655298 JFG655298 JPC655298 JYY655298 KIU655298 KSQ655298 LCM655298 LMI655298 LWE655298 MGA655298 MPW655298 MZS655298 NJO655298 NTK655298 ODG655298 ONC655298 OWY655298 PGU655298 PQQ655298 QAM655298 QKI655298 QUE655298 REA655298 RNW655298 RXS655298 SHO655298 SRK655298 TBG655298 TLC655298 TUY655298 UEU655298 UOQ655298 UYM655298 VII655298 VSE655298 WCA655298 WLW655298 WVS655298 K720835 JG720834 TC720834 ACY720834 AMU720834 AWQ720834 BGM720834 BQI720834 CAE720834 CKA720834 CTW720834 DDS720834 DNO720834 DXK720834 EHG720834 ERC720834 FAY720834 FKU720834 FUQ720834 GEM720834 GOI720834 GYE720834 HIA720834 HRW720834 IBS720834 ILO720834 IVK720834 JFG720834 JPC720834 JYY720834 KIU720834 KSQ720834 LCM720834 LMI720834 LWE720834 MGA720834 MPW720834 MZS720834 NJO720834 NTK720834 ODG720834 ONC720834 OWY720834 PGU720834 PQQ720834 QAM720834 QKI720834 QUE720834 REA720834 RNW720834 RXS720834 SHO720834 SRK720834 TBG720834 TLC720834 TUY720834 UEU720834 UOQ720834 UYM720834 VII720834 VSE720834 WCA720834 WLW720834 WVS720834 K786371 JG786370 TC786370 ACY786370 AMU786370 AWQ786370 BGM786370 BQI786370 CAE786370 CKA786370 CTW786370 DDS786370 DNO786370 DXK786370 EHG786370 ERC786370 FAY786370 FKU786370 FUQ786370 GEM786370 GOI786370 GYE786370 HIA786370 HRW786370 IBS786370 ILO786370 IVK786370 JFG786370 JPC786370 JYY786370 KIU786370 KSQ786370 LCM786370 LMI786370 LWE786370 MGA786370 MPW786370 MZS786370 NJO786370 NTK786370 ODG786370 ONC786370 OWY786370 PGU786370 PQQ786370 QAM786370 QKI786370 QUE786370 REA786370 RNW786370 RXS786370 SHO786370 SRK786370 TBG786370 TLC786370 TUY786370 UEU786370 UOQ786370 UYM786370 VII786370 VSE786370 WCA786370 WLW786370 WVS786370 K851907 JG851906 TC851906 ACY851906 AMU851906 AWQ851906 BGM851906 BQI851906 CAE851906 CKA851906 CTW851906 DDS851906 DNO851906 DXK851906 EHG851906 ERC851906 FAY851906 FKU851906 FUQ851906 GEM851906 GOI851906 GYE851906 HIA851906 HRW851906 IBS851906 ILO851906 IVK851906 JFG851906 JPC851906 JYY851906 KIU851906 KSQ851906 LCM851906 LMI851906 LWE851906 MGA851906 MPW851906 MZS851906 NJO851906 NTK851906 ODG851906 ONC851906 OWY851906 PGU851906 PQQ851906 QAM851906 QKI851906 QUE851906 REA851906 RNW851906 RXS851906 SHO851906 SRK851906 TBG851906 TLC851906 TUY851906 UEU851906 UOQ851906 UYM851906 VII851906 VSE851906 WCA851906 WLW851906 WVS851906 K917443 JG917442 TC917442 ACY917442 AMU917442 AWQ917442 BGM917442 BQI917442 CAE917442 CKA917442 CTW917442 DDS917442 DNO917442 DXK917442 EHG917442 ERC917442 FAY917442 FKU917442 FUQ917442 GEM917442 GOI917442 GYE917442 HIA917442 HRW917442 IBS917442 ILO917442 IVK917442 JFG917442 JPC917442 JYY917442 KIU917442 KSQ917442 LCM917442 LMI917442 LWE917442 MGA917442 MPW917442 MZS917442 NJO917442 NTK917442 ODG917442 ONC917442 OWY917442 PGU917442 PQQ917442 QAM917442 QKI917442 QUE917442 REA917442 RNW917442 RXS917442 SHO917442 SRK917442 TBG917442 TLC917442 TUY917442 UEU917442 UOQ917442 UYM917442 VII917442 VSE917442 WCA917442 WLW917442 WVS917442 K982979 JG982978 TC982978 ACY982978 AMU982978 AWQ982978 BGM982978 BQI982978 CAE982978 CKA982978 CTW982978 DDS982978 DNO982978 DXK982978 EHG982978 ERC982978 FAY982978 FKU982978 FUQ982978 GEM982978 GOI982978 GYE982978 HIA982978 HRW982978 IBS982978 ILO982978 IVK982978 JFG982978 JPC982978 JYY982978 KIU982978 KSQ982978 LCM982978 LMI982978 LWE982978 MGA982978 MPW982978 MZS982978 NJO982978 NTK982978 ODG982978 ONC982978 OWY982978 PGU982978 PQQ982978 QAM982978 QKI982978 QUE982978 REA982978 RNW982978 RXS982978 SHO982978 SRK982978 TBG982978 TLC982978 TUY982978 UEU982978 UOQ982978 UYM982978 VII982978 VSE982978 WCA982978 WLW982978 WVS982978" xr:uid="{D336B9B0-73B5-4A89-B79D-91CFA3B3EA96}">
      <formula1>$S$98:$S$119</formula1>
    </dataValidation>
    <dataValidation type="list" allowBlank="1" showInputMessage="1" showErrorMessage="1" sqref="K99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467 JG65466 TC65466 ACY65466 AMU65466 AWQ65466 BGM65466 BQI65466 CAE65466 CKA65466 CTW65466 DDS65466 DNO65466 DXK65466 EHG65466 ERC65466 FAY65466 FKU65466 FUQ65466 GEM65466 GOI65466 GYE65466 HIA65466 HRW65466 IBS65466 ILO65466 IVK65466 JFG65466 JPC65466 JYY65466 KIU65466 KSQ65466 LCM65466 LMI65466 LWE65466 MGA65466 MPW65466 MZS65466 NJO65466 NTK65466 ODG65466 ONC65466 OWY65466 PGU65466 PQQ65466 QAM65466 QKI65466 QUE65466 REA65466 RNW65466 RXS65466 SHO65466 SRK65466 TBG65466 TLC65466 TUY65466 UEU65466 UOQ65466 UYM65466 VII65466 VSE65466 WCA65466 WLW65466 WVS65466 K131003 JG131002 TC131002 ACY131002 AMU131002 AWQ131002 BGM131002 BQI131002 CAE131002 CKA131002 CTW131002 DDS131002 DNO131002 DXK131002 EHG131002 ERC131002 FAY131002 FKU131002 FUQ131002 GEM131002 GOI131002 GYE131002 HIA131002 HRW131002 IBS131002 ILO131002 IVK131002 JFG131002 JPC131002 JYY131002 KIU131002 KSQ131002 LCM131002 LMI131002 LWE131002 MGA131002 MPW131002 MZS131002 NJO131002 NTK131002 ODG131002 ONC131002 OWY131002 PGU131002 PQQ131002 QAM131002 QKI131002 QUE131002 REA131002 RNW131002 RXS131002 SHO131002 SRK131002 TBG131002 TLC131002 TUY131002 UEU131002 UOQ131002 UYM131002 VII131002 VSE131002 WCA131002 WLW131002 WVS131002 K196539 JG196538 TC196538 ACY196538 AMU196538 AWQ196538 BGM196538 BQI196538 CAE196538 CKA196538 CTW196538 DDS196538 DNO196538 DXK196538 EHG196538 ERC196538 FAY196538 FKU196538 FUQ196538 GEM196538 GOI196538 GYE196538 HIA196538 HRW196538 IBS196538 ILO196538 IVK196538 JFG196538 JPC196538 JYY196538 KIU196538 KSQ196538 LCM196538 LMI196538 LWE196538 MGA196538 MPW196538 MZS196538 NJO196538 NTK196538 ODG196538 ONC196538 OWY196538 PGU196538 PQQ196538 QAM196538 QKI196538 QUE196538 REA196538 RNW196538 RXS196538 SHO196538 SRK196538 TBG196538 TLC196538 TUY196538 UEU196538 UOQ196538 UYM196538 VII196538 VSE196538 WCA196538 WLW196538 WVS196538 K262075 JG262074 TC262074 ACY262074 AMU262074 AWQ262074 BGM262074 BQI262074 CAE262074 CKA262074 CTW262074 DDS262074 DNO262074 DXK262074 EHG262074 ERC262074 FAY262074 FKU262074 FUQ262074 GEM262074 GOI262074 GYE262074 HIA262074 HRW262074 IBS262074 ILO262074 IVK262074 JFG262074 JPC262074 JYY262074 KIU262074 KSQ262074 LCM262074 LMI262074 LWE262074 MGA262074 MPW262074 MZS262074 NJO262074 NTK262074 ODG262074 ONC262074 OWY262074 PGU262074 PQQ262074 QAM262074 QKI262074 QUE262074 REA262074 RNW262074 RXS262074 SHO262074 SRK262074 TBG262074 TLC262074 TUY262074 UEU262074 UOQ262074 UYM262074 VII262074 VSE262074 WCA262074 WLW262074 WVS262074 K327611 JG327610 TC327610 ACY327610 AMU327610 AWQ327610 BGM327610 BQI327610 CAE327610 CKA327610 CTW327610 DDS327610 DNO327610 DXK327610 EHG327610 ERC327610 FAY327610 FKU327610 FUQ327610 GEM327610 GOI327610 GYE327610 HIA327610 HRW327610 IBS327610 ILO327610 IVK327610 JFG327610 JPC327610 JYY327610 KIU327610 KSQ327610 LCM327610 LMI327610 LWE327610 MGA327610 MPW327610 MZS327610 NJO327610 NTK327610 ODG327610 ONC327610 OWY327610 PGU327610 PQQ327610 QAM327610 QKI327610 QUE327610 REA327610 RNW327610 RXS327610 SHO327610 SRK327610 TBG327610 TLC327610 TUY327610 UEU327610 UOQ327610 UYM327610 VII327610 VSE327610 WCA327610 WLW327610 WVS327610 K393147 JG393146 TC393146 ACY393146 AMU393146 AWQ393146 BGM393146 BQI393146 CAE393146 CKA393146 CTW393146 DDS393146 DNO393146 DXK393146 EHG393146 ERC393146 FAY393146 FKU393146 FUQ393146 GEM393146 GOI393146 GYE393146 HIA393146 HRW393146 IBS393146 ILO393146 IVK393146 JFG393146 JPC393146 JYY393146 KIU393146 KSQ393146 LCM393146 LMI393146 LWE393146 MGA393146 MPW393146 MZS393146 NJO393146 NTK393146 ODG393146 ONC393146 OWY393146 PGU393146 PQQ393146 QAM393146 QKI393146 QUE393146 REA393146 RNW393146 RXS393146 SHO393146 SRK393146 TBG393146 TLC393146 TUY393146 UEU393146 UOQ393146 UYM393146 VII393146 VSE393146 WCA393146 WLW393146 WVS393146 K458683 JG458682 TC458682 ACY458682 AMU458682 AWQ458682 BGM458682 BQI458682 CAE458682 CKA458682 CTW458682 DDS458682 DNO458682 DXK458682 EHG458682 ERC458682 FAY458682 FKU458682 FUQ458682 GEM458682 GOI458682 GYE458682 HIA458682 HRW458682 IBS458682 ILO458682 IVK458682 JFG458682 JPC458682 JYY458682 KIU458682 KSQ458682 LCM458682 LMI458682 LWE458682 MGA458682 MPW458682 MZS458682 NJO458682 NTK458682 ODG458682 ONC458682 OWY458682 PGU458682 PQQ458682 QAM458682 QKI458682 QUE458682 REA458682 RNW458682 RXS458682 SHO458682 SRK458682 TBG458682 TLC458682 TUY458682 UEU458682 UOQ458682 UYM458682 VII458682 VSE458682 WCA458682 WLW458682 WVS458682 K524219 JG524218 TC524218 ACY524218 AMU524218 AWQ524218 BGM524218 BQI524218 CAE524218 CKA524218 CTW524218 DDS524218 DNO524218 DXK524218 EHG524218 ERC524218 FAY524218 FKU524218 FUQ524218 GEM524218 GOI524218 GYE524218 HIA524218 HRW524218 IBS524218 ILO524218 IVK524218 JFG524218 JPC524218 JYY524218 KIU524218 KSQ524218 LCM524218 LMI524218 LWE524218 MGA524218 MPW524218 MZS524218 NJO524218 NTK524218 ODG524218 ONC524218 OWY524218 PGU524218 PQQ524218 QAM524218 QKI524218 QUE524218 REA524218 RNW524218 RXS524218 SHO524218 SRK524218 TBG524218 TLC524218 TUY524218 UEU524218 UOQ524218 UYM524218 VII524218 VSE524218 WCA524218 WLW524218 WVS524218 K589755 JG589754 TC589754 ACY589754 AMU589754 AWQ589754 BGM589754 BQI589754 CAE589754 CKA589754 CTW589754 DDS589754 DNO589754 DXK589754 EHG589754 ERC589754 FAY589754 FKU589754 FUQ589754 GEM589754 GOI589754 GYE589754 HIA589754 HRW589754 IBS589754 ILO589754 IVK589754 JFG589754 JPC589754 JYY589754 KIU589754 KSQ589754 LCM589754 LMI589754 LWE589754 MGA589754 MPW589754 MZS589754 NJO589754 NTK589754 ODG589754 ONC589754 OWY589754 PGU589754 PQQ589754 QAM589754 QKI589754 QUE589754 REA589754 RNW589754 RXS589754 SHO589754 SRK589754 TBG589754 TLC589754 TUY589754 UEU589754 UOQ589754 UYM589754 VII589754 VSE589754 WCA589754 WLW589754 WVS589754 K655291 JG655290 TC655290 ACY655290 AMU655290 AWQ655290 BGM655290 BQI655290 CAE655290 CKA655290 CTW655290 DDS655290 DNO655290 DXK655290 EHG655290 ERC655290 FAY655290 FKU655290 FUQ655290 GEM655290 GOI655290 GYE655290 HIA655290 HRW655290 IBS655290 ILO655290 IVK655290 JFG655290 JPC655290 JYY655290 KIU655290 KSQ655290 LCM655290 LMI655290 LWE655290 MGA655290 MPW655290 MZS655290 NJO655290 NTK655290 ODG655290 ONC655290 OWY655290 PGU655290 PQQ655290 QAM655290 QKI655290 QUE655290 REA655290 RNW655290 RXS655290 SHO655290 SRK655290 TBG655290 TLC655290 TUY655290 UEU655290 UOQ655290 UYM655290 VII655290 VSE655290 WCA655290 WLW655290 WVS655290 K720827 JG720826 TC720826 ACY720826 AMU720826 AWQ720826 BGM720826 BQI720826 CAE720826 CKA720826 CTW720826 DDS720826 DNO720826 DXK720826 EHG720826 ERC720826 FAY720826 FKU720826 FUQ720826 GEM720826 GOI720826 GYE720826 HIA720826 HRW720826 IBS720826 ILO720826 IVK720826 JFG720826 JPC720826 JYY720826 KIU720826 KSQ720826 LCM720826 LMI720826 LWE720826 MGA720826 MPW720826 MZS720826 NJO720826 NTK720826 ODG720826 ONC720826 OWY720826 PGU720826 PQQ720826 QAM720826 QKI720826 QUE720826 REA720826 RNW720826 RXS720826 SHO720826 SRK720826 TBG720826 TLC720826 TUY720826 UEU720826 UOQ720826 UYM720826 VII720826 VSE720826 WCA720826 WLW720826 WVS720826 K786363 JG786362 TC786362 ACY786362 AMU786362 AWQ786362 BGM786362 BQI786362 CAE786362 CKA786362 CTW786362 DDS786362 DNO786362 DXK786362 EHG786362 ERC786362 FAY786362 FKU786362 FUQ786362 GEM786362 GOI786362 GYE786362 HIA786362 HRW786362 IBS786362 ILO786362 IVK786362 JFG786362 JPC786362 JYY786362 KIU786362 KSQ786362 LCM786362 LMI786362 LWE786362 MGA786362 MPW786362 MZS786362 NJO786362 NTK786362 ODG786362 ONC786362 OWY786362 PGU786362 PQQ786362 QAM786362 QKI786362 QUE786362 REA786362 RNW786362 RXS786362 SHO786362 SRK786362 TBG786362 TLC786362 TUY786362 UEU786362 UOQ786362 UYM786362 VII786362 VSE786362 WCA786362 WLW786362 WVS786362 K851899 JG851898 TC851898 ACY851898 AMU851898 AWQ851898 BGM851898 BQI851898 CAE851898 CKA851898 CTW851898 DDS851898 DNO851898 DXK851898 EHG851898 ERC851898 FAY851898 FKU851898 FUQ851898 GEM851898 GOI851898 GYE851898 HIA851898 HRW851898 IBS851898 ILO851898 IVK851898 JFG851898 JPC851898 JYY851898 KIU851898 KSQ851898 LCM851898 LMI851898 LWE851898 MGA851898 MPW851898 MZS851898 NJO851898 NTK851898 ODG851898 ONC851898 OWY851898 PGU851898 PQQ851898 QAM851898 QKI851898 QUE851898 REA851898 RNW851898 RXS851898 SHO851898 SRK851898 TBG851898 TLC851898 TUY851898 UEU851898 UOQ851898 UYM851898 VII851898 VSE851898 WCA851898 WLW851898 WVS851898 K917435 JG917434 TC917434 ACY917434 AMU917434 AWQ917434 BGM917434 BQI917434 CAE917434 CKA917434 CTW917434 DDS917434 DNO917434 DXK917434 EHG917434 ERC917434 FAY917434 FKU917434 FUQ917434 GEM917434 GOI917434 GYE917434 HIA917434 HRW917434 IBS917434 ILO917434 IVK917434 JFG917434 JPC917434 JYY917434 KIU917434 KSQ917434 LCM917434 LMI917434 LWE917434 MGA917434 MPW917434 MZS917434 NJO917434 NTK917434 ODG917434 ONC917434 OWY917434 PGU917434 PQQ917434 QAM917434 QKI917434 QUE917434 REA917434 RNW917434 RXS917434 SHO917434 SRK917434 TBG917434 TLC917434 TUY917434 UEU917434 UOQ917434 UYM917434 VII917434 VSE917434 WCA917434 WLW917434 WVS917434 K982971 JG982970 TC982970 ACY982970 AMU982970 AWQ982970 BGM982970 BQI982970 CAE982970 CKA982970 CTW982970 DDS982970 DNO982970 DXK982970 EHG982970 ERC982970 FAY982970 FKU982970 FUQ982970 GEM982970 GOI982970 GYE982970 HIA982970 HRW982970 IBS982970 ILO982970 IVK982970 JFG982970 JPC982970 JYY982970 KIU982970 KSQ982970 LCM982970 LMI982970 LWE982970 MGA982970 MPW982970 MZS982970 NJO982970 NTK982970 ODG982970 ONC982970 OWY982970 PGU982970 PQQ982970 QAM982970 QKI982970 QUE982970 REA982970 RNW982970 RXS982970 SHO982970 SRK982970 TBG982970 TLC982970 TUY982970 UEU982970 UOQ982970 UYM982970 VII982970 VSE982970 WCA982970 WLW982970 WVS982970" xr:uid="{6D103543-3323-4252-8298-375FC45A20C1}">
      <formula1>$M$99:$M$110</formula1>
    </dataValidation>
    <dataValidation type="list" allowBlank="1" showInputMessage="1" showErrorMessage="1" sqref="K98 K65466 JG65465 TC65465 ACY65465 AMU65465 AWQ65465 BGM65465 BQI65465 CAE65465 CKA65465 CTW65465 DDS65465 DNO65465 DXK65465 EHG65465 ERC65465 FAY65465 FKU65465 FUQ65465 GEM65465 GOI65465 GYE65465 HIA65465 HRW65465 IBS65465 ILO65465 IVK65465 JFG65465 JPC65465 JYY65465 KIU65465 KSQ65465 LCM65465 LMI65465 LWE65465 MGA65465 MPW65465 MZS65465 NJO65465 NTK65465 ODG65465 ONC65465 OWY65465 PGU65465 PQQ65465 QAM65465 QKI65465 QUE65465 REA65465 RNW65465 RXS65465 SHO65465 SRK65465 TBG65465 TLC65465 TUY65465 UEU65465 UOQ65465 UYM65465 VII65465 VSE65465 WCA65465 WLW65465 WVS65465 K131002 JG131001 TC131001 ACY131001 AMU131001 AWQ131001 BGM131001 BQI131001 CAE131001 CKA131001 CTW131001 DDS131001 DNO131001 DXK131001 EHG131001 ERC131001 FAY131001 FKU131001 FUQ131001 GEM131001 GOI131001 GYE131001 HIA131001 HRW131001 IBS131001 ILO131001 IVK131001 JFG131001 JPC131001 JYY131001 KIU131001 KSQ131001 LCM131001 LMI131001 LWE131001 MGA131001 MPW131001 MZS131001 NJO131001 NTK131001 ODG131001 ONC131001 OWY131001 PGU131001 PQQ131001 QAM131001 QKI131001 QUE131001 REA131001 RNW131001 RXS131001 SHO131001 SRK131001 TBG131001 TLC131001 TUY131001 UEU131001 UOQ131001 UYM131001 VII131001 VSE131001 WCA131001 WLW131001 WVS131001 K196538 JG196537 TC196537 ACY196537 AMU196537 AWQ196537 BGM196537 BQI196537 CAE196537 CKA196537 CTW196537 DDS196537 DNO196537 DXK196537 EHG196537 ERC196537 FAY196537 FKU196537 FUQ196537 GEM196537 GOI196537 GYE196537 HIA196537 HRW196537 IBS196537 ILO196537 IVK196537 JFG196537 JPC196537 JYY196537 KIU196537 KSQ196537 LCM196537 LMI196537 LWE196537 MGA196537 MPW196537 MZS196537 NJO196537 NTK196537 ODG196537 ONC196537 OWY196537 PGU196537 PQQ196537 QAM196537 QKI196537 QUE196537 REA196537 RNW196537 RXS196537 SHO196537 SRK196537 TBG196537 TLC196537 TUY196537 UEU196537 UOQ196537 UYM196537 VII196537 VSE196537 WCA196537 WLW196537 WVS196537 K262074 JG262073 TC262073 ACY262073 AMU262073 AWQ262073 BGM262073 BQI262073 CAE262073 CKA262073 CTW262073 DDS262073 DNO262073 DXK262073 EHG262073 ERC262073 FAY262073 FKU262073 FUQ262073 GEM262073 GOI262073 GYE262073 HIA262073 HRW262073 IBS262073 ILO262073 IVK262073 JFG262073 JPC262073 JYY262073 KIU262073 KSQ262073 LCM262073 LMI262073 LWE262073 MGA262073 MPW262073 MZS262073 NJO262073 NTK262073 ODG262073 ONC262073 OWY262073 PGU262073 PQQ262073 QAM262073 QKI262073 QUE262073 REA262073 RNW262073 RXS262073 SHO262073 SRK262073 TBG262073 TLC262073 TUY262073 UEU262073 UOQ262073 UYM262073 VII262073 VSE262073 WCA262073 WLW262073 WVS262073 K327610 JG327609 TC327609 ACY327609 AMU327609 AWQ327609 BGM327609 BQI327609 CAE327609 CKA327609 CTW327609 DDS327609 DNO327609 DXK327609 EHG327609 ERC327609 FAY327609 FKU327609 FUQ327609 GEM327609 GOI327609 GYE327609 HIA327609 HRW327609 IBS327609 ILO327609 IVK327609 JFG327609 JPC327609 JYY327609 KIU327609 KSQ327609 LCM327609 LMI327609 LWE327609 MGA327609 MPW327609 MZS327609 NJO327609 NTK327609 ODG327609 ONC327609 OWY327609 PGU327609 PQQ327609 QAM327609 QKI327609 QUE327609 REA327609 RNW327609 RXS327609 SHO327609 SRK327609 TBG327609 TLC327609 TUY327609 UEU327609 UOQ327609 UYM327609 VII327609 VSE327609 WCA327609 WLW327609 WVS327609 K393146 JG393145 TC393145 ACY393145 AMU393145 AWQ393145 BGM393145 BQI393145 CAE393145 CKA393145 CTW393145 DDS393145 DNO393145 DXK393145 EHG393145 ERC393145 FAY393145 FKU393145 FUQ393145 GEM393145 GOI393145 GYE393145 HIA393145 HRW393145 IBS393145 ILO393145 IVK393145 JFG393145 JPC393145 JYY393145 KIU393145 KSQ393145 LCM393145 LMI393145 LWE393145 MGA393145 MPW393145 MZS393145 NJO393145 NTK393145 ODG393145 ONC393145 OWY393145 PGU393145 PQQ393145 QAM393145 QKI393145 QUE393145 REA393145 RNW393145 RXS393145 SHO393145 SRK393145 TBG393145 TLC393145 TUY393145 UEU393145 UOQ393145 UYM393145 VII393145 VSE393145 WCA393145 WLW393145 WVS393145 K458682 JG458681 TC458681 ACY458681 AMU458681 AWQ458681 BGM458681 BQI458681 CAE458681 CKA458681 CTW458681 DDS458681 DNO458681 DXK458681 EHG458681 ERC458681 FAY458681 FKU458681 FUQ458681 GEM458681 GOI458681 GYE458681 HIA458681 HRW458681 IBS458681 ILO458681 IVK458681 JFG458681 JPC458681 JYY458681 KIU458681 KSQ458681 LCM458681 LMI458681 LWE458681 MGA458681 MPW458681 MZS458681 NJO458681 NTK458681 ODG458681 ONC458681 OWY458681 PGU458681 PQQ458681 QAM458681 QKI458681 QUE458681 REA458681 RNW458681 RXS458681 SHO458681 SRK458681 TBG458681 TLC458681 TUY458681 UEU458681 UOQ458681 UYM458681 VII458681 VSE458681 WCA458681 WLW458681 WVS458681 K524218 JG524217 TC524217 ACY524217 AMU524217 AWQ524217 BGM524217 BQI524217 CAE524217 CKA524217 CTW524217 DDS524217 DNO524217 DXK524217 EHG524217 ERC524217 FAY524217 FKU524217 FUQ524217 GEM524217 GOI524217 GYE524217 HIA524217 HRW524217 IBS524217 ILO524217 IVK524217 JFG524217 JPC524217 JYY524217 KIU524217 KSQ524217 LCM524217 LMI524217 LWE524217 MGA524217 MPW524217 MZS524217 NJO524217 NTK524217 ODG524217 ONC524217 OWY524217 PGU524217 PQQ524217 QAM524217 QKI524217 QUE524217 REA524217 RNW524217 RXS524217 SHO524217 SRK524217 TBG524217 TLC524217 TUY524217 UEU524217 UOQ524217 UYM524217 VII524217 VSE524217 WCA524217 WLW524217 WVS524217 K589754 JG589753 TC589753 ACY589753 AMU589753 AWQ589753 BGM589753 BQI589753 CAE589753 CKA589753 CTW589753 DDS589753 DNO589753 DXK589753 EHG589753 ERC589753 FAY589753 FKU589753 FUQ589753 GEM589753 GOI589753 GYE589753 HIA589753 HRW589753 IBS589753 ILO589753 IVK589753 JFG589753 JPC589753 JYY589753 KIU589753 KSQ589753 LCM589753 LMI589753 LWE589753 MGA589753 MPW589753 MZS589753 NJO589753 NTK589753 ODG589753 ONC589753 OWY589753 PGU589753 PQQ589753 QAM589753 QKI589753 QUE589753 REA589753 RNW589753 RXS589753 SHO589753 SRK589753 TBG589753 TLC589753 TUY589753 UEU589753 UOQ589753 UYM589753 VII589753 VSE589753 WCA589753 WLW589753 WVS589753 K655290 JG655289 TC655289 ACY655289 AMU655289 AWQ655289 BGM655289 BQI655289 CAE655289 CKA655289 CTW655289 DDS655289 DNO655289 DXK655289 EHG655289 ERC655289 FAY655289 FKU655289 FUQ655289 GEM655289 GOI655289 GYE655289 HIA655289 HRW655289 IBS655289 ILO655289 IVK655289 JFG655289 JPC655289 JYY655289 KIU655289 KSQ655289 LCM655289 LMI655289 LWE655289 MGA655289 MPW655289 MZS655289 NJO655289 NTK655289 ODG655289 ONC655289 OWY655289 PGU655289 PQQ655289 QAM655289 QKI655289 QUE655289 REA655289 RNW655289 RXS655289 SHO655289 SRK655289 TBG655289 TLC655289 TUY655289 UEU655289 UOQ655289 UYM655289 VII655289 VSE655289 WCA655289 WLW655289 WVS655289 K720826 JG720825 TC720825 ACY720825 AMU720825 AWQ720825 BGM720825 BQI720825 CAE720825 CKA720825 CTW720825 DDS720825 DNO720825 DXK720825 EHG720825 ERC720825 FAY720825 FKU720825 FUQ720825 GEM720825 GOI720825 GYE720825 HIA720825 HRW720825 IBS720825 ILO720825 IVK720825 JFG720825 JPC720825 JYY720825 KIU720825 KSQ720825 LCM720825 LMI720825 LWE720825 MGA720825 MPW720825 MZS720825 NJO720825 NTK720825 ODG720825 ONC720825 OWY720825 PGU720825 PQQ720825 QAM720825 QKI720825 QUE720825 REA720825 RNW720825 RXS720825 SHO720825 SRK720825 TBG720825 TLC720825 TUY720825 UEU720825 UOQ720825 UYM720825 VII720825 VSE720825 WCA720825 WLW720825 WVS720825 K786362 JG786361 TC786361 ACY786361 AMU786361 AWQ786361 BGM786361 BQI786361 CAE786361 CKA786361 CTW786361 DDS786361 DNO786361 DXK786361 EHG786361 ERC786361 FAY786361 FKU786361 FUQ786361 GEM786361 GOI786361 GYE786361 HIA786361 HRW786361 IBS786361 ILO786361 IVK786361 JFG786361 JPC786361 JYY786361 KIU786361 KSQ786361 LCM786361 LMI786361 LWE786361 MGA786361 MPW786361 MZS786361 NJO786361 NTK786361 ODG786361 ONC786361 OWY786361 PGU786361 PQQ786361 QAM786361 QKI786361 QUE786361 REA786361 RNW786361 RXS786361 SHO786361 SRK786361 TBG786361 TLC786361 TUY786361 UEU786361 UOQ786361 UYM786361 VII786361 VSE786361 WCA786361 WLW786361 WVS786361 K851898 JG851897 TC851897 ACY851897 AMU851897 AWQ851897 BGM851897 BQI851897 CAE851897 CKA851897 CTW851897 DDS851897 DNO851897 DXK851897 EHG851897 ERC851897 FAY851897 FKU851897 FUQ851897 GEM851897 GOI851897 GYE851897 HIA851897 HRW851897 IBS851897 ILO851897 IVK851897 JFG851897 JPC851897 JYY851897 KIU851897 KSQ851897 LCM851897 LMI851897 LWE851897 MGA851897 MPW851897 MZS851897 NJO851897 NTK851897 ODG851897 ONC851897 OWY851897 PGU851897 PQQ851897 QAM851897 QKI851897 QUE851897 REA851897 RNW851897 RXS851897 SHO851897 SRK851897 TBG851897 TLC851897 TUY851897 UEU851897 UOQ851897 UYM851897 VII851897 VSE851897 WCA851897 WLW851897 WVS851897 K917434 JG917433 TC917433 ACY917433 AMU917433 AWQ917433 BGM917433 BQI917433 CAE917433 CKA917433 CTW917433 DDS917433 DNO917433 DXK917433 EHG917433 ERC917433 FAY917433 FKU917433 FUQ917433 GEM917433 GOI917433 GYE917433 HIA917433 HRW917433 IBS917433 ILO917433 IVK917433 JFG917433 JPC917433 JYY917433 KIU917433 KSQ917433 LCM917433 LMI917433 LWE917433 MGA917433 MPW917433 MZS917433 NJO917433 NTK917433 ODG917433 ONC917433 OWY917433 PGU917433 PQQ917433 QAM917433 QKI917433 QUE917433 REA917433 RNW917433 RXS917433 SHO917433 SRK917433 TBG917433 TLC917433 TUY917433 UEU917433 UOQ917433 UYM917433 VII917433 VSE917433 WCA917433 WLW917433 WVS917433 K982970 JG982969 TC982969 ACY982969 AMU982969 AWQ982969 BGM982969 BQI982969 CAE982969 CKA982969 CTW982969 DDS982969 DNO982969 DXK982969 EHG982969 ERC982969 FAY982969 FKU982969 FUQ982969 GEM982969 GOI982969 GYE982969 HIA982969 HRW982969 IBS982969 ILO982969 IVK982969 JFG982969 JPC982969 JYY982969 KIU982969 KSQ982969 LCM982969 LMI982969 LWE982969 MGA982969 MPW982969 MZS982969 NJO982969 NTK982969 ODG982969 ONC982969 OWY982969 PGU982969 PQQ982969 QAM982969 QKI982969 QUE982969 REA982969 RNW982969 RXS982969 SHO982969 SRK982969 TBG982969 TLC982969 TUY982969 UEU982969 UOQ982969 UYM982969 VII982969 VSE982969 WCA982969 WLW982969 WVS982969" xr:uid="{DD8521D3-607A-4B07-A3BA-BFFD9020D0F0}">
      <formula1>$N$97:$P$97</formula1>
    </dataValidation>
    <dataValidation type="list" allowBlank="1" showInputMessage="1" showErrorMessage="1" sqref="K106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474 JG65473 TC65473 ACY65473 AMU65473 AWQ65473 BGM65473 BQI65473 CAE65473 CKA65473 CTW65473 DDS65473 DNO65473 DXK65473 EHG65473 ERC65473 FAY65473 FKU65473 FUQ65473 GEM65473 GOI65473 GYE65473 HIA65473 HRW65473 IBS65473 ILO65473 IVK65473 JFG65473 JPC65473 JYY65473 KIU65473 KSQ65473 LCM65473 LMI65473 LWE65473 MGA65473 MPW65473 MZS65473 NJO65473 NTK65473 ODG65473 ONC65473 OWY65473 PGU65473 PQQ65473 QAM65473 QKI65473 QUE65473 REA65473 RNW65473 RXS65473 SHO65473 SRK65473 TBG65473 TLC65473 TUY65473 UEU65473 UOQ65473 UYM65473 VII65473 VSE65473 WCA65473 WLW65473 WVS65473 K131010 JG131009 TC131009 ACY131009 AMU131009 AWQ131009 BGM131009 BQI131009 CAE131009 CKA131009 CTW131009 DDS131009 DNO131009 DXK131009 EHG131009 ERC131009 FAY131009 FKU131009 FUQ131009 GEM131009 GOI131009 GYE131009 HIA131009 HRW131009 IBS131009 ILO131009 IVK131009 JFG131009 JPC131009 JYY131009 KIU131009 KSQ131009 LCM131009 LMI131009 LWE131009 MGA131009 MPW131009 MZS131009 NJO131009 NTK131009 ODG131009 ONC131009 OWY131009 PGU131009 PQQ131009 QAM131009 QKI131009 QUE131009 REA131009 RNW131009 RXS131009 SHO131009 SRK131009 TBG131009 TLC131009 TUY131009 UEU131009 UOQ131009 UYM131009 VII131009 VSE131009 WCA131009 WLW131009 WVS131009 K196546 JG196545 TC196545 ACY196545 AMU196545 AWQ196545 BGM196545 BQI196545 CAE196545 CKA196545 CTW196545 DDS196545 DNO196545 DXK196545 EHG196545 ERC196545 FAY196545 FKU196545 FUQ196545 GEM196545 GOI196545 GYE196545 HIA196545 HRW196545 IBS196545 ILO196545 IVK196545 JFG196545 JPC196545 JYY196545 KIU196545 KSQ196545 LCM196545 LMI196545 LWE196545 MGA196545 MPW196545 MZS196545 NJO196545 NTK196545 ODG196545 ONC196545 OWY196545 PGU196545 PQQ196545 QAM196545 QKI196545 QUE196545 REA196545 RNW196545 RXS196545 SHO196545 SRK196545 TBG196545 TLC196545 TUY196545 UEU196545 UOQ196545 UYM196545 VII196545 VSE196545 WCA196545 WLW196545 WVS196545 K262082 JG262081 TC262081 ACY262081 AMU262081 AWQ262081 BGM262081 BQI262081 CAE262081 CKA262081 CTW262081 DDS262081 DNO262081 DXK262081 EHG262081 ERC262081 FAY262081 FKU262081 FUQ262081 GEM262081 GOI262081 GYE262081 HIA262081 HRW262081 IBS262081 ILO262081 IVK262081 JFG262081 JPC262081 JYY262081 KIU262081 KSQ262081 LCM262081 LMI262081 LWE262081 MGA262081 MPW262081 MZS262081 NJO262081 NTK262081 ODG262081 ONC262081 OWY262081 PGU262081 PQQ262081 QAM262081 QKI262081 QUE262081 REA262081 RNW262081 RXS262081 SHO262081 SRK262081 TBG262081 TLC262081 TUY262081 UEU262081 UOQ262081 UYM262081 VII262081 VSE262081 WCA262081 WLW262081 WVS262081 K327618 JG327617 TC327617 ACY327617 AMU327617 AWQ327617 BGM327617 BQI327617 CAE327617 CKA327617 CTW327617 DDS327617 DNO327617 DXK327617 EHG327617 ERC327617 FAY327617 FKU327617 FUQ327617 GEM327617 GOI327617 GYE327617 HIA327617 HRW327617 IBS327617 ILO327617 IVK327617 JFG327617 JPC327617 JYY327617 KIU327617 KSQ327617 LCM327617 LMI327617 LWE327617 MGA327617 MPW327617 MZS327617 NJO327617 NTK327617 ODG327617 ONC327617 OWY327617 PGU327617 PQQ327617 QAM327617 QKI327617 QUE327617 REA327617 RNW327617 RXS327617 SHO327617 SRK327617 TBG327617 TLC327617 TUY327617 UEU327617 UOQ327617 UYM327617 VII327617 VSE327617 WCA327617 WLW327617 WVS327617 K393154 JG393153 TC393153 ACY393153 AMU393153 AWQ393153 BGM393153 BQI393153 CAE393153 CKA393153 CTW393153 DDS393153 DNO393153 DXK393153 EHG393153 ERC393153 FAY393153 FKU393153 FUQ393153 GEM393153 GOI393153 GYE393153 HIA393153 HRW393153 IBS393153 ILO393153 IVK393153 JFG393153 JPC393153 JYY393153 KIU393153 KSQ393153 LCM393153 LMI393153 LWE393153 MGA393153 MPW393153 MZS393153 NJO393153 NTK393153 ODG393153 ONC393153 OWY393153 PGU393153 PQQ393153 QAM393153 QKI393153 QUE393153 REA393153 RNW393153 RXS393153 SHO393153 SRK393153 TBG393153 TLC393153 TUY393153 UEU393153 UOQ393153 UYM393153 VII393153 VSE393153 WCA393153 WLW393153 WVS393153 K458690 JG458689 TC458689 ACY458689 AMU458689 AWQ458689 BGM458689 BQI458689 CAE458689 CKA458689 CTW458689 DDS458689 DNO458689 DXK458689 EHG458689 ERC458689 FAY458689 FKU458689 FUQ458689 GEM458689 GOI458689 GYE458689 HIA458689 HRW458689 IBS458689 ILO458689 IVK458689 JFG458689 JPC458689 JYY458689 KIU458689 KSQ458689 LCM458689 LMI458689 LWE458689 MGA458689 MPW458689 MZS458689 NJO458689 NTK458689 ODG458689 ONC458689 OWY458689 PGU458689 PQQ458689 QAM458689 QKI458689 QUE458689 REA458689 RNW458689 RXS458689 SHO458689 SRK458689 TBG458689 TLC458689 TUY458689 UEU458689 UOQ458689 UYM458689 VII458689 VSE458689 WCA458689 WLW458689 WVS458689 K524226 JG524225 TC524225 ACY524225 AMU524225 AWQ524225 BGM524225 BQI524225 CAE524225 CKA524225 CTW524225 DDS524225 DNO524225 DXK524225 EHG524225 ERC524225 FAY524225 FKU524225 FUQ524225 GEM524225 GOI524225 GYE524225 HIA524225 HRW524225 IBS524225 ILO524225 IVK524225 JFG524225 JPC524225 JYY524225 KIU524225 KSQ524225 LCM524225 LMI524225 LWE524225 MGA524225 MPW524225 MZS524225 NJO524225 NTK524225 ODG524225 ONC524225 OWY524225 PGU524225 PQQ524225 QAM524225 QKI524225 QUE524225 REA524225 RNW524225 RXS524225 SHO524225 SRK524225 TBG524225 TLC524225 TUY524225 UEU524225 UOQ524225 UYM524225 VII524225 VSE524225 WCA524225 WLW524225 WVS524225 K589762 JG589761 TC589761 ACY589761 AMU589761 AWQ589761 BGM589761 BQI589761 CAE589761 CKA589761 CTW589761 DDS589761 DNO589761 DXK589761 EHG589761 ERC589761 FAY589761 FKU589761 FUQ589761 GEM589761 GOI589761 GYE589761 HIA589761 HRW589761 IBS589761 ILO589761 IVK589761 JFG589761 JPC589761 JYY589761 KIU589761 KSQ589761 LCM589761 LMI589761 LWE589761 MGA589761 MPW589761 MZS589761 NJO589761 NTK589761 ODG589761 ONC589761 OWY589761 PGU589761 PQQ589761 QAM589761 QKI589761 QUE589761 REA589761 RNW589761 RXS589761 SHO589761 SRK589761 TBG589761 TLC589761 TUY589761 UEU589761 UOQ589761 UYM589761 VII589761 VSE589761 WCA589761 WLW589761 WVS589761 K655298 JG655297 TC655297 ACY655297 AMU655297 AWQ655297 BGM655297 BQI655297 CAE655297 CKA655297 CTW655297 DDS655297 DNO655297 DXK655297 EHG655297 ERC655297 FAY655297 FKU655297 FUQ655297 GEM655297 GOI655297 GYE655297 HIA655297 HRW655297 IBS655297 ILO655297 IVK655297 JFG655297 JPC655297 JYY655297 KIU655297 KSQ655297 LCM655297 LMI655297 LWE655297 MGA655297 MPW655297 MZS655297 NJO655297 NTK655297 ODG655297 ONC655297 OWY655297 PGU655297 PQQ655297 QAM655297 QKI655297 QUE655297 REA655297 RNW655297 RXS655297 SHO655297 SRK655297 TBG655297 TLC655297 TUY655297 UEU655297 UOQ655297 UYM655297 VII655297 VSE655297 WCA655297 WLW655297 WVS655297 K720834 JG720833 TC720833 ACY720833 AMU720833 AWQ720833 BGM720833 BQI720833 CAE720833 CKA720833 CTW720833 DDS720833 DNO720833 DXK720833 EHG720833 ERC720833 FAY720833 FKU720833 FUQ720833 GEM720833 GOI720833 GYE720833 HIA720833 HRW720833 IBS720833 ILO720833 IVK720833 JFG720833 JPC720833 JYY720833 KIU720833 KSQ720833 LCM720833 LMI720833 LWE720833 MGA720833 MPW720833 MZS720833 NJO720833 NTK720833 ODG720833 ONC720833 OWY720833 PGU720833 PQQ720833 QAM720833 QKI720833 QUE720833 REA720833 RNW720833 RXS720833 SHO720833 SRK720833 TBG720833 TLC720833 TUY720833 UEU720833 UOQ720833 UYM720833 VII720833 VSE720833 WCA720833 WLW720833 WVS720833 K786370 JG786369 TC786369 ACY786369 AMU786369 AWQ786369 BGM786369 BQI786369 CAE786369 CKA786369 CTW786369 DDS786369 DNO786369 DXK786369 EHG786369 ERC786369 FAY786369 FKU786369 FUQ786369 GEM786369 GOI786369 GYE786369 HIA786369 HRW786369 IBS786369 ILO786369 IVK786369 JFG786369 JPC786369 JYY786369 KIU786369 KSQ786369 LCM786369 LMI786369 LWE786369 MGA786369 MPW786369 MZS786369 NJO786369 NTK786369 ODG786369 ONC786369 OWY786369 PGU786369 PQQ786369 QAM786369 QKI786369 QUE786369 REA786369 RNW786369 RXS786369 SHO786369 SRK786369 TBG786369 TLC786369 TUY786369 UEU786369 UOQ786369 UYM786369 VII786369 VSE786369 WCA786369 WLW786369 WVS786369 K851906 JG851905 TC851905 ACY851905 AMU851905 AWQ851905 BGM851905 BQI851905 CAE851905 CKA851905 CTW851905 DDS851905 DNO851905 DXK851905 EHG851905 ERC851905 FAY851905 FKU851905 FUQ851905 GEM851905 GOI851905 GYE851905 HIA851905 HRW851905 IBS851905 ILO851905 IVK851905 JFG851905 JPC851905 JYY851905 KIU851905 KSQ851905 LCM851905 LMI851905 LWE851905 MGA851905 MPW851905 MZS851905 NJO851905 NTK851905 ODG851905 ONC851905 OWY851905 PGU851905 PQQ851905 QAM851905 QKI851905 QUE851905 REA851905 RNW851905 RXS851905 SHO851905 SRK851905 TBG851905 TLC851905 TUY851905 UEU851905 UOQ851905 UYM851905 VII851905 VSE851905 WCA851905 WLW851905 WVS851905 K917442 JG917441 TC917441 ACY917441 AMU917441 AWQ917441 BGM917441 BQI917441 CAE917441 CKA917441 CTW917441 DDS917441 DNO917441 DXK917441 EHG917441 ERC917441 FAY917441 FKU917441 FUQ917441 GEM917441 GOI917441 GYE917441 HIA917441 HRW917441 IBS917441 ILO917441 IVK917441 JFG917441 JPC917441 JYY917441 KIU917441 KSQ917441 LCM917441 LMI917441 LWE917441 MGA917441 MPW917441 MZS917441 NJO917441 NTK917441 ODG917441 ONC917441 OWY917441 PGU917441 PQQ917441 QAM917441 QKI917441 QUE917441 REA917441 RNW917441 RXS917441 SHO917441 SRK917441 TBG917441 TLC917441 TUY917441 UEU917441 UOQ917441 UYM917441 VII917441 VSE917441 WCA917441 WLW917441 WVS917441 K982978 JG982977 TC982977 ACY982977 AMU982977 AWQ982977 BGM982977 BQI982977 CAE982977 CKA982977 CTW982977 DDS982977 DNO982977 DXK982977 EHG982977 ERC982977 FAY982977 FKU982977 FUQ982977 GEM982977 GOI982977 GYE982977 HIA982977 HRW982977 IBS982977 ILO982977 IVK982977 JFG982977 JPC982977 JYY982977 KIU982977 KSQ982977 LCM982977 LMI982977 LWE982977 MGA982977 MPW982977 MZS982977 NJO982977 NTK982977 ODG982977 ONC982977 OWY982977 PGU982977 PQQ982977 QAM982977 QKI982977 QUE982977 REA982977 RNW982977 RXS982977 SHO982977 SRK982977 TBG982977 TLC982977 TUY982977 UEU982977 UOQ982977 UYM982977 VII982977 VSE982977 WCA982977 WLW982977 WVS982977" xr:uid="{F5ECF75E-1686-4C71-BAA2-7786D22F3AB8}">
      <formula1>$R$98:$R$119</formula1>
    </dataValidation>
    <dataValidation type="list" allowBlank="1" showInputMessage="1" showErrorMessage="1" sqref="K110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478 JG65477 TC65477 ACY65477 AMU65477 AWQ65477 BGM65477 BQI65477 CAE65477 CKA65477 CTW65477 DDS65477 DNO65477 DXK65477 EHG65477 ERC65477 FAY65477 FKU65477 FUQ65477 GEM65477 GOI65477 GYE65477 HIA65477 HRW65477 IBS65477 ILO65477 IVK65477 JFG65477 JPC65477 JYY65477 KIU65477 KSQ65477 LCM65477 LMI65477 LWE65477 MGA65477 MPW65477 MZS65477 NJO65477 NTK65477 ODG65477 ONC65477 OWY65477 PGU65477 PQQ65477 QAM65477 QKI65477 QUE65477 REA65477 RNW65477 RXS65477 SHO65477 SRK65477 TBG65477 TLC65477 TUY65477 UEU65477 UOQ65477 UYM65477 VII65477 VSE65477 WCA65477 WLW65477 WVS65477 K131014 JG131013 TC131013 ACY131013 AMU131013 AWQ131013 BGM131013 BQI131013 CAE131013 CKA131013 CTW131013 DDS131013 DNO131013 DXK131013 EHG131013 ERC131013 FAY131013 FKU131013 FUQ131013 GEM131013 GOI131013 GYE131013 HIA131013 HRW131013 IBS131013 ILO131013 IVK131013 JFG131013 JPC131013 JYY131013 KIU131013 KSQ131013 LCM131013 LMI131013 LWE131013 MGA131013 MPW131013 MZS131013 NJO131013 NTK131013 ODG131013 ONC131013 OWY131013 PGU131013 PQQ131013 QAM131013 QKI131013 QUE131013 REA131013 RNW131013 RXS131013 SHO131013 SRK131013 TBG131013 TLC131013 TUY131013 UEU131013 UOQ131013 UYM131013 VII131013 VSE131013 WCA131013 WLW131013 WVS131013 K196550 JG196549 TC196549 ACY196549 AMU196549 AWQ196549 BGM196549 BQI196549 CAE196549 CKA196549 CTW196549 DDS196549 DNO196549 DXK196549 EHG196549 ERC196549 FAY196549 FKU196549 FUQ196549 GEM196549 GOI196549 GYE196549 HIA196549 HRW196549 IBS196549 ILO196549 IVK196549 JFG196549 JPC196549 JYY196549 KIU196549 KSQ196549 LCM196549 LMI196549 LWE196549 MGA196549 MPW196549 MZS196549 NJO196549 NTK196549 ODG196549 ONC196549 OWY196549 PGU196549 PQQ196549 QAM196549 QKI196549 QUE196549 REA196549 RNW196549 RXS196549 SHO196549 SRK196549 TBG196549 TLC196549 TUY196549 UEU196549 UOQ196549 UYM196549 VII196549 VSE196549 WCA196549 WLW196549 WVS196549 K262086 JG262085 TC262085 ACY262085 AMU262085 AWQ262085 BGM262085 BQI262085 CAE262085 CKA262085 CTW262085 DDS262085 DNO262085 DXK262085 EHG262085 ERC262085 FAY262085 FKU262085 FUQ262085 GEM262085 GOI262085 GYE262085 HIA262085 HRW262085 IBS262085 ILO262085 IVK262085 JFG262085 JPC262085 JYY262085 KIU262085 KSQ262085 LCM262085 LMI262085 LWE262085 MGA262085 MPW262085 MZS262085 NJO262085 NTK262085 ODG262085 ONC262085 OWY262085 PGU262085 PQQ262085 QAM262085 QKI262085 QUE262085 REA262085 RNW262085 RXS262085 SHO262085 SRK262085 TBG262085 TLC262085 TUY262085 UEU262085 UOQ262085 UYM262085 VII262085 VSE262085 WCA262085 WLW262085 WVS262085 K327622 JG327621 TC327621 ACY327621 AMU327621 AWQ327621 BGM327621 BQI327621 CAE327621 CKA327621 CTW327621 DDS327621 DNO327621 DXK327621 EHG327621 ERC327621 FAY327621 FKU327621 FUQ327621 GEM327621 GOI327621 GYE327621 HIA327621 HRW327621 IBS327621 ILO327621 IVK327621 JFG327621 JPC327621 JYY327621 KIU327621 KSQ327621 LCM327621 LMI327621 LWE327621 MGA327621 MPW327621 MZS327621 NJO327621 NTK327621 ODG327621 ONC327621 OWY327621 PGU327621 PQQ327621 QAM327621 QKI327621 QUE327621 REA327621 RNW327621 RXS327621 SHO327621 SRK327621 TBG327621 TLC327621 TUY327621 UEU327621 UOQ327621 UYM327621 VII327621 VSE327621 WCA327621 WLW327621 WVS327621 K393158 JG393157 TC393157 ACY393157 AMU393157 AWQ393157 BGM393157 BQI393157 CAE393157 CKA393157 CTW393157 DDS393157 DNO393157 DXK393157 EHG393157 ERC393157 FAY393157 FKU393157 FUQ393157 GEM393157 GOI393157 GYE393157 HIA393157 HRW393157 IBS393157 ILO393157 IVK393157 JFG393157 JPC393157 JYY393157 KIU393157 KSQ393157 LCM393157 LMI393157 LWE393157 MGA393157 MPW393157 MZS393157 NJO393157 NTK393157 ODG393157 ONC393157 OWY393157 PGU393157 PQQ393157 QAM393157 QKI393157 QUE393157 REA393157 RNW393157 RXS393157 SHO393157 SRK393157 TBG393157 TLC393157 TUY393157 UEU393157 UOQ393157 UYM393157 VII393157 VSE393157 WCA393157 WLW393157 WVS393157 K458694 JG458693 TC458693 ACY458693 AMU458693 AWQ458693 BGM458693 BQI458693 CAE458693 CKA458693 CTW458693 DDS458693 DNO458693 DXK458693 EHG458693 ERC458693 FAY458693 FKU458693 FUQ458693 GEM458693 GOI458693 GYE458693 HIA458693 HRW458693 IBS458693 ILO458693 IVK458693 JFG458693 JPC458693 JYY458693 KIU458693 KSQ458693 LCM458693 LMI458693 LWE458693 MGA458693 MPW458693 MZS458693 NJO458693 NTK458693 ODG458693 ONC458693 OWY458693 PGU458693 PQQ458693 QAM458693 QKI458693 QUE458693 REA458693 RNW458693 RXS458693 SHO458693 SRK458693 TBG458693 TLC458693 TUY458693 UEU458693 UOQ458693 UYM458693 VII458693 VSE458693 WCA458693 WLW458693 WVS458693 K524230 JG524229 TC524229 ACY524229 AMU524229 AWQ524229 BGM524229 BQI524229 CAE524229 CKA524229 CTW524229 DDS524229 DNO524229 DXK524229 EHG524229 ERC524229 FAY524229 FKU524229 FUQ524229 GEM524229 GOI524229 GYE524229 HIA524229 HRW524229 IBS524229 ILO524229 IVK524229 JFG524229 JPC524229 JYY524229 KIU524229 KSQ524229 LCM524229 LMI524229 LWE524229 MGA524229 MPW524229 MZS524229 NJO524229 NTK524229 ODG524229 ONC524229 OWY524229 PGU524229 PQQ524229 QAM524229 QKI524229 QUE524229 REA524229 RNW524229 RXS524229 SHO524229 SRK524229 TBG524229 TLC524229 TUY524229 UEU524229 UOQ524229 UYM524229 VII524229 VSE524229 WCA524229 WLW524229 WVS524229 K589766 JG589765 TC589765 ACY589765 AMU589765 AWQ589765 BGM589765 BQI589765 CAE589765 CKA589765 CTW589765 DDS589765 DNO589765 DXK589765 EHG589765 ERC589765 FAY589765 FKU589765 FUQ589765 GEM589765 GOI589765 GYE589765 HIA589765 HRW589765 IBS589765 ILO589765 IVK589765 JFG589765 JPC589765 JYY589765 KIU589765 KSQ589765 LCM589765 LMI589765 LWE589765 MGA589765 MPW589765 MZS589765 NJO589765 NTK589765 ODG589765 ONC589765 OWY589765 PGU589765 PQQ589765 QAM589765 QKI589765 QUE589765 REA589765 RNW589765 RXS589765 SHO589765 SRK589765 TBG589765 TLC589765 TUY589765 UEU589765 UOQ589765 UYM589765 VII589765 VSE589765 WCA589765 WLW589765 WVS589765 K655302 JG655301 TC655301 ACY655301 AMU655301 AWQ655301 BGM655301 BQI655301 CAE655301 CKA655301 CTW655301 DDS655301 DNO655301 DXK655301 EHG655301 ERC655301 FAY655301 FKU655301 FUQ655301 GEM655301 GOI655301 GYE655301 HIA655301 HRW655301 IBS655301 ILO655301 IVK655301 JFG655301 JPC655301 JYY655301 KIU655301 KSQ655301 LCM655301 LMI655301 LWE655301 MGA655301 MPW655301 MZS655301 NJO655301 NTK655301 ODG655301 ONC655301 OWY655301 PGU655301 PQQ655301 QAM655301 QKI655301 QUE655301 REA655301 RNW655301 RXS655301 SHO655301 SRK655301 TBG655301 TLC655301 TUY655301 UEU655301 UOQ655301 UYM655301 VII655301 VSE655301 WCA655301 WLW655301 WVS655301 K720838 JG720837 TC720837 ACY720837 AMU720837 AWQ720837 BGM720837 BQI720837 CAE720837 CKA720837 CTW720837 DDS720837 DNO720837 DXK720837 EHG720837 ERC720837 FAY720837 FKU720837 FUQ720837 GEM720837 GOI720837 GYE720837 HIA720837 HRW720837 IBS720837 ILO720837 IVK720837 JFG720837 JPC720837 JYY720837 KIU720837 KSQ720837 LCM720837 LMI720837 LWE720837 MGA720837 MPW720837 MZS720837 NJO720837 NTK720837 ODG720837 ONC720837 OWY720837 PGU720837 PQQ720837 QAM720837 QKI720837 QUE720837 REA720837 RNW720837 RXS720837 SHO720837 SRK720837 TBG720837 TLC720837 TUY720837 UEU720837 UOQ720837 UYM720837 VII720837 VSE720837 WCA720837 WLW720837 WVS720837 K786374 JG786373 TC786373 ACY786373 AMU786373 AWQ786373 BGM786373 BQI786373 CAE786373 CKA786373 CTW786373 DDS786373 DNO786373 DXK786373 EHG786373 ERC786373 FAY786373 FKU786373 FUQ786373 GEM786373 GOI786373 GYE786373 HIA786373 HRW786373 IBS786373 ILO786373 IVK786373 JFG786373 JPC786373 JYY786373 KIU786373 KSQ786373 LCM786373 LMI786373 LWE786373 MGA786373 MPW786373 MZS786373 NJO786373 NTK786373 ODG786373 ONC786373 OWY786373 PGU786373 PQQ786373 QAM786373 QKI786373 QUE786373 REA786373 RNW786373 RXS786373 SHO786373 SRK786373 TBG786373 TLC786373 TUY786373 UEU786373 UOQ786373 UYM786373 VII786373 VSE786373 WCA786373 WLW786373 WVS786373 K851910 JG851909 TC851909 ACY851909 AMU851909 AWQ851909 BGM851909 BQI851909 CAE851909 CKA851909 CTW851909 DDS851909 DNO851909 DXK851909 EHG851909 ERC851909 FAY851909 FKU851909 FUQ851909 GEM851909 GOI851909 GYE851909 HIA851909 HRW851909 IBS851909 ILO851909 IVK851909 JFG851909 JPC851909 JYY851909 KIU851909 KSQ851909 LCM851909 LMI851909 LWE851909 MGA851909 MPW851909 MZS851909 NJO851909 NTK851909 ODG851909 ONC851909 OWY851909 PGU851909 PQQ851909 QAM851909 QKI851909 QUE851909 REA851909 RNW851909 RXS851909 SHO851909 SRK851909 TBG851909 TLC851909 TUY851909 UEU851909 UOQ851909 UYM851909 VII851909 VSE851909 WCA851909 WLW851909 WVS851909 K917446 JG917445 TC917445 ACY917445 AMU917445 AWQ917445 BGM917445 BQI917445 CAE917445 CKA917445 CTW917445 DDS917445 DNO917445 DXK917445 EHG917445 ERC917445 FAY917445 FKU917445 FUQ917445 GEM917445 GOI917445 GYE917445 HIA917445 HRW917445 IBS917445 ILO917445 IVK917445 JFG917445 JPC917445 JYY917445 KIU917445 KSQ917445 LCM917445 LMI917445 LWE917445 MGA917445 MPW917445 MZS917445 NJO917445 NTK917445 ODG917445 ONC917445 OWY917445 PGU917445 PQQ917445 QAM917445 QKI917445 QUE917445 REA917445 RNW917445 RXS917445 SHO917445 SRK917445 TBG917445 TLC917445 TUY917445 UEU917445 UOQ917445 UYM917445 VII917445 VSE917445 WCA917445 WLW917445 WVS917445 K982982 JG982981 TC982981 ACY982981 AMU982981 AWQ982981 BGM982981 BQI982981 CAE982981 CKA982981 CTW982981 DDS982981 DNO982981 DXK982981 EHG982981 ERC982981 FAY982981 FKU982981 FUQ982981 GEM982981 GOI982981 GYE982981 HIA982981 HRW982981 IBS982981 ILO982981 IVK982981 JFG982981 JPC982981 JYY982981 KIU982981 KSQ982981 LCM982981 LMI982981 LWE982981 MGA982981 MPW982981 MZS982981 NJO982981 NTK982981 ODG982981 ONC982981 OWY982981 PGU982981 PQQ982981 QAM982981 QKI982981 QUE982981 REA982981 RNW982981 RXS982981 SHO982981 SRK982981 TBG982981 TLC982981 TUY982981 UEU982981 UOQ982981 UYM982981 VII982981 VSE982981 WCA982981 WLW982981 WVS982981" xr:uid="{06F77EE8-4405-4BFB-85AD-3126CC03DD6A}">
      <formula1>$T$98:$T$119</formula1>
    </dataValidation>
    <dataValidation type="list" allowBlank="1" showInputMessage="1" showErrorMessage="1" sqref="K103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471 JG65470 TC65470 ACY65470 AMU65470 AWQ65470 BGM65470 BQI65470 CAE65470 CKA65470 CTW65470 DDS65470 DNO65470 DXK65470 EHG65470 ERC65470 FAY65470 FKU65470 FUQ65470 GEM65470 GOI65470 GYE65470 HIA65470 HRW65470 IBS65470 ILO65470 IVK65470 JFG65470 JPC65470 JYY65470 KIU65470 KSQ65470 LCM65470 LMI65470 LWE65470 MGA65470 MPW65470 MZS65470 NJO65470 NTK65470 ODG65470 ONC65470 OWY65470 PGU65470 PQQ65470 QAM65470 QKI65470 QUE65470 REA65470 RNW65470 RXS65470 SHO65470 SRK65470 TBG65470 TLC65470 TUY65470 UEU65470 UOQ65470 UYM65470 VII65470 VSE65470 WCA65470 WLW65470 WVS65470 K131007 JG131006 TC131006 ACY131006 AMU131006 AWQ131006 BGM131006 BQI131006 CAE131006 CKA131006 CTW131006 DDS131006 DNO131006 DXK131006 EHG131006 ERC131006 FAY131006 FKU131006 FUQ131006 GEM131006 GOI131006 GYE131006 HIA131006 HRW131006 IBS131006 ILO131006 IVK131006 JFG131006 JPC131006 JYY131006 KIU131006 KSQ131006 LCM131006 LMI131006 LWE131006 MGA131006 MPW131006 MZS131006 NJO131006 NTK131006 ODG131006 ONC131006 OWY131006 PGU131006 PQQ131006 QAM131006 QKI131006 QUE131006 REA131006 RNW131006 RXS131006 SHO131006 SRK131006 TBG131006 TLC131006 TUY131006 UEU131006 UOQ131006 UYM131006 VII131006 VSE131006 WCA131006 WLW131006 WVS131006 K196543 JG196542 TC196542 ACY196542 AMU196542 AWQ196542 BGM196542 BQI196542 CAE196542 CKA196542 CTW196542 DDS196542 DNO196542 DXK196542 EHG196542 ERC196542 FAY196542 FKU196542 FUQ196542 GEM196542 GOI196542 GYE196542 HIA196542 HRW196542 IBS196542 ILO196542 IVK196542 JFG196542 JPC196542 JYY196542 KIU196542 KSQ196542 LCM196542 LMI196542 LWE196542 MGA196542 MPW196542 MZS196542 NJO196542 NTK196542 ODG196542 ONC196542 OWY196542 PGU196542 PQQ196542 QAM196542 QKI196542 QUE196542 REA196542 RNW196542 RXS196542 SHO196542 SRK196542 TBG196542 TLC196542 TUY196542 UEU196542 UOQ196542 UYM196542 VII196542 VSE196542 WCA196542 WLW196542 WVS196542 K262079 JG262078 TC262078 ACY262078 AMU262078 AWQ262078 BGM262078 BQI262078 CAE262078 CKA262078 CTW262078 DDS262078 DNO262078 DXK262078 EHG262078 ERC262078 FAY262078 FKU262078 FUQ262078 GEM262078 GOI262078 GYE262078 HIA262078 HRW262078 IBS262078 ILO262078 IVK262078 JFG262078 JPC262078 JYY262078 KIU262078 KSQ262078 LCM262078 LMI262078 LWE262078 MGA262078 MPW262078 MZS262078 NJO262078 NTK262078 ODG262078 ONC262078 OWY262078 PGU262078 PQQ262078 QAM262078 QKI262078 QUE262078 REA262078 RNW262078 RXS262078 SHO262078 SRK262078 TBG262078 TLC262078 TUY262078 UEU262078 UOQ262078 UYM262078 VII262078 VSE262078 WCA262078 WLW262078 WVS262078 K327615 JG327614 TC327614 ACY327614 AMU327614 AWQ327614 BGM327614 BQI327614 CAE327614 CKA327614 CTW327614 DDS327614 DNO327614 DXK327614 EHG327614 ERC327614 FAY327614 FKU327614 FUQ327614 GEM327614 GOI327614 GYE327614 HIA327614 HRW327614 IBS327614 ILO327614 IVK327614 JFG327614 JPC327614 JYY327614 KIU327614 KSQ327614 LCM327614 LMI327614 LWE327614 MGA327614 MPW327614 MZS327614 NJO327614 NTK327614 ODG327614 ONC327614 OWY327614 PGU327614 PQQ327614 QAM327614 QKI327614 QUE327614 REA327614 RNW327614 RXS327614 SHO327614 SRK327614 TBG327614 TLC327614 TUY327614 UEU327614 UOQ327614 UYM327614 VII327614 VSE327614 WCA327614 WLW327614 WVS327614 K393151 JG393150 TC393150 ACY393150 AMU393150 AWQ393150 BGM393150 BQI393150 CAE393150 CKA393150 CTW393150 DDS393150 DNO393150 DXK393150 EHG393150 ERC393150 FAY393150 FKU393150 FUQ393150 GEM393150 GOI393150 GYE393150 HIA393150 HRW393150 IBS393150 ILO393150 IVK393150 JFG393150 JPC393150 JYY393150 KIU393150 KSQ393150 LCM393150 LMI393150 LWE393150 MGA393150 MPW393150 MZS393150 NJO393150 NTK393150 ODG393150 ONC393150 OWY393150 PGU393150 PQQ393150 QAM393150 QKI393150 QUE393150 REA393150 RNW393150 RXS393150 SHO393150 SRK393150 TBG393150 TLC393150 TUY393150 UEU393150 UOQ393150 UYM393150 VII393150 VSE393150 WCA393150 WLW393150 WVS393150 K458687 JG458686 TC458686 ACY458686 AMU458686 AWQ458686 BGM458686 BQI458686 CAE458686 CKA458686 CTW458686 DDS458686 DNO458686 DXK458686 EHG458686 ERC458686 FAY458686 FKU458686 FUQ458686 GEM458686 GOI458686 GYE458686 HIA458686 HRW458686 IBS458686 ILO458686 IVK458686 JFG458686 JPC458686 JYY458686 KIU458686 KSQ458686 LCM458686 LMI458686 LWE458686 MGA458686 MPW458686 MZS458686 NJO458686 NTK458686 ODG458686 ONC458686 OWY458686 PGU458686 PQQ458686 QAM458686 QKI458686 QUE458686 REA458686 RNW458686 RXS458686 SHO458686 SRK458686 TBG458686 TLC458686 TUY458686 UEU458686 UOQ458686 UYM458686 VII458686 VSE458686 WCA458686 WLW458686 WVS458686 K524223 JG524222 TC524222 ACY524222 AMU524222 AWQ524222 BGM524222 BQI524222 CAE524222 CKA524222 CTW524222 DDS524222 DNO524222 DXK524222 EHG524222 ERC524222 FAY524222 FKU524222 FUQ524222 GEM524222 GOI524222 GYE524222 HIA524222 HRW524222 IBS524222 ILO524222 IVK524222 JFG524222 JPC524222 JYY524222 KIU524222 KSQ524222 LCM524222 LMI524222 LWE524222 MGA524222 MPW524222 MZS524222 NJO524222 NTK524222 ODG524222 ONC524222 OWY524222 PGU524222 PQQ524222 QAM524222 QKI524222 QUE524222 REA524222 RNW524222 RXS524222 SHO524222 SRK524222 TBG524222 TLC524222 TUY524222 UEU524222 UOQ524222 UYM524222 VII524222 VSE524222 WCA524222 WLW524222 WVS524222 K589759 JG589758 TC589758 ACY589758 AMU589758 AWQ589758 BGM589758 BQI589758 CAE589758 CKA589758 CTW589758 DDS589758 DNO589758 DXK589758 EHG589758 ERC589758 FAY589758 FKU589758 FUQ589758 GEM589758 GOI589758 GYE589758 HIA589758 HRW589758 IBS589758 ILO589758 IVK589758 JFG589758 JPC589758 JYY589758 KIU589758 KSQ589758 LCM589758 LMI589758 LWE589758 MGA589758 MPW589758 MZS589758 NJO589758 NTK589758 ODG589758 ONC589758 OWY589758 PGU589758 PQQ589758 QAM589758 QKI589758 QUE589758 REA589758 RNW589758 RXS589758 SHO589758 SRK589758 TBG589758 TLC589758 TUY589758 UEU589758 UOQ589758 UYM589758 VII589758 VSE589758 WCA589758 WLW589758 WVS589758 K655295 JG655294 TC655294 ACY655294 AMU655294 AWQ655294 BGM655294 BQI655294 CAE655294 CKA655294 CTW655294 DDS655294 DNO655294 DXK655294 EHG655294 ERC655294 FAY655294 FKU655294 FUQ655294 GEM655294 GOI655294 GYE655294 HIA655294 HRW655294 IBS655294 ILO655294 IVK655294 JFG655294 JPC655294 JYY655294 KIU655294 KSQ655294 LCM655294 LMI655294 LWE655294 MGA655294 MPW655294 MZS655294 NJO655294 NTK655294 ODG655294 ONC655294 OWY655294 PGU655294 PQQ655294 QAM655294 QKI655294 QUE655294 REA655294 RNW655294 RXS655294 SHO655294 SRK655294 TBG655294 TLC655294 TUY655294 UEU655294 UOQ655294 UYM655294 VII655294 VSE655294 WCA655294 WLW655294 WVS655294 K720831 JG720830 TC720830 ACY720830 AMU720830 AWQ720830 BGM720830 BQI720830 CAE720830 CKA720830 CTW720830 DDS720830 DNO720830 DXK720830 EHG720830 ERC720830 FAY720830 FKU720830 FUQ720830 GEM720830 GOI720830 GYE720830 HIA720830 HRW720830 IBS720830 ILO720830 IVK720830 JFG720830 JPC720830 JYY720830 KIU720830 KSQ720830 LCM720830 LMI720830 LWE720830 MGA720830 MPW720830 MZS720830 NJO720830 NTK720830 ODG720830 ONC720830 OWY720830 PGU720830 PQQ720830 QAM720830 QKI720830 QUE720830 REA720830 RNW720830 RXS720830 SHO720830 SRK720830 TBG720830 TLC720830 TUY720830 UEU720830 UOQ720830 UYM720830 VII720830 VSE720830 WCA720830 WLW720830 WVS720830 K786367 JG786366 TC786366 ACY786366 AMU786366 AWQ786366 BGM786366 BQI786366 CAE786366 CKA786366 CTW786366 DDS786366 DNO786366 DXK786366 EHG786366 ERC786366 FAY786366 FKU786366 FUQ786366 GEM786366 GOI786366 GYE786366 HIA786366 HRW786366 IBS786366 ILO786366 IVK786366 JFG786366 JPC786366 JYY786366 KIU786366 KSQ786366 LCM786366 LMI786366 LWE786366 MGA786366 MPW786366 MZS786366 NJO786366 NTK786366 ODG786366 ONC786366 OWY786366 PGU786366 PQQ786366 QAM786366 QKI786366 QUE786366 REA786366 RNW786366 RXS786366 SHO786366 SRK786366 TBG786366 TLC786366 TUY786366 UEU786366 UOQ786366 UYM786366 VII786366 VSE786366 WCA786366 WLW786366 WVS786366 K851903 JG851902 TC851902 ACY851902 AMU851902 AWQ851902 BGM851902 BQI851902 CAE851902 CKA851902 CTW851902 DDS851902 DNO851902 DXK851902 EHG851902 ERC851902 FAY851902 FKU851902 FUQ851902 GEM851902 GOI851902 GYE851902 HIA851902 HRW851902 IBS851902 ILO851902 IVK851902 JFG851902 JPC851902 JYY851902 KIU851902 KSQ851902 LCM851902 LMI851902 LWE851902 MGA851902 MPW851902 MZS851902 NJO851902 NTK851902 ODG851902 ONC851902 OWY851902 PGU851902 PQQ851902 QAM851902 QKI851902 QUE851902 REA851902 RNW851902 RXS851902 SHO851902 SRK851902 TBG851902 TLC851902 TUY851902 UEU851902 UOQ851902 UYM851902 VII851902 VSE851902 WCA851902 WLW851902 WVS851902 K917439 JG917438 TC917438 ACY917438 AMU917438 AWQ917438 BGM917438 BQI917438 CAE917438 CKA917438 CTW917438 DDS917438 DNO917438 DXK917438 EHG917438 ERC917438 FAY917438 FKU917438 FUQ917438 GEM917438 GOI917438 GYE917438 HIA917438 HRW917438 IBS917438 ILO917438 IVK917438 JFG917438 JPC917438 JYY917438 KIU917438 KSQ917438 LCM917438 LMI917438 LWE917438 MGA917438 MPW917438 MZS917438 NJO917438 NTK917438 ODG917438 ONC917438 OWY917438 PGU917438 PQQ917438 QAM917438 QKI917438 QUE917438 REA917438 RNW917438 RXS917438 SHO917438 SRK917438 TBG917438 TLC917438 TUY917438 UEU917438 UOQ917438 UYM917438 VII917438 VSE917438 WCA917438 WLW917438 WVS917438 K982975 JG982974 TC982974 ACY982974 AMU982974 AWQ982974 BGM982974 BQI982974 CAE982974 CKA982974 CTW982974 DDS982974 DNO982974 DXK982974 EHG982974 ERC982974 FAY982974 FKU982974 FUQ982974 GEM982974 GOI982974 GYE982974 HIA982974 HRW982974 IBS982974 ILO982974 IVK982974 JFG982974 JPC982974 JYY982974 KIU982974 KSQ982974 LCM982974 LMI982974 LWE982974 MGA982974 MPW982974 MZS982974 NJO982974 NTK982974 ODG982974 ONC982974 OWY982974 PGU982974 PQQ982974 QAM982974 QKI982974 QUE982974 REA982974 RNW982974 RXS982974 SHO982974 SRK982974 TBG982974 TLC982974 TUY982974 UEU982974 UOQ982974 UYM982974 VII982974 VSE982974 WCA982974 WLW982974 WVS982974" xr:uid="{449ED739-63DF-4250-A17C-B2A2FDF73A33}">
      <formula1>$N$99:$N$110</formula1>
    </dataValidation>
  </dataValidations>
  <printOptions horizontalCentered="1"/>
  <pageMargins left="0.25" right="0.25" top="0.75" bottom="0.75" header="0.3" footer="0.3"/>
  <pageSetup scale="60" orientation="landscape" horizontalDpi="4294967295" r:id="rId1"/>
  <rowBreaks count="3" manualBreakCount="3">
    <brk id="30" min="1" max="7" man="1"/>
    <brk id="80" min="1" max="7" man="1"/>
    <brk id="92" min="1"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9687B-18DD-476A-87A6-9A3C83F0F425}">
  <dimension ref="B1:Y120"/>
  <sheetViews>
    <sheetView showGridLines="0" showRowColHeaders="0" topLeftCell="A19" zoomScale="80" zoomScaleNormal="80" workbookViewId="0">
      <selection activeCell="J1" sqref="J1:W1048576"/>
    </sheetView>
  </sheetViews>
  <sheetFormatPr defaultRowHeight="12.5" x14ac:dyDescent="0.25"/>
  <cols>
    <col min="1" max="1" width="8.90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6" width="17.6328125" style="6" hidden="1" customWidth="1"/>
    <col min="17" max="17" width="4.08984375" style="6" hidden="1" customWidth="1"/>
    <col min="18" max="19" width="18.90625" style="7" hidden="1" customWidth="1"/>
    <col min="20" max="20" width="20.453125" style="7" hidden="1" customWidth="1"/>
    <col min="21" max="21" width="17.36328125" style="7" hidden="1" customWidth="1"/>
    <col min="22" max="22" width="4.08984375" style="6" hidden="1" customWidth="1"/>
    <col min="23" max="23" width="153.6328125" style="6" hidden="1" customWidth="1"/>
    <col min="24" max="24" width="13.90625" style="6" customWidth="1"/>
    <col min="25" max="53" width="9.08984375" style="6" customWidth="1"/>
    <col min="54" max="257" width="8.90625" style="6"/>
    <col min="258" max="258" width="25.453125" style="6" customWidth="1"/>
    <col min="259" max="259" width="32.90625" style="6" customWidth="1"/>
    <col min="260" max="260" width="17.36328125" style="6" customWidth="1"/>
    <col min="261" max="261" width="17.08984375" style="6" customWidth="1"/>
    <col min="262" max="262" width="23.90625" style="6" customWidth="1"/>
    <col min="263" max="263" width="25.36328125" style="6" customWidth="1"/>
    <col min="264" max="264" width="19" style="6" customWidth="1"/>
    <col min="265" max="265" width="6.54296875" style="6" customWidth="1"/>
    <col min="266" max="281" width="0" style="6" hidden="1" customWidth="1"/>
    <col min="282" max="513" width="8.90625" style="6"/>
    <col min="514" max="514" width="25.453125" style="6" customWidth="1"/>
    <col min="515" max="515" width="32.90625" style="6" customWidth="1"/>
    <col min="516" max="516" width="17.36328125" style="6" customWidth="1"/>
    <col min="517" max="517" width="17.08984375" style="6" customWidth="1"/>
    <col min="518" max="518" width="23.90625" style="6" customWidth="1"/>
    <col min="519" max="519" width="25.36328125" style="6" customWidth="1"/>
    <col min="520" max="520" width="19" style="6" customWidth="1"/>
    <col min="521" max="521" width="6.54296875" style="6" customWidth="1"/>
    <col min="522" max="537" width="0" style="6" hidden="1" customWidth="1"/>
    <col min="538" max="769" width="8.90625" style="6"/>
    <col min="770" max="770" width="25.453125" style="6" customWidth="1"/>
    <col min="771" max="771" width="32.90625" style="6" customWidth="1"/>
    <col min="772" max="772" width="17.36328125" style="6" customWidth="1"/>
    <col min="773" max="773" width="17.08984375" style="6" customWidth="1"/>
    <col min="774" max="774" width="23.90625" style="6" customWidth="1"/>
    <col min="775" max="775" width="25.36328125" style="6" customWidth="1"/>
    <col min="776" max="776" width="19" style="6" customWidth="1"/>
    <col min="777" max="777" width="6.54296875" style="6" customWidth="1"/>
    <col min="778" max="793" width="0" style="6" hidden="1" customWidth="1"/>
    <col min="794" max="1025" width="8.90625" style="6"/>
    <col min="1026" max="1026" width="25.453125" style="6" customWidth="1"/>
    <col min="1027" max="1027" width="32.90625" style="6" customWidth="1"/>
    <col min="1028" max="1028" width="17.36328125" style="6" customWidth="1"/>
    <col min="1029" max="1029" width="17.08984375" style="6" customWidth="1"/>
    <col min="1030" max="1030" width="23.90625" style="6" customWidth="1"/>
    <col min="1031" max="1031" width="25.36328125" style="6" customWidth="1"/>
    <col min="1032" max="1032" width="19" style="6" customWidth="1"/>
    <col min="1033" max="1033" width="6.54296875" style="6" customWidth="1"/>
    <col min="1034" max="1049" width="0" style="6" hidden="1" customWidth="1"/>
    <col min="1050" max="1281" width="8.90625" style="6"/>
    <col min="1282" max="1282" width="25.453125" style="6" customWidth="1"/>
    <col min="1283" max="1283" width="32.90625" style="6" customWidth="1"/>
    <col min="1284" max="1284" width="17.36328125" style="6" customWidth="1"/>
    <col min="1285" max="1285" width="17.08984375" style="6" customWidth="1"/>
    <col min="1286" max="1286" width="23.90625" style="6" customWidth="1"/>
    <col min="1287" max="1287" width="25.36328125" style="6" customWidth="1"/>
    <col min="1288" max="1288" width="19" style="6" customWidth="1"/>
    <col min="1289" max="1289" width="6.54296875" style="6" customWidth="1"/>
    <col min="1290" max="1305" width="0" style="6" hidden="1" customWidth="1"/>
    <col min="1306" max="1537" width="8.90625" style="6"/>
    <col min="1538" max="1538" width="25.453125" style="6" customWidth="1"/>
    <col min="1539" max="1539" width="32.90625" style="6" customWidth="1"/>
    <col min="1540" max="1540" width="17.36328125" style="6" customWidth="1"/>
    <col min="1541" max="1541" width="17.08984375" style="6" customWidth="1"/>
    <col min="1542" max="1542" width="23.90625" style="6" customWidth="1"/>
    <col min="1543" max="1543" width="25.36328125" style="6" customWidth="1"/>
    <col min="1544" max="1544" width="19" style="6" customWidth="1"/>
    <col min="1545" max="1545" width="6.54296875" style="6" customWidth="1"/>
    <col min="1546" max="1561" width="0" style="6" hidden="1" customWidth="1"/>
    <col min="1562" max="1793" width="8.90625" style="6"/>
    <col min="1794" max="1794" width="25.453125" style="6" customWidth="1"/>
    <col min="1795" max="1795" width="32.90625" style="6" customWidth="1"/>
    <col min="1796" max="1796" width="17.36328125" style="6" customWidth="1"/>
    <col min="1797" max="1797" width="17.08984375" style="6" customWidth="1"/>
    <col min="1798" max="1798" width="23.90625" style="6" customWidth="1"/>
    <col min="1799" max="1799" width="25.36328125" style="6" customWidth="1"/>
    <col min="1800" max="1800" width="19" style="6" customWidth="1"/>
    <col min="1801" max="1801" width="6.54296875" style="6" customWidth="1"/>
    <col min="1802" max="1817" width="0" style="6" hidden="1" customWidth="1"/>
    <col min="1818" max="2049" width="8.90625" style="6"/>
    <col min="2050" max="2050" width="25.453125" style="6" customWidth="1"/>
    <col min="2051" max="2051" width="32.90625" style="6" customWidth="1"/>
    <col min="2052" max="2052" width="17.36328125" style="6" customWidth="1"/>
    <col min="2053" max="2053" width="17.08984375" style="6" customWidth="1"/>
    <col min="2054" max="2054" width="23.90625" style="6" customWidth="1"/>
    <col min="2055" max="2055" width="25.36328125" style="6" customWidth="1"/>
    <col min="2056" max="2056" width="19" style="6" customWidth="1"/>
    <col min="2057" max="2057" width="6.54296875" style="6" customWidth="1"/>
    <col min="2058" max="2073" width="0" style="6" hidden="1" customWidth="1"/>
    <col min="2074" max="2305" width="8.90625" style="6"/>
    <col min="2306" max="2306" width="25.453125" style="6" customWidth="1"/>
    <col min="2307" max="2307" width="32.90625" style="6" customWidth="1"/>
    <col min="2308" max="2308" width="17.36328125" style="6" customWidth="1"/>
    <col min="2309" max="2309" width="17.08984375" style="6" customWidth="1"/>
    <col min="2310" max="2310" width="23.90625" style="6" customWidth="1"/>
    <col min="2311" max="2311" width="25.36328125" style="6" customWidth="1"/>
    <col min="2312" max="2312" width="19" style="6" customWidth="1"/>
    <col min="2313" max="2313" width="6.54296875" style="6" customWidth="1"/>
    <col min="2314" max="2329" width="0" style="6" hidden="1" customWidth="1"/>
    <col min="2330" max="2561" width="8.90625" style="6"/>
    <col min="2562" max="2562" width="25.453125" style="6" customWidth="1"/>
    <col min="2563" max="2563" width="32.90625" style="6" customWidth="1"/>
    <col min="2564" max="2564" width="17.36328125" style="6" customWidth="1"/>
    <col min="2565" max="2565" width="17.08984375" style="6" customWidth="1"/>
    <col min="2566" max="2566" width="23.90625" style="6" customWidth="1"/>
    <col min="2567" max="2567" width="25.36328125" style="6" customWidth="1"/>
    <col min="2568" max="2568" width="19" style="6" customWidth="1"/>
    <col min="2569" max="2569" width="6.54296875" style="6" customWidth="1"/>
    <col min="2570" max="2585" width="0" style="6" hidden="1" customWidth="1"/>
    <col min="2586" max="2817" width="8.90625" style="6"/>
    <col min="2818" max="2818" width="25.453125" style="6" customWidth="1"/>
    <col min="2819" max="2819" width="32.90625" style="6" customWidth="1"/>
    <col min="2820" max="2820" width="17.36328125" style="6" customWidth="1"/>
    <col min="2821" max="2821" width="17.08984375" style="6" customWidth="1"/>
    <col min="2822" max="2822" width="23.90625" style="6" customWidth="1"/>
    <col min="2823" max="2823" width="25.36328125" style="6" customWidth="1"/>
    <col min="2824" max="2824" width="19" style="6" customWidth="1"/>
    <col min="2825" max="2825" width="6.54296875" style="6" customWidth="1"/>
    <col min="2826" max="2841" width="0" style="6" hidden="1" customWidth="1"/>
    <col min="2842" max="3073" width="8.90625" style="6"/>
    <col min="3074" max="3074" width="25.453125" style="6" customWidth="1"/>
    <col min="3075" max="3075" width="32.90625" style="6" customWidth="1"/>
    <col min="3076" max="3076" width="17.36328125" style="6" customWidth="1"/>
    <col min="3077" max="3077" width="17.08984375" style="6" customWidth="1"/>
    <col min="3078" max="3078" width="23.90625" style="6" customWidth="1"/>
    <col min="3079" max="3079" width="25.36328125" style="6" customWidth="1"/>
    <col min="3080" max="3080" width="19" style="6" customWidth="1"/>
    <col min="3081" max="3081" width="6.54296875" style="6" customWidth="1"/>
    <col min="3082" max="3097" width="0" style="6" hidden="1" customWidth="1"/>
    <col min="3098" max="3329" width="8.90625" style="6"/>
    <col min="3330" max="3330" width="25.453125" style="6" customWidth="1"/>
    <col min="3331" max="3331" width="32.90625" style="6" customWidth="1"/>
    <col min="3332" max="3332" width="17.36328125" style="6" customWidth="1"/>
    <col min="3333" max="3333" width="17.08984375" style="6" customWidth="1"/>
    <col min="3334" max="3334" width="23.90625" style="6" customWidth="1"/>
    <col min="3335" max="3335" width="25.36328125" style="6" customWidth="1"/>
    <col min="3336" max="3336" width="19" style="6" customWidth="1"/>
    <col min="3337" max="3337" width="6.54296875" style="6" customWidth="1"/>
    <col min="3338" max="3353" width="0" style="6" hidden="1" customWidth="1"/>
    <col min="3354" max="3585" width="8.90625" style="6"/>
    <col min="3586" max="3586" width="25.453125" style="6" customWidth="1"/>
    <col min="3587" max="3587" width="32.90625" style="6" customWidth="1"/>
    <col min="3588" max="3588" width="17.36328125" style="6" customWidth="1"/>
    <col min="3589" max="3589" width="17.08984375" style="6" customWidth="1"/>
    <col min="3590" max="3590" width="23.90625" style="6" customWidth="1"/>
    <col min="3591" max="3591" width="25.36328125" style="6" customWidth="1"/>
    <col min="3592" max="3592" width="19" style="6" customWidth="1"/>
    <col min="3593" max="3593" width="6.54296875" style="6" customWidth="1"/>
    <col min="3594" max="3609" width="0" style="6" hidden="1" customWidth="1"/>
    <col min="3610" max="3841" width="8.90625" style="6"/>
    <col min="3842" max="3842" width="25.453125" style="6" customWidth="1"/>
    <col min="3843" max="3843" width="32.90625" style="6" customWidth="1"/>
    <col min="3844" max="3844" width="17.36328125" style="6" customWidth="1"/>
    <col min="3845" max="3845" width="17.08984375" style="6" customWidth="1"/>
    <col min="3846" max="3846" width="23.90625" style="6" customWidth="1"/>
    <col min="3847" max="3847" width="25.36328125" style="6" customWidth="1"/>
    <col min="3848" max="3848" width="19" style="6" customWidth="1"/>
    <col min="3849" max="3849" width="6.54296875" style="6" customWidth="1"/>
    <col min="3850" max="3865" width="0" style="6" hidden="1" customWidth="1"/>
    <col min="3866" max="4097" width="8.90625" style="6"/>
    <col min="4098" max="4098" width="25.453125" style="6" customWidth="1"/>
    <col min="4099" max="4099" width="32.90625" style="6" customWidth="1"/>
    <col min="4100" max="4100" width="17.36328125" style="6" customWidth="1"/>
    <col min="4101" max="4101" width="17.08984375" style="6" customWidth="1"/>
    <col min="4102" max="4102" width="23.90625" style="6" customWidth="1"/>
    <col min="4103" max="4103" width="25.36328125" style="6" customWidth="1"/>
    <col min="4104" max="4104" width="19" style="6" customWidth="1"/>
    <col min="4105" max="4105" width="6.54296875" style="6" customWidth="1"/>
    <col min="4106" max="4121" width="0" style="6" hidden="1" customWidth="1"/>
    <col min="4122" max="4353" width="8.90625" style="6"/>
    <col min="4354" max="4354" width="25.453125" style="6" customWidth="1"/>
    <col min="4355" max="4355" width="32.90625" style="6" customWidth="1"/>
    <col min="4356" max="4356" width="17.36328125" style="6" customWidth="1"/>
    <col min="4357" max="4357" width="17.08984375" style="6" customWidth="1"/>
    <col min="4358" max="4358" width="23.90625" style="6" customWidth="1"/>
    <col min="4359" max="4359" width="25.36328125" style="6" customWidth="1"/>
    <col min="4360" max="4360" width="19" style="6" customWidth="1"/>
    <col min="4361" max="4361" width="6.54296875" style="6" customWidth="1"/>
    <col min="4362" max="4377" width="0" style="6" hidden="1" customWidth="1"/>
    <col min="4378" max="4609" width="8.90625" style="6"/>
    <col min="4610" max="4610" width="25.453125" style="6" customWidth="1"/>
    <col min="4611" max="4611" width="32.90625" style="6" customWidth="1"/>
    <col min="4612" max="4612" width="17.36328125" style="6" customWidth="1"/>
    <col min="4613" max="4613" width="17.08984375" style="6" customWidth="1"/>
    <col min="4614" max="4614" width="23.90625" style="6" customWidth="1"/>
    <col min="4615" max="4615" width="25.36328125" style="6" customWidth="1"/>
    <col min="4616" max="4616" width="19" style="6" customWidth="1"/>
    <col min="4617" max="4617" width="6.54296875" style="6" customWidth="1"/>
    <col min="4618" max="4633" width="0" style="6" hidden="1" customWidth="1"/>
    <col min="4634" max="4865" width="8.90625" style="6"/>
    <col min="4866" max="4866" width="25.453125" style="6" customWidth="1"/>
    <col min="4867" max="4867" width="32.90625" style="6" customWidth="1"/>
    <col min="4868" max="4868" width="17.36328125" style="6" customWidth="1"/>
    <col min="4869" max="4869" width="17.08984375" style="6" customWidth="1"/>
    <col min="4870" max="4870" width="23.90625" style="6" customWidth="1"/>
    <col min="4871" max="4871" width="25.36328125" style="6" customWidth="1"/>
    <col min="4872" max="4872" width="19" style="6" customWidth="1"/>
    <col min="4873" max="4873" width="6.54296875" style="6" customWidth="1"/>
    <col min="4874" max="4889" width="0" style="6" hidden="1" customWidth="1"/>
    <col min="4890" max="5121" width="8.90625" style="6"/>
    <col min="5122" max="5122" width="25.453125" style="6" customWidth="1"/>
    <col min="5123" max="5123" width="32.90625" style="6" customWidth="1"/>
    <col min="5124" max="5124" width="17.36328125" style="6" customWidth="1"/>
    <col min="5125" max="5125" width="17.08984375" style="6" customWidth="1"/>
    <col min="5126" max="5126" width="23.90625" style="6" customWidth="1"/>
    <col min="5127" max="5127" width="25.36328125" style="6" customWidth="1"/>
    <col min="5128" max="5128" width="19" style="6" customWidth="1"/>
    <col min="5129" max="5129" width="6.54296875" style="6" customWidth="1"/>
    <col min="5130" max="5145" width="0" style="6" hidden="1" customWidth="1"/>
    <col min="5146" max="5377" width="8.90625" style="6"/>
    <col min="5378" max="5378" width="25.453125" style="6" customWidth="1"/>
    <col min="5379" max="5379" width="32.90625" style="6" customWidth="1"/>
    <col min="5380" max="5380" width="17.36328125" style="6" customWidth="1"/>
    <col min="5381" max="5381" width="17.08984375" style="6" customWidth="1"/>
    <col min="5382" max="5382" width="23.90625" style="6" customWidth="1"/>
    <col min="5383" max="5383" width="25.36328125" style="6" customWidth="1"/>
    <col min="5384" max="5384" width="19" style="6" customWidth="1"/>
    <col min="5385" max="5385" width="6.54296875" style="6" customWidth="1"/>
    <col min="5386" max="5401" width="0" style="6" hidden="1" customWidth="1"/>
    <col min="5402" max="5633" width="8.90625" style="6"/>
    <col min="5634" max="5634" width="25.453125" style="6" customWidth="1"/>
    <col min="5635" max="5635" width="32.90625" style="6" customWidth="1"/>
    <col min="5636" max="5636" width="17.36328125" style="6" customWidth="1"/>
    <col min="5637" max="5637" width="17.08984375" style="6" customWidth="1"/>
    <col min="5638" max="5638" width="23.90625" style="6" customWidth="1"/>
    <col min="5639" max="5639" width="25.36328125" style="6" customWidth="1"/>
    <col min="5640" max="5640" width="19" style="6" customWidth="1"/>
    <col min="5641" max="5641" width="6.54296875" style="6" customWidth="1"/>
    <col min="5642" max="5657" width="0" style="6" hidden="1" customWidth="1"/>
    <col min="5658" max="5889" width="8.90625" style="6"/>
    <col min="5890" max="5890" width="25.453125" style="6" customWidth="1"/>
    <col min="5891" max="5891" width="32.90625" style="6" customWidth="1"/>
    <col min="5892" max="5892" width="17.36328125" style="6" customWidth="1"/>
    <col min="5893" max="5893" width="17.08984375" style="6" customWidth="1"/>
    <col min="5894" max="5894" width="23.90625" style="6" customWidth="1"/>
    <col min="5895" max="5895" width="25.36328125" style="6" customWidth="1"/>
    <col min="5896" max="5896" width="19" style="6" customWidth="1"/>
    <col min="5897" max="5897" width="6.54296875" style="6" customWidth="1"/>
    <col min="5898" max="5913" width="0" style="6" hidden="1" customWidth="1"/>
    <col min="5914" max="6145" width="8.90625" style="6"/>
    <col min="6146" max="6146" width="25.453125" style="6" customWidth="1"/>
    <col min="6147" max="6147" width="32.90625" style="6" customWidth="1"/>
    <col min="6148" max="6148" width="17.36328125" style="6" customWidth="1"/>
    <col min="6149" max="6149" width="17.08984375" style="6" customWidth="1"/>
    <col min="6150" max="6150" width="23.90625" style="6" customWidth="1"/>
    <col min="6151" max="6151" width="25.36328125" style="6" customWidth="1"/>
    <col min="6152" max="6152" width="19" style="6" customWidth="1"/>
    <col min="6153" max="6153" width="6.54296875" style="6" customWidth="1"/>
    <col min="6154" max="6169" width="0" style="6" hidden="1" customWidth="1"/>
    <col min="6170" max="6401" width="8.90625" style="6"/>
    <col min="6402" max="6402" width="25.453125" style="6" customWidth="1"/>
    <col min="6403" max="6403" width="32.90625" style="6" customWidth="1"/>
    <col min="6404" max="6404" width="17.36328125" style="6" customWidth="1"/>
    <col min="6405" max="6405" width="17.08984375" style="6" customWidth="1"/>
    <col min="6406" max="6406" width="23.90625" style="6" customWidth="1"/>
    <col min="6407" max="6407" width="25.36328125" style="6" customWidth="1"/>
    <col min="6408" max="6408" width="19" style="6" customWidth="1"/>
    <col min="6409" max="6409" width="6.54296875" style="6" customWidth="1"/>
    <col min="6410" max="6425" width="0" style="6" hidden="1" customWidth="1"/>
    <col min="6426" max="6657" width="8.90625" style="6"/>
    <col min="6658" max="6658" width="25.453125" style="6" customWidth="1"/>
    <col min="6659" max="6659" width="32.90625" style="6" customWidth="1"/>
    <col min="6660" max="6660" width="17.36328125" style="6" customWidth="1"/>
    <col min="6661" max="6661" width="17.08984375" style="6" customWidth="1"/>
    <col min="6662" max="6662" width="23.90625" style="6" customWidth="1"/>
    <col min="6663" max="6663" width="25.36328125" style="6" customWidth="1"/>
    <col min="6664" max="6664" width="19" style="6" customWidth="1"/>
    <col min="6665" max="6665" width="6.54296875" style="6" customWidth="1"/>
    <col min="6666" max="6681" width="0" style="6" hidden="1" customWidth="1"/>
    <col min="6682" max="6913" width="8.90625" style="6"/>
    <col min="6914" max="6914" width="25.453125" style="6" customWidth="1"/>
    <col min="6915" max="6915" width="32.90625" style="6" customWidth="1"/>
    <col min="6916" max="6916" width="17.36328125" style="6" customWidth="1"/>
    <col min="6917" max="6917" width="17.08984375" style="6" customWidth="1"/>
    <col min="6918" max="6918" width="23.90625" style="6" customWidth="1"/>
    <col min="6919" max="6919" width="25.36328125" style="6" customWidth="1"/>
    <col min="6920" max="6920" width="19" style="6" customWidth="1"/>
    <col min="6921" max="6921" width="6.54296875" style="6" customWidth="1"/>
    <col min="6922" max="6937" width="0" style="6" hidden="1" customWidth="1"/>
    <col min="6938" max="7169" width="8.90625" style="6"/>
    <col min="7170" max="7170" width="25.453125" style="6" customWidth="1"/>
    <col min="7171" max="7171" width="32.90625" style="6" customWidth="1"/>
    <col min="7172" max="7172" width="17.36328125" style="6" customWidth="1"/>
    <col min="7173" max="7173" width="17.08984375" style="6" customWidth="1"/>
    <col min="7174" max="7174" width="23.90625" style="6" customWidth="1"/>
    <col min="7175" max="7175" width="25.36328125" style="6" customWidth="1"/>
    <col min="7176" max="7176" width="19" style="6" customWidth="1"/>
    <col min="7177" max="7177" width="6.54296875" style="6" customWidth="1"/>
    <col min="7178" max="7193" width="0" style="6" hidden="1" customWidth="1"/>
    <col min="7194" max="7425" width="8.90625" style="6"/>
    <col min="7426" max="7426" width="25.453125" style="6" customWidth="1"/>
    <col min="7427" max="7427" width="32.90625" style="6" customWidth="1"/>
    <col min="7428" max="7428" width="17.36328125" style="6" customWidth="1"/>
    <col min="7429" max="7429" width="17.08984375" style="6" customWidth="1"/>
    <col min="7430" max="7430" width="23.90625" style="6" customWidth="1"/>
    <col min="7431" max="7431" width="25.36328125" style="6" customWidth="1"/>
    <col min="7432" max="7432" width="19" style="6" customWidth="1"/>
    <col min="7433" max="7433" width="6.54296875" style="6" customWidth="1"/>
    <col min="7434" max="7449" width="0" style="6" hidden="1" customWidth="1"/>
    <col min="7450" max="7681" width="8.90625" style="6"/>
    <col min="7682" max="7682" width="25.453125" style="6" customWidth="1"/>
    <col min="7683" max="7683" width="32.90625" style="6" customWidth="1"/>
    <col min="7684" max="7684" width="17.36328125" style="6" customWidth="1"/>
    <col min="7685" max="7685" width="17.08984375" style="6" customWidth="1"/>
    <col min="7686" max="7686" width="23.90625" style="6" customWidth="1"/>
    <col min="7687" max="7687" width="25.36328125" style="6" customWidth="1"/>
    <col min="7688" max="7688" width="19" style="6" customWidth="1"/>
    <col min="7689" max="7689" width="6.54296875" style="6" customWidth="1"/>
    <col min="7690" max="7705" width="0" style="6" hidden="1" customWidth="1"/>
    <col min="7706" max="7937" width="8.90625" style="6"/>
    <col min="7938" max="7938" width="25.453125" style="6" customWidth="1"/>
    <col min="7939" max="7939" width="32.90625" style="6" customWidth="1"/>
    <col min="7940" max="7940" width="17.36328125" style="6" customWidth="1"/>
    <col min="7941" max="7941" width="17.08984375" style="6" customWidth="1"/>
    <col min="7942" max="7942" width="23.90625" style="6" customWidth="1"/>
    <col min="7943" max="7943" width="25.36328125" style="6" customWidth="1"/>
    <col min="7944" max="7944" width="19" style="6" customWidth="1"/>
    <col min="7945" max="7945" width="6.54296875" style="6" customWidth="1"/>
    <col min="7946" max="7961" width="0" style="6" hidden="1" customWidth="1"/>
    <col min="7962" max="8193" width="8.90625" style="6"/>
    <col min="8194" max="8194" width="25.453125" style="6" customWidth="1"/>
    <col min="8195" max="8195" width="32.90625" style="6" customWidth="1"/>
    <col min="8196" max="8196" width="17.36328125" style="6" customWidth="1"/>
    <col min="8197" max="8197" width="17.08984375" style="6" customWidth="1"/>
    <col min="8198" max="8198" width="23.90625" style="6" customWidth="1"/>
    <col min="8199" max="8199" width="25.36328125" style="6" customWidth="1"/>
    <col min="8200" max="8200" width="19" style="6" customWidth="1"/>
    <col min="8201" max="8201" width="6.54296875" style="6" customWidth="1"/>
    <col min="8202" max="8217" width="0" style="6" hidden="1" customWidth="1"/>
    <col min="8218" max="8449" width="8.90625" style="6"/>
    <col min="8450" max="8450" width="25.453125" style="6" customWidth="1"/>
    <col min="8451" max="8451" width="32.90625" style="6" customWidth="1"/>
    <col min="8452" max="8452" width="17.36328125" style="6" customWidth="1"/>
    <col min="8453" max="8453" width="17.08984375" style="6" customWidth="1"/>
    <col min="8454" max="8454" width="23.90625" style="6" customWidth="1"/>
    <col min="8455" max="8455" width="25.36328125" style="6" customWidth="1"/>
    <col min="8456" max="8456" width="19" style="6" customWidth="1"/>
    <col min="8457" max="8457" width="6.54296875" style="6" customWidth="1"/>
    <col min="8458" max="8473" width="0" style="6" hidden="1" customWidth="1"/>
    <col min="8474" max="8705" width="8.90625" style="6"/>
    <col min="8706" max="8706" width="25.453125" style="6" customWidth="1"/>
    <col min="8707" max="8707" width="32.90625" style="6" customWidth="1"/>
    <col min="8708" max="8708" width="17.36328125" style="6" customWidth="1"/>
    <col min="8709" max="8709" width="17.08984375" style="6" customWidth="1"/>
    <col min="8710" max="8710" width="23.90625" style="6" customWidth="1"/>
    <col min="8711" max="8711" width="25.36328125" style="6" customWidth="1"/>
    <col min="8712" max="8712" width="19" style="6" customWidth="1"/>
    <col min="8713" max="8713" width="6.54296875" style="6" customWidth="1"/>
    <col min="8714" max="8729" width="0" style="6" hidden="1" customWidth="1"/>
    <col min="8730" max="8961" width="8.90625" style="6"/>
    <col min="8962" max="8962" width="25.453125" style="6" customWidth="1"/>
    <col min="8963" max="8963" width="32.90625" style="6" customWidth="1"/>
    <col min="8964" max="8964" width="17.36328125" style="6" customWidth="1"/>
    <col min="8965" max="8965" width="17.08984375" style="6" customWidth="1"/>
    <col min="8966" max="8966" width="23.90625" style="6" customWidth="1"/>
    <col min="8967" max="8967" width="25.36328125" style="6" customWidth="1"/>
    <col min="8968" max="8968" width="19" style="6" customWidth="1"/>
    <col min="8969" max="8969" width="6.54296875" style="6" customWidth="1"/>
    <col min="8970" max="8985" width="0" style="6" hidden="1" customWidth="1"/>
    <col min="8986" max="9217" width="8.90625" style="6"/>
    <col min="9218" max="9218" width="25.453125" style="6" customWidth="1"/>
    <col min="9219" max="9219" width="32.90625" style="6" customWidth="1"/>
    <col min="9220" max="9220" width="17.36328125" style="6" customWidth="1"/>
    <col min="9221" max="9221" width="17.08984375" style="6" customWidth="1"/>
    <col min="9222" max="9222" width="23.90625" style="6" customWidth="1"/>
    <col min="9223" max="9223" width="25.36328125" style="6" customWidth="1"/>
    <col min="9224" max="9224" width="19" style="6" customWidth="1"/>
    <col min="9225" max="9225" width="6.54296875" style="6" customWidth="1"/>
    <col min="9226" max="9241" width="0" style="6" hidden="1" customWidth="1"/>
    <col min="9242" max="9473" width="8.90625" style="6"/>
    <col min="9474" max="9474" width="25.453125" style="6" customWidth="1"/>
    <col min="9475" max="9475" width="32.90625" style="6" customWidth="1"/>
    <col min="9476" max="9476" width="17.36328125" style="6" customWidth="1"/>
    <col min="9477" max="9477" width="17.08984375" style="6" customWidth="1"/>
    <col min="9478" max="9478" width="23.90625" style="6" customWidth="1"/>
    <col min="9479" max="9479" width="25.36328125" style="6" customWidth="1"/>
    <col min="9480" max="9480" width="19" style="6" customWidth="1"/>
    <col min="9481" max="9481" width="6.54296875" style="6" customWidth="1"/>
    <col min="9482" max="9497" width="0" style="6" hidden="1" customWidth="1"/>
    <col min="9498" max="9729" width="8.90625" style="6"/>
    <col min="9730" max="9730" width="25.453125" style="6" customWidth="1"/>
    <col min="9731" max="9731" width="32.90625" style="6" customWidth="1"/>
    <col min="9732" max="9732" width="17.36328125" style="6" customWidth="1"/>
    <col min="9733" max="9733" width="17.08984375" style="6" customWidth="1"/>
    <col min="9734" max="9734" width="23.90625" style="6" customWidth="1"/>
    <col min="9735" max="9735" width="25.36328125" style="6" customWidth="1"/>
    <col min="9736" max="9736" width="19" style="6" customWidth="1"/>
    <col min="9737" max="9737" width="6.54296875" style="6" customWidth="1"/>
    <col min="9738" max="9753" width="0" style="6" hidden="1" customWidth="1"/>
    <col min="9754" max="9985" width="8.90625" style="6"/>
    <col min="9986" max="9986" width="25.453125" style="6" customWidth="1"/>
    <col min="9987" max="9987" width="32.90625" style="6" customWidth="1"/>
    <col min="9988" max="9988" width="17.36328125" style="6" customWidth="1"/>
    <col min="9989" max="9989" width="17.08984375" style="6" customWidth="1"/>
    <col min="9990" max="9990" width="23.90625" style="6" customWidth="1"/>
    <col min="9991" max="9991" width="25.36328125" style="6" customWidth="1"/>
    <col min="9992" max="9992" width="19" style="6" customWidth="1"/>
    <col min="9993" max="9993" width="6.54296875" style="6" customWidth="1"/>
    <col min="9994" max="10009" width="0" style="6" hidden="1" customWidth="1"/>
    <col min="10010" max="10241" width="8.90625" style="6"/>
    <col min="10242" max="10242" width="25.453125" style="6" customWidth="1"/>
    <col min="10243" max="10243" width="32.90625" style="6" customWidth="1"/>
    <col min="10244" max="10244" width="17.36328125" style="6" customWidth="1"/>
    <col min="10245" max="10245" width="17.08984375" style="6" customWidth="1"/>
    <col min="10246" max="10246" width="23.90625" style="6" customWidth="1"/>
    <col min="10247" max="10247" width="25.36328125" style="6" customWidth="1"/>
    <col min="10248" max="10248" width="19" style="6" customWidth="1"/>
    <col min="10249" max="10249" width="6.54296875" style="6" customWidth="1"/>
    <col min="10250" max="10265" width="0" style="6" hidden="1" customWidth="1"/>
    <col min="10266" max="10497" width="8.90625" style="6"/>
    <col min="10498" max="10498" width="25.453125" style="6" customWidth="1"/>
    <col min="10499" max="10499" width="32.90625" style="6" customWidth="1"/>
    <col min="10500" max="10500" width="17.36328125" style="6" customWidth="1"/>
    <col min="10501" max="10501" width="17.08984375" style="6" customWidth="1"/>
    <col min="10502" max="10502" width="23.90625" style="6" customWidth="1"/>
    <col min="10503" max="10503" width="25.36328125" style="6" customWidth="1"/>
    <col min="10504" max="10504" width="19" style="6" customWidth="1"/>
    <col min="10505" max="10505" width="6.54296875" style="6" customWidth="1"/>
    <col min="10506" max="10521" width="0" style="6" hidden="1" customWidth="1"/>
    <col min="10522" max="10753" width="8.90625" style="6"/>
    <col min="10754" max="10754" width="25.453125" style="6" customWidth="1"/>
    <col min="10755" max="10755" width="32.90625" style="6" customWidth="1"/>
    <col min="10756" max="10756" width="17.36328125" style="6" customWidth="1"/>
    <col min="10757" max="10757" width="17.08984375" style="6" customWidth="1"/>
    <col min="10758" max="10758" width="23.90625" style="6" customWidth="1"/>
    <col min="10759" max="10759" width="25.36328125" style="6" customWidth="1"/>
    <col min="10760" max="10760" width="19" style="6" customWidth="1"/>
    <col min="10761" max="10761" width="6.54296875" style="6" customWidth="1"/>
    <col min="10762" max="10777" width="0" style="6" hidden="1" customWidth="1"/>
    <col min="10778" max="11009" width="8.90625" style="6"/>
    <col min="11010" max="11010" width="25.453125" style="6" customWidth="1"/>
    <col min="11011" max="11011" width="32.90625" style="6" customWidth="1"/>
    <col min="11012" max="11012" width="17.36328125" style="6" customWidth="1"/>
    <col min="11013" max="11013" width="17.08984375" style="6" customWidth="1"/>
    <col min="11014" max="11014" width="23.90625" style="6" customWidth="1"/>
    <col min="11015" max="11015" width="25.36328125" style="6" customWidth="1"/>
    <col min="11016" max="11016" width="19" style="6" customWidth="1"/>
    <col min="11017" max="11017" width="6.54296875" style="6" customWidth="1"/>
    <col min="11018" max="11033" width="0" style="6" hidden="1" customWidth="1"/>
    <col min="11034" max="11265" width="8.90625" style="6"/>
    <col min="11266" max="11266" width="25.453125" style="6" customWidth="1"/>
    <col min="11267" max="11267" width="32.90625" style="6" customWidth="1"/>
    <col min="11268" max="11268" width="17.36328125" style="6" customWidth="1"/>
    <col min="11269" max="11269" width="17.08984375" style="6" customWidth="1"/>
    <col min="11270" max="11270" width="23.90625" style="6" customWidth="1"/>
    <col min="11271" max="11271" width="25.36328125" style="6" customWidth="1"/>
    <col min="11272" max="11272" width="19" style="6" customWidth="1"/>
    <col min="11273" max="11273" width="6.54296875" style="6" customWidth="1"/>
    <col min="11274" max="11289" width="0" style="6" hidden="1" customWidth="1"/>
    <col min="11290" max="11521" width="8.90625" style="6"/>
    <col min="11522" max="11522" width="25.453125" style="6" customWidth="1"/>
    <col min="11523" max="11523" width="32.90625" style="6" customWidth="1"/>
    <col min="11524" max="11524" width="17.36328125" style="6" customWidth="1"/>
    <col min="11525" max="11525" width="17.08984375" style="6" customWidth="1"/>
    <col min="11526" max="11526" width="23.90625" style="6" customWidth="1"/>
    <col min="11527" max="11527" width="25.36328125" style="6" customWidth="1"/>
    <col min="11528" max="11528" width="19" style="6" customWidth="1"/>
    <col min="11529" max="11529" width="6.54296875" style="6" customWidth="1"/>
    <col min="11530" max="11545" width="0" style="6" hidden="1" customWidth="1"/>
    <col min="11546" max="11777" width="8.90625" style="6"/>
    <col min="11778" max="11778" width="25.453125" style="6" customWidth="1"/>
    <col min="11779" max="11779" width="32.90625" style="6" customWidth="1"/>
    <col min="11780" max="11780" width="17.36328125" style="6" customWidth="1"/>
    <col min="11781" max="11781" width="17.08984375" style="6" customWidth="1"/>
    <col min="11782" max="11782" width="23.90625" style="6" customWidth="1"/>
    <col min="11783" max="11783" width="25.36328125" style="6" customWidth="1"/>
    <col min="11784" max="11784" width="19" style="6" customWidth="1"/>
    <col min="11785" max="11785" width="6.54296875" style="6" customWidth="1"/>
    <col min="11786" max="11801" width="0" style="6" hidden="1" customWidth="1"/>
    <col min="11802" max="12033" width="8.90625" style="6"/>
    <col min="12034" max="12034" width="25.453125" style="6" customWidth="1"/>
    <col min="12035" max="12035" width="32.90625" style="6" customWidth="1"/>
    <col min="12036" max="12036" width="17.36328125" style="6" customWidth="1"/>
    <col min="12037" max="12037" width="17.08984375" style="6" customWidth="1"/>
    <col min="12038" max="12038" width="23.90625" style="6" customWidth="1"/>
    <col min="12039" max="12039" width="25.36328125" style="6" customWidth="1"/>
    <col min="12040" max="12040" width="19" style="6" customWidth="1"/>
    <col min="12041" max="12041" width="6.54296875" style="6" customWidth="1"/>
    <col min="12042" max="12057" width="0" style="6" hidden="1" customWidth="1"/>
    <col min="12058" max="12289" width="8.90625" style="6"/>
    <col min="12290" max="12290" width="25.453125" style="6" customWidth="1"/>
    <col min="12291" max="12291" width="32.90625" style="6" customWidth="1"/>
    <col min="12292" max="12292" width="17.36328125" style="6" customWidth="1"/>
    <col min="12293" max="12293" width="17.08984375" style="6" customWidth="1"/>
    <col min="12294" max="12294" width="23.90625" style="6" customWidth="1"/>
    <col min="12295" max="12295" width="25.36328125" style="6" customWidth="1"/>
    <col min="12296" max="12296" width="19" style="6" customWidth="1"/>
    <col min="12297" max="12297" width="6.54296875" style="6" customWidth="1"/>
    <col min="12298" max="12313" width="0" style="6" hidden="1" customWidth="1"/>
    <col min="12314" max="12545" width="8.90625" style="6"/>
    <col min="12546" max="12546" width="25.453125" style="6" customWidth="1"/>
    <col min="12547" max="12547" width="32.90625" style="6" customWidth="1"/>
    <col min="12548" max="12548" width="17.36328125" style="6" customWidth="1"/>
    <col min="12549" max="12549" width="17.08984375" style="6" customWidth="1"/>
    <col min="12550" max="12550" width="23.90625" style="6" customWidth="1"/>
    <col min="12551" max="12551" width="25.36328125" style="6" customWidth="1"/>
    <col min="12552" max="12552" width="19" style="6" customWidth="1"/>
    <col min="12553" max="12553" width="6.54296875" style="6" customWidth="1"/>
    <col min="12554" max="12569" width="0" style="6" hidden="1" customWidth="1"/>
    <col min="12570" max="12801" width="8.90625" style="6"/>
    <col min="12802" max="12802" width="25.453125" style="6" customWidth="1"/>
    <col min="12803" max="12803" width="32.90625" style="6" customWidth="1"/>
    <col min="12804" max="12804" width="17.36328125" style="6" customWidth="1"/>
    <col min="12805" max="12805" width="17.08984375" style="6" customWidth="1"/>
    <col min="12806" max="12806" width="23.90625" style="6" customWidth="1"/>
    <col min="12807" max="12807" width="25.36328125" style="6" customWidth="1"/>
    <col min="12808" max="12808" width="19" style="6" customWidth="1"/>
    <col min="12809" max="12809" width="6.54296875" style="6" customWidth="1"/>
    <col min="12810" max="12825" width="0" style="6" hidden="1" customWidth="1"/>
    <col min="12826" max="13057" width="8.90625" style="6"/>
    <col min="13058" max="13058" width="25.453125" style="6" customWidth="1"/>
    <col min="13059" max="13059" width="32.90625" style="6" customWidth="1"/>
    <col min="13060" max="13060" width="17.36328125" style="6" customWidth="1"/>
    <col min="13061" max="13061" width="17.08984375" style="6" customWidth="1"/>
    <col min="13062" max="13062" width="23.90625" style="6" customWidth="1"/>
    <col min="13063" max="13063" width="25.36328125" style="6" customWidth="1"/>
    <col min="13064" max="13064" width="19" style="6" customWidth="1"/>
    <col min="13065" max="13065" width="6.54296875" style="6" customWidth="1"/>
    <col min="13066" max="13081" width="0" style="6" hidden="1" customWidth="1"/>
    <col min="13082" max="13313" width="8.90625" style="6"/>
    <col min="13314" max="13314" width="25.453125" style="6" customWidth="1"/>
    <col min="13315" max="13315" width="32.90625" style="6" customWidth="1"/>
    <col min="13316" max="13316" width="17.36328125" style="6" customWidth="1"/>
    <col min="13317" max="13317" width="17.08984375" style="6" customWidth="1"/>
    <col min="13318" max="13318" width="23.90625" style="6" customWidth="1"/>
    <col min="13319" max="13319" width="25.36328125" style="6" customWidth="1"/>
    <col min="13320" max="13320" width="19" style="6" customWidth="1"/>
    <col min="13321" max="13321" width="6.54296875" style="6" customWidth="1"/>
    <col min="13322" max="13337" width="0" style="6" hidden="1" customWidth="1"/>
    <col min="13338" max="13569" width="8.90625" style="6"/>
    <col min="13570" max="13570" width="25.453125" style="6" customWidth="1"/>
    <col min="13571" max="13571" width="32.90625" style="6" customWidth="1"/>
    <col min="13572" max="13572" width="17.36328125" style="6" customWidth="1"/>
    <col min="13573" max="13573" width="17.08984375" style="6" customWidth="1"/>
    <col min="13574" max="13574" width="23.90625" style="6" customWidth="1"/>
    <col min="13575" max="13575" width="25.36328125" style="6" customWidth="1"/>
    <col min="13576" max="13576" width="19" style="6" customWidth="1"/>
    <col min="13577" max="13577" width="6.54296875" style="6" customWidth="1"/>
    <col min="13578" max="13593" width="0" style="6" hidden="1" customWidth="1"/>
    <col min="13594" max="13825" width="8.90625" style="6"/>
    <col min="13826" max="13826" width="25.453125" style="6" customWidth="1"/>
    <col min="13827" max="13827" width="32.90625" style="6" customWidth="1"/>
    <col min="13828" max="13828" width="17.36328125" style="6" customWidth="1"/>
    <col min="13829" max="13829" width="17.08984375" style="6" customWidth="1"/>
    <col min="13830" max="13830" width="23.90625" style="6" customWidth="1"/>
    <col min="13831" max="13831" width="25.36328125" style="6" customWidth="1"/>
    <col min="13832" max="13832" width="19" style="6" customWidth="1"/>
    <col min="13833" max="13833" width="6.54296875" style="6" customWidth="1"/>
    <col min="13834" max="13849" width="0" style="6" hidden="1" customWidth="1"/>
    <col min="13850" max="14081" width="8.90625" style="6"/>
    <col min="14082" max="14082" width="25.453125" style="6" customWidth="1"/>
    <col min="14083" max="14083" width="32.90625" style="6" customWidth="1"/>
    <col min="14084" max="14084" width="17.36328125" style="6" customWidth="1"/>
    <col min="14085" max="14085" width="17.08984375" style="6" customWidth="1"/>
    <col min="14086" max="14086" width="23.90625" style="6" customWidth="1"/>
    <col min="14087" max="14087" width="25.36328125" style="6" customWidth="1"/>
    <col min="14088" max="14088" width="19" style="6" customWidth="1"/>
    <col min="14089" max="14089" width="6.54296875" style="6" customWidth="1"/>
    <col min="14090" max="14105" width="0" style="6" hidden="1" customWidth="1"/>
    <col min="14106" max="14337" width="8.90625" style="6"/>
    <col min="14338" max="14338" width="25.453125" style="6" customWidth="1"/>
    <col min="14339" max="14339" width="32.90625" style="6" customWidth="1"/>
    <col min="14340" max="14340" width="17.36328125" style="6" customWidth="1"/>
    <col min="14341" max="14341" width="17.08984375" style="6" customWidth="1"/>
    <col min="14342" max="14342" width="23.90625" style="6" customWidth="1"/>
    <col min="14343" max="14343" width="25.36328125" style="6" customWidth="1"/>
    <col min="14344" max="14344" width="19" style="6" customWidth="1"/>
    <col min="14345" max="14345" width="6.54296875" style="6" customWidth="1"/>
    <col min="14346" max="14361" width="0" style="6" hidden="1" customWidth="1"/>
    <col min="14362" max="14593" width="8.90625" style="6"/>
    <col min="14594" max="14594" width="25.453125" style="6" customWidth="1"/>
    <col min="14595" max="14595" width="32.90625" style="6" customWidth="1"/>
    <col min="14596" max="14596" width="17.36328125" style="6" customWidth="1"/>
    <col min="14597" max="14597" width="17.08984375" style="6" customWidth="1"/>
    <col min="14598" max="14598" width="23.90625" style="6" customWidth="1"/>
    <col min="14599" max="14599" width="25.36328125" style="6" customWidth="1"/>
    <col min="14600" max="14600" width="19" style="6" customWidth="1"/>
    <col min="14601" max="14601" width="6.54296875" style="6" customWidth="1"/>
    <col min="14602" max="14617" width="0" style="6" hidden="1" customWidth="1"/>
    <col min="14618" max="14849" width="8.90625" style="6"/>
    <col min="14850" max="14850" width="25.453125" style="6" customWidth="1"/>
    <col min="14851" max="14851" width="32.90625" style="6" customWidth="1"/>
    <col min="14852" max="14852" width="17.36328125" style="6" customWidth="1"/>
    <col min="14853" max="14853" width="17.08984375" style="6" customWidth="1"/>
    <col min="14854" max="14854" width="23.90625" style="6" customWidth="1"/>
    <col min="14855" max="14855" width="25.36328125" style="6" customWidth="1"/>
    <col min="14856" max="14856" width="19" style="6" customWidth="1"/>
    <col min="14857" max="14857" width="6.54296875" style="6" customWidth="1"/>
    <col min="14858" max="14873" width="0" style="6" hidden="1" customWidth="1"/>
    <col min="14874" max="15105" width="8.90625" style="6"/>
    <col min="15106" max="15106" width="25.453125" style="6" customWidth="1"/>
    <col min="15107" max="15107" width="32.90625" style="6" customWidth="1"/>
    <col min="15108" max="15108" width="17.36328125" style="6" customWidth="1"/>
    <col min="15109" max="15109" width="17.08984375" style="6" customWidth="1"/>
    <col min="15110" max="15110" width="23.90625" style="6" customWidth="1"/>
    <col min="15111" max="15111" width="25.36328125" style="6" customWidth="1"/>
    <col min="15112" max="15112" width="19" style="6" customWidth="1"/>
    <col min="15113" max="15113" width="6.54296875" style="6" customWidth="1"/>
    <col min="15114" max="15129" width="0" style="6" hidden="1" customWidth="1"/>
    <col min="15130" max="15361" width="8.90625" style="6"/>
    <col min="15362" max="15362" width="25.453125" style="6" customWidth="1"/>
    <col min="15363" max="15363" width="32.90625" style="6" customWidth="1"/>
    <col min="15364" max="15364" width="17.36328125" style="6" customWidth="1"/>
    <col min="15365" max="15365" width="17.08984375" style="6" customWidth="1"/>
    <col min="15366" max="15366" width="23.90625" style="6" customWidth="1"/>
    <col min="15367" max="15367" width="25.36328125" style="6" customWidth="1"/>
    <col min="15368" max="15368" width="19" style="6" customWidth="1"/>
    <col min="15369" max="15369" width="6.54296875" style="6" customWidth="1"/>
    <col min="15370" max="15385" width="0" style="6" hidden="1" customWidth="1"/>
    <col min="15386" max="15617" width="8.90625" style="6"/>
    <col min="15618" max="15618" width="25.453125" style="6" customWidth="1"/>
    <col min="15619" max="15619" width="32.90625" style="6" customWidth="1"/>
    <col min="15620" max="15620" width="17.36328125" style="6" customWidth="1"/>
    <col min="15621" max="15621" width="17.08984375" style="6" customWidth="1"/>
    <col min="15622" max="15622" width="23.90625" style="6" customWidth="1"/>
    <col min="15623" max="15623" width="25.36328125" style="6" customWidth="1"/>
    <col min="15624" max="15624" width="19" style="6" customWidth="1"/>
    <col min="15625" max="15625" width="6.54296875" style="6" customWidth="1"/>
    <col min="15626" max="15641" width="0" style="6" hidden="1" customWidth="1"/>
    <col min="15642" max="15873" width="8.90625" style="6"/>
    <col min="15874" max="15874" width="25.453125" style="6" customWidth="1"/>
    <col min="15875" max="15875" width="32.90625" style="6" customWidth="1"/>
    <col min="15876" max="15876" width="17.36328125" style="6" customWidth="1"/>
    <col min="15877" max="15877" width="17.08984375" style="6" customWidth="1"/>
    <col min="15878" max="15878" width="23.90625" style="6" customWidth="1"/>
    <col min="15879" max="15879" width="25.36328125" style="6" customWidth="1"/>
    <col min="15880" max="15880" width="19" style="6" customWidth="1"/>
    <col min="15881" max="15881" width="6.54296875" style="6" customWidth="1"/>
    <col min="15882" max="15897" width="0" style="6" hidden="1" customWidth="1"/>
    <col min="15898" max="16129" width="8.90625" style="6"/>
    <col min="16130" max="16130" width="25.453125" style="6" customWidth="1"/>
    <col min="16131" max="16131" width="32.90625" style="6" customWidth="1"/>
    <col min="16132" max="16132" width="17.36328125" style="6" customWidth="1"/>
    <col min="16133" max="16133" width="17.08984375" style="6" customWidth="1"/>
    <col min="16134" max="16134" width="23.90625" style="6" customWidth="1"/>
    <col min="16135" max="16135" width="25.36328125" style="6" customWidth="1"/>
    <col min="16136" max="16136" width="19" style="6" customWidth="1"/>
    <col min="16137" max="16137" width="6.54296875" style="6" customWidth="1"/>
    <col min="16138" max="16153" width="0" style="6" hidden="1" customWidth="1"/>
    <col min="16154" max="16384" width="8.90625" style="6"/>
  </cols>
  <sheetData>
    <row r="1" spans="2:25" ht="42.75" customHeight="1" thickBot="1" x14ac:dyDescent="0.3">
      <c r="B1" s="386" t="s">
        <v>0</v>
      </c>
      <c r="C1" s="387"/>
      <c r="D1" s="387"/>
      <c r="E1" s="1" t="s">
        <v>1</v>
      </c>
      <c r="F1" s="2" t="str">
        <f>K99</f>
        <v>May</v>
      </c>
      <c r="G1" s="2">
        <f>K98</f>
        <v>2019</v>
      </c>
      <c r="H1" s="3"/>
      <c r="I1" s="4"/>
      <c r="J1" s="129"/>
      <c r="K1" s="129"/>
      <c r="L1" s="129"/>
      <c r="M1" s="130"/>
      <c r="N1" s="130"/>
      <c r="O1" s="130"/>
      <c r="P1" s="130"/>
      <c r="Q1" s="130"/>
      <c r="R1" s="131"/>
      <c r="S1" s="131"/>
      <c r="T1" s="131"/>
      <c r="U1" s="131"/>
      <c r="V1" s="130"/>
      <c r="W1" s="130"/>
    </row>
    <row r="2" spans="2:25" ht="8.25" customHeight="1" thickBot="1" x14ac:dyDescent="0.3">
      <c r="B2" s="8"/>
      <c r="C2" s="9"/>
      <c r="D2" s="9"/>
      <c r="E2" s="9"/>
      <c r="F2" s="9"/>
      <c r="G2" s="9"/>
      <c r="H2" s="9"/>
      <c r="I2" s="9"/>
    </row>
    <row r="3" spans="2:25" ht="20.25" customHeight="1" x14ac:dyDescent="0.25">
      <c r="B3" s="10" t="s">
        <v>2</v>
      </c>
      <c r="C3" s="388" t="s">
        <v>3</v>
      </c>
      <c r="D3" s="388"/>
      <c r="E3" s="388"/>
      <c r="F3" s="11" t="s">
        <v>4</v>
      </c>
      <c r="G3" s="388" t="s">
        <v>5</v>
      </c>
      <c r="H3" s="389"/>
      <c r="I3" s="9"/>
    </row>
    <row r="4" spans="2:25" ht="62.25" customHeight="1" thickBot="1" x14ac:dyDescent="0.3">
      <c r="B4" s="12" t="s">
        <v>8</v>
      </c>
      <c r="C4" s="390" t="s">
        <v>9</v>
      </c>
      <c r="D4" s="391"/>
      <c r="E4" s="391"/>
      <c r="F4" s="133" t="s">
        <v>122</v>
      </c>
      <c r="G4" s="391" t="s">
        <v>123</v>
      </c>
      <c r="H4" s="392"/>
      <c r="I4" s="135"/>
    </row>
    <row r="5" spans="2:25" ht="20.25" customHeight="1" x14ac:dyDescent="0.25">
      <c r="B5" s="9"/>
      <c r="C5" s="9"/>
      <c r="D5" s="9"/>
      <c r="E5" s="9"/>
      <c r="F5" s="9"/>
      <c r="G5" s="9"/>
      <c r="H5" s="9"/>
      <c r="I5" s="9"/>
    </row>
    <row r="6" spans="2:25" ht="24" customHeight="1" x14ac:dyDescent="0.25">
      <c r="B6" s="393" t="s">
        <v>24</v>
      </c>
      <c r="C6" s="393"/>
      <c r="D6" s="393"/>
      <c r="E6" s="393"/>
      <c r="F6" s="394" t="str">
        <f>CONCATENATE(F1," 1, ",G1)</f>
        <v>May 1, 2019</v>
      </c>
      <c r="G6" s="394" t="e">
        <f>CONCATENATE(#REF!," 1, ",#REF!)</f>
        <v>#REF!</v>
      </c>
      <c r="H6" s="28"/>
      <c r="I6" s="9"/>
    </row>
    <row r="7" spans="2:25" ht="24" customHeight="1" x14ac:dyDescent="0.25">
      <c r="B7" s="383" t="s">
        <v>124</v>
      </c>
      <c r="C7" s="383"/>
      <c r="D7" s="383"/>
      <c r="E7" s="383"/>
      <c r="F7" s="35">
        <f>K102</f>
        <v>593</v>
      </c>
      <c r="G7" s="36" t="s">
        <v>27</v>
      </c>
      <c r="H7" s="36"/>
      <c r="I7" s="37"/>
    </row>
    <row r="8" spans="2:25" ht="24" customHeight="1" x14ac:dyDescent="0.25">
      <c r="B8" s="373" t="s">
        <v>128</v>
      </c>
      <c r="C8" s="373"/>
      <c r="D8" s="373"/>
      <c r="E8" s="373"/>
      <c r="F8" s="373"/>
      <c r="G8" s="373"/>
      <c r="H8" s="373"/>
      <c r="I8" s="134"/>
    </row>
    <row r="9" spans="2:25" ht="24" customHeight="1" x14ac:dyDescent="0.25">
      <c r="B9" s="373" t="s">
        <v>33</v>
      </c>
      <c r="C9" s="373"/>
      <c r="D9" s="373"/>
      <c r="E9" s="373"/>
      <c r="F9" s="373"/>
      <c r="G9" s="373"/>
      <c r="H9" s="373"/>
      <c r="I9" s="134"/>
    </row>
    <row r="10" spans="2:25" ht="24" customHeight="1" x14ac:dyDescent="0.25">
      <c r="B10" s="372" t="s">
        <v>36</v>
      </c>
      <c r="C10" s="372"/>
      <c r="D10" s="384" t="str">
        <f>CONCATENATE("The ",F1," ",G1," Average is")</f>
        <v>The May 2019 Average is</v>
      </c>
      <c r="E10" s="384"/>
      <c r="F10" s="384"/>
      <c r="G10" s="43">
        <f>K103</f>
        <v>557</v>
      </c>
      <c r="H10" s="44" t="s">
        <v>37</v>
      </c>
      <c r="I10" s="45"/>
    </row>
    <row r="11" spans="2:25" ht="24" customHeight="1" x14ac:dyDescent="0.25">
      <c r="B11" s="385" t="s">
        <v>39</v>
      </c>
      <c r="C11" s="385"/>
      <c r="D11" s="385"/>
      <c r="E11" s="385"/>
      <c r="F11" s="385"/>
      <c r="G11" s="385"/>
      <c r="H11" s="385"/>
      <c r="I11" s="46"/>
      <c r="X11" s="47"/>
      <c r="Y11" s="47"/>
    </row>
    <row r="12" spans="2:25" ht="24" customHeight="1" x14ac:dyDescent="0.25">
      <c r="B12" s="373" t="s">
        <v>129</v>
      </c>
      <c r="C12" s="373"/>
      <c r="D12" s="373"/>
      <c r="E12" s="373"/>
      <c r="F12" s="35">
        <f>K102</f>
        <v>593</v>
      </c>
      <c r="G12" s="36" t="s">
        <v>27</v>
      </c>
      <c r="I12" s="37"/>
      <c r="X12" s="47"/>
      <c r="Y12" s="47"/>
    </row>
    <row r="13" spans="2:25" ht="24" customHeight="1" x14ac:dyDescent="0.25">
      <c r="B13" s="373" t="s">
        <v>44</v>
      </c>
      <c r="C13" s="373"/>
      <c r="D13" s="373"/>
      <c r="E13" s="373"/>
      <c r="F13" s="373"/>
      <c r="G13" s="373"/>
      <c r="H13" s="373"/>
      <c r="I13" s="134"/>
      <c r="X13" s="47"/>
      <c r="Y13" s="47"/>
    </row>
    <row r="14" spans="2:25" ht="24" customHeight="1" x14ac:dyDescent="0.25">
      <c r="B14" s="373" t="s">
        <v>47</v>
      </c>
      <c r="C14" s="373"/>
      <c r="D14" s="373"/>
      <c r="E14" s="373"/>
      <c r="F14" s="373"/>
      <c r="G14" s="373"/>
      <c r="H14" s="373"/>
      <c r="I14" s="134"/>
      <c r="X14" s="47"/>
      <c r="Y14" s="47"/>
    </row>
    <row r="15" spans="2:25" ht="24" customHeight="1" x14ac:dyDescent="0.25">
      <c r="B15" s="380" t="s">
        <v>50</v>
      </c>
      <c r="C15" s="381"/>
      <c r="D15" s="381"/>
      <c r="E15" s="381"/>
      <c r="F15" s="381"/>
      <c r="G15" s="381"/>
      <c r="H15" s="381"/>
      <c r="I15" s="55"/>
      <c r="X15" s="47"/>
      <c r="Y15" s="47"/>
    </row>
    <row r="16" spans="2:25" ht="24" customHeight="1" thickBot="1" x14ac:dyDescent="0.3">
      <c r="B16" s="382" t="s">
        <v>53</v>
      </c>
      <c r="C16" s="381"/>
      <c r="D16" s="381"/>
      <c r="E16" s="381"/>
      <c r="F16" s="381"/>
      <c r="G16" s="381"/>
      <c r="H16" s="381"/>
      <c r="I16" s="57"/>
      <c r="X16" s="47"/>
      <c r="Y16" s="47"/>
    </row>
    <row r="17" spans="2:25" ht="43.5" customHeight="1" thickBot="1" x14ac:dyDescent="0.3">
      <c r="B17" s="365" t="s">
        <v>127</v>
      </c>
      <c r="C17" s="366"/>
      <c r="D17" s="366"/>
      <c r="E17" s="366"/>
      <c r="F17" s="366"/>
      <c r="G17" s="366"/>
      <c r="H17" s="367"/>
      <c r="I17" s="60"/>
      <c r="X17" s="47"/>
      <c r="Y17" s="47"/>
    </row>
    <row r="18" spans="2:25" ht="40.5" customHeight="1" thickBot="1" x14ac:dyDescent="0.3">
      <c r="B18" s="362" t="s">
        <v>57</v>
      </c>
      <c r="C18" s="363"/>
      <c r="D18" s="363"/>
      <c r="E18" s="363"/>
      <c r="F18" s="363"/>
      <c r="G18" s="363"/>
      <c r="H18" s="364"/>
      <c r="I18" s="9"/>
      <c r="X18" s="47"/>
      <c r="Y18" s="47"/>
    </row>
    <row r="19" spans="2:25" ht="56.25" customHeight="1" thickBot="1" x14ac:dyDescent="0.3">
      <c r="B19" s="65" t="s">
        <v>58</v>
      </c>
      <c r="C19" s="66" t="s">
        <v>59</v>
      </c>
      <c r="D19" s="67" t="s">
        <v>60</v>
      </c>
      <c r="E19" s="67" t="s">
        <v>61</v>
      </c>
      <c r="F19" s="67" t="s">
        <v>62</v>
      </c>
      <c r="G19" s="376" t="s">
        <v>63</v>
      </c>
      <c r="H19" s="377"/>
      <c r="I19" s="68"/>
      <c r="X19" s="47"/>
      <c r="Y19" s="47"/>
    </row>
    <row r="20" spans="2:25" ht="21.75" customHeight="1" x14ac:dyDescent="0.3">
      <c r="B20" s="69">
        <v>302.01</v>
      </c>
      <c r="C20" s="70" t="s">
        <v>64</v>
      </c>
      <c r="D20" s="71">
        <v>3.75</v>
      </c>
      <c r="E20" s="72">
        <v>0</v>
      </c>
      <c r="F20" s="73">
        <f t="shared" ref="F20:F30" si="0">D20+E20</f>
        <v>3.75</v>
      </c>
      <c r="G20" s="378">
        <f t="shared" ref="G20:G30" si="1">IF((ABS(($K$103-$K$102)*F20/100))&gt;0.1, ($K$103-$K$102)*F20/100, 0)</f>
        <v>-1.35</v>
      </c>
      <c r="H20" s="379" t="e">
        <f>IF((ABS((J103-J102)*E20/100))&gt;0.1, (J103-J102)*E20/100, 0)</f>
        <v>#VALUE!</v>
      </c>
      <c r="I20" s="74"/>
      <c r="X20" s="47"/>
      <c r="Y20" s="47"/>
    </row>
    <row r="21" spans="2:25" ht="21.75" customHeight="1" x14ac:dyDescent="0.3">
      <c r="B21" s="75" t="s">
        <v>65</v>
      </c>
      <c r="C21" s="76" t="s">
        <v>130</v>
      </c>
      <c r="D21" s="77">
        <v>6.85</v>
      </c>
      <c r="E21" s="77">
        <v>1</v>
      </c>
      <c r="F21" s="78">
        <f t="shared" si="0"/>
        <v>7.85</v>
      </c>
      <c r="G21" s="374">
        <f t="shared" si="1"/>
        <v>-2.8260000000000001</v>
      </c>
      <c r="H21" s="375" t="e">
        <f>IF((ABS((#REF!-J103)*E21/100))&gt;0.1, (#REF!-J103)*E21/100, 0)</f>
        <v>#REF!</v>
      </c>
      <c r="I21" s="74"/>
    </row>
    <row r="22" spans="2:25" ht="21.75" customHeight="1" x14ac:dyDescent="0.3">
      <c r="B22" s="75" t="s">
        <v>67</v>
      </c>
      <c r="C22" s="76" t="s">
        <v>131</v>
      </c>
      <c r="D22" s="77">
        <v>6.85</v>
      </c>
      <c r="E22" s="77">
        <v>1</v>
      </c>
      <c r="F22" s="78">
        <f t="shared" si="0"/>
        <v>7.85</v>
      </c>
      <c r="G22" s="374">
        <f t="shared" si="1"/>
        <v>-2.8260000000000001</v>
      </c>
      <c r="H22" s="375" t="e">
        <f>IF((ABS((#REF!-#REF!)*E22/100))&gt;0.1, (#REF!-#REF!)*E22/100, 0)</f>
        <v>#REF!</v>
      </c>
      <c r="I22" s="74"/>
    </row>
    <row r="23" spans="2:25" ht="21.75" customHeight="1" x14ac:dyDescent="0.3">
      <c r="B23" s="75" t="s">
        <v>69</v>
      </c>
      <c r="C23" s="76" t="s">
        <v>132</v>
      </c>
      <c r="D23" s="77">
        <v>6.85</v>
      </c>
      <c r="E23" s="77">
        <v>1</v>
      </c>
      <c r="F23" s="78">
        <f t="shared" si="0"/>
        <v>7.85</v>
      </c>
      <c r="G23" s="374">
        <f t="shared" si="1"/>
        <v>-2.8260000000000001</v>
      </c>
      <c r="H23" s="375" t="e">
        <f>IF((ABS((#REF!-#REF!)*E23/100))&gt;0.1, (#REF!-#REF!)*E23/100, 0)</f>
        <v>#REF!</v>
      </c>
      <c r="I23" s="74"/>
    </row>
    <row r="24" spans="2:25" ht="21.75" customHeight="1" x14ac:dyDescent="0.3">
      <c r="B24" s="75" t="s">
        <v>71</v>
      </c>
      <c r="C24" s="76" t="s">
        <v>133</v>
      </c>
      <c r="D24" s="77">
        <v>6.85</v>
      </c>
      <c r="E24" s="77">
        <v>1</v>
      </c>
      <c r="F24" s="78">
        <f t="shared" si="0"/>
        <v>7.85</v>
      </c>
      <c r="G24" s="374">
        <f t="shared" si="1"/>
        <v>-2.8260000000000001</v>
      </c>
      <c r="H24" s="375" t="e">
        <f>IF((ABS((#REF!-#REF!)*E24/100))&gt;0.1, (#REF!-#REF!)*E24/100, 0)</f>
        <v>#REF!</v>
      </c>
      <c r="I24" s="74"/>
    </row>
    <row r="25" spans="2:25" ht="21.75" customHeight="1" x14ac:dyDescent="0.3">
      <c r="B25" s="75" t="s">
        <v>73</v>
      </c>
      <c r="C25" s="76" t="s">
        <v>134</v>
      </c>
      <c r="D25" s="77">
        <v>8.25</v>
      </c>
      <c r="E25" s="77">
        <v>1</v>
      </c>
      <c r="F25" s="79">
        <f t="shared" si="0"/>
        <v>9.25</v>
      </c>
      <c r="G25" s="374">
        <f t="shared" si="1"/>
        <v>-3.33</v>
      </c>
      <c r="H25" s="375" t="e">
        <f>IF((ABS((#REF!-#REF!)*E25/100))&gt;0.1, (#REF!-#REF!)*E25/100, 0)</f>
        <v>#REF!</v>
      </c>
      <c r="I25" s="74"/>
    </row>
    <row r="26" spans="2:25" ht="21.75" customHeight="1" x14ac:dyDescent="0.3">
      <c r="B26" s="75" t="s">
        <v>75</v>
      </c>
      <c r="C26" s="76" t="s">
        <v>76</v>
      </c>
      <c r="D26" s="77">
        <v>6.2</v>
      </c>
      <c r="E26" s="77">
        <v>1</v>
      </c>
      <c r="F26" s="79">
        <f t="shared" si="0"/>
        <v>7.2</v>
      </c>
      <c r="G26" s="374">
        <f t="shared" si="1"/>
        <v>-2.5920000000000001</v>
      </c>
      <c r="H26" s="375" t="e">
        <f>IF((ABS((#REF!-#REF!)*E26/100))&gt;0.1, (#REF!-#REF!)*E26/100, 0)</f>
        <v>#REF!</v>
      </c>
      <c r="I26" s="74"/>
    </row>
    <row r="27" spans="2:25" ht="21.75" customHeight="1" x14ac:dyDescent="0.3">
      <c r="B27" s="75" t="s">
        <v>77</v>
      </c>
      <c r="C27" s="76" t="s">
        <v>78</v>
      </c>
      <c r="D27" s="77">
        <v>5.5</v>
      </c>
      <c r="E27" s="77">
        <v>1</v>
      </c>
      <c r="F27" s="78">
        <f t="shared" si="0"/>
        <v>6.5</v>
      </c>
      <c r="G27" s="374">
        <f t="shared" si="1"/>
        <v>-2.34</v>
      </c>
      <c r="H27" s="375" t="e">
        <f>IF((ABS((#REF!-#REF!)*E27/100))&gt;0.1, (#REF!-#REF!)*E27/100, 0)</f>
        <v>#REF!</v>
      </c>
      <c r="I27" s="74"/>
      <c r="J27" s="6"/>
      <c r="K27" s="6"/>
      <c r="L27" s="6"/>
      <c r="R27" s="6"/>
      <c r="S27" s="6"/>
      <c r="T27" s="6"/>
      <c r="U27" s="6"/>
    </row>
    <row r="28" spans="2:25" ht="21.75" customHeight="1" x14ac:dyDescent="0.3">
      <c r="B28" s="75" t="s">
        <v>79</v>
      </c>
      <c r="C28" s="76" t="s">
        <v>80</v>
      </c>
      <c r="D28" s="77">
        <v>4.9000000000000004</v>
      </c>
      <c r="E28" s="77">
        <v>1</v>
      </c>
      <c r="F28" s="78">
        <f t="shared" si="0"/>
        <v>5.9</v>
      </c>
      <c r="G28" s="374">
        <f t="shared" si="1"/>
        <v>-2.1240000000000001</v>
      </c>
      <c r="H28" s="375" t="e">
        <f>IF((ABS((#REF!-#REF!)*E28/100))&gt;0.1, (#REF!-#REF!)*E28/100, 0)</f>
        <v>#REF!</v>
      </c>
      <c r="I28" s="74"/>
      <c r="J28" s="6"/>
      <c r="K28" s="6"/>
      <c r="L28" s="6"/>
      <c r="R28" s="6"/>
      <c r="S28" s="6"/>
      <c r="T28" s="6"/>
      <c r="U28" s="6"/>
    </row>
    <row r="29" spans="2:25" ht="21.75" customHeight="1" x14ac:dyDescent="0.3">
      <c r="B29" s="75" t="s">
        <v>81</v>
      </c>
      <c r="C29" s="76" t="s">
        <v>82</v>
      </c>
      <c r="D29" s="77">
        <v>4.5</v>
      </c>
      <c r="E29" s="81">
        <v>1</v>
      </c>
      <c r="F29" s="78">
        <f t="shared" si="0"/>
        <v>5.5</v>
      </c>
      <c r="G29" s="374">
        <f t="shared" si="1"/>
        <v>-1.98</v>
      </c>
      <c r="H29" s="375" t="e">
        <f>IF((ABS((#REF!-#REF!)*E29/100))&gt;0.1, (#REF!-#REF!)*E29/100, 0)</f>
        <v>#REF!</v>
      </c>
      <c r="I29" s="74"/>
      <c r="J29" s="6"/>
      <c r="K29" s="6"/>
      <c r="L29" s="6"/>
      <c r="R29" s="6"/>
      <c r="S29" s="6"/>
      <c r="T29" s="6"/>
      <c r="U29" s="6"/>
    </row>
    <row r="30" spans="2:25" ht="21.75" customHeight="1" thickBot="1" x14ac:dyDescent="0.35">
      <c r="B30" s="82" t="s">
        <v>83</v>
      </c>
      <c r="C30" s="83" t="s">
        <v>84</v>
      </c>
      <c r="D30" s="84">
        <v>6.7</v>
      </c>
      <c r="E30" s="85">
        <v>1</v>
      </c>
      <c r="F30" s="86">
        <f t="shared" si="0"/>
        <v>7.7</v>
      </c>
      <c r="G30" s="370">
        <f t="shared" si="1"/>
        <v>-2.7719999999999998</v>
      </c>
      <c r="H30" s="371" t="e">
        <f>IF((ABS((#REF!-#REF!)*E30/100))&gt;0.1, (#REF!-#REF!)*E30/100, 0)</f>
        <v>#REF!</v>
      </c>
      <c r="I30" s="74"/>
      <c r="J30" s="6"/>
      <c r="K30" s="6"/>
      <c r="L30" s="6"/>
      <c r="R30" s="6"/>
      <c r="S30" s="6"/>
      <c r="T30" s="6"/>
      <c r="U30" s="6"/>
    </row>
    <row r="31" spans="2:25" ht="21.75" customHeight="1" x14ac:dyDescent="0.3">
      <c r="B31" s="87"/>
      <c r="C31" s="88"/>
      <c r="D31" s="89"/>
      <c r="E31" s="90"/>
      <c r="F31" s="91"/>
      <c r="G31" s="139"/>
      <c r="H31" s="139"/>
      <c r="I31" s="74"/>
      <c r="J31" s="6"/>
      <c r="K31" s="6"/>
      <c r="L31" s="6"/>
      <c r="R31" s="6"/>
      <c r="S31" s="6"/>
      <c r="T31" s="6"/>
      <c r="U31" s="6"/>
    </row>
    <row r="32" spans="2:25" ht="21.75" customHeight="1" x14ac:dyDescent="0.3">
      <c r="B32" s="372" t="s">
        <v>85</v>
      </c>
      <c r="C32" s="372"/>
      <c r="D32" s="89"/>
      <c r="E32" s="90"/>
      <c r="F32" s="91"/>
      <c r="G32" s="139"/>
      <c r="H32" s="139"/>
      <c r="I32" s="74"/>
      <c r="J32" s="6"/>
      <c r="K32" s="6"/>
      <c r="L32" s="6"/>
      <c r="R32" s="6"/>
      <c r="S32" s="6"/>
      <c r="T32" s="6"/>
      <c r="U32" s="6"/>
    </row>
    <row r="33" spans="2:24" ht="21.75" customHeight="1" x14ac:dyDescent="0.3">
      <c r="B33" s="373" t="s">
        <v>86</v>
      </c>
      <c r="C33" s="373"/>
      <c r="D33" s="373"/>
      <c r="E33" s="373"/>
      <c r="F33" s="373"/>
      <c r="G33" s="373"/>
      <c r="H33" s="373"/>
      <c r="I33" s="74"/>
      <c r="J33" s="6"/>
      <c r="K33" s="6"/>
      <c r="L33" s="6"/>
      <c r="R33" s="6"/>
      <c r="S33" s="6"/>
      <c r="T33" s="6"/>
      <c r="U33" s="6"/>
    </row>
    <row r="34" spans="2:24" ht="21.75" customHeight="1" x14ac:dyDescent="0.3">
      <c r="B34" s="373" t="s">
        <v>87</v>
      </c>
      <c r="C34" s="373"/>
      <c r="D34" s="373"/>
      <c r="E34" s="373"/>
      <c r="F34" s="373"/>
      <c r="G34" s="373"/>
      <c r="H34" s="373"/>
      <c r="I34" s="74"/>
      <c r="J34" s="6"/>
      <c r="K34" s="6"/>
      <c r="L34" s="6"/>
      <c r="R34" s="6"/>
      <c r="S34" s="6"/>
      <c r="T34" s="6"/>
      <c r="U34" s="6"/>
    </row>
    <row r="35" spans="2:24" ht="21.75" customHeight="1" x14ac:dyDescent="0.3">
      <c r="B35" s="373" t="s">
        <v>88</v>
      </c>
      <c r="C35" s="373"/>
      <c r="D35" s="373"/>
      <c r="E35" s="373"/>
      <c r="F35" s="373"/>
      <c r="G35" s="373"/>
      <c r="H35" s="373"/>
      <c r="I35" s="74"/>
      <c r="J35" s="6"/>
      <c r="K35" s="6"/>
      <c r="L35" s="6"/>
      <c r="R35" s="6"/>
      <c r="S35" s="6"/>
      <c r="T35" s="6"/>
      <c r="U35" s="6"/>
    </row>
    <row r="36" spans="2:24" ht="21.75" customHeight="1" x14ac:dyDescent="0.3">
      <c r="B36" s="373" t="s">
        <v>89</v>
      </c>
      <c r="C36" s="373"/>
      <c r="D36" s="373"/>
      <c r="E36" s="373"/>
      <c r="F36" s="373"/>
      <c r="G36" s="373"/>
      <c r="H36" s="373"/>
      <c r="I36" s="74"/>
      <c r="J36" s="6"/>
      <c r="K36" s="6"/>
      <c r="L36" s="6"/>
      <c r="R36" s="6"/>
      <c r="S36" s="6"/>
      <c r="T36" s="6"/>
      <c r="U36" s="6"/>
    </row>
    <row r="37" spans="2:24" ht="21.75" customHeight="1" x14ac:dyDescent="0.3">
      <c r="B37" s="93" t="s">
        <v>90</v>
      </c>
      <c r="C37" s="94" t="str">
        <f>K108</f>
        <v>September 2018</v>
      </c>
      <c r="D37" s="360" t="s">
        <v>91</v>
      </c>
      <c r="E37" s="360"/>
      <c r="F37" s="95">
        <f>K109</f>
        <v>302.39999999999998</v>
      </c>
      <c r="G37" s="93"/>
      <c r="H37" s="93"/>
      <c r="I37" s="74"/>
      <c r="J37" s="6"/>
      <c r="K37" s="6"/>
      <c r="L37" s="6"/>
      <c r="R37" s="6"/>
      <c r="S37" s="6"/>
      <c r="T37" s="6"/>
      <c r="U37" s="6"/>
    </row>
    <row r="38" spans="2:24" ht="21.75" customHeight="1" x14ac:dyDescent="0.3">
      <c r="B38" s="93"/>
      <c r="C38" s="94"/>
      <c r="D38" s="138"/>
      <c r="E38" s="138"/>
      <c r="F38" s="95"/>
      <c r="G38" s="93"/>
      <c r="H38" s="93"/>
      <c r="I38" s="74"/>
      <c r="J38" s="6"/>
      <c r="K38" s="6"/>
      <c r="L38" s="6"/>
      <c r="R38" s="6"/>
      <c r="S38" s="6"/>
      <c r="T38" s="6"/>
      <c r="U38" s="6"/>
    </row>
    <row r="39" spans="2:24" ht="21.75" customHeight="1" x14ac:dyDescent="0.3">
      <c r="B39" s="361" t="s">
        <v>92</v>
      </c>
      <c r="C39" s="361"/>
      <c r="D39" s="361"/>
      <c r="E39" s="132" t="s">
        <v>42</v>
      </c>
      <c r="F39" s="97" t="s">
        <v>93</v>
      </c>
      <c r="G39" s="132" t="s">
        <v>42</v>
      </c>
      <c r="H39" s="93"/>
      <c r="I39" s="74"/>
      <c r="J39" s="6"/>
      <c r="K39" s="6"/>
      <c r="L39" s="6"/>
      <c r="R39" s="6"/>
      <c r="S39" s="6"/>
      <c r="T39" s="6"/>
      <c r="U39" s="6"/>
    </row>
    <row r="40" spans="2:24" ht="21.75" customHeight="1" thickBot="1" x14ac:dyDescent="0.35">
      <c r="B40" s="93"/>
      <c r="C40" s="93"/>
      <c r="D40" s="93"/>
      <c r="E40" s="93"/>
      <c r="F40" s="93"/>
      <c r="G40" s="93"/>
      <c r="H40" s="93"/>
      <c r="I40" s="74"/>
      <c r="J40" s="6"/>
      <c r="K40" s="6"/>
      <c r="L40" s="6"/>
      <c r="R40" s="6"/>
      <c r="S40" s="6"/>
      <c r="T40" s="6"/>
      <c r="U40" s="6"/>
    </row>
    <row r="41" spans="2:24" ht="45.75" customHeight="1" thickBot="1" x14ac:dyDescent="0.35">
      <c r="B41" s="365" t="s">
        <v>126</v>
      </c>
      <c r="C41" s="366"/>
      <c r="D41" s="366"/>
      <c r="E41" s="366"/>
      <c r="F41" s="366"/>
      <c r="G41" s="366"/>
      <c r="H41" s="367"/>
      <c r="I41" s="74"/>
      <c r="J41" s="6"/>
      <c r="K41" s="6"/>
      <c r="L41" s="6"/>
      <c r="R41" s="6"/>
      <c r="S41" s="6"/>
      <c r="T41" s="6"/>
      <c r="U41" s="6"/>
    </row>
    <row r="42" spans="2:24" ht="40.5" customHeight="1" thickBot="1" x14ac:dyDescent="0.3">
      <c r="B42" s="362" t="s">
        <v>94</v>
      </c>
      <c r="C42" s="363"/>
      <c r="D42" s="363"/>
      <c r="E42" s="363"/>
      <c r="F42" s="363"/>
      <c r="G42" s="363"/>
      <c r="H42" s="364"/>
      <c r="I42" s="9"/>
      <c r="J42" s="6"/>
      <c r="K42" s="6"/>
      <c r="L42" s="6"/>
      <c r="R42" s="6"/>
      <c r="S42" s="6"/>
      <c r="T42" s="6"/>
      <c r="U42" s="6"/>
    </row>
    <row r="43" spans="2:24" ht="62.5" thickBot="1" x14ac:dyDescent="0.3">
      <c r="B43" s="65" t="s">
        <v>58</v>
      </c>
      <c r="C43" s="66" t="s">
        <v>59</v>
      </c>
      <c r="D43" s="67" t="s">
        <v>60</v>
      </c>
      <c r="E43" s="67" t="s">
        <v>95</v>
      </c>
      <c r="F43" s="67" t="s">
        <v>62</v>
      </c>
      <c r="G43" s="136" t="s">
        <v>96</v>
      </c>
      <c r="H43" s="137" t="s">
        <v>97</v>
      </c>
      <c r="I43" s="68"/>
      <c r="J43" s="6"/>
      <c r="K43" s="6"/>
      <c r="L43" s="6"/>
      <c r="R43" s="6"/>
      <c r="S43" s="6"/>
      <c r="T43" s="6"/>
      <c r="U43" s="6"/>
    </row>
    <row r="44" spans="2:24" ht="21.75" customHeight="1" x14ac:dyDescent="0.3">
      <c r="B44" s="69">
        <v>302.01</v>
      </c>
      <c r="C44" s="100" t="s">
        <v>64</v>
      </c>
      <c r="D44" s="71">
        <v>3.75</v>
      </c>
      <c r="E44" s="72">
        <v>0</v>
      </c>
      <c r="F44" s="73">
        <f>D44+E44</f>
        <v>3.75</v>
      </c>
      <c r="G44" s="101">
        <v>0.96250000000000002</v>
      </c>
      <c r="H44" s="102">
        <f t="shared" ref="H44:H54" si="2">(($K$107-$K$109)/$K$109)</f>
        <v>0</v>
      </c>
      <c r="I44" s="103"/>
      <c r="J44" s="104"/>
      <c r="K44" s="6"/>
      <c r="L44" s="6"/>
      <c r="R44" s="6"/>
      <c r="S44" s="6"/>
      <c r="T44" s="6"/>
      <c r="U44" s="6"/>
    </row>
    <row r="45" spans="2:24" ht="21.75" customHeight="1" x14ac:dyDescent="0.3">
      <c r="B45" s="75" t="s">
        <v>65</v>
      </c>
      <c r="C45" s="105" t="s">
        <v>66</v>
      </c>
      <c r="D45" s="77">
        <v>6.85</v>
      </c>
      <c r="E45" s="77">
        <v>1</v>
      </c>
      <c r="F45" s="78">
        <f t="shared" ref="F45:F54" si="3">D45+E45</f>
        <v>7.85</v>
      </c>
      <c r="G45" s="106">
        <v>0.92149999999999999</v>
      </c>
      <c r="H45" s="102">
        <f t="shared" si="2"/>
        <v>0</v>
      </c>
      <c r="I45" s="103"/>
      <c r="J45" s="6"/>
      <c r="K45" s="6"/>
      <c r="L45" s="6"/>
      <c r="R45" s="6"/>
      <c r="S45" s="6"/>
      <c r="T45" s="6"/>
      <c r="U45" s="6"/>
      <c r="W45" s="107"/>
      <c r="X45" s="107"/>
    </row>
    <row r="46" spans="2:24" ht="21.75" customHeight="1" x14ac:dyDescent="0.3">
      <c r="B46" s="75" t="s">
        <v>67</v>
      </c>
      <c r="C46" s="105" t="s">
        <v>68</v>
      </c>
      <c r="D46" s="77">
        <v>6.85</v>
      </c>
      <c r="E46" s="77">
        <v>1</v>
      </c>
      <c r="F46" s="78">
        <f t="shared" si="3"/>
        <v>7.85</v>
      </c>
      <c r="G46" s="106">
        <v>0.92149999999999999</v>
      </c>
      <c r="H46" s="102">
        <f t="shared" si="2"/>
        <v>0</v>
      </c>
      <c r="I46" s="103"/>
      <c r="J46" s="6"/>
      <c r="K46" s="6"/>
      <c r="L46" s="6"/>
      <c r="R46" s="6"/>
      <c r="S46" s="6"/>
      <c r="T46" s="6"/>
      <c r="U46" s="6"/>
    </row>
    <row r="47" spans="2:24" ht="21.75" customHeight="1" x14ac:dyDescent="0.3">
      <c r="B47" s="75" t="s">
        <v>69</v>
      </c>
      <c r="C47" s="105" t="s">
        <v>70</v>
      </c>
      <c r="D47" s="77">
        <v>6.85</v>
      </c>
      <c r="E47" s="77">
        <v>1</v>
      </c>
      <c r="F47" s="78">
        <f t="shared" si="3"/>
        <v>7.85</v>
      </c>
      <c r="G47" s="106">
        <v>0.92149999999999999</v>
      </c>
      <c r="H47" s="102">
        <f t="shared" si="2"/>
        <v>0</v>
      </c>
      <c r="I47" s="103"/>
      <c r="J47" s="6"/>
      <c r="K47" s="6"/>
      <c r="L47" s="6"/>
      <c r="R47" s="6"/>
      <c r="S47" s="6"/>
      <c r="T47" s="6"/>
      <c r="U47" s="6"/>
    </row>
    <row r="48" spans="2:24" ht="21.75" customHeight="1" x14ac:dyDescent="0.3">
      <c r="B48" s="75" t="s">
        <v>71</v>
      </c>
      <c r="C48" s="105" t="s">
        <v>72</v>
      </c>
      <c r="D48" s="77">
        <v>6.85</v>
      </c>
      <c r="E48" s="77">
        <v>1</v>
      </c>
      <c r="F48" s="78">
        <f t="shared" si="3"/>
        <v>7.85</v>
      </c>
      <c r="G48" s="106">
        <v>0.92149999999999999</v>
      </c>
      <c r="H48" s="102">
        <f t="shared" si="2"/>
        <v>0</v>
      </c>
      <c r="I48" s="103"/>
      <c r="J48" s="6"/>
      <c r="K48" s="6"/>
      <c r="L48" s="6"/>
      <c r="R48" s="6"/>
      <c r="S48" s="6"/>
      <c r="T48" s="6"/>
      <c r="U48" s="6"/>
    </row>
    <row r="49" spans="2:24" ht="21.75" customHeight="1" x14ac:dyDescent="0.3">
      <c r="B49" s="75" t="s">
        <v>73</v>
      </c>
      <c r="C49" s="105" t="s">
        <v>74</v>
      </c>
      <c r="D49" s="77">
        <v>8.25</v>
      </c>
      <c r="E49" s="77">
        <v>1</v>
      </c>
      <c r="F49" s="79">
        <f t="shared" si="3"/>
        <v>9.25</v>
      </c>
      <c r="G49" s="106">
        <v>0.90749999999999997</v>
      </c>
      <c r="H49" s="102">
        <f t="shared" si="2"/>
        <v>0</v>
      </c>
      <c r="I49" s="103"/>
      <c r="J49" s="6" t="s">
        <v>98</v>
      </c>
      <c r="K49" s="6"/>
      <c r="L49" s="6"/>
      <c r="R49" s="6"/>
      <c r="S49" s="6"/>
      <c r="T49" s="6"/>
      <c r="U49" s="6"/>
    </row>
    <row r="50" spans="2:24" ht="21.75" customHeight="1" x14ac:dyDescent="0.3">
      <c r="B50" s="75" t="s">
        <v>75</v>
      </c>
      <c r="C50" s="105" t="s">
        <v>76</v>
      </c>
      <c r="D50" s="77">
        <v>6.2</v>
      </c>
      <c r="E50" s="77">
        <v>1</v>
      </c>
      <c r="F50" s="79">
        <f t="shared" si="3"/>
        <v>7.2</v>
      </c>
      <c r="G50" s="106">
        <v>0.92800000000000005</v>
      </c>
      <c r="H50" s="102">
        <f t="shared" si="2"/>
        <v>0</v>
      </c>
      <c r="I50" s="103"/>
      <c r="J50" s="6"/>
      <c r="K50" s="6"/>
      <c r="L50" s="6"/>
      <c r="R50" s="6"/>
      <c r="S50" s="6"/>
      <c r="T50" s="6"/>
      <c r="U50" s="6"/>
    </row>
    <row r="51" spans="2:24" ht="21.75" customHeight="1" x14ac:dyDescent="0.3">
      <c r="B51" s="75" t="s">
        <v>77</v>
      </c>
      <c r="C51" s="105" t="s">
        <v>78</v>
      </c>
      <c r="D51" s="77">
        <v>5.5</v>
      </c>
      <c r="E51" s="77">
        <v>1</v>
      </c>
      <c r="F51" s="78">
        <f t="shared" si="3"/>
        <v>6.5</v>
      </c>
      <c r="G51" s="106">
        <v>0.93500000000000005</v>
      </c>
      <c r="H51" s="102">
        <f t="shared" si="2"/>
        <v>0</v>
      </c>
      <c r="I51" s="103"/>
      <c r="J51" s="6"/>
      <c r="K51" s="6"/>
      <c r="L51" s="6"/>
      <c r="R51" s="6"/>
      <c r="S51" s="6"/>
      <c r="T51" s="6"/>
      <c r="U51" s="6"/>
    </row>
    <row r="52" spans="2:24" ht="21.75" customHeight="1" x14ac:dyDescent="0.3">
      <c r="B52" s="75" t="s">
        <v>79</v>
      </c>
      <c r="C52" s="105" t="s">
        <v>80</v>
      </c>
      <c r="D52" s="77">
        <v>4.9000000000000004</v>
      </c>
      <c r="E52" s="77">
        <v>1</v>
      </c>
      <c r="F52" s="78">
        <f t="shared" si="3"/>
        <v>5.9</v>
      </c>
      <c r="G52" s="106">
        <v>0.94099999999999995</v>
      </c>
      <c r="H52" s="102">
        <f t="shared" si="2"/>
        <v>0</v>
      </c>
      <c r="I52" s="103"/>
      <c r="J52" s="6"/>
      <c r="K52" s="6"/>
      <c r="L52" s="6"/>
      <c r="R52" s="6"/>
      <c r="S52" s="6"/>
      <c r="T52" s="6"/>
      <c r="U52" s="6"/>
      <c r="W52" s="47"/>
      <c r="X52" s="47"/>
    </row>
    <row r="53" spans="2:24" ht="21.75" customHeight="1" x14ac:dyDescent="0.3">
      <c r="B53" s="75" t="s">
        <v>81</v>
      </c>
      <c r="C53" s="105" t="s">
        <v>82</v>
      </c>
      <c r="D53" s="77">
        <v>4.5</v>
      </c>
      <c r="E53" s="81">
        <v>1</v>
      </c>
      <c r="F53" s="78">
        <f t="shared" si="3"/>
        <v>5.5</v>
      </c>
      <c r="G53" s="106">
        <v>0.94499999999999995</v>
      </c>
      <c r="H53" s="102">
        <f t="shared" si="2"/>
        <v>0</v>
      </c>
      <c r="I53" s="103"/>
      <c r="J53" s="6"/>
      <c r="K53" s="6"/>
      <c r="L53" s="6"/>
      <c r="R53" s="6"/>
      <c r="S53" s="6"/>
      <c r="T53" s="6"/>
      <c r="U53" s="6"/>
      <c r="W53" s="47"/>
      <c r="X53" s="47"/>
    </row>
    <row r="54" spans="2:24" ht="21.75" customHeight="1" thickBot="1" x14ac:dyDescent="0.35">
      <c r="B54" s="82" t="s">
        <v>83</v>
      </c>
      <c r="C54" s="108" t="s">
        <v>84</v>
      </c>
      <c r="D54" s="84">
        <v>6.7</v>
      </c>
      <c r="E54" s="85">
        <v>1</v>
      </c>
      <c r="F54" s="86">
        <f t="shared" si="3"/>
        <v>7.7</v>
      </c>
      <c r="G54" s="109">
        <v>0.92300000000000004</v>
      </c>
      <c r="H54" s="102">
        <f t="shared" si="2"/>
        <v>0</v>
      </c>
      <c r="I54" s="103"/>
      <c r="J54" s="6"/>
      <c r="K54" s="6"/>
      <c r="L54" s="6"/>
      <c r="R54" s="6"/>
      <c r="S54" s="6"/>
      <c r="T54" s="6"/>
      <c r="U54" s="6"/>
      <c r="W54" s="47"/>
      <c r="X54" s="47"/>
    </row>
    <row r="55" spans="2:24" x14ac:dyDescent="0.25">
      <c r="B55" s="110"/>
      <c r="C55" s="111"/>
      <c r="D55" s="111"/>
      <c r="E55" s="111"/>
      <c r="F55" s="111"/>
      <c r="G55" s="112"/>
      <c r="H55" s="111"/>
      <c r="I55" s="112"/>
      <c r="J55" s="6"/>
      <c r="K55" s="6"/>
      <c r="L55" s="6"/>
      <c r="R55" s="6"/>
      <c r="S55" s="6"/>
      <c r="T55" s="6"/>
      <c r="U55" s="6"/>
      <c r="W55" s="47"/>
      <c r="X55" s="47"/>
    </row>
    <row r="56" spans="2:24" ht="21" customHeight="1" thickBot="1" x14ac:dyDescent="0.3">
      <c r="B56" s="113"/>
      <c r="C56" s="112"/>
      <c r="D56" s="112"/>
      <c r="E56" s="112"/>
      <c r="F56" s="112"/>
      <c r="G56" s="112"/>
      <c r="H56" s="112"/>
      <c r="I56" s="112"/>
      <c r="J56" s="6"/>
      <c r="K56" s="6"/>
      <c r="L56" s="6"/>
      <c r="R56" s="6"/>
      <c r="S56" s="6"/>
      <c r="T56" s="6"/>
      <c r="U56" s="6"/>
      <c r="W56" s="47"/>
      <c r="X56" s="47"/>
    </row>
    <row r="57" spans="2:24" ht="41.25" customHeight="1" thickBot="1" x14ac:dyDescent="0.3">
      <c r="B57" s="365" t="s">
        <v>127</v>
      </c>
      <c r="C57" s="366"/>
      <c r="D57" s="366"/>
      <c r="E57" s="366"/>
      <c r="F57" s="366"/>
      <c r="G57" s="366"/>
      <c r="H57" s="367"/>
      <c r="X57" s="47"/>
    </row>
    <row r="58" spans="2:24" ht="40.5" customHeight="1" thickBot="1" x14ac:dyDescent="0.3">
      <c r="B58" s="362" t="s">
        <v>99</v>
      </c>
      <c r="C58" s="363"/>
      <c r="D58" s="363"/>
      <c r="E58" s="363"/>
      <c r="F58" s="363"/>
      <c r="G58" s="363"/>
      <c r="H58" s="364"/>
      <c r="I58" s="9"/>
      <c r="X58" s="107"/>
    </row>
    <row r="59" spans="2:24" ht="47" thickBot="1" x14ac:dyDescent="0.3">
      <c r="B59" s="65" t="s">
        <v>58</v>
      </c>
      <c r="C59" s="66" t="s">
        <v>59</v>
      </c>
      <c r="D59" s="67" t="s">
        <v>60</v>
      </c>
      <c r="E59" s="67" t="s">
        <v>95</v>
      </c>
      <c r="F59" s="67" t="s">
        <v>62</v>
      </c>
      <c r="G59" s="368" t="s">
        <v>63</v>
      </c>
      <c r="H59" s="369"/>
      <c r="I59" s="68"/>
      <c r="X59" s="107"/>
    </row>
    <row r="60" spans="2:24" ht="21.75" customHeight="1" x14ac:dyDescent="0.3">
      <c r="B60" s="69" t="s">
        <v>100</v>
      </c>
      <c r="C60" s="115" t="s">
        <v>101</v>
      </c>
      <c r="D60" s="71">
        <v>6</v>
      </c>
      <c r="E60" s="71">
        <v>1</v>
      </c>
      <c r="F60" s="71">
        <f>D60+E60</f>
        <v>7</v>
      </c>
      <c r="G60" s="354">
        <f>IF((ABS(($K$103-$K$102)*F60/100))&gt;0.1, ($K$103-$K$102)*F60/100, 0)</f>
        <v>-2.52</v>
      </c>
      <c r="H60" s="355" t="e">
        <f>IF((ABS((#REF!-#REF!)*E60/100))&gt;0.1, (#REF!-#REF!)*E60/100, 0)</f>
        <v>#REF!</v>
      </c>
      <c r="I60" s="74"/>
      <c r="X60" s="107"/>
    </row>
    <row r="61" spans="2:24" ht="21.75" customHeight="1" x14ac:dyDescent="0.3">
      <c r="B61" s="75" t="s">
        <v>102</v>
      </c>
      <c r="C61" s="116" t="s">
        <v>103</v>
      </c>
      <c r="D61" s="77">
        <v>6</v>
      </c>
      <c r="E61" s="77">
        <v>1</v>
      </c>
      <c r="F61" s="77">
        <f>D61+E61</f>
        <v>7</v>
      </c>
      <c r="G61" s="356">
        <f>IF((ABS(($K$103-$K$102)*F61/100))&gt;0.1, ($K$103-$K$102)*F61/100, 0)</f>
        <v>-2.52</v>
      </c>
      <c r="H61" s="357" t="e">
        <f>IF((ABS((#REF!-#REF!)*E61/100))&gt;0.1, (#REF!-#REF!)*E61/100, 0)</f>
        <v>#REF!</v>
      </c>
      <c r="I61" s="74"/>
    </row>
    <row r="62" spans="2:24" ht="21" customHeight="1" thickBot="1" x14ac:dyDescent="0.35">
      <c r="B62" s="82" t="s">
        <v>104</v>
      </c>
      <c r="C62" s="117" t="s">
        <v>105</v>
      </c>
      <c r="D62" s="84">
        <v>6</v>
      </c>
      <c r="E62" s="84">
        <v>1</v>
      </c>
      <c r="F62" s="84">
        <f>D62+E62</f>
        <v>7</v>
      </c>
      <c r="G62" s="358">
        <f>IF((ABS(($K$103-$K$102)*F62/100))&gt;0.1, ($K$103-$K$102)*F62/100, 0)</f>
        <v>-2.52</v>
      </c>
      <c r="H62" s="359" t="e">
        <f>IF((ABS((#REF!-#REF!)*E62/100))&gt;0.1, (#REF!-#REF!)*E62/100, 0)</f>
        <v>#REF!</v>
      </c>
      <c r="I62" s="74"/>
    </row>
    <row r="63" spans="2:24" ht="61.5" customHeight="1" thickBot="1" x14ac:dyDescent="0.3">
      <c r="X63" s="118"/>
    </row>
    <row r="64" spans="2:24" ht="43.5" customHeight="1" thickBot="1" x14ac:dyDescent="0.3">
      <c r="B64" s="350" t="s">
        <v>106</v>
      </c>
      <c r="C64" s="351"/>
      <c r="D64" s="351"/>
      <c r="E64" s="351"/>
      <c r="F64" s="351"/>
      <c r="G64" s="351"/>
      <c r="H64" s="352"/>
    </row>
    <row r="65" spans="2:9" ht="15" customHeight="1" x14ac:dyDescent="0.25">
      <c r="B65" s="348"/>
      <c r="C65" s="348"/>
      <c r="D65" s="348"/>
      <c r="E65" s="348"/>
      <c r="F65" s="348"/>
      <c r="G65" s="348"/>
      <c r="H65" s="348"/>
    </row>
    <row r="66" spans="2:9" ht="21.75" customHeight="1" x14ac:dyDescent="0.25">
      <c r="B66" s="353" t="s">
        <v>107</v>
      </c>
      <c r="C66" s="353"/>
      <c r="D66" s="353"/>
      <c r="E66" s="353"/>
      <c r="F66" s="353"/>
      <c r="G66" s="353"/>
      <c r="H66" s="353"/>
    </row>
    <row r="67" spans="2:9" ht="14.25" customHeight="1" thickBot="1" x14ac:dyDescent="0.3">
      <c r="B67" s="348"/>
      <c r="C67" s="348"/>
      <c r="D67" s="348"/>
      <c r="E67" s="348"/>
      <c r="F67" s="348"/>
      <c r="G67" s="348"/>
      <c r="H67" s="348"/>
    </row>
    <row r="68" spans="2:9" ht="46.5" customHeight="1" x14ac:dyDescent="0.25">
      <c r="B68" s="341" t="s">
        <v>108</v>
      </c>
      <c r="C68" s="343" t="s">
        <v>109</v>
      </c>
      <c r="D68" s="345" t="s">
        <v>110</v>
      </c>
      <c r="E68" s="343" t="s">
        <v>111</v>
      </c>
      <c r="F68" s="343"/>
      <c r="G68" s="343" t="s">
        <v>112</v>
      </c>
      <c r="H68" s="327"/>
    </row>
    <row r="69" spans="2:9" ht="46.5" customHeight="1" thickBot="1" x14ac:dyDescent="0.3">
      <c r="B69" s="342"/>
      <c r="C69" s="344"/>
      <c r="D69" s="346"/>
      <c r="E69" s="344"/>
      <c r="F69" s="344"/>
      <c r="G69" s="344"/>
      <c r="H69" s="347"/>
    </row>
    <row r="70" spans="2:9" ht="18.75" customHeight="1" x14ac:dyDescent="0.25">
      <c r="B70" s="348"/>
      <c r="C70" s="348"/>
      <c r="D70" s="348"/>
      <c r="E70" s="348"/>
      <c r="F70" s="348"/>
      <c r="G70" s="348"/>
      <c r="H70" s="348"/>
    </row>
    <row r="71" spans="2:9" ht="21.75" customHeight="1" x14ac:dyDescent="0.25">
      <c r="B71" s="353" t="s">
        <v>113</v>
      </c>
      <c r="C71" s="353"/>
      <c r="D71" s="353"/>
      <c r="E71" s="353"/>
      <c r="F71" s="353"/>
      <c r="G71" s="353"/>
      <c r="H71" s="353"/>
    </row>
    <row r="72" spans="2:9" ht="15.75" customHeight="1" x14ac:dyDescent="0.25">
      <c r="B72" s="348"/>
      <c r="C72" s="348"/>
      <c r="D72" s="348"/>
      <c r="E72" s="348"/>
      <c r="F72" s="348"/>
      <c r="G72" s="348"/>
      <c r="H72" s="348"/>
    </row>
    <row r="73" spans="2:9" ht="33" customHeight="1" x14ac:dyDescent="0.25">
      <c r="B73" s="323" t="s">
        <v>114</v>
      </c>
      <c r="C73" s="323"/>
      <c r="D73" s="323"/>
      <c r="E73" s="323"/>
      <c r="F73" s="323"/>
      <c r="G73" s="323"/>
      <c r="H73" s="323"/>
    </row>
    <row r="74" spans="2:9" s="119" customFormat="1" ht="33" customHeight="1" x14ac:dyDescent="0.35">
      <c r="B74" s="324" t="s">
        <v>115</v>
      </c>
      <c r="C74" s="324"/>
      <c r="E74" s="120"/>
      <c r="F74" s="120"/>
      <c r="G74" s="120"/>
      <c r="H74" s="120"/>
      <c r="I74" s="121"/>
    </row>
    <row r="75" spans="2:9" s="119" customFormat="1" ht="33" customHeight="1" x14ac:dyDescent="0.35">
      <c r="C75" s="128" t="str">
        <f>CONCATENATE(" $45.000"," + ($",G20,") =")</f>
        <v xml:space="preserve"> $45.000 + ($-1.35) =</v>
      </c>
      <c r="D75" s="123">
        <f>(45+G20)</f>
        <v>43.65</v>
      </c>
      <c r="E75" s="36"/>
      <c r="F75" s="36"/>
      <c r="G75" s="36"/>
      <c r="H75" s="36"/>
      <c r="I75" s="121"/>
    </row>
    <row r="76" spans="2:9" s="119" customFormat="1" ht="33" customHeight="1" x14ac:dyDescent="0.35">
      <c r="B76" s="324" t="s">
        <v>116</v>
      </c>
      <c r="C76" s="324"/>
      <c r="D76" s="124"/>
      <c r="E76" s="36"/>
      <c r="F76" s="36"/>
      <c r="G76" s="36"/>
      <c r="H76" s="36"/>
      <c r="I76" s="121"/>
    </row>
    <row r="77" spans="2:9" s="119" customFormat="1" ht="33" customHeight="1" x14ac:dyDescent="0.35">
      <c r="C77" s="397">
        <f>IF((ABS((($K$103-$K$102)/235)*B77/100))&gt;0.015, ((($K$103-$K$102)/235)*B77/100), 0)</f>
        <v>0</v>
      </c>
      <c r="D77" s="397" t="e">
        <f>IF((ABS((#REF!-#REF!)*A77/100))&gt;0.1, (#REF!-#REF!)*A77/100, 0)</f>
        <v>#REF!</v>
      </c>
      <c r="E77" s="36"/>
      <c r="F77" s="36"/>
      <c r="G77" s="36"/>
      <c r="H77" s="36"/>
      <c r="I77" s="121"/>
    </row>
    <row r="78" spans="2:9" s="119" customFormat="1" ht="33" customHeight="1" x14ac:dyDescent="0.35">
      <c r="C78" s="349" t="str">
        <f>CONCATENATE("$",C77," x 96.25% (Difference of 100% Material Minus Total % Asphalt + Fuel Allowance) =")</f>
        <v>$0 x 96.25% (Difference of 100% Material Minus Total % Asphalt + Fuel Allowance) =</v>
      </c>
      <c r="D78" s="349"/>
      <c r="E78" s="349"/>
      <c r="F78" s="349"/>
      <c r="G78" s="349"/>
      <c r="H78" s="123">
        <f>C77*96.25/100</f>
        <v>0</v>
      </c>
      <c r="I78" s="121"/>
    </row>
    <row r="79" spans="2:9" s="119" customFormat="1" ht="33" customHeight="1" x14ac:dyDescent="0.35">
      <c r="B79" s="324" t="s">
        <v>117</v>
      </c>
      <c r="C79" s="324"/>
      <c r="D79" s="324"/>
      <c r="E79" s="324"/>
      <c r="F79" s="324"/>
      <c r="G79" s="36"/>
      <c r="H79" s="36"/>
      <c r="I79" s="121"/>
    </row>
    <row r="80" spans="2:9" s="119" customFormat="1" ht="33" customHeight="1" x14ac:dyDescent="0.35">
      <c r="C80" s="140" t="str">
        <f>CONCATENATE("$",D75," + $",H78, "  =")</f>
        <v>$43.65 + $0  =</v>
      </c>
      <c r="D80" s="125">
        <f>D75+H78</f>
        <v>43.65</v>
      </c>
      <c r="E80" s="36"/>
      <c r="F80" s="36"/>
      <c r="G80" s="36"/>
      <c r="H80" s="36"/>
      <c r="I80" s="121"/>
    </row>
    <row r="81" spans="2:24" ht="29.25" customHeight="1" thickBot="1" x14ac:dyDescent="0.3"/>
    <row r="82" spans="2:24" ht="43.5" customHeight="1" thickBot="1" x14ac:dyDescent="0.3">
      <c r="B82" s="350" t="s">
        <v>118</v>
      </c>
      <c r="C82" s="351"/>
      <c r="D82" s="351"/>
      <c r="E82" s="351"/>
      <c r="F82" s="351"/>
      <c r="G82" s="351"/>
      <c r="H82" s="352"/>
    </row>
    <row r="83" spans="2:24" ht="21.75" customHeight="1" x14ac:dyDescent="0.25">
      <c r="B83" s="348"/>
      <c r="C83" s="348"/>
      <c r="D83" s="348"/>
      <c r="E83" s="348"/>
      <c r="F83" s="348"/>
      <c r="G83" s="348"/>
      <c r="H83" s="348"/>
    </row>
    <row r="84" spans="2:24" ht="21.75" customHeight="1" x14ac:dyDescent="0.25">
      <c r="B84" s="353" t="s">
        <v>119</v>
      </c>
      <c r="C84" s="353"/>
      <c r="D84" s="353"/>
      <c r="E84" s="353"/>
      <c r="F84" s="353"/>
      <c r="G84" s="353"/>
      <c r="H84" s="353"/>
    </row>
    <row r="85" spans="2:24" ht="14.25" customHeight="1" thickBot="1" x14ac:dyDescent="0.3">
      <c r="B85" s="348"/>
      <c r="C85" s="348"/>
      <c r="D85" s="348"/>
      <c r="E85" s="348"/>
      <c r="F85" s="348"/>
      <c r="G85" s="348"/>
      <c r="H85" s="348"/>
    </row>
    <row r="86" spans="2:24" ht="46.5" customHeight="1" x14ac:dyDescent="0.25">
      <c r="B86" s="341" t="s">
        <v>108</v>
      </c>
      <c r="C86" s="343" t="s">
        <v>109</v>
      </c>
      <c r="D86" s="345" t="s">
        <v>110</v>
      </c>
      <c r="E86" s="343" t="s">
        <v>111</v>
      </c>
      <c r="F86" s="343"/>
      <c r="G86" s="343" t="s">
        <v>112</v>
      </c>
      <c r="H86" s="327"/>
    </row>
    <row r="87" spans="2:24" ht="46.5" customHeight="1" thickBot="1" x14ac:dyDescent="0.3">
      <c r="B87" s="342"/>
      <c r="C87" s="344"/>
      <c r="D87" s="346"/>
      <c r="E87" s="344"/>
      <c r="F87" s="344"/>
      <c r="G87" s="344"/>
      <c r="H87" s="347"/>
    </row>
    <row r="88" spans="2:24" ht="18.75" customHeight="1" x14ac:dyDescent="0.25">
      <c r="B88" s="348"/>
      <c r="C88" s="348"/>
      <c r="D88" s="348"/>
      <c r="E88" s="348"/>
      <c r="F88" s="348"/>
      <c r="G88" s="348"/>
      <c r="H88" s="348"/>
    </row>
    <row r="89" spans="2:24" ht="33" customHeight="1" x14ac:dyDescent="0.25">
      <c r="B89" s="323" t="s">
        <v>120</v>
      </c>
      <c r="C89" s="323"/>
      <c r="D89" s="323"/>
      <c r="E89" s="323"/>
      <c r="F89" s="323"/>
      <c r="G89" s="323"/>
      <c r="H89" s="323"/>
    </row>
    <row r="90" spans="2:24" s="119" customFormat="1" ht="33" customHeight="1" x14ac:dyDescent="0.35">
      <c r="B90" s="324" t="s">
        <v>115</v>
      </c>
      <c r="C90" s="324"/>
      <c r="E90" s="120"/>
      <c r="F90" s="120"/>
      <c r="G90" s="120"/>
      <c r="H90" s="120"/>
      <c r="I90" s="121"/>
    </row>
    <row r="91" spans="2:24" s="119" customFormat="1" ht="33" customHeight="1" x14ac:dyDescent="0.35">
      <c r="C91" s="128" t="str">
        <f>CONCATENATE(" $45.000"," + ($",G60,") =")</f>
        <v xml:space="preserve"> $45.000 + ($-2.52) =</v>
      </c>
      <c r="D91" s="123">
        <f>(45+G60)</f>
        <v>42.48</v>
      </c>
      <c r="E91" s="36"/>
      <c r="F91" s="36"/>
      <c r="G91" s="36"/>
      <c r="H91" s="36"/>
      <c r="I91" s="121"/>
    </row>
    <row r="92" spans="2:24" s="119" customFormat="1" ht="40.5" customHeight="1" x14ac:dyDescent="0.4">
      <c r="B92" s="325" t="s">
        <v>121</v>
      </c>
      <c r="C92" s="325"/>
      <c r="D92" s="126">
        <f>D91</f>
        <v>42.48</v>
      </c>
      <c r="E92" s="36"/>
      <c r="F92" s="36"/>
      <c r="G92" s="36"/>
      <c r="H92" s="36"/>
      <c r="I92" s="121"/>
    </row>
    <row r="93" spans="2:24" s="119" customFormat="1" ht="33" customHeight="1" thickBot="1" x14ac:dyDescent="0.4">
      <c r="D93" s="123"/>
      <c r="E93" s="36"/>
      <c r="F93" s="36"/>
      <c r="G93" s="36"/>
      <c r="H93" s="36"/>
    </row>
    <row r="94" spans="2:24" ht="15.5" x14ac:dyDescent="0.35">
      <c r="M94" s="326" t="s">
        <v>6</v>
      </c>
      <c r="N94" s="343"/>
      <c r="O94" s="343"/>
      <c r="P94" s="327"/>
      <c r="R94" s="332" t="s">
        <v>7</v>
      </c>
      <c r="S94" s="333"/>
      <c r="T94" s="333"/>
      <c r="U94" s="334"/>
      <c r="X94" s="119"/>
    </row>
    <row r="95" spans="2:24" ht="13" thickBot="1" x14ac:dyDescent="0.3">
      <c r="M95" s="328"/>
      <c r="N95" s="395"/>
      <c r="O95" s="395"/>
      <c r="P95" s="329"/>
      <c r="R95" s="335"/>
      <c r="S95" s="336"/>
      <c r="T95" s="336"/>
      <c r="U95" s="337"/>
    </row>
    <row r="96" spans="2:24" ht="36.75" customHeight="1" thickBot="1" x14ac:dyDescent="0.3">
      <c r="M96" s="330"/>
      <c r="N96" s="396"/>
      <c r="O96" s="396"/>
      <c r="P96" s="331"/>
      <c r="R96" s="338" t="s">
        <v>11</v>
      </c>
      <c r="S96" s="339"/>
      <c r="T96" s="339"/>
      <c r="U96" s="340"/>
      <c r="W96" s="15" t="s">
        <v>12</v>
      </c>
    </row>
    <row r="97" spans="10:23" ht="56.25" customHeight="1" thickBot="1" x14ac:dyDescent="0.3">
      <c r="J97" s="316" t="s">
        <v>10</v>
      </c>
      <c r="K97" s="317"/>
      <c r="L97" s="18"/>
      <c r="M97" s="19" t="s">
        <v>11</v>
      </c>
      <c r="N97" s="20">
        <v>2019</v>
      </c>
      <c r="O97" s="21">
        <v>2020</v>
      </c>
      <c r="P97" s="22">
        <v>2021</v>
      </c>
      <c r="R97" s="23" t="s">
        <v>14</v>
      </c>
      <c r="S97" s="24" t="s">
        <v>15</v>
      </c>
      <c r="T97" s="24" t="s">
        <v>16</v>
      </c>
      <c r="U97" s="24" t="s">
        <v>17</v>
      </c>
      <c r="W97" s="25" t="s">
        <v>18</v>
      </c>
    </row>
    <row r="98" spans="10:23" ht="18" customHeight="1" thickBot="1" x14ac:dyDescent="0.3">
      <c r="J98" s="16" t="s">
        <v>13</v>
      </c>
      <c r="K98" s="17">
        <v>2019</v>
      </c>
      <c r="M98" s="26" t="s">
        <v>21</v>
      </c>
      <c r="N98" s="20" t="s">
        <v>22</v>
      </c>
      <c r="O98" s="21" t="s">
        <v>22</v>
      </c>
      <c r="P98" s="22" t="s">
        <v>22</v>
      </c>
      <c r="R98" s="310">
        <v>43586</v>
      </c>
      <c r="S98" s="313"/>
      <c r="T98" s="127">
        <v>43647</v>
      </c>
      <c r="U98" s="318">
        <v>43344</v>
      </c>
      <c r="W98" s="27" t="s">
        <v>23</v>
      </c>
    </row>
    <row r="99" spans="10:23" ht="18" customHeight="1" thickBot="1" x14ac:dyDescent="0.3">
      <c r="J99" s="16" t="s">
        <v>19</v>
      </c>
      <c r="K99" s="17" t="s">
        <v>38</v>
      </c>
      <c r="M99" s="26" t="s">
        <v>25</v>
      </c>
      <c r="N99" s="31">
        <v>525</v>
      </c>
      <c r="O99" s="32"/>
      <c r="P99" s="33"/>
      <c r="R99" s="311"/>
      <c r="S99" s="314"/>
      <c r="T99" s="34">
        <v>43678</v>
      </c>
      <c r="U99" s="319"/>
      <c r="W99" s="27" t="s">
        <v>26</v>
      </c>
    </row>
    <row r="100" spans="10:23" ht="18" customHeight="1" thickBot="1" x14ac:dyDescent="0.3">
      <c r="J100" s="29"/>
      <c r="K100" s="30"/>
      <c r="M100" s="26" t="s">
        <v>28</v>
      </c>
      <c r="N100" s="31">
        <v>514</v>
      </c>
      <c r="O100" s="32"/>
      <c r="P100" s="33"/>
      <c r="R100" s="312"/>
      <c r="S100" s="315"/>
      <c r="T100" s="34">
        <v>43709</v>
      </c>
      <c r="U100" s="319"/>
      <c r="W100" s="27" t="s">
        <v>29</v>
      </c>
    </row>
    <row r="101" spans="10:23" ht="18" customHeight="1" thickBot="1" x14ac:dyDescent="0.3">
      <c r="J101" s="321" t="s">
        <v>0</v>
      </c>
      <c r="K101" s="322"/>
      <c r="M101" s="26" t="s">
        <v>31</v>
      </c>
      <c r="N101" s="32">
        <v>518</v>
      </c>
      <c r="O101" s="31"/>
      <c r="P101" s="33"/>
      <c r="R101" s="310">
        <v>43678</v>
      </c>
      <c r="S101" s="313"/>
      <c r="T101" s="127">
        <v>43739</v>
      </c>
      <c r="U101" s="319"/>
      <c r="W101" s="40" t="s">
        <v>32</v>
      </c>
    </row>
    <row r="102" spans="10:23" ht="18" customHeight="1" thickBot="1" x14ac:dyDescent="0.3">
      <c r="J102" s="16" t="s">
        <v>30</v>
      </c>
      <c r="K102" s="39">
        <v>593</v>
      </c>
      <c r="M102" s="26" t="s">
        <v>35</v>
      </c>
      <c r="N102" s="32">
        <v>537</v>
      </c>
      <c r="O102" s="31"/>
      <c r="P102" s="33"/>
      <c r="R102" s="311"/>
      <c r="S102" s="314"/>
      <c r="T102" s="34">
        <v>43770</v>
      </c>
      <c r="U102" s="319"/>
    </row>
    <row r="103" spans="10:23" ht="18" customHeight="1" thickBot="1" x14ac:dyDescent="0.3">
      <c r="J103" s="41" t="s">
        <v>34</v>
      </c>
      <c r="K103" s="42">
        <v>557</v>
      </c>
      <c r="M103" s="26" t="s">
        <v>38</v>
      </c>
      <c r="N103" s="32">
        <v>557</v>
      </c>
      <c r="O103" s="31"/>
      <c r="P103" s="33"/>
      <c r="R103" s="312"/>
      <c r="S103" s="315"/>
      <c r="T103" s="34">
        <v>43800</v>
      </c>
      <c r="U103" s="319"/>
    </row>
    <row r="104" spans="10:23" ht="18" customHeight="1" thickBot="1" x14ac:dyDescent="0.3">
      <c r="J104" s="29"/>
      <c r="K104" s="30"/>
      <c r="M104" s="26" t="s">
        <v>20</v>
      </c>
      <c r="N104" s="32"/>
      <c r="O104" s="31"/>
      <c r="P104" s="33"/>
      <c r="R104" s="310">
        <v>43770</v>
      </c>
      <c r="S104" s="313"/>
      <c r="T104" s="127">
        <v>43831</v>
      </c>
      <c r="U104" s="319"/>
      <c r="W104" s="47"/>
    </row>
    <row r="105" spans="10:23" ht="18" customHeight="1" thickBot="1" x14ac:dyDescent="0.3">
      <c r="J105" s="321" t="s">
        <v>40</v>
      </c>
      <c r="K105" s="322"/>
      <c r="M105" s="26" t="s">
        <v>43</v>
      </c>
      <c r="N105" s="32"/>
      <c r="O105" s="31"/>
      <c r="P105" s="50"/>
      <c r="R105" s="311"/>
      <c r="S105" s="314"/>
      <c r="T105" s="34">
        <v>43862</v>
      </c>
      <c r="U105" s="319"/>
      <c r="W105" s="47"/>
    </row>
    <row r="106" spans="10:23" ht="18" customHeight="1" thickBot="1" x14ac:dyDescent="0.3">
      <c r="J106" s="48" t="s">
        <v>41</v>
      </c>
      <c r="K106" s="49">
        <v>43586</v>
      </c>
      <c r="M106" s="26" t="s">
        <v>46</v>
      </c>
      <c r="N106" s="32"/>
      <c r="O106" s="31"/>
      <c r="P106" s="50"/>
      <c r="R106" s="312"/>
      <c r="S106" s="315"/>
      <c r="T106" s="34">
        <v>43891</v>
      </c>
      <c r="U106" s="319"/>
      <c r="W106" s="47"/>
    </row>
    <row r="107" spans="10:23" ht="18" customHeight="1" thickBot="1" x14ac:dyDescent="0.3">
      <c r="J107" s="51" t="s">
        <v>45</v>
      </c>
      <c r="K107" s="52">
        <v>302.39999999999998</v>
      </c>
      <c r="M107" s="26" t="s">
        <v>49</v>
      </c>
      <c r="N107" s="32"/>
      <c r="O107" s="31"/>
      <c r="P107" s="50"/>
      <c r="R107" s="310">
        <v>43862</v>
      </c>
      <c r="S107" s="313"/>
      <c r="T107" s="127">
        <v>43922</v>
      </c>
      <c r="U107" s="319"/>
      <c r="W107" s="47"/>
    </row>
    <row r="108" spans="10:23" ht="18" customHeight="1" thickBot="1" x14ac:dyDescent="0.3">
      <c r="J108" s="53" t="s">
        <v>48</v>
      </c>
      <c r="K108" s="54" t="s">
        <v>125</v>
      </c>
      <c r="M108" s="26" t="s">
        <v>52</v>
      </c>
      <c r="N108" s="32"/>
      <c r="O108" s="31"/>
      <c r="P108" s="50"/>
      <c r="R108" s="311"/>
      <c r="S108" s="314"/>
      <c r="T108" s="34">
        <v>43952</v>
      </c>
      <c r="U108" s="319"/>
      <c r="W108" s="47"/>
    </row>
    <row r="109" spans="10:23" ht="18" customHeight="1" thickBot="1" x14ac:dyDescent="0.3">
      <c r="J109" s="53" t="s">
        <v>51</v>
      </c>
      <c r="K109" s="56">
        <v>302.39999999999998</v>
      </c>
      <c r="M109" s="26" t="s">
        <v>55</v>
      </c>
      <c r="N109" s="32"/>
      <c r="O109" s="31"/>
      <c r="P109" s="50"/>
      <c r="R109" s="312"/>
      <c r="S109" s="315"/>
      <c r="T109" s="34">
        <v>43983</v>
      </c>
      <c r="U109" s="319"/>
      <c r="W109" s="47"/>
    </row>
    <row r="110" spans="10:23" ht="18" customHeight="1" thickBot="1" x14ac:dyDescent="0.3">
      <c r="J110" s="58" t="s">
        <v>54</v>
      </c>
      <c r="K110" s="59" t="s">
        <v>42</v>
      </c>
      <c r="L110" s="6"/>
      <c r="M110" s="61" t="s">
        <v>56</v>
      </c>
      <c r="N110" s="62"/>
      <c r="O110" s="63"/>
      <c r="P110" s="64"/>
      <c r="R110" s="310">
        <v>43952</v>
      </c>
      <c r="S110" s="313"/>
      <c r="T110" s="127">
        <v>44013</v>
      </c>
      <c r="U110" s="319"/>
      <c r="W110" s="47"/>
    </row>
    <row r="111" spans="10:23" ht="18" customHeight="1" thickBot="1" x14ac:dyDescent="0.3">
      <c r="K111" s="6"/>
      <c r="L111" s="6"/>
      <c r="R111" s="311"/>
      <c r="S111" s="314"/>
      <c r="T111" s="34">
        <v>44044</v>
      </c>
      <c r="U111" s="319"/>
      <c r="W111" s="47"/>
    </row>
    <row r="112" spans="10:23" ht="18" customHeight="1" thickBot="1" x14ac:dyDescent="0.3">
      <c r="J112" s="6"/>
      <c r="K112" s="6"/>
      <c r="L112" s="6"/>
      <c r="R112" s="312"/>
      <c r="S112" s="315"/>
      <c r="T112" s="34">
        <v>44075</v>
      </c>
      <c r="U112" s="319"/>
      <c r="W112" s="47"/>
    </row>
    <row r="113" spans="10:23" ht="18" customHeight="1" thickBot="1" x14ac:dyDescent="0.3">
      <c r="J113" s="6"/>
      <c r="K113" s="6"/>
      <c r="L113" s="6"/>
      <c r="R113" s="310">
        <v>44044</v>
      </c>
      <c r="S113" s="313"/>
      <c r="T113" s="127">
        <v>44105</v>
      </c>
      <c r="U113" s="319"/>
      <c r="W113" s="47"/>
    </row>
    <row r="114" spans="10:23" ht="18" customHeight="1" thickBot="1" x14ac:dyDescent="0.3">
      <c r="J114" s="6"/>
      <c r="K114" s="6"/>
      <c r="L114" s="6"/>
      <c r="R114" s="311"/>
      <c r="S114" s="314"/>
      <c r="T114" s="34">
        <v>44136</v>
      </c>
      <c r="U114" s="319"/>
    </row>
    <row r="115" spans="10:23" ht="18" customHeight="1" thickBot="1" x14ac:dyDescent="0.3">
      <c r="J115" s="6"/>
      <c r="K115" s="6"/>
      <c r="L115" s="6"/>
      <c r="R115" s="312"/>
      <c r="S115" s="315"/>
      <c r="T115" s="34">
        <v>44166</v>
      </c>
      <c r="U115" s="319"/>
    </row>
    <row r="116" spans="10:23" ht="18" customHeight="1" thickBot="1" x14ac:dyDescent="0.3">
      <c r="J116" s="6"/>
      <c r="K116" s="6"/>
      <c r="L116" s="6"/>
      <c r="R116" s="310">
        <v>44136</v>
      </c>
      <c r="S116" s="313"/>
      <c r="T116" s="127">
        <v>44197</v>
      </c>
      <c r="U116" s="319"/>
    </row>
    <row r="117" spans="10:23" ht="18" customHeight="1" thickBot="1" x14ac:dyDescent="0.3">
      <c r="J117" s="6"/>
      <c r="K117" s="6"/>
      <c r="L117" s="6"/>
      <c r="R117" s="311"/>
      <c r="S117" s="314"/>
      <c r="T117" s="34">
        <v>44228</v>
      </c>
      <c r="U117" s="319"/>
    </row>
    <row r="118" spans="10:23" ht="18" customHeight="1" thickBot="1" x14ac:dyDescent="0.3">
      <c r="J118" s="6"/>
      <c r="K118" s="6"/>
      <c r="L118" s="6"/>
      <c r="R118" s="312"/>
      <c r="S118" s="315"/>
      <c r="T118" s="34">
        <v>44256</v>
      </c>
      <c r="U118" s="320"/>
    </row>
    <row r="119" spans="10:23" ht="18" customHeight="1" x14ac:dyDescent="0.25">
      <c r="J119" s="6"/>
      <c r="K119" s="6"/>
      <c r="L119" s="6"/>
      <c r="R119" s="6" t="s">
        <v>42</v>
      </c>
      <c r="S119" s="80">
        <v>302.39999999999998</v>
      </c>
      <c r="T119" s="6" t="s">
        <v>42</v>
      </c>
      <c r="U119" s="6"/>
    </row>
    <row r="120" spans="10:23" x14ac:dyDescent="0.25">
      <c r="J120" s="6"/>
      <c r="K120" s="6"/>
    </row>
  </sheetData>
  <sheetProtection password="C15A" sheet="1" objects="1" scenarios="1"/>
  <mergeCells count="99">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42:H42"/>
    <mergeCell ref="B57:H57"/>
    <mergeCell ref="B58:H58"/>
    <mergeCell ref="G59:H59"/>
    <mergeCell ref="G60:H60"/>
    <mergeCell ref="G61:H61"/>
    <mergeCell ref="G62:H62"/>
    <mergeCell ref="B64:H64"/>
    <mergeCell ref="B66:H66"/>
    <mergeCell ref="B67:H67"/>
    <mergeCell ref="B68:B69"/>
    <mergeCell ref="C68:C69"/>
    <mergeCell ref="D68:D69"/>
    <mergeCell ref="E68:F69"/>
    <mergeCell ref="G68:H69"/>
    <mergeCell ref="J97:K97"/>
    <mergeCell ref="R98:R100"/>
    <mergeCell ref="B84:H84"/>
    <mergeCell ref="B70:H70"/>
    <mergeCell ref="B71:H71"/>
    <mergeCell ref="B72:H72"/>
    <mergeCell ref="B73:H73"/>
    <mergeCell ref="B74:C74"/>
    <mergeCell ref="B76:C76"/>
    <mergeCell ref="C77:D77"/>
    <mergeCell ref="C78:G78"/>
    <mergeCell ref="B79:F79"/>
    <mergeCell ref="B82:H82"/>
    <mergeCell ref="B83:H83"/>
    <mergeCell ref="R94:U95"/>
    <mergeCell ref="R96:U96"/>
    <mergeCell ref="B85:H85"/>
    <mergeCell ref="B86:B87"/>
    <mergeCell ref="C86:C87"/>
    <mergeCell ref="D86:D87"/>
    <mergeCell ref="E86:F87"/>
    <mergeCell ref="G86:H87"/>
    <mergeCell ref="B88:H88"/>
    <mergeCell ref="B89:H89"/>
    <mergeCell ref="B90:C90"/>
    <mergeCell ref="B92:C92"/>
    <mergeCell ref="M94:P96"/>
    <mergeCell ref="S98:S100"/>
    <mergeCell ref="U98:U118"/>
    <mergeCell ref="J101:K101"/>
    <mergeCell ref="R101:R103"/>
    <mergeCell ref="S101:S103"/>
    <mergeCell ref="R104:R106"/>
    <mergeCell ref="S104:S106"/>
    <mergeCell ref="J105:K105"/>
    <mergeCell ref="R116:R118"/>
    <mergeCell ref="S116:S118"/>
    <mergeCell ref="R107:R109"/>
    <mergeCell ref="S107:S109"/>
    <mergeCell ref="R110:R112"/>
    <mergeCell ref="S110:S112"/>
    <mergeCell ref="R113:R115"/>
    <mergeCell ref="S113:S115"/>
  </mergeCells>
  <dataValidations count="6">
    <dataValidation type="list" allowBlank="1" showInputMessage="1" showErrorMessage="1" sqref="K103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471 JG65470 TC65470 ACY65470 AMU65470 AWQ65470 BGM65470 BQI65470 CAE65470 CKA65470 CTW65470 DDS65470 DNO65470 DXK65470 EHG65470 ERC65470 FAY65470 FKU65470 FUQ65470 GEM65470 GOI65470 GYE65470 HIA65470 HRW65470 IBS65470 ILO65470 IVK65470 JFG65470 JPC65470 JYY65470 KIU65470 KSQ65470 LCM65470 LMI65470 LWE65470 MGA65470 MPW65470 MZS65470 NJO65470 NTK65470 ODG65470 ONC65470 OWY65470 PGU65470 PQQ65470 QAM65470 QKI65470 QUE65470 REA65470 RNW65470 RXS65470 SHO65470 SRK65470 TBG65470 TLC65470 TUY65470 UEU65470 UOQ65470 UYM65470 VII65470 VSE65470 WCA65470 WLW65470 WVS65470 K131007 JG131006 TC131006 ACY131006 AMU131006 AWQ131006 BGM131006 BQI131006 CAE131006 CKA131006 CTW131006 DDS131006 DNO131006 DXK131006 EHG131006 ERC131006 FAY131006 FKU131006 FUQ131006 GEM131006 GOI131006 GYE131006 HIA131006 HRW131006 IBS131006 ILO131006 IVK131006 JFG131006 JPC131006 JYY131006 KIU131006 KSQ131006 LCM131006 LMI131006 LWE131006 MGA131006 MPW131006 MZS131006 NJO131006 NTK131006 ODG131006 ONC131006 OWY131006 PGU131006 PQQ131006 QAM131006 QKI131006 QUE131006 REA131006 RNW131006 RXS131006 SHO131006 SRK131006 TBG131006 TLC131006 TUY131006 UEU131006 UOQ131006 UYM131006 VII131006 VSE131006 WCA131006 WLW131006 WVS131006 K196543 JG196542 TC196542 ACY196542 AMU196542 AWQ196542 BGM196542 BQI196542 CAE196542 CKA196542 CTW196542 DDS196542 DNO196542 DXK196542 EHG196542 ERC196542 FAY196542 FKU196542 FUQ196542 GEM196542 GOI196542 GYE196542 HIA196542 HRW196542 IBS196542 ILO196542 IVK196542 JFG196542 JPC196542 JYY196542 KIU196542 KSQ196542 LCM196542 LMI196542 LWE196542 MGA196542 MPW196542 MZS196542 NJO196542 NTK196542 ODG196542 ONC196542 OWY196542 PGU196542 PQQ196542 QAM196542 QKI196542 QUE196542 REA196542 RNW196542 RXS196542 SHO196542 SRK196542 TBG196542 TLC196542 TUY196542 UEU196542 UOQ196542 UYM196542 VII196542 VSE196542 WCA196542 WLW196542 WVS196542 K262079 JG262078 TC262078 ACY262078 AMU262078 AWQ262078 BGM262078 BQI262078 CAE262078 CKA262078 CTW262078 DDS262078 DNO262078 DXK262078 EHG262078 ERC262078 FAY262078 FKU262078 FUQ262078 GEM262078 GOI262078 GYE262078 HIA262078 HRW262078 IBS262078 ILO262078 IVK262078 JFG262078 JPC262078 JYY262078 KIU262078 KSQ262078 LCM262078 LMI262078 LWE262078 MGA262078 MPW262078 MZS262078 NJO262078 NTK262078 ODG262078 ONC262078 OWY262078 PGU262078 PQQ262078 QAM262078 QKI262078 QUE262078 REA262078 RNW262078 RXS262078 SHO262078 SRK262078 TBG262078 TLC262078 TUY262078 UEU262078 UOQ262078 UYM262078 VII262078 VSE262078 WCA262078 WLW262078 WVS262078 K327615 JG327614 TC327614 ACY327614 AMU327614 AWQ327614 BGM327614 BQI327614 CAE327614 CKA327614 CTW327614 DDS327614 DNO327614 DXK327614 EHG327614 ERC327614 FAY327614 FKU327614 FUQ327614 GEM327614 GOI327614 GYE327614 HIA327614 HRW327614 IBS327614 ILO327614 IVK327614 JFG327614 JPC327614 JYY327614 KIU327614 KSQ327614 LCM327614 LMI327614 LWE327614 MGA327614 MPW327614 MZS327614 NJO327614 NTK327614 ODG327614 ONC327614 OWY327614 PGU327614 PQQ327614 QAM327614 QKI327614 QUE327614 REA327614 RNW327614 RXS327614 SHO327614 SRK327614 TBG327614 TLC327614 TUY327614 UEU327614 UOQ327614 UYM327614 VII327614 VSE327614 WCA327614 WLW327614 WVS327614 K393151 JG393150 TC393150 ACY393150 AMU393150 AWQ393150 BGM393150 BQI393150 CAE393150 CKA393150 CTW393150 DDS393150 DNO393150 DXK393150 EHG393150 ERC393150 FAY393150 FKU393150 FUQ393150 GEM393150 GOI393150 GYE393150 HIA393150 HRW393150 IBS393150 ILO393150 IVK393150 JFG393150 JPC393150 JYY393150 KIU393150 KSQ393150 LCM393150 LMI393150 LWE393150 MGA393150 MPW393150 MZS393150 NJO393150 NTK393150 ODG393150 ONC393150 OWY393150 PGU393150 PQQ393150 QAM393150 QKI393150 QUE393150 REA393150 RNW393150 RXS393150 SHO393150 SRK393150 TBG393150 TLC393150 TUY393150 UEU393150 UOQ393150 UYM393150 VII393150 VSE393150 WCA393150 WLW393150 WVS393150 K458687 JG458686 TC458686 ACY458686 AMU458686 AWQ458686 BGM458686 BQI458686 CAE458686 CKA458686 CTW458686 DDS458686 DNO458686 DXK458686 EHG458686 ERC458686 FAY458686 FKU458686 FUQ458686 GEM458686 GOI458686 GYE458686 HIA458686 HRW458686 IBS458686 ILO458686 IVK458686 JFG458686 JPC458686 JYY458686 KIU458686 KSQ458686 LCM458686 LMI458686 LWE458686 MGA458686 MPW458686 MZS458686 NJO458686 NTK458686 ODG458686 ONC458686 OWY458686 PGU458686 PQQ458686 QAM458686 QKI458686 QUE458686 REA458686 RNW458686 RXS458686 SHO458686 SRK458686 TBG458686 TLC458686 TUY458686 UEU458686 UOQ458686 UYM458686 VII458686 VSE458686 WCA458686 WLW458686 WVS458686 K524223 JG524222 TC524222 ACY524222 AMU524222 AWQ524222 BGM524222 BQI524222 CAE524222 CKA524222 CTW524222 DDS524222 DNO524222 DXK524222 EHG524222 ERC524222 FAY524222 FKU524222 FUQ524222 GEM524222 GOI524222 GYE524222 HIA524222 HRW524222 IBS524222 ILO524222 IVK524222 JFG524222 JPC524222 JYY524222 KIU524222 KSQ524222 LCM524222 LMI524222 LWE524222 MGA524222 MPW524222 MZS524222 NJO524222 NTK524222 ODG524222 ONC524222 OWY524222 PGU524222 PQQ524222 QAM524222 QKI524222 QUE524222 REA524222 RNW524222 RXS524222 SHO524222 SRK524222 TBG524222 TLC524222 TUY524222 UEU524222 UOQ524222 UYM524222 VII524222 VSE524222 WCA524222 WLW524222 WVS524222 K589759 JG589758 TC589758 ACY589758 AMU589758 AWQ589758 BGM589758 BQI589758 CAE589758 CKA589758 CTW589758 DDS589758 DNO589758 DXK589758 EHG589758 ERC589758 FAY589758 FKU589758 FUQ589758 GEM589758 GOI589758 GYE589758 HIA589758 HRW589758 IBS589758 ILO589758 IVK589758 JFG589758 JPC589758 JYY589758 KIU589758 KSQ589758 LCM589758 LMI589758 LWE589758 MGA589758 MPW589758 MZS589758 NJO589758 NTK589758 ODG589758 ONC589758 OWY589758 PGU589758 PQQ589758 QAM589758 QKI589758 QUE589758 REA589758 RNW589758 RXS589758 SHO589758 SRK589758 TBG589758 TLC589758 TUY589758 UEU589758 UOQ589758 UYM589758 VII589758 VSE589758 WCA589758 WLW589758 WVS589758 K655295 JG655294 TC655294 ACY655294 AMU655294 AWQ655294 BGM655294 BQI655294 CAE655294 CKA655294 CTW655294 DDS655294 DNO655294 DXK655294 EHG655294 ERC655294 FAY655294 FKU655294 FUQ655294 GEM655294 GOI655294 GYE655294 HIA655294 HRW655294 IBS655294 ILO655294 IVK655294 JFG655294 JPC655294 JYY655294 KIU655294 KSQ655294 LCM655294 LMI655294 LWE655294 MGA655294 MPW655294 MZS655294 NJO655294 NTK655294 ODG655294 ONC655294 OWY655294 PGU655294 PQQ655294 QAM655294 QKI655294 QUE655294 REA655294 RNW655294 RXS655294 SHO655294 SRK655294 TBG655294 TLC655294 TUY655294 UEU655294 UOQ655294 UYM655294 VII655294 VSE655294 WCA655294 WLW655294 WVS655294 K720831 JG720830 TC720830 ACY720830 AMU720830 AWQ720830 BGM720830 BQI720830 CAE720830 CKA720830 CTW720830 DDS720830 DNO720830 DXK720830 EHG720830 ERC720830 FAY720830 FKU720830 FUQ720830 GEM720830 GOI720830 GYE720830 HIA720830 HRW720830 IBS720830 ILO720830 IVK720830 JFG720830 JPC720830 JYY720830 KIU720830 KSQ720830 LCM720830 LMI720830 LWE720830 MGA720830 MPW720830 MZS720830 NJO720830 NTK720830 ODG720830 ONC720830 OWY720830 PGU720830 PQQ720830 QAM720830 QKI720830 QUE720830 REA720830 RNW720830 RXS720830 SHO720830 SRK720830 TBG720830 TLC720830 TUY720830 UEU720830 UOQ720830 UYM720830 VII720830 VSE720830 WCA720830 WLW720830 WVS720830 K786367 JG786366 TC786366 ACY786366 AMU786366 AWQ786366 BGM786366 BQI786366 CAE786366 CKA786366 CTW786366 DDS786366 DNO786366 DXK786366 EHG786366 ERC786366 FAY786366 FKU786366 FUQ786366 GEM786366 GOI786366 GYE786366 HIA786366 HRW786366 IBS786366 ILO786366 IVK786366 JFG786366 JPC786366 JYY786366 KIU786366 KSQ786366 LCM786366 LMI786366 LWE786366 MGA786366 MPW786366 MZS786366 NJO786366 NTK786366 ODG786366 ONC786366 OWY786366 PGU786366 PQQ786366 QAM786366 QKI786366 QUE786366 REA786366 RNW786366 RXS786366 SHO786366 SRK786366 TBG786366 TLC786366 TUY786366 UEU786366 UOQ786366 UYM786366 VII786366 VSE786366 WCA786366 WLW786366 WVS786366 K851903 JG851902 TC851902 ACY851902 AMU851902 AWQ851902 BGM851902 BQI851902 CAE851902 CKA851902 CTW851902 DDS851902 DNO851902 DXK851902 EHG851902 ERC851902 FAY851902 FKU851902 FUQ851902 GEM851902 GOI851902 GYE851902 HIA851902 HRW851902 IBS851902 ILO851902 IVK851902 JFG851902 JPC851902 JYY851902 KIU851902 KSQ851902 LCM851902 LMI851902 LWE851902 MGA851902 MPW851902 MZS851902 NJO851902 NTK851902 ODG851902 ONC851902 OWY851902 PGU851902 PQQ851902 QAM851902 QKI851902 QUE851902 REA851902 RNW851902 RXS851902 SHO851902 SRK851902 TBG851902 TLC851902 TUY851902 UEU851902 UOQ851902 UYM851902 VII851902 VSE851902 WCA851902 WLW851902 WVS851902 K917439 JG917438 TC917438 ACY917438 AMU917438 AWQ917438 BGM917438 BQI917438 CAE917438 CKA917438 CTW917438 DDS917438 DNO917438 DXK917438 EHG917438 ERC917438 FAY917438 FKU917438 FUQ917438 GEM917438 GOI917438 GYE917438 HIA917438 HRW917438 IBS917438 ILO917438 IVK917438 JFG917438 JPC917438 JYY917438 KIU917438 KSQ917438 LCM917438 LMI917438 LWE917438 MGA917438 MPW917438 MZS917438 NJO917438 NTK917438 ODG917438 ONC917438 OWY917438 PGU917438 PQQ917438 QAM917438 QKI917438 QUE917438 REA917438 RNW917438 RXS917438 SHO917438 SRK917438 TBG917438 TLC917438 TUY917438 UEU917438 UOQ917438 UYM917438 VII917438 VSE917438 WCA917438 WLW917438 WVS917438 K982975 JG982974 TC982974 ACY982974 AMU982974 AWQ982974 BGM982974 BQI982974 CAE982974 CKA982974 CTW982974 DDS982974 DNO982974 DXK982974 EHG982974 ERC982974 FAY982974 FKU982974 FUQ982974 GEM982974 GOI982974 GYE982974 HIA982974 HRW982974 IBS982974 ILO982974 IVK982974 JFG982974 JPC982974 JYY982974 KIU982974 KSQ982974 LCM982974 LMI982974 LWE982974 MGA982974 MPW982974 MZS982974 NJO982974 NTK982974 ODG982974 ONC982974 OWY982974 PGU982974 PQQ982974 QAM982974 QKI982974 QUE982974 REA982974 RNW982974 RXS982974 SHO982974 SRK982974 TBG982974 TLC982974 TUY982974 UEU982974 UOQ982974 UYM982974 VII982974 VSE982974 WCA982974 WLW982974 WVS982974" xr:uid="{9CED16D5-B7C7-4658-9D01-722E6697C582}">
      <formula1>$N$99:$N$110</formula1>
    </dataValidation>
    <dataValidation type="list" allowBlank="1" showInputMessage="1" showErrorMessage="1" sqref="K110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478 JG65477 TC65477 ACY65477 AMU65477 AWQ65477 BGM65477 BQI65477 CAE65477 CKA65477 CTW65477 DDS65477 DNO65477 DXK65477 EHG65477 ERC65477 FAY65477 FKU65477 FUQ65477 GEM65477 GOI65477 GYE65477 HIA65477 HRW65477 IBS65477 ILO65477 IVK65477 JFG65477 JPC65477 JYY65477 KIU65477 KSQ65477 LCM65477 LMI65477 LWE65477 MGA65477 MPW65477 MZS65477 NJO65477 NTK65477 ODG65477 ONC65477 OWY65477 PGU65477 PQQ65477 QAM65477 QKI65477 QUE65477 REA65477 RNW65477 RXS65477 SHO65477 SRK65477 TBG65477 TLC65477 TUY65477 UEU65477 UOQ65477 UYM65477 VII65477 VSE65477 WCA65477 WLW65477 WVS65477 K131014 JG131013 TC131013 ACY131013 AMU131013 AWQ131013 BGM131013 BQI131013 CAE131013 CKA131013 CTW131013 DDS131013 DNO131013 DXK131013 EHG131013 ERC131013 FAY131013 FKU131013 FUQ131013 GEM131013 GOI131013 GYE131013 HIA131013 HRW131013 IBS131013 ILO131013 IVK131013 JFG131013 JPC131013 JYY131013 KIU131013 KSQ131013 LCM131013 LMI131013 LWE131013 MGA131013 MPW131013 MZS131013 NJO131013 NTK131013 ODG131013 ONC131013 OWY131013 PGU131013 PQQ131013 QAM131013 QKI131013 QUE131013 REA131013 RNW131013 RXS131013 SHO131013 SRK131013 TBG131013 TLC131013 TUY131013 UEU131013 UOQ131013 UYM131013 VII131013 VSE131013 WCA131013 WLW131013 WVS131013 K196550 JG196549 TC196549 ACY196549 AMU196549 AWQ196549 BGM196549 BQI196549 CAE196549 CKA196549 CTW196549 DDS196549 DNO196549 DXK196549 EHG196549 ERC196549 FAY196549 FKU196549 FUQ196549 GEM196549 GOI196549 GYE196549 HIA196549 HRW196549 IBS196549 ILO196549 IVK196549 JFG196549 JPC196549 JYY196549 KIU196549 KSQ196549 LCM196549 LMI196549 LWE196549 MGA196549 MPW196549 MZS196549 NJO196549 NTK196549 ODG196549 ONC196549 OWY196549 PGU196549 PQQ196549 QAM196549 QKI196549 QUE196549 REA196549 RNW196549 RXS196549 SHO196549 SRK196549 TBG196549 TLC196549 TUY196549 UEU196549 UOQ196549 UYM196549 VII196549 VSE196549 WCA196549 WLW196549 WVS196549 K262086 JG262085 TC262085 ACY262085 AMU262085 AWQ262085 BGM262085 BQI262085 CAE262085 CKA262085 CTW262085 DDS262085 DNO262085 DXK262085 EHG262085 ERC262085 FAY262085 FKU262085 FUQ262085 GEM262085 GOI262085 GYE262085 HIA262085 HRW262085 IBS262085 ILO262085 IVK262085 JFG262085 JPC262085 JYY262085 KIU262085 KSQ262085 LCM262085 LMI262085 LWE262085 MGA262085 MPW262085 MZS262085 NJO262085 NTK262085 ODG262085 ONC262085 OWY262085 PGU262085 PQQ262085 QAM262085 QKI262085 QUE262085 REA262085 RNW262085 RXS262085 SHO262085 SRK262085 TBG262085 TLC262085 TUY262085 UEU262085 UOQ262085 UYM262085 VII262085 VSE262085 WCA262085 WLW262085 WVS262085 K327622 JG327621 TC327621 ACY327621 AMU327621 AWQ327621 BGM327621 BQI327621 CAE327621 CKA327621 CTW327621 DDS327621 DNO327621 DXK327621 EHG327621 ERC327621 FAY327621 FKU327621 FUQ327621 GEM327621 GOI327621 GYE327621 HIA327621 HRW327621 IBS327621 ILO327621 IVK327621 JFG327621 JPC327621 JYY327621 KIU327621 KSQ327621 LCM327621 LMI327621 LWE327621 MGA327621 MPW327621 MZS327621 NJO327621 NTK327621 ODG327621 ONC327621 OWY327621 PGU327621 PQQ327621 QAM327621 QKI327621 QUE327621 REA327621 RNW327621 RXS327621 SHO327621 SRK327621 TBG327621 TLC327621 TUY327621 UEU327621 UOQ327621 UYM327621 VII327621 VSE327621 WCA327621 WLW327621 WVS327621 K393158 JG393157 TC393157 ACY393157 AMU393157 AWQ393157 BGM393157 BQI393157 CAE393157 CKA393157 CTW393157 DDS393157 DNO393157 DXK393157 EHG393157 ERC393157 FAY393157 FKU393157 FUQ393157 GEM393157 GOI393157 GYE393157 HIA393157 HRW393157 IBS393157 ILO393157 IVK393157 JFG393157 JPC393157 JYY393157 KIU393157 KSQ393157 LCM393157 LMI393157 LWE393157 MGA393157 MPW393157 MZS393157 NJO393157 NTK393157 ODG393157 ONC393157 OWY393157 PGU393157 PQQ393157 QAM393157 QKI393157 QUE393157 REA393157 RNW393157 RXS393157 SHO393157 SRK393157 TBG393157 TLC393157 TUY393157 UEU393157 UOQ393157 UYM393157 VII393157 VSE393157 WCA393157 WLW393157 WVS393157 K458694 JG458693 TC458693 ACY458693 AMU458693 AWQ458693 BGM458693 BQI458693 CAE458693 CKA458693 CTW458693 DDS458693 DNO458693 DXK458693 EHG458693 ERC458693 FAY458693 FKU458693 FUQ458693 GEM458693 GOI458693 GYE458693 HIA458693 HRW458693 IBS458693 ILO458693 IVK458693 JFG458693 JPC458693 JYY458693 KIU458693 KSQ458693 LCM458693 LMI458693 LWE458693 MGA458693 MPW458693 MZS458693 NJO458693 NTK458693 ODG458693 ONC458693 OWY458693 PGU458693 PQQ458693 QAM458693 QKI458693 QUE458693 REA458693 RNW458693 RXS458693 SHO458693 SRK458693 TBG458693 TLC458693 TUY458693 UEU458693 UOQ458693 UYM458693 VII458693 VSE458693 WCA458693 WLW458693 WVS458693 K524230 JG524229 TC524229 ACY524229 AMU524229 AWQ524229 BGM524229 BQI524229 CAE524229 CKA524229 CTW524229 DDS524229 DNO524229 DXK524229 EHG524229 ERC524229 FAY524229 FKU524229 FUQ524229 GEM524229 GOI524229 GYE524229 HIA524229 HRW524229 IBS524229 ILO524229 IVK524229 JFG524229 JPC524229 JYY524229 KIU524229 KSQ524229 LCM524229 LMI524229 LWE524229 MGA524229 MPW524229 MZS524229 NJO524229 NTK524229 ODG524229 ONC524229 OWY524229 PGU524229 PQQ524229 QAM524229 QKI524229 QUE524229 REA524229 RNW524229 RXS524229 SHO524229 SRK524229 TBG524229 TLC524229 TUY524229 UEU524229 UOQ524229 UYM524229 VII524229 VSE524229 WCA524229 WLW524229 WVS524229 K589766 JG589765 TC589765 ACY589765 AMU589765 AWQ589765 BGM589765 BQI589765 CAE589765 CKA589765 CTW589765 DDS589765 DNO589765 DXK589765 EHG589765 ERC589765 FAY589765 FKU589765 FUQ589765 GEM589765 GOI589765 GYE589765 HIA589765 HRW589765 IBS589765 ILO589765 IVK589765 JFG589765 JPC589765 JYY589765 KIU589765 KSQ589765 LCM589765 LMI589765 LWE589765 MGA589765 MPW589765 MZS589765 NJO589765 NTK589765 ODG589765 ONC589765 OWY589765 PGU589765 PQQ589765 QAM589765 QKI589765 QUE589765 REA589765 RNW589765 RXS589765 SHO589765 SRK589765 TBG589765 TLC589765 TUY589765 UEU589765 UOQ589765 UYM589765 VII589765 VSE589765 WCA589765 WLW589765 WVS589765 K655302 JG655301 TC655301 ACY655301 AMU655301 AWQ655301 BGM655301 BQI655301 CAE655301 CKA655301 CTW655301 DDS655301 DNO655301 DXK655301 EHG655301 ERC655301 FAY655301 FKU655301 FUQ655301 GEM655301 GOI655301 GYE655301 HIA655301 HRW655301 IBS655301 ILO655301 IVK655301 JFG655301 JPC655301 JYY655301 KIU655301 KSQ655301 LCM655301 LMI655301 LWE655301 MGA655301 MPW655301 MZS655301 NJO655301 NTK655301 ODG655301 ONC655301 OWY655301 PGU655301 PQQ655301 QAM655301 QKI655301 QUE655301 REA655301 RNW655301 RXS655301 SHO655301 SRK655301 TBG655301 TLC655301 TUY655301 UEU655301 UOQ655301 UYM655301 VII655301 VSE655301 WCA655301 WLW655301 WVS655301 K720838 JG720837 TC720837 ACY720837 AMU720837 AWQ720837 BGM720837 BQI720837 CAE720837 CKA720837 CTW720837 DDS720837 DNO720837 DXK720837 EHG720837 ERC720837 FAY720837 FKU720837 FUQ720837 GEM720837 GOI720837 GYE720837 HIA720837 HRW720837 IBS720837 ILO720837 IVK720837 JFG720837 JPC720837 JYY720837 KIU720837 KSQ720837 LCM720837 LMI720837 LWE720837 MGA720837 MPW720837 MZS720837 NJO720837 NTK720837 ODG720837 ONC720837 OWY720837 PGU720837 PQQ720837 QAM720837 QKI720837 QUE720837 REA720837 RNW720837 RXS720837 SHO720837 SRK720837 TBG720837 TLC720837 TUY720837 UEU720837 UOQ720837 UYM720837 VII720837 VSE720837 WCA720837 WLW720837 WVS720837 K786374 JG786373 TC786373 ACY786373 AMU786373 AWQ786373 BGM786373 BQI786373 CAE786373 CKA786373 CTW786373 DDS786373 DNO786373 DXK786373 EHG786373 ERC786373 FAY786373 FKU786373 FUQ786373 GEM786373 GOI786373 GYE786373 HIA786373 HRW786373 IBS786373 ILO786373 IVK786373 JFG786373 JPC786373 JYY786373 KIU786373 KSQ786373 LCM786373 LMI786373 LWE786373 MGA786373 MPW786373 MZS786373 NJO786373 NTK786373 ODG786373 ONC786373 OWY786373 PGU786373 PQQ786373 QAM786373 QKI786373 QUE786373 REA786373 RNW786373 RXS786373 SHO786373 SRK786373 TBG786373 TLC786373 TUY786373 UEU786373 UOQ786373 UYM786373 VII786373 VSE786373 WCA786373 WLW786373 WVS786373 K851910 JG851909 TC851909 ACY851909 AMU851909 AWQ851909 BGM851909 BQI851909 CAE851909 CKA851909 CTW851909 DDS851909 DNO851909 DXK851909 EHG851909 ERC851909 FAY851909 FKU851909 FUQ851909 GEM851909 GOI851909 GYE851909 HIA851909 HRW851909 IBS851909 ILO851909 IVK851909 JFG851909 JPC851909 JYY851909 KIU851909 KSQ851909 LCM851909 LMI851909 LWE851909 MGA851909 MPW851909 MZS851909 NJO851909 NTK851909 ODG851909 ONC851909 OWY851909 PGU851909 PQQ851909 QAM851909 QKI851909 QUE851909 REA851909 RNW851909 RXS851909 SHO851909 SRK851909 TBG851909 TLC851909 TUY851909 UEU851909 UOQ851909 UYM851909 VII851909 VSE851909 WCA851909 WLW851909 WVS851909 K917446 JG917445 TC917445 ACY917445 AMU917445 AWQ917445 BGM917445 BQI917445 CAE917445 CKA917445 CTW917445 DDS917445 DNO917445 DXK917445 EHG917445 ERC917445 FAY917445 FKU917445 FUQ917445 GEM917445 GOI917445 GYE917445 HIA917445 HRW917445 IBS917445 ILO917445 IVK917445 JFG917445 JPC917445 JYY917445 KIU917445 KSQ917445 LCM917445 LMI917445 LWE917445 MGA917445 MPW917445 MZS917445 NJO917445 NTK917445 ODG917445 ONC917445 OWY917445 PGU917445 PQQ917445 QAM917445 QKI917445 QUE917445 REA917445 RNW917445 RXS917445 SHO917445 SRK917445 TBG917445 TLC917445 TUY917445 UEU917445 UOQ917445 UYM917445 VII917445 VSE917445 WCA917445 WLW917445 WVS917445 K982982 JG982981 TC982981 ACY982981 AMU982981 AWQ982981 BGM982981 BQI982981 CAE982981 CKA982981 CTW982981 DDS982981 DNO982981 DXK982981 EHG982981 ERC982981 FAY982981 FKU982981 FUQ982981 GEM982981 GOI982981 GYE982981 HIA982981 HRW982981 IBS982981 ILO982981 IVK982981 JFG982981 JPC982981 JYY982981 KIU982981 KSQ982981 LCM982981 LMI982981 LWE982981 MGA982981 MPW982981 MZS982981 NJO982981 NTK982981 ODG982981 ONC982981 OWY982981 PGU982981 PQQ982981 QAM982981 QKI982981 QUE982981 REA982981 RNW982981 RXS982981 SHO982981 SRK982981 TBG982981 TLC982981 TUY982981 UEU982981 UOQ982981 UYM982981 VII982981 VSE982981 WCA982981 WLW982981 WVS982981" xr:uid="{483B04CC-30CD-4F93-A8F7-C0E11161EC8F}">
      <formula1>$T$98:$T$119</formula1>
    </dataValidation>
    <dataValidation type="list" allowBlank="1" showInputMessage="1" showErrorMessage="1" sqref="K106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474 JG65473 TC65473 ACY65473 AMU65473 AWQ65473 BGM65473 BQI65473 CAE65473 CKA65473 CTW65473 DDS65473 DNO65473 DXK65473 EHG65473 ERC65473 FAY65473 FKU65473 FUQ65473 GEM65473 GOI65473 GYE65473 HIA65473 HRW65473 IBS65473 ILO65473 IVK65473 JFG65473 JPC65473 JYY65473 KIU65473 KSQ65473 LCM65473 LMI65473 LWE65473 MGA65473 MPW65473 MZS65473 NJO65473 NTK65473 ODG65473 ONC65473 OWY65473 PGU65473 PQQ65473 QAM65473 QKI65473 QUE65473 REA65473 RNW65473 RXS65473 SHO65473 SRK65473 TBG65473 TLC65473 TUY65473 UEU65473 UOQ65473 UYM65473 VII65473 VSE65473 WCA65473 WLW65473 WVS65473 K131010 JG131009 TC131009 ACY131009 AMU131009 AWQ131009 BGM131009 BQI131009 CAE131009 CKA131009 CTW131009 DDS131009 DNO131009 DXK131009 EHG131009 ERC131009 FAY131009 FKU131009 FUQ131009 GEM131009 GOI131009 GYE131009 HIA131009 HRW131009 IBS131009 ILO131009 IVK131009 JFG131009 JPC131009 JYY131009 KIU131009 KSQ131009 LCM131009 LMI131009 LWE131009 MGA131009 MPW131009 MZS131009 NJO131009 NTK131009 ODG131009 ONC131009 OWY131009 PGU131009 PQQ131009 QAM131009 QKI131009 QUE131009 REA131009 RNW131009 RXS131009 SHO131009 SRK131009 TBG131009 TLC131009 TUY131009 UEU131009 UOQ131009 UYM131009 VII131009 VSE131009 WCA131009 WLW131009 WVS131009 K196546 JG196545 TC196545 ACY196545 AMU196545 AWQ196545 BGM196545 BQI196545 CAE196545 CKA196545 CTW196545 DDS196545 DNO196545 DXK196545 EHG196545 ERC196545 FAY196545 FKU196545 FUQ196545 GEM196545 GOI196545 GYE196545 HIA196545 HRW196545 IBS196545 ILO196545 IVK196545 JFG196545 JPC196545 JYY196545 KIU196545 KSQ196545 LCM196545 LMI196545 LWE196545 MGA196545 MPW196545 MZS196545 NJO196545 NTK196545 ODG196545 ONC196545 OWY196545 PGU196545 PQQ196545 QAM196545 QKI196545 QUE196545 REA196545 RNW196545 RXS196545 SHO196545 SRK196545 TBG196545 TLC196545 TUY196545 UEU196545 UOQ196545 UYM196545 VII196545 VSE196545 WCA196545 WLW196545 WVS196545 K262082 JG262081 TC262081 ACY262081 AMU262081 AWQ262081 BGM262081 BQI262081 CAE262081 CKA262081 CTW262081 DDS262081 DNO262081 DXK262081 EHG262081 ERC262081 FAY262081 FKU262081 FUQ262081 GEM262081 GOI262081 GYE262081 HIA262081 HRW262081 IBS262081 ILO262081 IVK262081 JFG262081 JPC262081 JYY262081 KIU262081 KSQ262081 LCM262081 LMI262081 LWE262081 MGA262081 MPW262081 MZS262081 NJO262081 NTK262081 ODG262081 ONC262081 OWY262081 PGU262081 PQQ262081 QAM262081 QKI262081 QUE262081 REA262081 RNW262081 RXS262081 SHO262081 SRK262081 TBG262081 TLC262081 TUY262081 UEU262081 UOQ262081 UYM262081 VII262081 VSE262081 WCA262081 WLW262081 WVS262081 K327618 JG327617 TC327617 ACY327617 AMU327617 AWQ327617 BGM327617 BQI327617 CAE327617 CKA327617 CTW327617 DDS327617 DNO327617 DXK327617 EHG327617 ERC327617 FAY327617 FKU327617 FUQ327617 GEM327617 GOI327617 GYE327617 HIA327617 HRW327617 IBS327617 ILO327617 IVK327617 JFG327617 JPC327617 JYY327617 KIU327617 KSQ327617 LCM327617 LMI327617 LWE327617 MGA327617 MPW327617 MZS327617 NJO327617 NTK327617 ODG327617 ONC327617 OWY327617 PGU327617 PQQ327617 QAM327617 QKI327617 QUE327617 REA327617 RNW327617 RXS327617 SHO327617 SRK327617 TBG327617 TLC327617 TUY327617 UEU327617 UOQ327617 UYM327617 VII327617 VSE327617 WCA327617 WLW327617 WVS327617 K393154 JG393153 TC393153 ACY393153 AMU393153 AWQ393153 BGM393153 BQI393153 CAE393153 CKA393153 CTW393153 DDS393153 DNO393153 DXK393153 EHG393153 ERC393153 FAY393153 FKU393153 FUQ393153 GEM393153 GOI393153 GYE393153 HIA393153 HRW393153 IBS393153 ILO393153 IVK393153 JFG393153 JPC393153 JYY393153 KIU393153 KSQ393153 LCM393153 LMI393153 LWE393153 MGA393153 MPW393153 MZS393153 NJO393153 NTK393153 ODG393153 ONC393153 OWY393153 PGU393153 PQQ393153 QAM393153 QKI393153 QUE393153 REA393153 RNW393153 RXS393153 SHO393153 SRK393153 TBG393153 TLC393153 TUY393153 UEU393153 UOQ393153 UYM393153 VII393153 VSE393153 WCA393153 WLW393153 WVS393153 K458690 JG458689 TC458689 ACY458689 AMU458689 AWQ458689 BGM458689 BQI458689 CAE458689 CKA458689 CTW458689 DDS458689 DNO458689 DXK458689 EHG458689 ERC458689 FAY458689 FKU458689 FUQ458689 GEM458689 GOI458689 GYE458689 HIA458689 HRW458689 IBS458689 ILO458689 IVK458689 JFG458689 JPC458689 JYY458689 KIU458689 KSQ458689 LCM458689 LMI458689 LWE458689 MGA458689 MPW458689 MZS458689 NJO458689 NTK458689 ODG458689 ONC458689 OWY458689 PGU458689 PQQ458689 QAM458689 QKI458689 QUE458689 REA458689 RNW458689 RXS458689 SHO458689 SRK458689 TBG458689 TLC458689 TUY458689 UEU458689 UOQ458689 UYM458689 VII458689 VSE458689 WCA458689 WLW458689 WVS458689 K524226 JG524225 TC524225 ACY524225 AMU524225 AWQ524225 BGM524225 BQI524225 CAE524225 CKA524225 CTW524225 DDS524225 DNO524225 DXK524225 EHG524225 ERC524225 FAY524225 FKU524225 FUQ524225 GEM524225 GOI524225 GYE524225 HIA524225 HRW524225 IBS524225 ILO524225 IVK524225 JFG524225 JPC524225 JYY524225 KIU524225 KSQ524225 LCM524225 LMI524225 LWE524225 MGA524225 MPW524225 MZS524225 NJO524225 NTK524225 ODG524225 ONC524225 OWY524225 PGU524225 PQQ524225 QAM524225 QKI524225 QUE524225 REA524225 RNW524225 RXS524225 SHO524225 SRK524225 TBG524225 TLC524225 TUY524225 UEU524225 UOQ524225 UYM524225 VII524225 VSE524225 WCA524225 WLW524225 WVS524225 K589762 JG589761 TC589761 ACY589761 AMU589761 AWQ589761 BGM589761 BQI589761 CAE589761 CKA589761 CTW589761 DDS589761 DNO589761 DXK589761 EHG589761 ERC589761 FAY589761 FKU589761 FUQ589761 GEM589761 GOI589761 GYE589761 HIA589761 HRW589761 IBS589761 ILO589761 IVK589761 JFG589761 JPC589761 JYY589761 KIU589761 KSQ589761 LCM589761 LMI589761 LWE589761 MGA589761 MPW589761 MZS589761 NJO589761 NTK589761 ODG589761 ONC589761 OWY589761 PGU589761 PQQ589761 QAM589761 QKI589761 QUE589761 REA589761 RNW589761 RXS589761 SHO589761 SRK589761 TBG589761 TLC589761 TUY589761 UEU589761 UOQ589761 UYM589761 VII589761 VSE589761 WCA589761 WLW589761 WVS589761 K655298 JG655297 TC655297 ACY655297 AMU655297 AWQ655297 BGM655297 BQI655297 CAE655297 CKA655297 CTW655297 DDS655297 DNO655297 DXK655297 EHG655297 ERC655297 FAY655297 FKU655297 FUQ655297 GEM655297 GOI655297 GYE655297 HIA655297 HRW655297 IBS655297 ILO655297 IVK655297 JFG655297 JPC655297 JYY655297 KIU655297 KSQ655297 LCM655297 LMI655297 LWE655297 MGA655297 MPW655297 MZS655297 NJO655297 NTK655297 ODG655297 ONC655297 OWY655297 PGU655297 PQQ655297 QAM655297 QKI655297 QUE655297 REA655297 RNW655297 RXS655297 SHO655297 SRK655297 TBG655297 TLC655297 TUY655297 UEU655297 UOQ655297 UYM655297 VII655297 VSE655297 WCA655297 WLW655297 WVS655297 K720834 JG720833 TC720833 ACY720833 AMU720833 AWQ720833 BGM720833 BQI720833 CAE720833 CKA720833 CTW720833 DDS720833 DNO720833 DXK720833 EHG720833 ERC720833 FAY720833 FKU720833 FUQ720833 GEM720833 GOI720833 GYE720833 HIA720833 HRW720833 IBS720833 ILO720833 IVK720833 JFG720833 JPC720833 JYY720833 KIU720833 KSQ720833 LCM720833 LMI720833 LWE720833 MGA720833 MPW720833 MZS720833 NJO720833 NTK720833 ODG720833 ONC720833 OWY720833 PGU720833 PQQ720833 QAM720833 QKI720833 QUE720833 REA720833 RNW720833 RXS720833 SHO720833 SRK720833 TBG720833 TLC720833 TUY720833 UEU720833 UOQ720833 UYM720833 VII720833 VSE720833 WCA720833 WLW720833 WVS720833 K786370 JG786369 TC786369 ACY786369 AMU786369 AWQ786369 BGM786369 BQI786369 CAE786369 CKA786369 CTW786369 DDS786369 DNO786369 DXK786369 EHG786369 ERC786369 FAY786369 FKU786369 FUQ786369 GEM786369 GOI786369 GYE786369 HIA786369 HRW786369 IBS786369 ILO786369 IVK786369 JFG786369 JPC786369 JYY786369 KIU786369 KSQ786369 LCM786369 LMI786369 LWE786369 MGA786369 MPW786369 MZS786369 NJO786369 NTK786369 ODG786369 ONC786369 OWY786369 PGU786369 PQQ786369 QAM786369 QKI786369 QUE786369 REA786369 RNW786369 RXS786369 SHO786369 SRK786369 TBG786369 TLC786369 TUY786369 UEU786369 UOQ786369 UYM786369 VII786369 VSE786369 WCA786369 WLW786369 WVS786369 K851906 JG851905 TC851905 ACY851905 AMU851905 AWQ851905 BGM851905 BQI851905 CAE851905 CKA851905 CTW851905 DDS851905 DNO851905 DXK851905 EHG851905 ERC851905 FAY851905 FKU851905 FUQ851905 GEM851905 GOI851905 GYE851905 HIA851905 HRW851905 IBS851905 ILO851905 IVK851905 JFG851905 JPC851905 JYY851905 KIU851905 KSQ851905 LCM851905 LMI851905 LWE851905 MGA851905 MPW851905 MZS851905 NJO851905 NTK851905 ODG851905 ONC851905 OWY851905 PGU851905 PQQ851905 QAM851905 QKI851905 QUE851905 REA851905 RNW851905 RXS851905 SHO851905 SRK851905 TBG851905 TLC851905 TUY851905 UEU851905 UOQ851905 UYM851905 VII851905 VSE851905 WCA851905 WLW851905 WVS851905 K917442 JG917441 TC917441 ACY917441 AMU917441 AWQ917441 BGM917441 BQI917441 CAE917441 CKA917441 CTW917441 DDS917441 DNO917441 DXK917441 EHG917441 ERC917441 FAY917441 FKU917441 FUQ917441 GEM917441 GOI917441 GYE917441 HIA917441 HRW917441 IBS917441 ILO917441 IVK917441 JFG917441 JPC917441 JYY917441 KIU917441 KSQ917441 LCM917441 LMI917441 LWE917441 MGA917441 MPW917441 MZS917441 NJO917441 NTK917441 ODG917441 ONC917441 OWY917441 PGU917441 PQQ917441 QAM917441 QKI917441 QUE917441 REA917441 RNW917441 RXS917441 SHO917441 SRK917441 TBG917441 TLC917441 TUY917441 UEU917441 UOQ917441 UYM917441 VII917441 VSE917441 WCA917441 WLW917441 WVS917441 K982978 JG982977 TC982977 ACY982977 AMU982977 AWQ982977 BGM982977 BQI982977 CAE982977 CKA982977 CTW982977 DDS982977 DNO982977 DXK982977 EHG982977 ERC982977 FAY982977 FKU982977 FUQ982977 GEM982977 GOI982977 GYE982977 HIA982977 HRW982977 IBS982977 ILO982977 IVK982977 JFG982977 JPC982977 JYY982977 KIU982977 KSQ982977 LCM982977 LMI982977 LWE982977 MGA982977 MPW982977 MZS982977 NJO982977 NTK982977 ODG982977 ONC982977 OWY982977 PGU982977 PQQ982977 QAM982977 QKI982977 QUE982977 REA982977 RNW982977 RXS982977 SHO982977 SRK982977 TBG982977 TLC982977 TUY982977 UEU982977 UOQ982977 UYM982977 VII982977 VSE982977 WCA982977 WLW982977 WVS982977" xr:uid="{34EEB3F3-BAC0-4067-866A-8E509FAC4C5F}">
      <formula1>$R$98:$R$119</formula1>
    </dataValidation>
    <dataValidation type="list" allowBlank="1" showInputMessage="1" showErrorMessage="1" sqref="K98 K65466 JG65465 TC65465 ACY65465 AMU65465 AWQ65465 BGM65465 BQI65465 CAE65465 CKA65465 CTW65465 DDS65465 DNO65465 DXK65465 EHG65465 ERC65465 FAY65465 FKU65465 FUQ65465 GEM65465 GOI65465 GYE65465 HIA65465 HRW65465 IBS65465 ILO65465 IVK65465 JFG65465 JPC65465 JYY65465 KIU65465 KSQ65465 LCM65465 LMI65465 LWE65465 MGA65465 MPW65465 MZS65465 NJO65465 NTK65465 ODG65465 ONC65465 OWY65465 PGU65465 PQQ65465 QAM65465 QKI65465 QUE65465 REA65465 RNW65465 RXS65465 SHO65465 SRK65465 TBG65465 TLC65465 TUY65465 UEU65465 UOQ65465 UYM65465 VII65465 VSE65465 WCA65465 WLW65465 WVS65465 K131002 JG131001 TC131001 ACY131001 AMU131001 AWQ131001 BGM131001 BQI131001 CAE131001 CKA131001 CTW131001 DDS131001 DNO131001 DXK131001 EHG131001 ERC131001 FAY131001 FKU131001 FUQ131001 GEM131001 GOI131001 GYE131001 HIA131001 HRW131001 IBS131001 ILO131001 IVK131001 JFG131001 JPC131001 JYY131001 KIU131001 KSQ131001 LCM131001 LMI131001 LWE131001 MGA131001 MPW131001 MZS131001 NJO131001 NTK131001 ODG131001 ONC131001 OWY131001 PGU131001 PQQ131001 QAM131001 QKI131001 QUE131001 REA131001 RNW131001 RXS131001 SHO131001 SRK131001 TBG131001 TLC131001 TUY131001 UEU131001 UOQ131001 UYM131001 VII131001 VSE131001 WCA131001 WLW131001 WVS131001 K196538 JG196537 TC196537 ACY196537 AMU196537 AWQ196537 BGM196537 BQI196537 CAE196537 CKA196537 CTW196537 DDS196537 DNO196537 DXK196537 EHG196537 ERC196537 FAY196537 FKU196537 FUQ196537 GEM196537 GOI196537 GYE196537 HIA196537 HRW196537 IBS196537 ILO196537 IVK196537 JFG196537 JPC196537 JYY196537 KIU196537 KSQ196537 LCM196537 LMI196537 LWE196537 MGA196537 MPW196537 MZS196537 NJO196537 NTK196537 ODG196537 ONC196537 OWY196537 PGU196537 PQQ196537 QAM196537 QKI196537 QUE196537 REA196537 RNW196537 RXS196537 SHO196537 SRK196537 TBG196537 TLC196537 TUY196537 UEU196537 UOQ196537 UYM196537 VII196537 VSE196537 WCA196537 WLW196537 WVS196537 K262074 JG262073 TC262073 ACY262073 AMU262073 AWQ262073 BGM262073 BQI262073 CAE262073 CKA262073 CTW262073 DDS262073 DNO262073 DXK262073 EHG262073 ERC262073 FAY262073 FKU262073 FUQ262073 GEM262073 GOI262073 GYE262073 HIA262073 HRW262073 IBS262073 ILO262073 IVK262073 JFG262073 JPC262073 JYY262073 KIU262073 KSQ262073 LCM262073 LMI262073 LWE262073 MGA262073 MPW262073 MZS262073 NJO262073 NTK262073 ODG262073 ONC262073 OWY262073 PGU262073 PQQ262073 QAM262073 QKI262073 QUE262073 REA262073 RNW262073 RXS262073 SHO262073 SRK262073 TBG262073 TLC262073 TUY262073 UEU262073 UOQ262073 UYM262073 VII262073 VSE262073 WCA262073 WLW262073 WVS262073 K327610 JG327609 TC327609 ACY327609 AMU327609 AWQ327609 BGM327609 BQI327609 CAE327609 CKA327609 CTW327609 DDS327609 DNO327609 DXK327609 EHG327609 ERC327609 FAY327609 FKU327609 FUQ327609 GEM327609 GOI327609 GYE327609 HIA327609 HRW327609 IBS327609 ILO327609 IVK327609 JFG327609 JPC327609 JYY327609 KIU327609 KSQ327609 LCM327609 LMI327609 LWE327609 MGA327609 MPW327609 MZS327609 NJO327609 NTK327609 ODG327609 ONC327609 OWY327609 PGU327609 PQQ327609 QAM327609 QKI327609 QUE327609 REA327609 RNW327609 RXS327609 SHO327609 SRK327609 TBG327609 TLC327609 TUY327609 UEU327609 UOQ327609 UYM327609 VII327609 VSE327609 WCA327609 WLW327609 WVS327609 K393146 JG393145 TC393145 ACY393145 AMU393145 AWQ393145 BGM393145 BQI393145 CAE393145 CKA393145 CTW393145 DDS393145 DNO393145 DXK393145 EHG393145 ERC393145 FAY393145 FKU393145 FUQ393145 GEM393145 GOI393145 GYE393145 HIA393145 HRW393145 IBS393145 ILO393145 IVK393145 JFG393145 JPC393145 JYY393145 KIU393145 KSQ393145 LCM393145 LMI393145 LWE393145 MGA393145 MPW393145 MZS393145 NJO393145 NTK393145 ODG393145 ONC393145 OWY393145 PGU393145 PQQ393145 QAM393145 QKI393145 QUE393145 REA393145 RNW393145 RXS393145 SHO393145 SRK393145 TBG393145 TLC393145 TUY393145 UEU393145 UOQ393145 UYM393145 VII393145 VSE393145 WCA393145 WLW393145 WVS393145 K458682 JG458681 TC458681 ACY458681 AMU458681 AWQ458681 BGM458681 BQI458681 CAE458681 CKA458681 CTW458681 DDS458681 DNO458681 DXK458681 EHG458681 ERC458681 FAY458681 FKU458681 FUQ458681 GEM458681 GOI458681 GYE458681 HIA458681 HRW458681 IBS458681 ILO458681 IVK458681 JFG458681 JPC458681 JYY458681 KIU458681 KSQ458681 LCM458681 LMI458681 LWE458681 MGA458681 MPW458681 MZS458681 NJO458681 NTK458681 ODG458681 ONC458681 OWY458681 PGU458681 PQQ458681 QAM458681 QKI458681 QUE458681 REA458681 RNW458681 RXS458681 SHO458681 SRK458681 TBG458681 TLC458681 TUY458681 UEU458681 UOQ458681 UYM458681 VII458681 VSE458681 WCA458681 WLW458681 WVS458681 K524218 JG524217 TC524217 ACY524217 AMU524217 AWQ524217 BGM524217 BQI524217 CAE524217 CKA524217 CTW524217 DDS524217 DNO524217 DXK524217 EHG524217 ERC524217 FAY524217 FKU524217 FUQ524217 GEM524217 GOI524217 GYE524217 HIA524217 HRW524217 IBS524217 ILO524217 IVK524217 JFG524217 JPC524217 JYY524217 KIU524217 KSQ524217 LCM524217 LMI524217 LWE524217 MGA524217 MPW524217 MZS524217 NJO524217 NTK524217 ODG524217 ONC524217 OWY524217 PGU524217 PQQ524217 QAM524217 QKI524217 QUE524217 REA524217 RNW524217 RXS524217 SHO524217 SRK524217 TBG524217 TLC524217 TUY524217 UEU524217 UOQ524217 UYM524217 VII524217 VSE524217 WCA524217 WLW524217 WVS524217 K589754 JG589753 TC589753 ACY589753 AMU589753 AWQ589753 BGM589753 BQI589753 CAE589753 CKA589753 CTW589753 DDS589753 DNO589753 DXK589753 EHG589753 ERC589753 FAY589753 FKU589753 FUQ589753 GEM589753 GOI589753 GYE589753 HIA589753 HRW589753 IBS589753 ILO589753 IVK589753 JFG589753 JPC589753 JYY589753 KIU589753 KSQ589753 LCM589753 LMI589753 LWE589753 MGA589753 MPW589753 MZS589753 NJO589753 NTK589753 ODG589753 ONC589753 OWY589753 PGU589753 PQQ589753 QAM589753 QKI589753 QUE589753 REA589753 RNW589753 RXS589753 SHO589753 SRK589753 TBG589753 TLC589753 TUY589753 UEU589753 UOQ589753 UYM589753 VII589753 VSE589753 WCA589753 WLW589753 WVS589753 K655290 JG655289 TC655289 ACY655289 AMU655289 AWQ655289 BGM655289 BQI655289 CAE655289 CKA655289 CTW655289 DDS655289 DNO655289 DXK655289 EHG655289 ERC655289 FAY655289 FKU655289 FUQ655289 GEM655289 GOI655289 GYE655289 HIA655289 HRW655289 IBS655289 ILO655289 IVK655289 JFG655289 JPC655289 JYY655289 KIU655289 KSQ655289 LCM655289 LMI655289 LWE655289 MGA655289 MPW655289 MZS655289 NJO655289 NTK655289 ODG655289 ONC655289 OWY655289 PGU655289 PQQ655289 QAM655289 QKI655289 QUE655289 REA655289 RNW655289 RXS655289 SHO655289 SRK655289 TBG655289 TLC655289 TUY655289 UEU655289 UOQ655289 UYM655289 VII655289 VSE655289 WCA655289 WLW655289 WVS655289 K720826 JG720825 TC720825 ACY720825 AMU720825 AWQ720825 BGM720825 BQI720825 CAE720825 CKA720825 CTW720825 DDS720825 DNO720825 DXK720825 EHG720825 ERC720825 FAY720825 FKU720825 FUQ720825 GEM720825 GOI720825 GYE720825 HIA720825 HRW720825 IBS720825 ILO720825 IVK720825 JFG720825 JPC720825 JYY720825 KIU720825 KSQ720825 LCM720825 LMI720825 LWE720825 MGA720825 MPW720825 MZS720825 NJO720825 NTK720825 ODG720825 ONC720825 OWY720825 PGU720825 PQQ720825 QAM720825 QKI720825 QUE720825 REA720825 RNW720825 RXS720825 SHO720825 SRK720825 TBG720825 TLC720825 TUY720825 UEU720825 UOQ720825 UYM720825 VII720825 VSE720825 WCA720825 WLW720825 WVS720825 K786362 JG786361 TC786361 ACY786361 AMU786361 AWQ786361 BGM786361 BQI786361 CAE786361 CKA786361 CTW786361 DDS786361 DNO786361 DXK786361 EHG786361 ERC786361 FAY786361 FKU786361 FUQ786361 GEM786361 GOI786361 GYE786361 HIA786361 HRW786361 IBS786361 ILO786361 IVK786361 JFG786361 JPC786361 JYY786361 KIU786361 KSQ786361 LCM786361 LMI786361 LWE786361 MGA786361 MPW786361 MZS786361 NJO786361 NTK786361 ODG786361 ONC786361 OWY786361 PGU786361 PQQ786361 QAM786361 QKI786361 QUE786361 REA786361 RNW786361 RXS786361 SHO786361 SRK786361 TBG786361 TLC786361 TUY786361 UEU786361 UOQ786361 UYM786361 VII786361 VSE786361 WCA786361 WLW786361 WVS786361 K851898 JG851897 TC851897 ACY851897 AMU851897 AWQ851897 BGM851897 BQI851897 CAE851897 CKA851897 CTW851897 DDS851897 DNO851897 DXK851897 EHG851897 ERC851897 FAY851897 FKU851897 FUQ851897 GEM851897 GOI851897 GYE851897 HIA851897 HRW851897 IBS851897 ILO851897 IVK851897 JFG851897 JPC851897 JYY851897 KIU851897 KSQ851897 LCM851897 LMI851897 LWE851897 MGA851897 MPW851897 MZS851897 NJO851897 NTK851897 ODG851897 ONC851897 OWY851897 PGU851897 PQQ851897 QAM851897 QKI851897 QUE851897 REA851897 RNW851897 RXS851897 SHO851897 SRK851897 TBG851897 TLC851897 TUY851897 UEU851897 UOQ851897 UYM851897 VII851897 VSE851897 WCA851897 WLW851897 WVS851897 K917434 JG917433 TC917433 ACY917433 AMU917433 AWQ917433 BGM917433 BQI917433 CAE917433 CKA917433 CTW917433 DDS917433 DNO917433 DXK917433 EHG917433 ERC917433 FAY917433 FKU917433 FUQ917433 GEM917433 GOI917433 GYE917433 HIA917433 HRW917433 IBS917433 ILO917433 IVK917433 JFG917433 JPC917433 JYY917433 KIU917433 KSQ917433 LCM917433 LMI917433 LWE917433 MGA917433 MPW917433 MZS917433 NJO917433 NTK917433 ODG917433 ONC917433 OWY917433 PGU917433 PQQ917433 QAM917433 QKI917433 QUE917433 REA917433 RNW917433 RXS917433 SHO917433 SRK917433 TBG917433 TLC917433 TUY917433 UEU917433 UOQ917433 UYM917433 VII917433 VSE917433 WCA917433 WLW917433 WVS917433 K982970 JG982969 TC982969 ACY982969 AMU982969 AWQ982969 BGM982969 BQI982969 CAE982969 CKA982969 CTW982969 DDS982969 DNO982969 DXK982969 EHG982969 ERC982969 FAY982969 FKU982969 FUQ982969 GEM982969 GOI982969 GYE982969 HIA982969 HRW982969 IBS982969 ILO982969 IVK982969 JFG982969 JPC982969 JYY982969 KIU982969 KSQ982969 LCM982969 LMI982969 LWE982969 MGA982969 MPW982969 MZS982969 NJO982969 NTK982969 ODG982969 ONC982969 OWY982969 PGU982969 PQQ982969 QAM982969 QKI982969 QUE982969 REA982969 RNW982969 RXS982969 SHO982969 SRK982969 TBG982969 TLC982969 TUY982969 UEU982969 UOQ982969 UYM982969 VII982969 VSE982969 WCA982969 WLW982969 WVS982969" xr:uid="{DF85ABB3-7617-4C87-95E0-ED20A176FD51}">
      <formula1>$N$97:$P$97</formula1>
    </dataValidation>
    <dataValidation type="list" allowBlank="1" showInputMessage="1" showErrorMessage="1" sqref="K99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467 JG65466 TC65466 ACY65466 AMU65466 AWQ65466 BGM65466 BQI65466 CAE65466 CKA65466 CTW65466 DDS65466 DNO65466 DXK65466 EHG65466 ERC65466 FAY65466 FKU65466 FUQ65466 GEM65466 GOI65466 GYE65466 HIA65466 HRW65466 IBS65466 ILO65466 IVK65466 JFG65466 JPC65466 JYY65466 KIU65466 KSQ65466 LCM65466 LMI65466 LWE65466 MGA65466 MPW65466 MZS65466 NJO65466 NTK65466 ODG65466 ONC65466 OWY65466 PGU65466 PQQ65466 QAM65466 QKI65466 QUE65466 REA65466 RNW65466 RXS65466 SHO65466 SRK65466 TBG65466 TLC65466 TUY65466 UEU65466 UOQ65466 UYM65466 VII65466 VSE65466 WCA65466 WLW65466 WVS65466 K131003 JG131002 TC131002 ACY131002 AMU131002 AWQ131002 BGM131002 BQI131002 CAE131002 CKA131002 CTW131002 DDS131002 DNO131002 DXK131002 EHG131002 ERC131002 FAY131002 FKU131002 FUQ131002 GEM131002 GOI131002 GYE131002 HIA131002 HRW131002 IBS131002 ILO131002 IVK131002 JFG131002 JPC131002 JYY131002 KIU131002 KSQ131002 LCM131002 LMI131002 LWE131002 MGA131002 MPW131002 MZS131002 NJO131002 NTK131002 ODG131002 ONC131002 OWY131002 PGU131002 PQQ131002 QAM131002 QKI131002 QUE131002 REA131002 RNW131002 RXS131002 SHO131002 SRK131002 TBG131002 TLC131002 TUY131002 UEU131002 UOQ131002 UYM131002 VII131002 VSE131002 WCA131002 WLW131002 WVS131002 K196539 JG196538 TC196538 ACY196538 AMU196538 AWQ196538 BGM196538 BQI196538 CAE196538 CKA196538 CTW196538 DDS196538 DNO196538 DXK196538 EHG196538 ERC196538 FAY196538 FKU196538 FUQ196538 GEM196538 GOI196538 GYE196538 HIA196538 HRW196538 IBS196538 ILO196538 IVK196538 JFG196538 JPC196538 JYY196538 KIU196538 KSQ196538 LCM196538 LMI196538 LWE196538 MGA196538 MPW196538 MZS196538 NJO196538 NTK196538 ODG196538 ONC196538 OWY196538 PGU196538 PQQ196538 QAM196538 QKI196538 QUE196538 REA196538 RNW196538 RXS196538 SHO196538 SRK196538 TBG196538 TLC196538 TUY196538 UEU196538 UOQ196538 UYM196538 VII196538 VSE196538 WCA196538 WLW196538 WVS196538 K262075 JG262074 TC262074 ACY262074 AMU262074 AWQ262074 BGM262074 BQI262074 CAE262074 CKA262074 CTW262074 DDS262074 DNO262074 DXK262074 EHG262074 ERC262074 FAY262074 FKU262074 FUQ262074 GEM262074 GOI262074 GYE262074 HIA262074 HRW262074 IBS262074 ILO262074 IVK262074 JFG262074 JPC262074 JYY262074 KIU262074 KSQ262074 LCM262074 LMI262074 LWE262074 MGA262074 MPW262074 MZS262074 NJO262074 NTK262074 ODG262074 ONC262074 OWY262074 PGU262074 PQQ262074 QAM262074 QKI262074 QUE262074 REA262074 RNW262074 RXS262074 SHO262074 SRK262074 TBG262074 TLC262074 TUY262074 UEU262074 UOQ262074 UYM262074 VII262074 VSE262074 WCA262074 WLW262074 WVS262074 K327611 JG327610 TC327610 ACY327610 AMU327610 AWQ327610 BGM327610 BQI327610 CAE327610 CKA327610 CTW327610 DDS327610 DNO327610 DXK327610 EHG327610 ERC327610 FAY327610 FKU327610 FUQ327610 GEM327610 GOI327610 GYE327610 HIA327610 HRW327610 IBS327610 ILO327610 IVK327610 JFG327610 JPC327610 JYY327610 KIU327610 KSQ327610 LCM327610 LMI327610 LWE327610 MGA327610 MPW327610 MZS327610 NJO327610 NTK327610 ODG327610 ONC327610 OWY327610 PGU327610 PQQ327610 QAM327610 QKI327610 QUE327610 REA327610 RNW327610 RXS327610 SHO327610 SRK327610 TBG327610 TLC327610 TUY327610 UEU327610 UOQ327610 UYM327610 VII327610 VSE327610 WCA327610 WLW327610 WVS327610 K393147 JG393146 TC393146 ACY393146 AMU393146 AWQ393146 BGM393146 BQI393146 CAE393146 CKA393146 CTW393146 DDS393146 DNO393146 DXK393146 EHG393146 ERC393146 FAY393146 FKU393146 FUQ393146 GEM393146 GOI393146 GYE393146 HIA393146 HRW393146 IBS393146 ILO393146 IVK393146 JFG393146 JPC393146 JYY393146 KIU393146 KSQ393146 LCM393146 LMI393146 LWE393146 MGA393146 MPW393146 MZS393146 NJO393146 NTK393146 ODG393146 ONC393146 OWY393146 PGU393146 PQQ393146 QAM393146 QKI393146 QUE393146 REA393146 RNW393146 RXS393146 SHO393146 SRK393146 TBG393146 TLC393146 TUY393146 UEU393146 UOQ393146 UYM393146 VII393146 VSE393146 WCA393146 WLW393146 WVS393146 K458683 JG458682 TC458682 ACY458682 AMU458682 AWQ458682 BGM458682 BQI458682 CAE458682 CKA458682 CTW458682 DDS458682 DNO458682 DXK458682 EHG458682 ERC458682 FAY458682 FKU458682 FUQ458682 GEM458682 GOI458682 GYE458682 HIA458682 HRW458682 IBS458682 ILO458682 IVK458682 JFG458682 JPC458682 JYY458682 KIU458682 KSQ458682 LCM458682 LMI458682 LWE458682 MGA458682 MPW458682 MZS458682 NJO458682 NTK458682 ODG458682 ONC458682 OWY458682 PGU458682 PQQ458682 QAM458682 QKI458682 QUE458682 REA458682 RNW458682 RXS458682 SHO458682 SRK458682 TBG458682 TLC458682 TUY458682 UEU458682 UOQ458682 UYM458682 VII458682 VSE458682 WCA458682 WLW458682 WVS458682 K524219 JG524218 TC524218 ACY524218 AMU524218 AWQ524218 BGM524218 BQI524218 CAE524218 CKA524218 CTW524218 DDS524218 DNO524218 DXK524218 EHG524218 ERC524218 FAY524218 FKU524218 FUQ524218 GEM524218 GOI524218 GYE524218 HIA524218 HRW524218 IBS524218 ILO524218 IVK524218 JFG524218 JPC524218 JYY524218 KIU524218 KSQ524218 LCM524218 LMI524218 LWE524218 MGA524218 MPW524218 MZS524218 NJO524218 NTK524218 ODG524218 ONC524218 OWY524218 PGU524218 PQQ524218 QAM524218 QKI524218 QUE524218 REA524218 RNW524218 RXS524218 SHO524218 SRK524218 TBG524218 TLC524218 TUY524218 UEU524218 UOQ524218 UYM524218 VII524218 VSE524218 WCA524218 WLW524218 WVS524218 K589755 JG589754 TC589754 ACY589754 AMU589754 AWQ589754 BGM589754 BQI589754 CAE589754 CKA589754 CTW589754 DDS589754 DNO589754 DXK589754 EHG589754 ERC589754 FAY589754 FKU589754 FUQ589754 GEM589754 GOI589754 GYE589754 HIA589754 HRW589754 IBS589754 ILO589754 IVK589754 JFG589754 JPC589754 JYY589754 KIU589754 KSQ589754 LCM589754 LMI589754 LWE589754 MGA589754 MPW589754 MZS589754 NJO589754 NTK589754 ODG589754 ONC589754 OWY589754 PGU589754 PQQ589754 QAM589754 QKI589754 QUE589754 REA589754 RNW589754 RXS589754 SHO589754 SRK589754 TBG589754 TLC589754 TUY589754 UEU589754 UOQ589754 UYM589754 VII589754 VSE589754 WCA589754 WLW589754 WVS589754 K655291 JG655290 TC655290 ACY655290 AMU655290 AWQ655290 BGM655290 BQI655290 CAE655290 CKA655290 CTW655290 DDS655290 DNO655290 DXK655290 EHG655290 ERC655290 FAY655290 FKU655290 FUQ655290 GEM655290 GOI655290 GYE655290 HIA655290 HRW655290 IBS655290 ILO655290 IVK655290 JFG655290 JPC655290 JYY655290 KIU655290 KSQ655290 LCM655290 LMI655290 LWE655290 MGA655290 MPW655290 MZS655290 NJO655290 NTK655290 ODG655290 ONC655290 OWY655290 PGU655290 PQQ655290 QAM655290 QKI655290 QUE655290 REA655290 RNW655290 RXS655290 SHO655290 SRK655290 TBG655290 TLC655290 TUY655290 UEU655290 UOQ655290 UYM655290 VII655290 VSE655290 WCA655290 WLW655290 WVS655290 K720827 JG720826 TC720826 ACY720826 AMU720826 AWQ720826 BGM720826 BQI720826 CAE720826 CKA720826 CTW720826 DDS720826 DNO720826 DXK720826 EHG720826 ERC720826 FAY720826 FKU720826 FUQ720826 GEM720826 GOI720826 GYE720826 HIA720826 HRW720826 IBS720826 ILO720826 IVK720826 JFG720826 JPC720826 JYY720826 KIU720826 KSQ720826 LCM720826 LMI720826 LWE720826 MGA720826 MPW720826 MZS720826 NJO720826 NTK720826 ODG720826 ONC720826 OWY720826 PGU720826 PQQ720826 QAM720826 QKI720826 QUE720826 REA720826 RNW720826 RXS720826 SHO720826 SRK720826 TBG720826 TLC720826 TUY720826 UEU720826 UOQ720826 UYM720826 VII720826 VSE720826 WCA720826 WLW720826 WVS720826 K786363 JG786362 TC786362 ACY786362 AMU786362 AWQ786362 BGM786362 BQI786362 CAE786362 CKA786362 CTW786362 DDS786362 DNO786362 DXK786362 EHG786362 ERC786362 FAY786362 FKU786362 FUQ786362 GEM786362 GOI786362 GYE786362 HIA786362 HRW786362 IBS786362 ILO786362 IVK786362 JFG786362 JPC786362 JYY786362 KIU786362 KSQ786362 LCM786362 LMI786362 LWE786362 MGA786362 MPW786362 MZS786362 NJO786362 NTK786362 ODG786362 ONC786362 OWY786362 PGU786362 PQQ786362 QAM786362 QKI786362 QUE786362 REA786362 RNW786362 RXS786362 SHO786362 SRK786362 TBG786362 TLC786362 TUY786362 UEU786362 UOQ786362 UYM786362 VII786362 VSE786362 WCA786362 WLW786362 WVS786362 K851899 JG851898 TC851898 ACY851898 AMU851898 AWQ851898 BGM851898 BQI851898 CAE851898 CKA851898 CTW851898 DDS851898 DNO851898 DXK851898 EHG851898 ERC851898 FAY851898 FKU851898 FUQ851898 GEM851898 GOI851898 GYE851898 HIA851898 HRW851898 IBS851898 ILO851898 IVK851898 JFG851898 JPC851898 JYY851898 KIU851898 KSQ851898 LCM851898 LMI851898 LWE851898 MGA851898 MPW851898 MZS851898 NJO851898 NTK851898 ODG851898 ONC851898 OWY851898 PGU851898 PQQ851898 QAM851898 QKI851898 QUE851898 REA851898 RNW851898 RXS851898 SHO851898 SRK851898 TBG851898 TLC851898 TUY851898 UEU851898 UOQ851898 UYM851898 VII851898 VSE851898 WCA851898 WLW851898 WVS851898 K917435 JG917434 TC917434 ACY917434 AMU917434 AWQ917434 BGM917434 BQI917434 CAE917434 CKA917434 CTW917434 DDS917434 DNO917434 DXK917434 EHG917434 ERC917434 FAY917434 FKU917434 FUQ917434 GEM917434 GOI917434 GYE917434 HIA917434 HRW917434 IBS917434 ILO917434 IVK917434 JFG917434 JPC917434 JYY917434 KIU917434 KSQ917434 LCM917434 LMI917434 LWE917434 MGA917434 MPW917434 MZS917434 NJO917434 NTK917434 ODG917434 ONC917434 OWY917434 PGU917434 PQQ917434 QAM917434 QKI917434 QUE917434 REA917434 RNW917434 RXS917434 SHO917434 SRK917434 TBG917434 TLC917434 TUY917434 UEU917434 UOQ917434 UYM917434 VII917434 VSE917434 WCA917434 WLW917434 WVS917434 K982971 JG982970 TC982970 ACY982970 AMU982970 AWQ982970 BGM982970 BQI982970 CAE982970 CKA982970 CTW982970 DDS982970 DNO982970 DXK982970 EHG982970 ERC982970 FAY982970 FKU982970 FUQ982970 GEM982970 GOI982970 GYE982970 HIA982970 HRW982970 IBS982970 ILO982970 IVK982970 JFG982970 JPC982970 JYY982970 KIU982970 KSQ982970 LCM982970 LMI982970 LWE982970 MGA982970 MPW982970 MZS982970 NJO982970 NTK982970 ODG982970 ONC982970 OWY982970 PGU982970 PQQ982970 QAM982970 QKI982970 QUE982970 REA982970 RNW982970 RXS982970 SHO982970 SRK982970 TBG982970 TLC982970 TUY982970 UEU982970 UOQ982970 UYM982970 VII982970 VSE982970 WCA982970 WLW982970 WVS982970" xr:uid="{954D48BE-E802-4C66-A1CE-320D433DDD98}">
      <formula1>$M$99:$M$110</formula1>
    </dataValidation>
    <dataValidation type="list" allowBlank="1" showInputMessage="1" showErrorMessage="1" sqref="K107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475 JG65474 TC65474 ACY65474 AMU65474 AWQ65474 BGM65474 BQI65474 CAE65474 CKA65474 CTW65474 DDS65474 DNO65474 DXK65474 EHG65474 ERC65474 FAY65474 FKU65474 FUQ65474 GEM65474 GOI65474 GYE65474 HIA65474 HRW65474 IBS65474 ILO65474 IVK65474 JFG65474 JPC65474 JYY65474 KIU65474 KSQ65474 LCM65474 LMI65474 LWE65474 MGA65474 MPW65474 MZS65474 NJO65474 NTK65474 ODG65474 ONC65474 OWY65474 PGU65474 PQQ65474 QAM65474 QKI65474 QUE65474 REA65474 RNW65474 RXS65474 SHO65474 SRK65474 TBG65474 TLC65474 TUY65474 UEU65474 UOQ65474 UYM65474 VII65474 VSE65474 WCA65474 WLW65474 WVS65474 K131011 JG131010 TC131010 ACY131010 AMU131010 AWQ131010 BGM131010 BQI131010 CAE131010 CKA131010 CTW131010 DDS131010 DNO131010 DXK131010 EHG131010 ERC131010 FAY131010 FKU131010 FUQ131010 GEM131010 GOI131010 GYE131010 HIA131010 HRW131010 IBS131010 ILO131010 IVK131010 JFG131010 JPC131010 JYY131010 KIU131010 KSQ131010 LCM131010 LMI131010 LWE131010 MGA131010 MPW131010 MZS131010 NJO131010 NTK131010 ODG131010 ONC131010 OWY131010 PGU131010 PQQ131010 QAM131010 QKI131010 QUE131010 REA131010 RNW131010 RXS131010 SHO131010 SRK131010 TBG131010 TLC131010 TUY131010 UEU131010 UOQ131010 UYM131010 VII131010 VSE131010 WCA131010 WLW131010 WVS131010 K196547 JG196546 TC196546 ACY196546 AMU196546 AWQ196546 BGM196546 BQI196546 CAE196546 CKA196546 CTW196546 DDS196546 DNO196546 DXK196546 EHG196546 ERC196546 FAY196546 FKU196546 FUQ196546 GEM196546 GOI196546 GYE196546 HIA196546 HRW196546 IBS196546 ILO196546 IVK196546 JFG196546 JPC196546 JYY196546 KIU196546 KSQ196546 LCM196546 LMI196546 LWE196546 MGA196546 MPW196546 MZS196546 NJO196546 NTK196546 ODG196546 ONC196546 OWY196546 PGU196546 PQQ196546 QAM196546 QKI196546 QUE196546 REA196546 RNW196546 RXS196546 SHO196546 SRK196546 TBG196546 TLC196546 TUY196546 UEU196546 UOQ196546 UYM196546 VII196546 VSE196546 WCA196546 WLW196546 WVS196546 K262083 JG262082 TC262082 ACY262082 AMU262082 AWQ262082 BGM262082 BQI262082 CAE262082 CKA262082 CTW262082 DDS262082 DNO262082 DXK262082 EHG262082 ERC262082 FAY262082 FKU262082 FUQ262082 GEM262082 GOI262082 GYE262082 HIA262082 HRW262082 IBS262082 ILO262082 IVK262082 JFG262082 JPC262082 JYY262082 KIU262082 KSQ262082 LCM262082 LMI262082 LWE262082 MGA262082 MPW262082 MZS262082 NJO262082 NTK262082 ODG262082 ONC262082 OWY262082 PGU262082 PQQ262082 QAM262082 QKI262082 QUE262082 REA262082 RNW262082 RXS262082 SHO262082 SRK262082 TBG262082 TLC262082 TUY262082 UEU262082 UOQ262082 UYM262082 VII262082 VSE262082 WCA262082 WLW262082 WVS262082 K327619 JG327618 TC327618 ACY327618 AMU327618 AWQ327618 BGM327618 BQI327618 CAE327618 CKA327618 CTW327618 DDS327618 DNO327618 DXK327618 EHG327618 ERC327618 FAY327618 FKU327618 FUQ327618 GEM327618 GOI327618 GYE327618 HIA327618 HRW327618 IBS327618 ILO327618 IVK327618 JFG327618 JPC327618 JYY327618 KIU327618 KSQ327618 LCM327618 LMI327618 LWE327618 MGA327618 MPW327618 MZS327618 NJO327618 NTK327618 ODG327618 ONC327618 OWY327618 PGU327618 PQQ327618 QAM327618 QKI327618 QUE327618 REA327618 RNW327618 RXS327618 SHO327618 SRK327618 TBG327618 TLC327618 TUY327618 UEU327618 UOQ327618 UYM327618 VII327618 VSE327618 WCA327618 WLW327618 WVS327618 K393155 JG393154 TC393154 ACY393154 AMU393154 AWQ393154 BGM393154 BQI393154 CAE393154 CKA393154 CTW393154 DDS393154 DNO393154 DXK393154 EHG393154 ERC393154 FAY393154 FKU393154 FUQ393154 GEM393154 GOI393154 GYE393154 HIA393154 HRW393154 IBS393154 ILO393154 IVK393154 JFG393154 JPC393154 JYY393154 KIU393154 KSQ393154 LCM393154 LMI393154 LWE393154 MGA393154 MPW393154 MZS393154 NJO393154 NTK393154 ODG393154 ONC393154 OWY393154 PGU393154 PQQ393154 QAM393154 QKI393154 QUE393154 REA393154 RNW393154 RXS393154 SHO393154 SRK393154 TBG393154 TLC393154 TUY393154 UEU393154 UOQ393154 UYM393154 VII393154 VSE393154 WCA393154 WLW393154 WVS393154 K458691 JG458690 TC458690 ACY458690 AMU458690 AWQ458690 BGM458690 BQI458690 CAE458690 CKA458690 CTW458690 DDS458690 DNO458690 DXK458690 EHG458690 ERC458690 FAY458690 FKU458690 FUQ458690 GEM458690 GOI458690 GYE458690 HIA458690 HRW458690 IBS458690 ILO458690 IVK458690 JFG458690 JPC458690 JYY458690 KIU458690 KSQ458690 LCM458690 LMI458690 LWE458690 MGA458690 MPW458690 MZS458690 NJO458690 NTK458690 ODG458690 ONC458690 OWY458690 PGU458690 PQQ458690 QAM458690 QKI458690 QUE458690 REA458690 RNW458690 RXS458690 SHO458690 SRK458690 TBG458690 TLC458690 TUY458690 UEU458690 UOQ458690 UYM458690 VII458690 VSE458690 WCA458690 WLW458690 WVS458690 K524227 JG524226 TC524226 ACY524226 AMU524226 AWQ524226 BGM524226 BQI524226 CAE524226 CKA524226 CTW524226 DDS524226 DNO524226 DXK524226 EHG524226 ERC524226 FAY524226 FKU524226 FUQ524226 GEM524226 GOI524226 GYE524226 HIA524226 HRW524226 IBS524226 ILO524226 IVK524226 JFG524226 JPC524226 JYY524226 KIU524226 KSQ524226 LCM524226 LMI524226 LWE524226 MGA524226 MPW524226 MZS524226 NJO524226 NTK524226 ODG524226 ONC524226 OWY524226 PGU524226 PQQ524226 QAM524226 QKI524226 QUE524226 REA524226 RNW524226 RXS524226 SHO524226 SRK524226 TBG524226 TLC524226 TUY524226 UEU524226 UOQ524226 UYM524226 VII524226 VSE524226 WCA524226 WLW524226 WVS524226 K589763 JG589762 TC589762 ACY589762 AMU589762 AWQ589762 BGM589762 BQI589762 CAE589762 CKA589762 CTW589762 DDS589762 DNO589762 DXK589762 EHG589762 ERC589762 FAY589762 FKU589762 FUQ589762 GEM589762 GOI589762 GYE589762 HIA589762 HRW589762 IBS589762 ILO589762 IVK589762 JFG589762 JPC589762 JYY589762 KIU589762 KSQ589762 LCM589762 LMI589762 LWE589762 MGA589762 MPW589762 MZS589762 NJO589762 NTK589762 ODG589762 ONC589762 OWY589762 PGU589762 PQQ589762 QAM589762 QKI589762 QUE589762 REA589762 RNW589762 RXS589762 SHO589762 SRK589762 TBG589762 TLC589762 TUY589762 UEU589762 UOQ589762 UYM589762 VII589762 VSE589762 WCA589762 WLW589762 WVS589762 K655299 JG655298 TC655298 ACY655298 AMU655298 AWQ655298 BGM655298 BQI655298 CAE655298 CKA655298 CTW655298 DDS655298 DNO655298 DXK655298 EHG655298 ERC655298 FAY655298 FKU655298 FUQ655298 GEM655298 GOI655298 GYE655298 HIA655298 HRW655298 IBS655298 ILO655298 IVK655298 JFG655298 JPC655298 JYY655298 KIU655298 KSQ655298 LCM655298 LMI655298 LWE655298 MGA655298 MPW655298 MZS655298 NJO655298 NTK655298 ODG655298 ONC655298 OWY655298 PGU655298 PQQ655298 QAM655298 QKI655298 QUE655298 REA655298 RNW655298 RXS655298 SHO655298 SRK655298 TBG655298 TLC655298 TUY655298 UEU655298 UOQ655298 UYM655298 VII655298 VSE655298 WCA655298 WLW655298 WVS655298 K720835 JG720834 TC720834 ACY720834 AMU720834 AWQ720834 BGM720834 BQI720834 CAE720834 CKA720834 CTW720834 DDS720834 DNO720834 DXK720834 EHG720834 ERC720834 FAY720834 FKU720834 FUQ720834 GEM720834 GOI720834 GYE720834 HIA720834 HRW720834 IBS720834 ILO720834 IVK720834 JFG720834 JPC720834 JYY720834 KIU720834 KSQ720834 LCM720834 LMI720834 LWE720834 MGA720834 MPW720834 MZS720834 NJO720834 NTK720834 ODG720834 ONC720834 OWY720834 PGU720834 PQQ720834 QAM720834 QKI720834 QUE720834 REA720834 RNW720834 RXS720834 SHO720834 SRK720834 TBG720834 TLC720834 TUY720834 UEU720834 UOQ720834 UYM720834 VII720834 VSE720834 WCA720834 WLW720834 WVS720834 K786371 JG786370 TC786370 ACY786370 AMU786370 AWQ786370 BGM786370 BQI786370 CAE786370 CKA786370 CTW786370 DDS786370 DNO786370 DXK786370 EHG786370 ERC786370 FAY786370 FKU786370 FUQ786370 GEM786370 GOI786370 GYE786370 HIA786370 HRW786370 IBS786370 ILO786370 IVK786370 JFG786370 JPC786370 JYY786370 KIU786370 KSQ786370 LCM786370 LMI786370 LWE786370 MGA786370 MPW786370 MZS786370 NJO786370 NTK786370 ODG786370 ONC786370 OWY786370 PGU786370 PQQ786370 QAM786370 QKI786370 QUE786370 REA786370 RNW786370 RXS786370 SHO786370 SRK786370 TBG786370 TLC786370 TUY786370 UEU786370 UOQ786370 UYM786370 VII786370 VSE786370 WCA786370 WLW786370 WVS786370 K851907 JG851906 TC851906 ACY851906 AMU851906 AWQ851906 BGM851906 BQI851906 CAE851906 CKA851906 CTW851906 DDS851906 DNO851906 DXK851906 EHG851906 ERC851906 FAY851906 FKU851906 FUQ851906 GEM851906 GOI851906 GYE851906 HIA851906 HRW851906 IBS851906 ILO851906 IVK851906 JFG851906 JPC851906 JYY851906 KIU851906 KSQ851906 LCM851906 LMI851906 LWE851906 MGA851906 MPW851906 MZS851906 NJO851906 NTK851906 ODG851906 ONC851906 OWY851906 PGU851906 PQQ851906 QAM851906 QKI851906 QUE851906 REA851906 RNW851906 RXS851906 SHO851906 SRK851906 TBG851906 TLC851906 TUY851906 UEU851906 UOQ851906 UYM851906 VII851906 VSE851906 WCA851906 WLW851906 WVS851906 K917443 JG917442 TC917442 ACY917442 AMU917442 AWQ917442 BGM917442 BQI917442 CAE917442 CKA917442 CTW917442 DDS917442 DNO917442 DXK917442 EHG917442 ERC917442 FAY917442 FKU917442 FUQ917442 GEM917442 GOI917442 GYE917442 HIA917442 HRW917442 IBS917442 ILO917442 IVK917442 JFG917442 JPC917442 JYY917442 KIU917442 KSQ917442 LCM917442 LMI917442 LWE917442 MGA917442 MPW917442 MZS917442 NJO917442 NTK917442 ODG917442 ONC917442 OWY917442 PGU917442 PQQ917442 QAM917442 QKI917442 QUE917442 REA917442 RNW917442 RXS917442 SHO917442 SRK917442 TBG917442 TLC917442 TUY917442 UEU917442 UOQ917442 UYM917442 VII917442 VSE917442 WCA917442 WLW917442 WVS917442 K982979 JG982978 TC982978 ACY982978 AMU982978 AWQ982978 BGM982978 BQI982978 CAE982978 CKA982978 CTW982978 DDS982978 DNO982978 DXK982978 EHG982978 ERC982978 FAY982978 FKU982978 FUQ982978 GEM982978 GOI982978 GYE982978 HIA982978 HRW982978 IBS982978 ILO982978 IVK982978 JFG982978 JPC982978 JYY982978 KIU982978 KSQ982978 LCM982978 LMI982978 LWE982978 MGA982978 MPW982978 MZS982978 NJO982978 NTK982978 ODG982978 ONC982978 OWY982978 PGU982978 PQQ982978 QAM982978 QKI982978 QUE982978 REA982978 RNW982978 RXS982978 SHO982978 SRK982978 TBG982978 TLC982978 TUY982978 UEU982978 UOQ982978 UYM982978 VII982978 VSE982978 WCA982978 WLW982978 WVS982978" xr:uid="{7AE56D4E-AF2E-4F59-81FF-19D25CEB7DD0}">
      <formula1>$S$98:$S$119</formula1>
    </dataValidation>
  </dataValidations>
  <printOptions horizontalCentered="1"/>
  <pageMargins left="0.25" right="0.25" top="0.75" bottom="0.75" header="0.3" footer="0.3"/>
  <pageSetup scale="60" orientation="landscape" horizontalDpi="4294967295" r:id="rId1"/>
  <rowBreaks count="3" manualBreakCount="3">
    <brk id="30" min="1" max="7" man="1"/>
    <brk id="80" min="1" max="7" man="1"/>
    <brk id="92" min="1"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D65B8-915F-486D-9849-A15AC1E1E1D1}">
  <dimension ref="B1:Y120"/>
  <sheetViews>
    <sheetView showGridLines="0" showRowColHeaders="0" topLeftCell="A49" zoomScale="80" zoomScaleNormal="80" workbookViewId="0">
      <selection activeCell="B19" sqref="B19"/>
    </sheetView>
  </sheetViews>
  <sheetFormatPr defaultRowHeight="12.5" x14ac:dyDescent="0.25"/>
  <cols>
    <col min="1" max="1" width="9.0898437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6" width="17.6328125" style="6" hidden="1" customWidth="1"/>
    <col min="17" max="17" width="4.08984375" style="6" hidden="1" customWidth="1"/>
    <col min="18" max="19" width="18.90625" style="7" hidden="1" customWidth="1"/>
    <col min="20" max="20" width="20.453125" style="7" hidden="1" customWidth="1"/>
    <col min="21" max="21" width="17.36328125" style="7" hidden="1" customWidth="1"/>
    <col min="22" max="22" width="4.08984375" style="6" hidden="1" customWidth="1"/>
    <col min="23" max="23" width="153.6328125" style="6" hidden="1" customWidth="1"/>
    <col min="24" max="24" width="13.90625" style="6" customWidth="1"/>
    <col min="25" max="53" width="9.08984375" style="6" customWidth="1"/>
    <col min="54" max="257" width="9.08984375" style="6"/>
    <col min="258" max="258" width="25.453125" style="6" customWidth="1"/>
    <col min="259" max="259" width="32.90625" style="6" customWidth="1"/>
    <col min="260" max="260" width="17.36328125" style="6" customWidth="1"/>
    <col min="261" max="261" width="17.08984375" style="6" customWidth="1"/>
    <col min="262" max="262" width="23.90625" style="6" customWidth="1"/>
    <col min="263" max="263" width="25.36328125" style="6" customWidth="1"/>
    <col min="264" max="264" width="19" style="6" customWidth="1"/>
    <col min="265" max="265" width="6.54296875" style="6" customWidth="1"/>
    <col min="266" max="281" width="0" style="6" hidden="1" customWidth="1"/>
    <col min="282" max="513" width="9.08984375" style="6"/>
    <col min="514" max="514" width="25.453125" style="6" customWidth="1"/>
    <col min="515" max="515" width="32.90625" style="6" customWidth="1"/>
    <col min="516" max="516" width="17.36328125" style="6" customWidth="1"/>
    <col min="517" max="517" width="17.08984375" style="6" customWidth="1"/>
    <col min="518" max="518" width="23.90625" style="6" customWidth="1"/>
    <col min="519" max="519" width="25.36328125" style="6" customWidth="1"/>
    <col min="520" max="520" width="19" style="6" customWidth="1"/>
    <col min="521" max="521" width="6.54296875" style="6" customWidth="1"/>
    <col min="522" max="537" width="0" style="6" hidden="1" customWidth="1"/>
    <col min="538" max="769" width="9.08984375" style="6"/>
    <col min="770" max="770" width="25.453125" style="6" customWidth="1"/>
    <col min="771" max="771" width="32.90625" style="6" customWidth="1"/>
    <col min="772" max="772" width="17.36328125" style="6" customWidth="1"/>
    <col min="773" max="773" width="17.08984375" style="6" customWidth="1"/>
    <col min="774" max="774" width="23.90625" style="6" customWidth="1"/>
    <col min="775" max="775" width="25.36328125" style="6" customWidth="1"/>
    <col min="776" max="776" width="19" style="6" customWidth="1"/>
    <col min="777" max="777" width="6.54296875" style="6" customWidth="1"/>
    <col min="778" max="793" width="0" style="6" hidden="1" customWidth="1"/>
    <col min="794" max="1025" width="9.08984375" style="6"/>
    <col min="1026" max="1026" width="25.453125" style="6" customWidth="1"/>
    <col min="1027" max="1027" width="32.90625" style="6" customWidth="1"/>
    <col min="1028" max="1028" width="17.36328125" style="6" customWidth="1"/>
    <col min="1029" max="1029" width="17.08984375" style="6" customWidth="1"/>
    <col min="1030" max="1030" width="23.90625" style="6" customWidth="1"/>
    <col min="1031" max="1031" width="25.36328125" style="6" customWidth="1"/>
    <col min="1032" max="1032" width="19" style="6" customWidth="1"/>
    <col min="1033" max="1033" width="6.54296875" style="6" customWidth="1"/>
    <col min="1034" max="1049" width="0" style="6" hidden="1" customWidth="1"/>
    <col min="1050" max="1281" width="9.08984375" style="6"/>
    <col min="1282" max="1282" width="25.453125" style="6" customWidth="1"/>
    <col min="1283" max="1283" width="32.90625" style="6" customWidth="1"/>
    <col min="1284" max="1284" width="17.36328125" style="6" customWidth="1"/>
    <col min="1285" max="1285" width="17.08984375" style="6" customWidth="1"/>
    <col min="1286" max="1286" width="23.90625" style="6" customWidth="1"/>
    <col min="1287" max="1287" width="25.36328125" style="6" customWidth="1"/>
    <col min="1288" max="1288" width="19" style="6" customWidth="1"/>
    <col min="1289" max="1289" width="6.54296875" style="6" customWidth="1"/>
    <col min="1290" max="1305" width="0" style="6" hidden="1" customWidth="1"/>
    <col min="1306" max="1537" width="9.08984375" style="6"/>
    <col min="1538" max="1538" width="25.453125" style="6" customWidth="1"/>
    <col min="1539" max="1539" width="32.90625" style="6" customWidth="1"/>
    <col min="1540" max="1540" width="17.36328125" style="6" customWidth="1"/>
    <col min="1541" max="1541" width="17.08984375" style="6" customWidth="1"/>
    <col min="1542" max="1542" width="23.90625" style="6" customWidth="1"/>
    <col min="1543" max="1543" width="25.36328125" style="6" customWidth="1"/>
    <col min="1544" max="1544" width="19" style="6" customWidth="1"/>
    <col min="1545" max="1545" width="6.54296875" style="6" customWidth="1"/>
    <col min="1546" max="1561" width="0" style="6" hidden="1" customWidth="1"/>
    <col min="1562" max="1793" width="9.08984375" style="6"/>
    <col min="1794" max="1794" width="25.453125" style="6" customWidth="1"/>
    <col min="1795" max="1795" width="32.90625" style="6" customWidth="1"/>
    <col min="1796" max="1796" width="17.36328125" style="6" customWidth="1"/>
    <col min="1797" max="1797" width="17.08984375" style="6" customWidth="1"/>
    <col min="1798" max="1798" width="23.90625" style="6" customWidth="1"/>
    <col min="1799" max="1799" width="25.36328125" style="6" customWidth="1"/>
    <col min="1800" max="1800" width="19" style="6" customWidth="1"/>
    <col min="1801" max="1801" width="6.54296875" style="6" customWidth="1"/>
    <col min="1802" max="1817" width="0" style="6" hidden="1" customWidth="1"/>
    <col min="1818" max="2049" width="9.08984375" style="6"/>
    <col min="2050" max="2050" width="25.453125" style="6" customWidth="1"/>
    <col min="2051" max="2051" width="32.90625" style="6" customWidth="1"/>
    <col min="2052" max="2052" width="17.36328125" style="6" customWidth="1"/>
    <col min="2053" max="2053" width="17.08984375" style="6" customWidth="1"/>
    <col min="2054" max="2054" width="23.90625" style="6" customWidth="1"/>
    <col min="2055" max="2055" width="25.36328125" style="6" customWidth="1"/>
    <col min="2056" max="2056" width="19" style="6" customWidth="1"/>
    <col min="2057" max="2057" width="6.54296875" style="6" customWidth="1"/>
    <col min="2058" max="2073" width="0" style="6" hidden="1" customWidth="1"/>
    <col min="2074" max="2305" width="9.08984375" style="6"/>
    <col min="2306" max="2306" width="25.453125" style="6" customWidth="1"/>
    <col min="2307" max="2307" width="32.90625" style="6" customWidth="1"/>
    <col min="2308" max="2308" width="17.36328125" style="6" customWidth="1"/>
    <col min="2309" max="2309" width="17.08984375" style="6" customWidth="1"/>
    <col min="2310" max="2310" width="23.90625" style="6" customWidth="1"/>
    <col min="2311" max="2311" width="25.36328125" style="6" customWidth="1"/>
    <col min="2312" max="2312" width="19" style="6" customWidth="1"/>
    <col min="2313" max="2313" width="6.54296875" style="6" customWidth="1"/>
    <col min="2314" max="2329" width="0" style="6" hidden="1" customWidth="1"/>
    <col min="2330" max="2561" width="9.08984375" style="6"/>
    <col min="2562" max="2562" width="25.453125" style="6" customWidth="1"/>
    <col min="2563" max="2563" width="32.90625" style="6" customWidth="1"/>
    <col min="2564" max="2564" width="17.36328125" style="6" customWidth="1"/>
    <col min="2565" max="2565" width="17.08984375" style="6" customWidth="1"/>
    <col min="2566" max="2566" width="23.90625" style="6" customWidth="1"/>
    <col min="2567" max="2567" width="25.36328125" style="6" customWidth="1"/>
    <col min="2568" max="2568" width="19" style="6" customWidth="1"/>
    <col min="2569" max="2569" width="6.54296875" style="6" customWidth="1"/>
    <col min="2570" max="2585" width="0" style="6" hidden="1" customWidth="1"/>
    <col min="2586" max="2817" width="9.08984375" style="6"/>
    <col min="2818" max="2818" width="25.453125" style="6" customWidth="1"/>
    <col min="2819" max="2819" width="32.90625" style="6" customWidth="1"/>
    <col min="2820" max="2820" width="17.36328125" style="6" customWidth="1"/>
    <col min="2821" max="2821" width="17.08984375" style="6" customWidth="1"/>
    <col min="2822" max="2822" width="23.90625" style="6" customWidth="1"/>
    <col min="2823" max="2823" width="25.36328125" style="6" customWidth="1"/>
    <col min="2824" max="2824" width="19" style="6" customWidth="1"/>
    <col min="2825" max="2825" width="6.54296875" style="6" customWidth="1"/>
    <col min="2826" max="2841" width="0" style="6" hidden="1" customWidth="1"/>
    <col min="2842" max="3073" width="9.08984375" style="6"/>
    <col min="3074" max="3074" width="25.453125" style="6" customWidth="1"/>
    <col min="3075" max="3075" width="32.90625" style="6" customWidth="1"/>
    <col min="3076" max="3076" width="17.36328125" style="6" customWidth="1"/>
    <col min="3077" max="3077" width="17.08984375" style="6" customWidth="1"/>
    <col min="3078" max="3078" width="23.90625" style="6" customWidth="1"/>
    <col min="3079" max="3079" width="25.36328125" style="6" customWidth="1"/>
    <col min="3080" max="3080" width="19" style="6" customWidth="1"/>
    <col min="3081" max="3081" width="6.54296875" style="6" customWidth="1"/>
    <col min="3082" max="3097" width="0" style="6" hidden="1" customWidth="1"/>
    <col min="3098" max="3329" width="9.08984375" style="6"/>
    <col min="3330" max="3330" width="25.453125" style="6" customWidth="1"/>
    <col min="3331" max="3331" width="32.90625" style="6" customWidth="1"/>
    <col min="3332" max="3332" width="17.36328125" style="6" customWidth="1"/>
    <col min="3333" max="3333" width="17.08984375" style="6" customWidth="1"/>
    <col min="3334" max="3334" width="23.90625" style="6" customWidth="1"/>
    <col min="3335" max="3335" width="25.36328125" style="6" customWidth="1"/>
    <col min="3336" max="3336" width="19" style="6" customWidth="1"/>
    <col min="3337" max="3337" width="6.54296875" style="6" customWidth="1"/>
    <col min="3338" max="3353" width="0" style="6" hidden="1" customWidth="1"/>
    <col min="3354" max="3585" width="9.08984375" style="6"/>
    <col min="3586" max="3586" width="25.453125" style="6" customWidth="1"/>
    <col min="3587" max="3587" width="32.90625" style="6" customWidth="1"/>
    <col min="3588" max="3588" width="17.36328125" style="6" customWidth="1"/>
    <col min="3589" max="3589" width="17.08984375" style="6" customWidth="1"/>
    <col min="3590" max="3590" width="23.90625" style="6" customWidth="1"/>
    <col min="3591" max="3591" width="25.36328125" style="6" customWidth="1"/>
    <col min="3592" max="3592" width="19" style="6" customWidth="1"/>
    <col min="3593" max="3593" width="6.54296875" style="6" customWidth="1"/>
    <col min="3594" max="3609" width="0" style="6" hidden="1" customWidth="1"/>
    <col min="3610" max="3841" width="9.08984375" style="6"/>
    <col min="3842" max="3842" width="25.453125" style="6" customWidth="1"/>
    <col min="3843" max="3843" width="32.90625" style="6" customWidth="1"/>
    <col min="3844" max="3844" width="17.36328125" style="6" customWidth="1"/>
    <col min="3845" max="3845" width="17.08984375" style="6" customWidth="1"/>
    <col min="3846" max="3846" width="23.90625" style="6" customWidth="1"/>
    <col min="3847" max="3847" width="25.36328125" style="6" customWidth="1"/>
    <col min="3848" max="3848" width="19" style="6" customWidth="1"/>
    <col min="3849" max="3849" width="6.54296875" style="6" customWidth="1"/>
    <col min="3850" max="3865" width="0" style="6" hidden="1" customWidth="1"/>
    <col min="3866" max="4097" width="9.08984375" style="6"/>
    <col min="4098" max="4098" width="25.453125" style="6" customWidth="1"/>
    <col min="4099" max="4099" width="32.90625" style="6" customWidth="1"/>
    <col min="4100" max="4100" width="17.36328125" style="6" customWidth="1"/>
    <col min="4101" max="4101" width="17.08984375" style="6" customWidth="1"/>
    <col min="4102" max="4102" width="23.90625" style="6" customWidth="1"/>
    <col min="4103" max="4103" width="25.36328125" style="6" customWidth="1"/>
    <col min="4104" max="4104" width="19" style="6" customWidth="1"/>
    <col min="4105" max="4105" width="6.54296875" style="6" customWidth="1"/>
    <col min="4106" max="4121" width="0" style="6" hidden="1" customWidth="1"/>
    <col min="4122" max="4353" width="9.08984375" style="6"/>
    <col min="4354" max="4354" width="25.453125" style="6" customWidth="1"/>
    <col min="4355" max="4355" width="32.90625" style="6" customWidth="1"/>
    <col min="4356" max="4356" width="17.36328125" style="6" customWidth="1"/>
    <col min="4357" max="4357" width="17.08984375" style="6" customWidth="1"/>
    <col min="4358" max="4358" width="23.90625" style="6" customWidth="1"/>
    <col min="4359" max="4359" width="25.36328125" style="6" customWidth="1"/>
    <col min="4360" max="4360" width="19" style="6" customWidth="1"/>
    <col min="4361" max="4361" width="6.54296875" style="6" customWidth="1"/>
    <col min="4362" max="4377" width="0" style="6" hidden="1" customWidth="1"/>
    <col min="4378" max="4609" width="9.08984375" style="6"/>
    <col min="4610" max="4610" width="25.453125" style="6" customWidth="1"/>
    <col min="4611" max="4611" width="32.90625" style="6" customWidth="1"/>
    <col min="4612" max="4612" width="17.36328125" style="6" customWidth="1"/>
    <col min="4613" max="4613" width="17.08984375" style="6" customWidth="1"/>
    <col min="4614" max="4614" width="23.90625" style="6" customWidth="1"/>
    <col min="4615" max="4615" width="25.36328125" style="6" customWidth="1"/>
    <col min="4616" max="4616" width="19" style="6" customWidth="1"/>
    <col min="4617" max="4617" width="6.54296875" style="6" customWidth="1"/>
    <col min="4618" max="4633" width="0" style="6" hidden="1" customWidth="1"/>
    <col min="4634" max="4865" width="9.08984375" style="6"/>
    <col min="4866" max="4866" width="25.453125" style="6" customWidth="1"/>
    <col min="4867" max="4867" width="32.90625" style="6" customWidth="1"/>
    <col min="4868" max="4868" width="17.36328125" style="6" customWidth="1"/>
    <col min="4869" max="4869" width="17.08984375" style="6" customWidth="1"/>
    <col min="4870" max="4870" width="23.90625" style="6" customWidth="1"/>
    <col min="4871" max="4871" width="25.36328125" style="6" customWidth="1"/>
    <col min="4872" max="4872" width="19" style="6" customWidth="1"/>
    <col min="4873" max="4873" width="6.54296875" style="6" customWidth="1"/>
    <col min="4874" max="4889" width="0" style="6" hidden="1" customWidth="1"/>
    <col min="4890" max="5121" width="9.08984375" style="6"/>
    <col min="5122" max="5122" width="25.453125" style="6" customWidth="1"/>
    <col min="5123" max="5123" width="32.90625" style="6" customWidth="1"/>
    <col min="5124" max="5124" width="17.36328125" style="6" customWidth="1"/>
    <col min="5125" max="5125" width="17.08984375" style="6" customWidth="1"/>
    <col min="5126" max="5126" width="23.90625" style="6" customWidth="1"/>
    <col min="5127" max="5127" width="25.36328125" style="6" customWidth="1"/>
    <col min="5128" max="5128" width="19" style="6" customWidth="1"/>
    <col min="5129" max="5129" width="6.54296875" style="6" customWidth="1"/>
    <col min="5130" max="5145" width="0" style="6" hidden="1" customWidth="1"/>
    <col min="5146" max="5377" width="9.08984375" style="6"/>
    <col min="5378" max="5378" width="25.453125" style="6" customWidth="1"/>
    <col min="5379" max="5379" width="32.90625" style="6" customWidth="1"/>
    <col min="5380" max="5380" width="17.36328125" style="6" customWidth="1"/>
    <col min="5381" max="5381" width="17.08984375" style="6" customWidth="1"/>
    <col min="5382" max="5382" width="23.90625" style="6" customWidth="1"/>
    <col min="5383" max="5383" width="25.36328125" style="6" customWidth="1"/>
    <col min="5384" max="5384" width="19" style="6" customWidth="1"/>
    <col min="5385" max="5385" width="6.54296875" style="6" customWidth="1"/>
    <col min="5386" max="5401" width="0" style="6" hidden="1" customWidth="1"/>
    <col min="5402" max="5633" width="9.08984375" style="6"/>
    <col min="5634" max="5634" width="25.453125" style="6" customWidth="1"/>
    <col min="5635" max="5635" width="32.90625" style="6" customWidth="1"/>
    <col min="5636" max="5636" width="17.36328125" style="6" customWidth="1"/>
    <col min="5637" max="5637" width="17.08984375" style="6" customWidth="1"/>
    <col min="5638" max="5638" width="23.90625" style="6" customWidth="1"/>
    <col min="5639" max="5639" width="25.36328125" style="6" customWidth="1"/>
    <col min="5640" max="5640" width="19" style="6" customWidth="1"/>
    <col min="5641" max="5641" width="6.54296875" style="6" customWidth="1"/>
    <col min="5642" max="5657" width="0" style="6" hidden="1" customWidth="1"/>
    <col min="5658" max="5889" width="9.08984375" style="6"/>
    <col min="5890" max="5890" width="25.453125" style="6" customWidth="1"/>
    <col min="5891" max="5891" width="32.90625" style="6" customWidth="1"/>
    <col min="5892" max="5892" width="17.36328125" style="6" customWidth="1"/>
    <col min="5893" max="5893" width="17.08984375" style="6" customWidth="1"/>
    <col min="5894" max="5894" width="23.90625" style="6" customWidth="1"/>
    <col min="5895" max="5895" width="25.36328125" style="6" customWidth="1"/>
    <col min="5896" max="5896" width="19" style="6" customWidth="1"/>
    <col min="5897" max="5897" width="6.54296875" style="6" customWidth="1"/>
    <col min="5898" max="5913" width="0" style="6" hidden="1" customWidth="1"/>
    <col min="5914" max="6145" width="9.08984375" style="6"/>
    <col min="6146" max="6146" width="25.453125" style="6" customWidth="1"/>
    <col min="6147" max="6147" width="32.90625" style="6" customWidth="1"/>
    <col min="6148" max="6148" width="17.36328125" style="6" customWidth="1"/>
    <col min="6149" max="6149" width="17.08984375" style="6" customWidth="1"/>
    <col min="6150" max="6150" width="23.90625" style="6" customWidth="1"/>
    <col min="6151" max="6151" width="25.36328125" style="6" customWidth="1"/>
    <col min="6152" max="6152" width="19" style="6" customWidth="1"/>
    <col min="6153" max="6153" width="6.54296875" style="6" customWidth="1"/>
    <col min="6154" max="6169" width="0" style="6" hidden="1" customWidth="1"/>
    <col min="6170" max="6401" width="9.08984375" style="6"/>
    <col min="6402" max="6402" width="25.453125" style="6" customWidth="1"/>
    <col min="6403" max="6403" width="32.90625" style="6" customWidth="1"/>
    <col min="6404" max="6404" width="17.36328125" style="6" customWidth="1"/>
    <col min="6405" max="6405" width="17.08984375" style="6" customWidth="1"/>
    <col min="6406" max="6406" width="23.90625" style="6" customWidth="1"/>
    <col min="6407" max="6407" width="25.36328125" style="6" customWidth="1"/>
    <col min="6408" max="6408" width="19" style="6" customWidth="1"/>
    <col min="6409" max="6409" width="6.54296875" style="6" customWidth="1"/>
    <col min="6410" max="6425" width="0" style="6" hidden="1" customWidth="1"/>
    <col min="6426" max="6657" width="9.08984375" style="6"/>
    <col min="6658" max="6658" width="25.453125" style="6" customWidth="1"/>
    <col min="6659" max="6659" width="32.90625" style="6" customWidth="1"/>
    <col min="6660" max="6660" width="17.36328125" style="6" customWidth="1"/>
    <col min="6661" max="6661" width="17.08984375" style="6" customWidth="1"/>
    <col min="6662" max="6662" width="23.90625" style="6" customWidth="1"/>
    <col min="6663" max="6663" width="25.36328125" style="6" customWidth="1"/>
    <col min="6664" max="6664" width="19" style="6" customWidth="1"/>
    <col min="6665" max="6665" width="6.54296875" style="6" customWidth="1"/>
    <col min="6666" max="6681" width="0" style="6" hidden="1" customWidth="1"/>
    <col min="6682" max="6913" width="9.08984375" style="6"/>
    <col min="6914" max="6914" width="25.453125" style="6" customWidth="1"/>
    <col min="6915" max="6915" width="32.90625" style="6" customWidth="1"/>
    <col min="6916" max="6916" width="17.36328125" style="6" customWidth="1"/>
    <col min="6917" max="6917" width="17.08984375" style="6" customWidth="1"/>
    <col min="6918" max="6918" width="23.90625" style="6" customWidth="1"/>
    <col min="6919" max="6919" width="25.36328125" style="6" customWidth="1"/>
    <col min="6920" max="6920" width="19" style="6" customWidth="1"/>
    <col min="6921" max="6921" width="6.54296875" style="6" customWidth="1"/>
    <col min="6922" max="6937" width="0" style="6" hidden="1" customWidth="1"/>
    <col min="6938" max="7169" width="9.08984375" style="6"/>
    <col min="7170" max="7170" width="25.453125" style="6" customWidth="1"/>
    <col min="7171" max="7171" width="32.90625" style="6" customWidth="1"/>
    <col min="7172" max="7172" width="17.36328125" style="6" customWidth="1"/>
    <col min="7173" max="7173" width="17.08984375" style="6" customWidth="1"/>
    <col min="7174" max="7174" width="23.90625" style="6" customWidth="1"/>
    <col min="7175" max="7175" width="25.36328125" style="6" customWidth="1"/>
    <col min="7176" max="7176" width="19" style="6" customWidth="1"/>
    <col min="7177" max="7177" width="6.54296875" style="6" customWidth="1"/>
    <col min="7178" max="7193" width="0" style="6" hidden="1" customWidth="1"/>
    <col min="7194" max="7425" width="9.08984375" style="6"/>
    <col min="7426" max="7426" width="25.453125" style="6" customWidth="1"/>
    <col min="7427" max="7427" width="32.90625" style="6" customWidth="1"/>
    <col min="7428" max="7428" width="17.36328125" style="6" customWidth="1"/>
    <col min="7429" max="7429" width="17.08984375" style="6" customWidth="1"/>
    <col min="7430" max="7430" width="23.90625" style="6" customWidth="1"/>
    <col min="7431" max="7431" width="25.36328125" style="6" customWidth="1"/>
    <col min="7432" max="7432" width="19" style="6" customWidth="1"/>
    <col min="7433" max="7433" width="6.54296875" style="6" customWidth="1"/>
    <col min="7434" max="7449" width="0" style="6" hidden="1" customWidth="1"/>
    <col min="7450" max="7681" width="9.08984375" style="6"/>
    <col min="7682" max="7682" width="25.453125" style="6" customWidth="1"/>
    <col min="7683" max="7683" width="32.90625" style="6" customWidth="1"/>
    <col min="7684" max="7684" width="17.36328125" style="6" customWidth="1"/>
    <col min="7685" max="7685" width="17.08984375" style="6" customWidth="1"/>
    <col min="7686" max="7686" width="23.90625" style="6" customWidth="1"/>
    <col min="7687" max="7687" width="25.36328125" style="6" customWidth="1"/>
    <col min="7688" max="7688" width="19" style="6" customWidth="1"/>
    <col min="7689" max="7689" width="6.54296875" style="6" customWidth="1"/>
    <col min="7690" max="7705" width="0" style="6" hidden="1" customWidth="1"/>
    <col min="7706" max="7937" width="9.08984375" style="6"/>
    <col min="7938" max="7938" width="25.453125" style="6" customWidth="1"/>
    <col min="7939" max="7939" width="32.90625" style="6" customWidth="1"/>
    <col min="7940" max="7940" width="17.36328125" style="6" customWidth="1"/>
    <col min="7941" max="7941" width="17.08984375" style="6" customWidth="1"/>
    <col min="7942" max="7942" width="23.90625" style="6" customWidth="1"/>
    <col min="7943" max="7943" width="25.36328125" style="6" customWidth="1"/>
    <col min="7944" max="7944" width="19" style="6" customWidth="1"/>
    <col min="7945" max="7945" width="6.54296875" style="6" customWidth="1"/>
    <col min="7946" max="7961" width="0" style="6" hidden="1" customWidth="1"/>
    <col min="7962" max="8193" width="9.08984375" style="6"/>
    <col min="8194" max="8194" width="25.453125" style="6" customWidth="1"/>
    <col min="8195" max="8195" width="32.90625" style="6" customWidth="1"/>
    <col min="8196" max="8196" width="17.36328125" style="6" customWidth="1"/>
    <col min="8197" max="8197" width="17.08984375" style="6" customWidth="1"/>
    <col min="8198" max="8198" width="23.90625" style="6" customWidth="1"/>
    <col min="8199" max="8199" width="25.36328125" style="6" customWidth="1"/>
    <col min="8200" max="8200" width="19" style="6" customWidth="1"/>
    <col min="8201" max="8201" width="6.54296875" style="6" customWidth="1"/>
    <col min="8202" max="8217" width="0" style="6" hidden="1" customWidth="1"/>
    <col min="8218" max="8449" width="9.08984375" style="6"/>
    <col min="8450" max="8450" width="25.453125" style="6" customWidth="1"/>
    <col min="8451" max="8451" width="32.90625" style="6" customWidth="1"/>
    <col min="8452" max="8452" width="17.36328125" style="6" customWidth="1"/>
    <col min="8453" max="8453" width="17.08984375" style="6" customWidth="1"/>
    <col min="8454" max="8454" width="23.90625" style="6" customWidth="1"/>
    <col min="8455" max="8455" width="25.36328125" style="6" customWidth="1"/>
    <col min="8456" max="8456" width="19" style="6" customWidth="1"/>
    <col min="8457" max="8457" width="6.54296875" style="6" customWidth="1"/>
    <col min="8458" max="8473" width="0" style="6" hidden="1" customWidth="1"/>
    <col min="8474" max="8705" width="9.08984375" style="6"/>
    <col min="8706" max="8706" width="25.453125" style="6" customWidth="1"/>
    <col min="8707" max="8707" width="32.90625" style="6" customWidth="1"/>
    <col min="8708" max="8708" width="17.36328125" style="6" customWidth="1"/>
    <col min="8709" max="8709" width="17.08984375" style="6" customWidth="1"/>
    <col min="8710" max="8710" width="23.90625" style="6" customWidth="1"/>
    <col min="8711" max="8711" width="25.36328125" style="6" customWidth="1"/>
    <col min="8712" max="8712" width="19" style="6" customWidth="1"/>
    <col min="8713" max="8713" width="6.54296875" style="6" customWidth="1"/>
    <col min="8714" max="8729" width="0" style="6" hidden="1" customWidth="1"/>
    <col min="8730" max="8961" width="9.08984375" style="6"/>
    <col min="8962" max="8962" width="25.453125" style="6" customWidth="1"/>
    <col min="8963" max="8963" width="32.90625" style="6" customWidth="1"/>
    <col min="8964" max="8964" width="17.36328125" style="6" customWidth="1"/>
    <col min="8965" max="8965" width="17.08984375" style="6" customWidth="1"/>
    <col min="8966" max="8966" width="23.90625" style="6" customWidth="1"/>
    <col min="8967" max="8967" width="25.36328125" style="6" customWidth="1"/>
    <col min="8968" max="8968" width="19" style="6" customWidth="1"/>
    <col min="8969" max="8969" width="6.54296875" style="6" customWidth="1"/>
    <col min="8970" max="8985" width="0" style="6" hidden="1" customWidth="1"/>
    <col min="8986" max="9217" width="9.08984375" style="6"/>
    <col min="9218" max="9218" width="25.453125" style="6" customWidth="1"/>
    <col min="9219" max="9219" width="32.90625" style="6" customWidth="1"/>
    <col min="9220" max="9220" width="17.36328125" style="6" customWidth="1"/>
    <col min="9221" max="9221" width="17.08984375" style="6" customWidth="1"/>
    <col min="9222" max="9222" width="23.90625" style="6" customWidth="1"/>
    <col min="9223" max="9223" width="25.36328125" style="6" customWidth="1"/>
    <col min="9224" max="9224" width="19" style="6" customWidth="1"/>
    <col min="9225" max="9225" width="6.54296875" style="6" customWidth="1"/>
    <col min="9226" max="9241" width="0" style="6" hidden="1" customWidth="1"/>
    <col min="9242" max="9473" width="9.08984375" style="6"/>
    <col min="9474" max="9474" width="25.453125" style="6" customWidth="1"/>
    <col min="9475" max="9475" width="32.90625" style="6" customWidth="1"/>
    <col min="9476" max="9476" width="17.36328125" style="6" customWidth="1"/>
    <col min="9477" max="9477" width="17.08984375" style="6" customWidth="1"/>
    <col min="9478" max="9478" width="23.90625" style="6" customWidth="1"/>
    <col min="9479" max="9479" width="25.36328125" style="6" customWidth="1"/>
    <col min="9480" max="9480" width="19" style="6" customWidth="1"/>
    <col min="9481" max="9481" width="6.54296875" style="6" customWidth="1"/>
    <col min="9482" max="9497" width="0" style="6" hidden="1" customWidth="1"/>
    <col min="9498" max="9729" width="9.08984375" style="6"/>
    <col min="9730" max="9730" width="25.453125" style="6" customWidth="1"/>
    <col min="9731" max="9731" width="32.90625" style="6" customWidth="1"/>
    <col min="9732" max="9732" width="17.36328125" style="6" customWidth="1"/>
    <col min="9733" max="9733" width="17.08984375" style="6" customWidth="1"/>
    <col min="9734" max="9734" width="23.90625" style="6" customWidth="1"/>
    <col min="9735" max="9735" width="25.36328125" style="6" customWidth="1"/>
    <col min="9736" max="9736" width="19" style="6" customWidth="1"/>
    <col min="9737" max="9737" width="6.54296875" style="6" customWidth="1"/>
    <col min="9738" max="9753" width="0" style="6" hidden="1" customWidth="1"/>
    <col min="9754" max="9985" width="9.08984375" style="6"/>
    <col min="9986" max="9986" width="25.453125" style="6" customWidth="1"/>
    <col min="9987" max="9987" width="32.90625" style="6" customWidth="1"/>
    <col min="9988" max="9988" width="17.36328125" style="6" customWidth="1"/>
    <col min="9989" max="9989" width="17.08984375" style="6" customWidth="1"/>
    <col min="9990" max="9990" width="23.90625" style="6" customWidth="1"/>
    <col min="9991" max="9991" width="25.36328125" style="6" customWidth="1"/>
    <col min="9992" max="9992" width="19" style="6" customWidth="1"/>
    <col min="9993" max="9993" width="6.54296875" style="6" customWidth="1"/>
    <col min="9994" max="10009" width="0" style="6" hidden="1" customWidth="1"/>
    <col min="10010" max="10241" width="9.08984375" style="6"/>
    <col min="10242" max="10242" width="25.453125" style="6" customWidth="1"/>
    <col min="10243" max="10243" width="32.90625" style="6" customWidth="1"/>
    <col min="10244" max="10244" width="17.36328125" style="6" customWidth="1"/>
    <col min="10245" max="10245" width="17.08984375" style="6" customWidth="1"/>
    <col min="10246" max="10246" width="23.90625" style="6" customWidth="1"/>
    <col min="10247" max="10247" width="25.36328125" style="6" customWidth="1"/>
    <col min="10248" max="10248" width="19" style="6" customWidth="1"/>
    <col min="10249" max="10249" width="6.54296875" style="6" customWidth="1"/>
    <col min="10250" max="10265" width="0" style="6" hidden="1" customWidth="1"/>
    <col min="10266" max="10497" width="9.08984375" style="6"/>
    <col min="10498" max="10498" width="25.453125" style="6" customWidth="1"/>
    <col min="10499" max="10499" width="32.90625" style="6" customWidth="1"/>
    <col min="10500" max="10500" width="17.36328125" style="6" customWidth="1"/>
    <col min="10501" max="10501" width="17.08984375" style="6" customWidth="1"/>
    <col min="10502" max="10502" width="23.90625" style="6" customWidth="1"/>
    <col min="10503" max="10503" width="25.36328125" style="6" customWidth="1"/>
    <col min="10504" max="10504" width="19" style="6" customWidth="1"/>
    <col min="10505" max="10505" width="6.54296875" style="6" customWidth="1"/>
    <col min="10506" max="10521" width="0" style="6" hidden="1" customWidth="1"/>
    <col min="10522" max="10753" width="9.08984375" style="6"/>
    <col min="10754" max="10754" width="25.453125" style="6" customWidth="1"/>
    <col min="10755" max="10755" width="32.90625" style="6" customWidth="1"/>
    <col min="10756" max="10756" width="17.36328125" style="6" customWidth="1"/>
    <col min="10757" max="10757" width="17.08984375" style="6" customWidth="1"/>
    <col min="10758" max="10758" width="23.90625" style="6" customWidth="1"/>
    <col min="10759" max="10759" width="25.36328125" style="6" customWidth="1"/>
    <col min="10760" max="10760" width="19" style="6" customWidth="1"/>
    <col min="10761" max="10761" width="6.54296875" style="6" customWidth="1"/>
    <col min="10762" max="10777" width="0" style="6" hidden="1" customWidth="1"/>
    <col min="10778" max="11009" width="9.08984375" style="6"/>
    <col min="11010" max="11010" width="25.453125" style="6" customWidth="1"/>
    <col min="11011" max="11011" width="32.90625" style="6" customWidth="1"/>
    <col min="11012" max="11012" width="17.36328125" style="6" customWidth="1"/>
    <col min="11013" max="11013" width="17.08984375" style="6" customWidth="1"/>
    <col min="11014" max="11014" width="23.90625" style="6" customWidth="1"/>
    <col min="11015" max="11015" width="25.36328125" style="6" customWidth="1"/>
    <col min="11016" max="11016" width="19" style="6" customWidth="1"/>
    <col min="11017" max="11017" width="6.54296875" style="6" customWidth="1"/>
    <col min="11018" max="11033" width="0" style="6" hidden="1" customWidth="1"/>
    <col min="11034" max="11265" width="9.08984375" style="6"/>
    <col min="11266" max="11266" width="25.453125" style="6" customWidth="1"/>
    <col min="11267" max="11267" width="32.90625" style="6" customWidth="1"/>
    <col min="11268" max="11268" width="17.36328125" style="6" customWidth="1"/>
    <col min="11269" max="11269" width="17.08984375" style="6" customWidth="1"/>
    <col min="11270" max="11270" width="23.90625" style="6" customWidth="1"/>
    <col min="11271" max="11271" width="25.36328125" style="6" customWidth="1"/>
    <col min="11272" max="11272" width="19" style="6" customWidth="1"/>
    <col min="11273" max="11273" width="6.54296875" style="6" customWidth="1"/>
    <col min="11274" max="11289" width="0" style="6" hidden="1" customWidth="1"/>
    <col min="11290" max="11521" width="9.08984375" style="6"/>
    <col min="11522" max="11522" width="25.453125" style="6" customWidth="1"/>
    <col min="11523" max="11523" width="32.90625" style="6" customWidth="1"/>
    <col min="11524" max="11524" width="17.36328125" style="6" customWidth="1"/>
    <col min="11525" max="11525" width="17.08984375" style="6" customWidth="1"/>
    <col min="11526" max="11526" width="23.90625" style="6" customWidth="1"/>
    <col min="11527" max="11527" width="25.36328125" style="6" customWidth="1"/>
    <col min="11528" max="11528" width="19" style="6" customWidth="1"/>
    <col min="11529" max="11529" width="6.54296875" style="6" customWidth="1"/>
    <col min="11530" max="11545" width="0" style="6" hidden="1" customWidth="1"/>
    <col min="11546" max="11777" width="9.08984375" style="6"/>
    <col min="11778" max="11778" width="25.453125" style="6" customWidth="1"/>
    <col min="11779" max="11779" width="32.90625" style="6" customWidth="1"/>
    <col min="11780" max="11780" width="17.36328125" style="6" customWidth="1"/>
    <col min="11781" max="11781" width="17.08984375" style="6" customWidth="1"/>
    <col min="11782" max="11782" width="23.90625" style="6" customWidth="1"/>
    <col min="11783" max="11783" width="25.36328125" style="6" customWidth="1"/>
    <col min="11784" max="11784" width="19" style="6" customWidth="1"/>
    <col min="11785" max="11785" width="6.54296875" style="6" customWidth="1"/>
    <col min="11786" max="11801" width="0" style="6" hidden="1" customWidth="1"/>
    <col min="11802" max="12033" width="9.08984375" style="6"/>
    <col min="12034" max="12034" width="25.453125" style="6" customWidth="1"/>
    <col min="12035" max="12035" width="32.90625" style="6" customWidth="1"/>
    <col min="12036" max="12036" width="17.36328125" style="6" customWidth="1"/>
    <col min="12037" max="12037" width="17.08984375" style="6" customWidth="1"/>
    <col min="12038" max="12038" width="23.90625" style="6" customWidth="1"/>
    <col min="12039" max="12039" width="25.36328125" style="6" customWidth="1"/>
    <col min="12040" max="12040" width="19" style="6" customWidth="1"/>
    <col min="12041" max="12041" width="6.54296875" style="6" customWidth="1"/>
    <col min="12042" max="12057" width="0" style="6" hidden="1" customWidth="1"/>
    <col min="12058" max="12289" width="9.08984375" style="6"/>
    <col min="12290" max="12290" width="25.453125" style="6" customWidth="1"/>
    <col min="12291" max="12291" width="32.90625" style="6" customWidth="1"/>
    <col min="12292" max="12292" width="17.36328125" style="6" customWidth="1"/>
    <col min="12293" max="12293" width="17.08984375" style="6" customWidth="1"/>
    <col min="12294" max="12294" width="23.90625" style="6" customWidth="1"/>
    <col min="12295" max="12295" width="25.36328125" style="6" customWidth="1"/>
    <col min="12296" max="12296" width="19" style="6" customWidth="1"/>
    <col min="12297" max="12297" width="6.54296875" style="6" customWidth="1"/>
    <col min="12298" max="12313" width="0" style="6" hidden="1" customWidth="1"/>
    <col min="12314" max="12545" width="9.08984375" style="6"/>
    <col min="12546" max="12546" width="25.453125" style="6" customWidth="1"/>
    <col min="12547" max="12547" width="32.90625" style="6" customWidth="1"/>
    <col min="12548" max="12548" width="17.36328125" style="6" customWidth="1"/>
    <col min="12549" max="12549" width="17.08984375" style="6" customWidth="1"/>
    <col min="12550" max="12550" width="23.90625" style="6" customWidth="1"/>
    <col min="12551" max="12551" width="25.36328125" style="6" customWidth="1"/>
    <col min="12552" max="12552" width="19" style="6" customWidth="1"/>
    <col min="12553" max="12553" width="6.54296875" style="6" customWidth="1"/>
    <col min="12554" max="12569" width="0" style="6" hidden="1" customWidth="1"/>
    <col min="12570" max="12801" width="9.08984375" style="6"/>
    <col min="12802" max="12802" width="25.453125" style="6" customWidth="1"/>
    <col min="12803" max="12803" width="32.90625" style="6" customWidth="1"/>
    <col min="12804" max="12804" width="17.36328125" style="6" customWidth="1"/>
    <col min="12805" max="12805" width="17.08984375" style="6" customWidth="1"/>
    <col min="12806" max="12806" width="23.90625" style="6" customWidth="1"/>
    <col min="12807" max="12807" width="25.36328125" style="6" customWidth="1"/>
    <col min="12808" max="12808" width="19" style="6" customWidth="1"/>
    <col min="12809" max="12809" width="6.54296875" style="6" customWidth="1"/>
    <col min="12810" max="12825" width="0" style="6" hidden="1" customWidth="1"/>
    <col min="12826" max="13057" width="9.08984375" style="6"/>
    <col min="13058" max="13058" width="25.453125" style="6" customWidth="1"/>
    <col min="13059" max="13059" width="32.90625" style="6" customWidth="1"/>
    <col min="13060" max="13060" width="17.36328125" style="6" customWidth="1"/>
    <col min="13061" max="13061" width="17.08984375" style="6" customWidth="1"/>
    <col min="13062" max="13062" width="23.90625" style="6" customWidth="1"/>
    <col min="13063" max="13063" width="25.36328125" style="6" customWidth="1"/>
    <col min="13064" max="13064" width="19" style="6" customWidth="1"/>
    <col min="13065" max="13065" width="6.54296875" style="6" customWidth="1"/>
    <col min="13066" max="13081" width="0" style="6" hidden="1" customWidth="1"/>
    <col min="13082" max="13313" width="9.08984375" style="6"/>
    <col min="13314" max="13314" width="25.453125" style="6" customWidth="1"/>
    <col min="13315" max="13315" width="32.90625" style="6" customWidth="1"/>
    <col min="13316" max="13316" width="17.36328125" style="6" customWidth="1"/>
    <col min="13317" max="13317" width="17.08984375" style="6" customWidth="1"/>
    <col min="13318" max="13318" width="23.90625" style="6" customWidth="1"/>
    <col min="13319" max="13319" width="25.36328125" style="6" customWidth="1"/>
    <col min="13320" max="13320" width="19" style="6" customWidth="1"/>
    <col min="13321" max="13321" width="6.54296875" style="6" customWidth="1"/>
    <col min="13322" max="13337" width="0" style="6" hidden="1" customWidth="1"/>
    <col min="13338" max="13569" width="9.08984375" style="6"/>
    <col min="13570" max="13570" width="25.453125" style="6" customWidth="1"/>
    <col min="13571" max="13571" width="32.90625" style="6" customWidth="1"/>
    <col min="13572" max="13572" width="17.36328125" style="6" customWidth="1"/>
    <col min="13573" max="13573" width="17.08984375" style="6" customWidth="1"/>
    <col min="13574" max="13574" width="23.90625" style="6" customWidth="1"/>
    <col min="13575" max="13575" width="25.36328125" style="6" customWidth="1"/>
    <col min="13576" max="13576" width="19" style="6" customWidth="1"/>
    <col min="13577" max="13577" width="6.54296875" style="6" customWidth="1"/>
    <col min="13578" max="13593" width="0" style="6" hidden="1" customWidth="1"/>
    <col min="13594" max="13825" width="9.08984375" style="6"/>
    <col min="13826" max="13826" width="25.453125" style="6" customWidth="1"/>
    <col min="13827" max="13827" width="32.90625" style="6" customWidth="1"/>
    <col min="13828" max="13828" width="17.36328125" style="6" customWidth="1"/>
    <col min="13829" max="13829" width="17.08984375" style="6" customWidth="1"/>
    <col min="13830" max="13830" width="23.90625" style="6" customWidth="1"/>
    <col min="13831" max="13831" width="25.36328125" style="6" customWidth="1"/>
    <col min="13832" max="13832" width="19" style="6" customWidth="1"/>
    <col min="13833" max="13833" width="6.54296875" style="6" customWidth="1"/>
    <col min="13834" max="13849" width="0" style="6" hidden="1" customWidth="1"/>
    <col min="13850" max="14081" width="9.08984375" style="6"/>
    <col min="14082" max="14082" width="25.453125" style="6" customWidth="1"/>
    <col min="14083" max="14083" width="32.90625" style="6" customWidth="1"/>
    <col min="14084" max="14084" width="17.36328125" style="6" customWidth="1"/>
    <col min="14085" max="14085" width="17.08984375" style="6" customWidth="1"/>
    <col min="14086" max="14086" width="23.90625" style="6" customWidth="1"/>
    <col min="14087" max="14087" width="25.36328125" style="6" customWidth="1"/>
    <col min="14088" max="14088" width="19" style="6" customWidth="1"/>
    <col min="14089" max="14089" width="6.54296875" style="6" customWidth="1"/>
    <col min="14090" max="14105" width="0" style="6" hidden="1" customWidth="1"/>
    <col min="14106" max="14337" width="9.08984375" style="6"/>
    <col min="14338" max="14338" width="25.453125" style="6" customWidth="1"/>
    <col min="14339" max="14339" width="32.90625" style="6" customWidth="1"/>
    <col min="14340" max="14340" width="17.36328125" style="6" customWidth="1"/>
    <col min="14341" max="14341" width="17.08984375" style="6" customWidth="1"/>
    <col min="14342" max="14342" width="23.90625" style="6" customWidth="1"/>
    <col min="14343" max="14343" width="25.36328125" style="6" customWidth="1"/>
    <col min="14344" max="14344" width="19" style="6" customWidth="1"/>
    <col min="14345" max="14345" width="6.54296875" style="6" customWidth="1"/>
    <col min="14346" max="14361" width="0" style="6" hidden="1" customWidth="1"/>
    <col min="14362" max="14593" width="9.08984375" style="6"/>
    <col min="14594" max="14594" width="25.453125" style="6" customWidth="1"/>
    <col min="14595" max="14595" width="32.90625" style="6" customWidth="1"/>
    <col min="14596" max="14596" width="17.36328125" style="6" customWidth="1"/>
    <col min="14597" max="14597" width="17.08984375" style="6" customWidth="1"/>
    <col min="14598" max="14598" width="23.90625" style="6" customWidth="1"/>
    <col min="14599" max="14599" width="25.36328125" style="6" customWidth="1"/>
    <col min="14600" max="14600" width="19" style="6" customWidth="1"/>
    <col min="14601" max="14601" width="6.54296875" style="6" customWidth="1"/>
    <col min="14602" max="14617" width="0" style="6" hidden="1" customWidth="1"/>
    <col min="14618" max="14849" width="9.08984375" style="6"/>
    <col min="14850" max="14850" width="25.453125" style="6" customWidth="1"/>
    <col min="14851" max="14851" width="32.90625" style="6" customWidth="1"/>
    <col min="14852" max="14852" width="17.36328125" style="6" customWidth="1"/>
    <col min="14853" max="14853" width="17.08984375" style="6" customWidth="1"/>
    <col min="14854" max="14854" width="23.90625" style="6" customWidth="1"/>
    <col min="14855" max="14855" width="25.36328125" style="6" customWidth="1"/>
    <col min="14856" max="14856" width="19" style="6" customWidth="1"/>
    <col min="14857" max="14857" width="6.54296875" style="6" customWidth="1"/>
    <col min="14858" max="14873" width="0" style="6" hidden="1" customWidth="1"/>
    <col min="14874" max="15105" width="9.08984375" style="6"/>
    <col min="15106" max="15106" width="25.453125" style="6" customWidth="1"/>
    <col min="15107" max="15107" width="32.90625" style="6" customWidth="1"/>
    <col min="15108" max="15108" width="17.36328125" style="6" customWidth="1"/>
    <col min="15109" max="15109" width="17.08984375" style="6" customWidth="1"/>
    <col min="15110" max="15110" width="23.90625" style="6" customWidth="1"/>
    <col min="15111" max="15111" width="25.36328125" style="6" customWidth="1"/>
    <col min="15112" max="15112" width="19" style="6" customWidth="1"/>
    <col min="15113" max="15113" width="6.54296875" style="6" customWidth="1"/>
    <col min="15114" max="15129" width="0" style="6" hidden="1" customWidth="1"/>
    <col min="15130" max="15361" width="9.08984375" style="6"/>
    <col min="15362" max="15362" width="25.453125" style="6" customWidth="1"/>
    <col min="15363" max="15363" width="32.90625" style="6" customWidth="1"/>
    <col min="15364" max="15364" width="17.36328125" style="6" customWidth="1"/>
    <col min="15365" max="15365" width="17.08984375" style="6" customWidth="1"/>
    <col min="15366" max="15366" width="23.90625" style="6" customWidth="1"/>
    <col min="15367" max="15367" width="25.36328125" style="6" customWidth="1"/>
    <col min="15368" max="15368" width="19" style="6" customWidth="1"/>
    <col min="15369" max="15369" width="6.54296875" style="6" customWidth="1"/>
    <col min="15370" max="15385" width="0" style="6" hidden="1" customWidth="1"/>
    <col min="15386" max="15617" width="9.08984375" style="6"/>
    <col min="15618" max="15618" width="25.453125" style="6" customWidth="1"/>
    <col min="15619" max="15619" width="32.90625" style="6" customWidth="1"/>
    <col min="15620" max="15620" width="17.36328125" style="6" customWidth="1"/>
    <col min="15621" max="15621" width="17.08984375" style="6" customWidth="1"/>
    <col min="15622" max="15622" width="23.90625" style="6" customWidth="1"/>
    <col min="15623" max="15623" width="25.36328125" style="6" customWidth="1"/>
    <col min="15624" max="15624" width="19" style="6" customWidth="1"/>
    <col min="15625" max="15625" width="6.54296875" style="6" customWidth="1"/>
    <col min="15626" max="15641" width="0" style="6" hidden="1" customWidth="1"/>
    <col min="15642" max="15873" width="9.08984375" style="6"/>
    <col min="15874" max="15874" width="25.453125" style="6" customWidth="1"/>
    <col min="15875" max="15875" width="32.90625" style="6" customWidth="1"/>
    <col min="15876" max="15876" width="17.36328125" style="6" customWidth="1"/>
    <col min="15877" max="15877" width="17.08984375" style="6" customWidth="1"/>
    <col min="15878" max="15878" width="23.90625" style="6" customWidth="1"/>
    <col min="15879" max="15879" width="25.36328125" style="6" customWidth="1"/>
    <col min="15880" max="15880" width="19" style="6" customWidth="1"/>
    <col min="15881" max="15881" width="6.54296875" style="6" customWidth="1"/>
    <col min="15882" max="15897" width="0" style="6" hidden="1" customWidth="1"/>
    <col min="15898" max="16129" width="9.08984375" style="6"/>
    <col min="16130" max="16130" width="25.453125" style="6" customWidth="1"/>
    <col min="16131" max="16131" width="32.90625" style="6" customWidth="1"/>
    <col min="16132" max="16132" width="17.36328125" style="6" customWidth="1"/>
    <col min="16133" max="16133" width="17.08984375" style="6" customWidth="1"/>
    <col min="16134" max="16134" width="23.90625" style="6" customWidth="1"/>
    <col min="16135" max="16135" width="25.36328125" style="6" customWidth="1"/>
    <col min="16136" max="16136" width="19" style="6" customWidth="1"/>
    <col min="16137" max="16137" width="6.54296875" style="6" customWidth="1"/>
    <col min="16138" max="16153" width="0" style="6" hidden="1" customWidth="1"/>
    <col min="16154" max="16384" width="9.08984375" style="6"/>
  </cols>
  <sheetData>
    <row r="1" spans="2:25" ht="42.75" customHeight="1" thickBot="1" x14ac:dyDescent="0.3">
      <c r="B1" s="386" t="s">
        <v>0</v>
      </c>
      <c r="C1" s="387"/>
      <c r="D1" s="387"/>
      <c r="E1" s="1" t="s">
        <v>1</v>
      </c>
      <c r="F1" s="2" t="str">
        <f>K99</f>
        <v>April</v>
      </c>
      <c r="G1" s="2">
        <f>K98</f>
        <v>2019</v>
      </c>
      <c r="H1" s="3"/>
      <c r="I1" s="4"/>
      <c r="J1" s="129"/>
      <c r="K1" s="129"/>
      <c r="L1" s="129"/>
      <c r="M1" s="130"/>
      <c r="N1" s="130"/>
      <c r="O1" s="130"/>
      <c r="P1" s="130"/>
      <c r="Q1" s="130"/>
      <c r="R1" s="131"/>
      <c r="S1" s="131"/>
      <c r="T1" s="131"/>
      <c r="U1" s="131"/>
      <c r="V1" s="130"/>
      <c r="W1" s="130"/>
    </row>
    <row r="2" spans="2:25" ht="8.25" customHeight="1" thickBot="1" x14ac:dyDescent="0.3">
      <c r="B2" s="8"/>
      <c r="C2" s="9"/>
      <c r="D2" s="9"/>
      <c r="E2" s="9"/>
      <c r="F2" s="9"/>
      <c r="G2" s="9"/>
      <c r="H2" s="9"/>
      <c r="I2" s="9"/>
    </row>
    <row r="3" spans="2:25" ht="20.25" customHeight="1" x14ac:dyDescent="0.25">
      <c r="B3" s="10" t="s">
        <v>2</v>
      </c>
      <c r="C3" s="388" t="s">
        <v>3</v>
      </c>
      <c r="D3" s="388"/>
      <c r="E3" s="388"/>
      <c r="F3" s="11" t="s">
        <v>4</v>
      </c>
      <c r="G3" s="388" t="s">
        <v>5</v>
      </c>
      <c r="H3" s="389"/>
      <c r="I3" s="9"/>
    </row>
    <row r="4" spans="2:25" ht="62.25" customHeight="1" thickBot="1" x14ac:dyDescent="0.3">
      <c r="B4" s="12" t="s">
        <v>8</v>
      </c>
      <c r="C4" s="390" t="s">
        <v>9</v>
      </c>
      <c r="D4" s="391"/>
      <c r="E4" s="391"/>
      <c r="F4" s="13" t="s">
        <v>122</v>
      </c>
      <c r="G4" s="391" t="s">
        <v>123</v>
      </c>
      <c r="H4" s="392"/>
      <c r="I4" s="14"/>
    </row>
    <row r="5" spans="2:25" ht="20.25" customHeight="1" x14ac:dyDescent="0.25">
      <c r="B5" s="9"/>
      <c r="C5" s="9"/>
      <c r="D5" s="9"/>
      <c r="E5" s="9"/>
      <c r="F5" s="9"/>
      <c r="G5" s="9"/>
      <c r="H5" s="9"/>
      <c r="I5" s="9"/>
    </row>
    <row r="6" spans="2:25" ht="24" customHeight="1" x14ac:dyDescent="0.25">
      <c r="B6" s="393" t="s">
        <v>24</v>
      </c>
      <c r="C6" s="393"/>
      <c r="D6" s="393"/>
      <c r="E6" s="393"/>
      <c r="F6" s="394" t="str">
        <f>CONCATENATE(F1," 1, ",G1)</f>
        <v>April 1, 2019</v>
      </c>
      <c r="G6" s="394" t="e">
        <f>CONCATENATE(#REF!," 1, ",#REF!)</f>
        <v>#REF!</v>
      </c>
      <c r="H6" s="28"/>
      <c r="I6" s="9"/>
    </row>
    <row r="7" spans="2:25" ht="24" customHeight="1" x14ac:dyDescent="0.25">
      <c r="B7" s="383" t="s">
        <v>124</v>
      </c>
      <c r="C7" s="383"/>
      <c r="D7" s="383"/>
      <c r="E7" s="383"/>
      <c r="F7" s="35">
        <f>K102</f>
        <v>593</v>
      </c>
      <c r="G7" s="36" t="s">
        <v>27</v>
      </c>
      <c r="H7" s="36"/>
      <c r="I7" s="37"/>
    </row>
    <row r="8" spans="2:25" ht="24" customHeight="1" x14ac:dyDescent="0.25">
      <c r="B8" s="373" t="s">
        <v>128</v>
      </c>
      <c r="C8" s="373"/>
      <c r="D8" s="373"/>
      <c r="E8" s="373"/>
      <c r="F8" s="373"/>
      <c r="G8" s="373"/>
      <c r="H8" s="373"/>
      <c r="I8" s="38"/>
    </row>
    <row r="9" spans="2:25" ht="24" customHeight="1" x14ac:dyDescent="0.25">
      <c r="B9" s="373" t="s">
        <v>33</v>
      </c>
      <c r="C9" s="373"/>
      <c r="D9" s="373"/>
      <c r="E9" s="373"/>
      <c r="F9" s="373"/>
      <c r="G9" s="373"/>
      <c r="H9" s="373"/>
      <c r="I9" s="38"/>
    </row>
    <row r="10" spans="2:25" ht="24" customHeight="1" x14ac:dyDescent="0.25">
      <c r="B10" s="372" t="s">
        <v>36</v>
      </c>
      <c r="C10" s="372"/>
      <c r="D10" s="384" t="str">
        <f>CONCATENATE("The ",F1," ",G1," Average is")</f>
        <v>The April 2019 Average is</v>
      </c>
      <c r="E10" s="384"/>
      <c r="F10" s="384"/>
      <c r="G10" s="43">
        <f>K103</f>
        <v>537</v>
      </c>
      <c r="H10" s="44" t="s">
        <v>37</v>
      </c>
      <c r="I10" s="45"/>
    </row>
    <row r="11" spans="2:25" ht="24" customHeight="1" x14ac:dyDescent="0.25">
      <c r="B11" s="385" t="s">
        <v>39</v>
      </c>
      <c r="C11" s="385"/>
      <c r="D11" s="385"/>
      <c r="E11" s="385"/>
      <c r="F11" s="385"/>
      <c r="G11" s="385"/>
      <c r="H11" s="385"/>
      <c r="I11" s="46"/>
      <c r="X11" s="47"/>
      <c r="Y11" s="47"/>
    </row>
    <row r="12" spans="2:25" ht="24" customHeight="1" x14ac:dyDescent="0.25">
      <c r="B12" s="373" t="s">
        <v>129</v>
      </c>
      <c r="C12" s="373"/>
      <c r="D12" s="373"/>
      <c r="E12" s="373"/>
      <c r="F12" s="35">
        <f>K102</f>
        <v>593</v>
      </c>
      <c r="G12" s="36" t="s">
        <v>27</v>
      </c>
      <c r="I12" s="37"/>
      <c r="X12" s="47"/>
      <c r="Y12" s="47"/>
    </row>
    <row r="13" spans="2:25" ht="24" customHeight="1" x14ac:dyDescent="0.25">
      <c r="B13" s="373" t="s">
        <v>44</v>
      </c>
      <c r="C13" s="373"/>
      <c r="D13" s="373"/>
      <c r="E13" s="373"/>
      <c r="F13" s="373"/>
      <c r="G13" s="373"/>
      <c r="H13" s="373"/>
      <c r="I13" s="38"/>
      <c r="X13" s="47"/>
      <c r="Y13" s="47"/>
    </row>
    <row r="14" spans="2:25" ht="24" customHeight="1" x14ac:dyDescent="0.25">
      <c r="B14" s="373" t="s">
        <v>47</v>
      </c>
      <c r="C14" s="373"/>
      <c r="D14" s="373"/>
      <c r="E14" s="373"/>
      <c r="F14" s="373"/>
      <c r="G14" s="373"/>
      <c r="H14" s="373"/>
      <c r="I14" s="38"/>
      <c r="X14" s="47"/>
      <c r="Y14" s="47"/>
    </row>
    <row r="15" spans="2:25" ht="24" customHeight="1" x14ac:dyDescent="0.25">
      <c r="B15" s="380" t="s">
        <v>50</v>
      </c>
      <c r="C15" s="381"/>
      <c r="D15" s="381"/>
      <c r="E15" s="381"/>
      <c r="F15" s="381"/>
      <c r="G15" s="381"/>
      <c r="H15" s="381"/>
      <c r="I15" s="55"/>
      <c r="X15" s="47"/>
      <c r="Y15" s="47"/>
    </row>
    <row r="16" spans="2:25" ht="24" customHeight="1" thickBot="1" x14ac:dyDescent="0.3">
      <c r="B16" s="382" t="s">
        <v>53</v>
      </c>
      <c r="C16" s="381"/>
      <c r="D16" s="381"/>
      <c r="E16" s="381"/>
      <c r="F16" s="381"/>
      <c r="G16" s="381"/>
      <c r="H16" s="381"/>
      <c r="I16" s="57"/>
      <c r="X16" s="47"/>
      <c r="Y16" s="47"/>
    </row>
    <row r="17" spans="2:25" ht="43.5" customHeight="1" thickBot="1" x14ac:dyDescent="0.3">
      <c r="B17" s="365" t="s">
        <v>127</v>
      </c>
      <c r="C17" s="366"/>
      <c r="D17" s="366"/>
      <c r="E17" s="366"/>
      <c r="F17" s="366"/>
      <c r="G17" s="366"/>
      <c r="H17" s="367"/>
      <c r="I17" s="60"/>
      <c r="X17" s="47"/>
      <c r="Y17" s="47"/>
    </row>
    <row r="18" spans="2:25" ht="40.5" customHeight="1" thickBot="1" x14ac:dyDescent="0.3">
      <c r="B18" s="362" t="s">
        <v>57</v>
      </c>
      <c r="C18" s="363"/>
      <c r="D18" s="363"/>
      <c r="E18" s="363"/>
      <c r="F18" s="363"/>
      <c r="G18" s="363"/>
      <c r="H18" s="364"/>
      <c r="I18" s="9"/>
      <c r="X18" s="47"/>
      <c r="Y18" s="47"/>
    </row>
    <row r="19" spans="2:25" ht="56.25" customHeight="1" thickBot="1" x14ac:dyDescent="0.3">
      <c r="B19" s="65" t="s">
        <v>58</v>
      </c>
      <c r="C19" s="66" t="s">
        <v>59</v>
      </c>
      <c r="D19" s="67" t="s">
        <v>60</v>
      </c>
      <c r="E19" s="67" t="s">
        <v>61</v>
      </c>
      <c r="F19" s="67" t="s">
        <v>62</v>
      </c>
      <c r="G19" s="376" t="s">
        <v>63</v>
      </c>
      <c r="H19" s="377"/>
      <c r="I19" s="68"/>
      <c r="X19" s="47"/>
      <c r="Y19" s="47"/>
    </row>
    <row r="20" spans="2:25" ht="21.75" customHeight="1" x14ac:dyDescent="0.3">
      <c r="B20" s="69">
        <v>302.01</v>
      </c>
      <c r="C20" s="70" t="s">
        <v>64</v>
      </c>
      <c r="D20" s="71">
        <v>3.75</v>
      </c>
      <c r="E20" s="72">
        <v>0</v>
      </c>
      <c r="F20" s="73">
        <f t="shared" ref="F20:F30" si="0">D20+E20</f>
        <v>3.75</v>
      </c>
      <c r="G20" s="378">
        <f t="shared" ref="G20:G30" si="1">IF((ABS(($K$103-$K$102)*F20/100))&gt;0.1, ($K$103-$K$102)*F20/100, 0)</f>
        <v>-2.1</v>
      </c>
      <c r="H20" s="379" t="e">
        <f>IF((ABS((J103-J102)*E20/100))&gt;0.1, (J103-J102)*E20/100, 0)</f>
        <v>#VALUE!</v>
      </c>
      <c r="I20" s="74"/>
      <c r="X20" s="47"/>
      <c r="Y20" s="47"/>
    </row>
    <row r="21" spans="2:25" ht="21.75" customHeight="1" x14ac:dyDescent="0.3">
      <c r="B21" s="75" t="s">
        <v>65</v>
      </c>
      <c r="C21" s="76" t="s">
        <v>130</v>
      </c>
      <c r="D21" s="77">
        <v>6.85</v>
      </c>
      <c r="E21" s="77">
        <v>1</v>
      </c>
      <c r="F21" s="78">
        <f t="shared" si="0"/>
        <v>7.85</v>
      </c>
      <c r="G21" s="374">
        <f t="shared" si="1"/>
        <v>-4.3959999999999999</v>
      </c>
      <c r="H21" s="375" t="e">
        <f>IF((ABS((#REF!-J103)*E21/100))&gt;0.1, (#REF!-J103)*E21/100, 0)</f>
        <v>#REF!</v>
      </c>
      <c r="I21" s="74"/>
    </row>
    <row r="22" spans="2:25" ht="21.75" customHeight="1" x14ac:dyDescent="0.3">
      <c r="B22" s="75" t="s">
        <v>67</v>
      </c>
      <c r="C22" s="76" t="s">
        <v>131</v>
      </c>
      <c r="D22" s="77">
        <v>6.85</v>
      </c>
      <c r="E22" s="77">
        <v>1</v>
      </c>
      <c r="F22" s="78">
        <f t="shared" si="0"/>
        <v>7.85</v>
      </c>
      <c r="G22" s="374">
        <f t="shared" si="1"/>
        <v>-4.3959999999999999</v>
      </c>
      <c r="H22" s="375" t="e">
        <f>IF((ABS((#REF!-#REF!)*E22/100))&gt;0.1, (#REF!-#REF!)*E22/100, 0)</f>
        <v>#REF!</v>
      </c>
      <c r="I22" s="74"/>
    </row>
    <row r="23" spans="2:25" ht="21.75" customHeight="1" x14ac:dyDescent="0.3">
      <c r="B23" s="75" t="s">
        <v>69</v>
      </c>
      <c r="C23" s="76" t="s">
        <v>132</v>
      </c>
      <c r="D23" s="77">
        <v>6.85</v>
      </c>
      <c r="E23" s="77">
        <v>1</v>
      </c>
      <c r="F23" s="78">
        <f t="shared" si="0"/>
        <v>7.85</v>
      </c>
      <c r="G23" s="374">
        <f t="shared" si="1"/>
        <v>-4.3959999999999999</v>
      </c>
      <c r="H23" s="375" t="e">
        <f>IF((ABS((#REF!-#REF!)*E23/100))&gt;0.1, (#REF!-#REF!)*E23/100, 0)</f>
        <v>#REF!</v>
      </c>
      <c r="I23" s="74"/>
    </row>
    <row r="24" spans="2:25" ht="21.75" customHeight="1" x14ac:dyDescent="0.3">
      <c r="B24" s="75" t="s">
        <v>71</v>
      </c>
      <c r="C24" s="76" t="s">
        <v>133</v>
      </c>
      <c r="D24" s="77">
        <v>6.85</v>
      </c>
      <c r="E24" s="77">
        <v>1</v>
      </c>
      <c r="F24" s="78">
        <f t="shared" si="0"/>
        <v>7.85</v>
      </c>
      <c r="G24" s="374">
        <f t="shared" si="1"/>
        <v>-4.3959999999999999</v>
      </c>
      <c r="H24" s="375" t="e">
        <f>IF((ABS((#REF!-#REF!)*E24/100))&gt;0.1, (#REF!-#REF!)*E24/100, 0)</f>
        <v>#REF!</v>
      </c>
      <c r="I24" s="74"/>
    </row>
    <row r="25" spans="2:25" ht="21.75" customHeight="1" x14ac:dyDescent="0.3">
      <c r="B25" s="75" t="s">
        <v>73</v>
      </c>
      <c r="C25" s="76" t="s">
        <v>134</v>
      </c>
      <c r="D25" s="77">
        <v>8.25</v>
      </c>
      <c r="E25" s="77">
        <v>1</v>
      </c>
      <c r="F25" s="79">
        <f t="shared" si="0"/>
        <v>9.25</v>
      </c>
      <c r="G25" s="374">
        <f t="shared" si="1"/>
        <v>-5.18</v>
      </c>
      <c r="H25" s="375" t="e">
        <f>IF((ABS((#REF!-#REF!)*E25/100))&gt;0.1, (#REF!-#REF!)*E25/100, 0)</f>
        <v>#REF!</v>
      </c>
      <c r="I25" s="74"/>
    </row>
    <row r="26" spans="2:25" ht="21.75" customHeight="1" x14ac:dyDescent="0.3">
      <c r="B26" s="75" t="s">
        <v>75</v>
      </c>
      <c r="C26" s="76" t="s">
        <v>76</v>
      </c>
      <c r="D26" s="77">
        <v>6.2</v>
      </c>
      <c r="E26" s="77">
        <v>1</v>
      </c>
      <c r="F26" s="79">
        <f t="shared" si="0"/>
        <v>7.2</v>
      </c>
      <c r="G26" s="374">
        <f t="shared" si="1"/>
        <v>-4.032</v>
      </c>
      <c r="H26" s="375" t="e">
        <f>IF((ABS((#REF!-#REF!)*E26/100))&gt;0.1, (#REF!-#REF!)*E26/100, 0)</f>
        <v>#REF!</v>
      </c>
      <c r="I26" s="74"/>
    </row>
    <row r="27" spans="2:25" ht="21.75" customHeight="1" x14ac:dyDescent="0.3">
      <c r="B27" s="75" t="s">
        <v>77</v>
      </c>
      <c r="C27" s="76" t="s">
        <v>78</v>
      </c>
      <c r="D27" s="77">
        <v>5.5</v>
      </c>
      <c r="E27" s="77">
        <v>1</v>
      </c>
      <c r="F27" s="78">
        <f t="shared" si="0"/>
        <v>6.5</v>
      </c>
      <c r="G27" s="374">
        <f t="shared" si="1"/>
        <v>-3.64</v>
      </c>
      <c r="H27" s="375" t="e">
        <f>IF((ABS((#REF!-#REF!)*E27/100))&gt;0.1, (#REF!-#REF!)*E27/100, 0)</f>
        <v>#REF!</v>
      </c>
      <c r="I27" s="74"/>
      <c r="J27" s="6"/>
      <c r="K27" s="6"/>
      <c r="L27" s="6"/>
      <c r="R27" s="6"/>
      <c r="S27" s="6"/>
      <c r="T27" s="6"/>
      <c r="U27" s="6"/>
    </row>
    <row r="28" spans="2:25" ht="21.75" customHeight="1" x14ac:dyDescent="0.3">
      <c r="B28" s="75" t="s">
        <v>79</v>
      </c>
      <c r="C28" s="76" t="s">
        <v>80</v>
      </c>
      <c r="D28" s="77">
        <v>4.9000000000000004</v>
      </c>
      <c r="E28" s="77">
        <v>1</v>
      </c>
      <c r="F28" s="78">
        <f t="shared" si="0"/>
        <v>5.9</v>
      </c>
      <c r="G28" s="374">
        <f t="shared" si="1"/>
        <v>-3.3039999999999998</v>
      </c>
      <c r="H28" s="375" t="e">
        <f>IF((ABS((#REF!-#REF!)*E28/100))&gt;0.1, (#REF!-#REF!)*E28/100, 0)</f>
        <v>#REF!</v>
      </c>
      <c r="I28" s="74"/>
      <c r="J28" s="6"/>
      <c r="K28" s="6"/>
      <c r="L28" s="6"/>
      <c r="R28" s="6"/>
      <c r="S28" s="6"/>
      <c r="T28" s="6"/>
      <c r="U28" s="6"/>
    </row>
    <row r="29" spans="2:25" ht="21.75" customHeight="1" x14ac:dyDescent="0.3">
      <c r="B29" s="75" t="s">
        <v>81</v>
      </c>
      <c r="C29" s="76" t="s">
        <v>82</v>
      </c>
      <c r="D29" s="77">
        <v>4.5</v>
      </c>
      <c r="E29" s="81">
        <v>1</v>
      </c>
      <c r="F29" s="78">
        <f t="shared" si="0"/>
        <v>5.5</v>
      </c>
      <c r="G29" s="374">
        <f t="shared" si="1"/>
        <v>-3.08</v>
      </c>
      <c r="H29" s="375" t="e">
        <f>IF((ABS((#REF!-#REF!)*E29/100))&gt;0.1, (#REF!-#REF!)*E29/100, 0)</f>
        <v>#REF!</v>
      </c>
      <c r="I29" s="74"/>
      <c r="J29" s="6"/>
      <c r="K29" s="6"/>
      <c r="L29" s="6"/>
      <c r="R29" s="6"/>
      <c r="S29" s="6"/>
      <c r="T29" s="6"/>
      <c r="U29" s="6"/>
    </row>
    <row r="30" spans="2:25" ht="21.75" customHeight="1" thickBot="1" x14ac:dyDescent="0.35">
      <c r="B30" s="82" t="s">
        <v>83</v>
      </c>
      <c r="C30" s="83" t="s">
        <v>84</v>
      </c>
      <c r="D30" s="84">
        <v>6.7</v>
      </c>
      <c r="E30" s="85">
        <v>1</v>
      </c>
      <c r="F30" s="86">
        <f t="shared" si="0"/>
        <v>7.7</v>
      </c>
      <c r="G30" s="370">
        <f t="shared" si="1"/>
        <v>-4.3120000000000003</v>
      </c>
      <c r="H30" s="371" t="e">
        <f>IF((ABS((#REF!-#REF!)*E30/100))&gt;0.1, (#REF!-#REF!)*E30/100, 0)</f>
        <v>#REF!</v>
      </c>
      <c r="I30" s="74"/>
      <c r="J30" s="6"/>
      <c r="K30" s="6"/>
      <c r="L30" s="6"/>
      <c r="R30" s="6"/>
      <c r="S30" s="6"/>
      <c r="T30" s="6"/>
      <c r="U30" s="6"/>
    </row>
    <row r="31" spans="2:25" ht="21.75" customHeight="1" x14ac:dyDescent="0.3">
      <c r="B31" s="87"/>
      <c r="C31" s="88"/>
      <c r="D31" s="89"/>
      <c r="E31" s="90"/>
      <c r="F31" s="91"/>
      <c r="G31" s="92"/>
      <c r="H31" s="92"/>
      <c r="I31" s="74"/>
      <c r="J31" s="6"/>
      <c r="K31" s="6"/>
      <c r="L31" s="6"/>
      <c r="R31" s="6"/>
      <c r="S31" s="6"/>
      <c r="T31" s="6"/>
      <c r="U31" s="6"/>
    </row>
    <row r="32" spans="2:25" ht="21.75" customHeight="1" x14ac:dyDescent="0.3">
      <c r="B32" s="372" t="s">
        <v>85</v>
      </c>
      <c r="C32" s="372"/>
      <c r="D32" s="89"/>
      <c r="E32" s="90"/>
      <c r="F32" s="91"/>
      <c r="G32" s="92"/>
      <c r="H32" s="92"/>
      <c r="I32" s="74"/>
      <c r="J32" s="6"/>
      <c r="K32" s="6"/>
      <c r="L32" s="6"/>
      <c r="R32" s="6"/>
      <c r="S32" s="6"/>
      <c r="T32" s="6"/>
      <c r="U32" s="6"/>
    </row>
    <row r="33" spans="2:24" ht="21.75" customHeight="1" x14ac:dyDescent="0.3">
      <c r="B33" s="373" t="s">
        <v>86</v>
      </c>
      <c r="C33" s="373"/>
      <c r="D33" s="373"/>
      <c r="E33" s="373"/>
      <c r="F33" s="373"/>
      <c r="G33" s="373"/>
      <c r="H33" s="373"/>
      <c r="I33" s="74"/>
      <c r="J33" s="6"/>
      <c r="K33" s="6"/>
      <c r="L33" s="6"/>
      <c r="R33" s="6"/>
      <c r="S33" s="6"/>
      <c r="T33" s="6"/>
      <c r="U33" s="6"/>
    </row>
    <row r="34" spans="2:24" ht="21.75" customHeight="1" x14ac:dyDescent="0.3">
      <c r="B34" s="373" t="s">
        <v>87</v>
      </c>
      <c r="C34" s="373"/>
      <c r="D34" s="373"/>
      <c r="E34" s="373"/>
      <c r="F34" s="373"/>
      <c r="G34" s="373"/>
      <c r="H34" s="373"/>
      <c r="I34" s="74"/>
      <c r="J34" s="6"/>
      <c r="K34" s="6"/>
      <c r="L34" s="6"/>
      <c r="R34" s="6"/>
      <c r="S34" s="6"/>
      <c r="T34" s="6"/>
      <c r="U34" s="6"/>
    </row>
    <row r="35" spans="2:24" ht="21.75" customHeight="1" x14ac:dyDescent="0.3">
      <c r="B35" s="373" t="s">
        <v>88</v>
      </c>
      <c r="C35" s="373"/>
      <c r="D35" s="373"/>
      <c r="E35" s="373"/>
      <c r="F35" s="373"/>
      <c r="G35" s="373"/>
      <c r="H35" s="373"/>
      <c r="I35" s="74"/>
      <c r="J35" s="6"/>
      <c r="K35" s="6"/>
      <c r="L35" s="6"/>
      <c r="R35" s="6"/>
      <c r="S35" s="6"/>
      <c r="T35" s="6"/>
      <c r="U35" s="6"/>
    </row>
    <row r="36" spans="2:24" ht="21.75" customHeight="1" x14ac:dyDescent="0.3">
      <c r="B36" s="373" t="s">
        <v>89</v>
      </c>
      <c r="C36" s="373"/>
      <c r="D36" s="373"/>
      <c r="E36" s="373"/>
      <c r="F36" s="373"/>
      <c r="G36" s="373"/>
      <c r="H36" s="373"/>
      <c r="I36" s="74"/>
      <c r="J36" s="6"/>
      <c r="K36" s="6"/>
      <c r="L36" s="6"/>
      <c r="R36" s="6"/>
      <c r="S36" s="6"/>
      <c r="T36" s="6"/>
      <c r="U36" s="6"/>
    </row>
    <row r="37" spans="2:24" ht="21.75" customHeight="1" x14ac:dyDescent="0.3">
      <c r="B37" s="93" t="s">
        <v>90</v>
      </c>
      <c r="C37" s="94" t="str">
        <f>K108</f>
        <v>September 2018</v>
      </c>
      <c r="D37" s="360" t="s">
        <v>91</v>
      </c>
      <c r="E37" s="360"/>
      <c r="F37" s="95">
        <f>K109</f>
        <v>302.39999999999998</v>
      </c>
      <c r="G37" s="93"/>
      <c r="H37" s="93"/>
      <c r="I37" s="74"/>
      <c r="J37" s="6"/>
      <c r="K37" s="6"/>
      <c r="L37" s="6"/>
      <c r="R37" s="6"/>
      <c r="S37" s="6"/>
      <c r="T37" s="6"/>
      <c r="U37" s="6"/>
    </row>
    <row r="38" spans="2:24" ht="21.75" customHeight="1" x14ac:dyDescent="0.3">
      <c r="B38" s="93"/>
      <c r="C38" s="94"/>
      <c r="D38" s="96"/>
      <c r="E38" s="96"/>
      <c r="F38" s="95"/>
      <c r="G38" s="93"/>
      <c r="H38" s="93"/>
      <c r="I38" s="74"/>
      <c r="J38" s="6"/>
      <c r="K38" s="6"/>
      <c r="L38" s="6"/>
      <c r="R38" s="6"/>
      <c r="S38" s="6"/>
      <c r="T38" s="6"/>
      <c r="U38" s="6"/>
    </row>
    <row r="39" spans="2:24" ht="21.75" customHeight="1" x14ac:dyDescent="0.3">
      <c r="B39" s="361" t="s">
        <v>92</v>
      </c>
      <c r="C39" s="361"/>
      <c r="D39" s="361"/>
      <c r="E39" s="132" t="s">
        <v>42</v>
      </c>
      <c r="F39" s="97" t="s">
        <v>93</v>
      </c>
      <c r="G39" s="132" t="s">
        <v>42</v>
      </c>
      <c r="H39" s="93"/>
      <c r="I39" s="74"/>
      <c r="J39" s="6"/>
      <c r="K39" s="6"/>
      <c r="L39" s="6"/>
      <c r="R39" s="6"/>
      <c r="S39" s="6"/>
      <c r="T39" s="6"/>
      <c r="U39" s="6"/>
    </row>
    <row r="40" spans="2:24" ht="21.75" customHeight="1" thickBot="1" x14ac:dyDescent="0.35">
      <c r="B40" s="93"/>
      <c r="C40" s="93"/>
      <c r="D40" s="93"/>
      <c r="E40" s="93"/>
      <c r="F40" s="93"/>
      <c r="G40" s="93"/>
      <c r="H40" s="93"/>
      <c r="I40" s="74"/>
      <c r="J40" s="6"/>
      <c r="K40" s="6"/>
      <c r="L40" s="6"/>
      <c r="R40" s="6"/>
      <c r="S40" s="6"/>
      <c r="T40" s="6"/>
      <c r="U40" s="6"/>
    </row>
    <row r="41" spans="2:24" ht="45.75" customHeight="1" thickBot="1" x14ac:dyDescent="0.35">
      <c r="B41" s="365" t="s">
        <v>126</v>
      </c>
      <c r="C41" s="366"/>
      <c r="D41" s="366"/>
      <c r="E41" s="366"/>
      <c r="F41" s="366"/>
      <c r="G41" s="366"/>
      <c r="H41" s="367"/>
      <c r="I41" s="74"/>
      <c r="J41" s="6"/>
      <c r="K41" s="6"/>
      <c r="L41" s="6"/>
      <c r="R41" s="6"/>
      <c r="S41" s="6"/>
      <c r="T41" s="6"/>
      <c r="U41" s="6"/>
    </row>
    <row r="42" spans="2:24" ht="40.5" customHeight="1" thickBot="1" x14ac:dyDescent="0.3">
      <c r="B42" s="362" t="s">
        <v>94</v>
      </c>
      <c r="C42" s="363"/>
      <c r="D42" s="363"/>
      <c r="E42" s="363"/>
      <c r="F42" s="363"/>
      <c r="G42" s="363"/>
      <c r="H42" s="364"/>
      <c r="I42" s="9"/>
      <c r="J42" s="6"/>
      <c r="K42" s="6"/>
      <c r="L42" s="6"/>
      <c r="R42" s="6"/>
      <c r="S42" s="6"/>
      <c r="T42" s="6"/>
      <c r="U42" s="6"/>
    </row>
    <row r="43" spans="2:24" ht="62.5" thickBot="1" x14ac:dyDescent="0.3">
      <c r="B43" s="65" t="s">
        <v>58</v>
      </c>
      <c r="C43" s="66" t="s">
        <v>59</v>
      </c>
      <c r="D43" s="67" t="s">
        <v>60</v>
      </c>
      <c r="E43" s="67" t="s">
        <v>95</v>
      </c>
      <c r="F43" s="67" t="s">
        <v>62</v>
      </c>
      <c r="G43" s="98" t="s">
        <v>96</v>
      </c>
      <c r="H43" s="99" t="s">
        <v>97</v>
      </c>
      <c r="I43" s="68"/>
      <c r="J43" s="6"/>
      <c r="K43" s="6"/>
      <c r="L43" s="6"/>
      <c r="R43" s="6"/>
      <c r="S43" s="6"/>
      <c r="T43" s="6"/>
      <c r="U43" s="6"/>
    </row>
    <row r="44" spans="2:24" ht="21.75" customHeight="1" x14ac:dyDescent="0.3">
      <c r="B44" s="69">
        <v>302.01</v>
      </c>
      <c r="C44" s="100" t="s">
        <v>64</v>
      </c>
      <c r="D44" s="71">
        <v>3.75</v>
      </c>
      <c r="E44" s="72">
        <v>0</v>
      </c>
      <c r="F44" s="73">
        <f>D44+E44</f>
        <v>3.75</v>
      </c>
      <c r="G44" s="101">
        <v>0.96250000000000002</v>
      </c>
      <c r="H44" s="102">
        <f t="shared" ref="H44:H54" si="2">(($K$107-$K$109)/$K$109)</f>
        <v>0</v>
      </c>
      <c r="I44" s="103"/>
      <c r="J44" s="104"/>
      <c r="K44" s="6"/>
      <c r="L44" s="6"/>
      <c r="R44" s="6"/>
      <c r="S44" s="6"/>
      <c r="T44" s="6"/>
      <c r="U44" s="6"/>
    </row>
    <row r="45" spans="2:24" ht="21.75" customHeight="1" x14ac:dyDescent="0.3">
      <c r="B45" s="75" t="s">
        <v>65</v>
      </c>
      <c r="C45" s="105" t="s">
        <v>66</v>
      </c>
      <c r="D45" s="77">
        <v>6.85</v>
      </c>
      <c r="E45" s="77">
        <v>1</v>
      </c>
      <c r="F45" s="78">
        <f t="shared" ref="F45:F54" si="3">D45+E45</f>
        <v>7.85</v>
      </c>
      <c r="G45" s="106">
        <v>0.92149999999999999</v>
      </c>
      <c r="H45" s="102">
        <f t="shared" si="2"/>
        <v>0</v>
      </c>
      <c r="I45" s="103"/>
      <c r="J45" s="6"/>
      <c r="K45" s="6"/>
      <c r="L45" s="6"/>
      <c r="R45" s="6"/>
      <c r="S45" s="6"/>
      <c r="T45" s="6"/>
      <c r="U45" s="6"/>
      <c r="W45" s="107"/>
      <c r="X45" s="107"/>
    </row>
    <row r="46" spans="2:24" ht="21.75" customHeight="1" x14ac:dyDescent="0.3">
      <c r="B46" s="75" t="s">
        <v>67</v>
      </c>
      <c r="C46" s="105" t="s">
        <v>68</v>
      </c>
      <c r="D46" s="77">
        <v>6.85</v>
      </c>
      <c r="E46" s="77">
        <v>1</v>
      </c>
      <c r="F46" s="78">
        <f t="shared" si="3"/>
        <v>7.85</v>
      </c>
      <c r="G46" s="106">
        <v>0.92149999999999999</v>
      </c>
      <c r="H46" s="102">
        <f t="shared" si="2"/>
        <v>0</v>
      </c>
      <c r="I46" s="103"/>
      <c r="J46" s="6"/>
      <c r="K46" s="6"/>
      <c r="L46" s="6"/>
      <c r="R46" s="6"/>
      <c r="S46" s="6"/>
      <c r="T46" s="6"/>
      <c r="U46" s="6"/>
    </row>
    <row r="47" spans="2:24" ht="21.75" customHeight="1" x14ac:dyDescent="0.3">
      <c r="B47" s="75" t="s">
        <v>69</v>
      </c>
      <c r="C47" s="105" t="s">
        <v>70</v>
      </c>
      <c r="D47" s="77">
        <v>6.85</v>
      </c>
      <c r="E47" s="77">
        <v>1</v>
      </c>
      <c r="F47" s="78">
        <f t="shared" si="3"/>
        <v>7.85</v>
      </c>
      <c r="G47" s="106">
        <v>0.92149999999999999</v>
      </c>
      <c r="H47" s="102">
        <f t="shared" si="2"/>
        <v>0</v>
      </c>
      <c r="I47" s="103"/>
      <c r="J47" s="6"/>
      <c r="K47" s="6"/>
      <c r="L47" s="6"/>
      <c r="R47" s="6"/>
      <c r="S47" s="6"/>
      <c r="T47" s="6"/>
      <c r="U47" s="6"/>
    </row>
    <row r="48" spans="2:24" ht="21.75" customHeight="1" x14ac:dyDescent="0.3">
      <c r="B48" s="75" t="s">
        <v>71</v>
      </c>
      <c r="C48" s="105" t="s">
        <v>72</v>
      </c>
      <c r="D48" s="77">
        <v>6.85</v>
      </c>
      <c r="E48" s="77">
        <v>1</v>
      </c>
      <c r="F48" s="78">
        <f t="shared" si="3"/>
        <v>7.85</v>
      </c>
      <c r="G48" s="106">
        <v>0.92149999999999999</v>
      </c>
      <c r="H48" s="102">
        <f t="shared" si="2"/>
        <v>0</v>
      </c>
      <c r="I48" s="103"/>
      <c r="J48" s="6"/>
      <c r="K48" s="6"/>
      <c r="L48" s="6"/>
      <c r="R48" s="6"/>
      <c r="S48" s="6"/>
      <c r="T48" s="6"/>
      <c r="U48" s="6"/>
    </row>
    <row r="49" spans="2:24" ht="21.75" customHeight="1" x14ac:dyDescent="0.3">
      <c r="B49" s="75" t="s">
        <v>73</v>
      </c>
      <c r="C49" s="105" t="s">
        <v>74</v>
      </c>
      <c r="D49" s="77">
        <v>8.25</v>
      </c>
      <c r="E49" s="77">
        <v>1</v>
      </c>
      <c r="F49" s="79">
        <f t="shared" si="3"/>
        <v>9.25</v>
      </c>
      <c r="G49" s="106">
        <v>0.90749999999999997</v>
      </c>
      <c r="H49" s="102">
        <f t="shared" si="2"/>
        <v>0</v>
      </c>
      <c r="I49" s="103"/>
      <c r="J49" s="6" t="s">
        <v>98</v>
      </c>
      <c r="K49" s="6"/>
      <c r="L49" s="6"/>
      <c r="R49" s="6"/>
      <c r="S49" s="6"/>
      <c r="T49" s="6"/>
      <c r="U49" s="6"/>
    </row>
    <row r="50" spans="2:24" ht="21.75" customHeight="1" x14ac:dyDescent="0.3">
      <c r="B50" s="75" t="s">
        <v>75</v>
      </c>
      <c r="C50" s="105" t="s">
        <v>76</v>
      </c>
      <c r="D50" s="77">
        <v>6.2</v>
      </c>
      <c r="E50" s="77">
        <v>1</v>
      </c>
      <c r="F50" s="79">
        <f t="shared" si="3"/>
        <v>7.2</v>
      </c>
      <c r="G50" s="106">
        <v>0.92800000000000005</v>
      </c>
      <c r="H50" s="102">
        <f t="shared" si="2"/>
        <v>0</v>
      </c>
      <c r="I50" s="103"/>
      <c r="J50" s="6"/>
      <c r="K50" s="6"/>
      <c r="L50" s="6"/>
      <c r="R50" s="6"/>
      <c r="S50" s="6"/>
      <c r="T50" s="6"/>
      <c r="U50" s="6"/>
    </row>
    <row r="51" spans="2:24" ht="21.75" customHeight="1" x14ac:dyDescent="0.3">
      <c r="B51" s="75" t="s">
        <v>77</v>
      </c>
      <c r="C51" s="105" t="s">
        <v>78</v>
      </c>
      <c r="D51" s="77">
        <v>5.5</v>
      </c>
      <c r="E51" s="77">
        <v>1</v>
      </c>
      <c r="F51" s="78">
        <f t="shared" si="3"/>
        <v>6.5</v>
      </c>
      <c r="G51" s="106">
        <v>0.93500000000000005</v>
      </c>
      <c r="H51" s="102">
        <f t="shared" si="2"/>
        <v>0</v>
      </c>
      <c r="I51" s="103"/>
      <c r="J51" s="6"/>
      <c r="K51" s="6"/>
      <c r="L51" s="6"/>
      <c r="R51" s="6"/>
      <c r="S51" s="6"/>
      <c r="T51" s="6"/>
      <c r="U51" s="6"/>
    </row>
    <row r="52" spans="2:24" ht="21.75" customHeight="1" x14ac:dyDescent="0.3">
      <c r="B52" s="75" t="s">
        <v>79</v>
      </c>
      <c r="C52" s="105" t="s">
        <v>80</v>
      </c>
      <c r="D52" s="77">
        <v>4.9000000000000004</v>
      </c>
      <c r="E52" s="77">
        <v>1</v>
      </c>
      <c r="F52" s="78">
        <f t="shared" si="3"/>
        <v>5.9</v>
      </c>
      <c r="G52" s="106">
        <v>0.94099999999999995</v>
      </c>
      <c r="H52" s="102">
        <f t="shared" si="2"/>
        <v>0</v>
      </c>
      <c r="I52" s="103"/>
      <c r="J52" s="6"/>
      <c r="K52" s="6"/>
      <c r="L52" s="6"/>
      <c r="R52" s="6"/>
      <c r="S52" s="6"/>
      <c r="T52" s="6"/>
      <c r="U52" s="6"/>
      <c r="W52" s="47"/>
      <c r="X52" s="47"/>
    </row>
    <row r="53" spans="2:24" ht="21.75" customHeight="1" x14ac:dyDescent="0.3">
      <c r="B53" s="75" t="s">
        <v>81</v>
      </c>
      <c r="C53" s="105" t="s">
        <v>82</v>
      </c>
      <c r="D53" s="77">
        <v>4.5</v>
      </c>
      <c r="E53" s="81">
        <v>1</v>
      </c>
      <c r="F53" s="78">
        <f t="shared" si="3"/>
        <v>5.5</v>
      </c>
      <c r="G53" s="106">
        <v>0.94499999999999995</v>
      </c>
      <c r="H53" s="102">
        <f t="shared" si="2"/>
        <v>0</v>
      </c>
      <c r="I53" s="103"/>
      <c r="J53" s="6"/>
      <c r="K53" s="6"/>
      <c r="L53" s="6"/>
      <c r="R53" s="6"/>
      <c r="S53" s="6"/>
      <c r="T53" s="6"/>
      <c r="U53" s="6"/>
      <c r="W53" s="47"/>
      <c r="X53" s="47"/>
    </row>
    <row r="54" spans="2:24" ht="21.75" customHeight="1" thickBot="1" x14ac:dyDescent="0.35">
      <c r="B54" s="82" t="s">
        <v>83</v>
      </c>
      <c r="C54" s="108" t="s">
        <v>84</v>
      </c>
      <c r="D54" s="84">
        <v>6.7</v>
      </c>
      <c r="E54" s="85">
        <v>1</v>
      </c>
      <c r="F54" s="86">
        <f t="shared" si="3"/>
        <v>7.7</v>
      </c>
      <c r="G54" s="109">
        <v>0.92300000000000004</v>
      </c>
      <c r="H54" s="102">
        <f t="shared" si="2"/>
        <v>0</v>
      </c>
      <c r="I54" s="103"/>
      <c r="J54" s="6"/>
      <c r="K54" s="6"/>
      <c r="L54" s="6"/>
      <c r="R54" s="6"/>
      <c r="S54" s="6"/>
      <c r="T54" s="6"/>
      <c r="U54" s="6"/>
      <c r="W54" s="47"/>
      <c r="X54" s="47"/>
    </row>
    <row r="55" spans="2:24" x14ac:dyDescent="0.25">
      <c r="B55" s="110"/>
      <c r="C55" s="111"/>
      <c r="D55" s="111"/>
      <c r="E55" s="111"/>
      <c r="F55" s="111"/>
      <c r="G55" s="112"/>
      <c r="H55" s="111"/>
      <c r="I55" s="112"/>
      <c r="J55" s="6"/>
      <c r="K55" s="6"/>
      <c r="L55" s="6"/>
      <c r="R55" s="6"/>
      <c r="S55" s="6"/>
      <c r="T55" s="6"/>
      <c r="U55" s="6"/>
      <c r="W55" s="47"/>
      <c r="X55" s="47"/>
    </row>
    <row r="56" spans="2:24" ht="21" customHeight="1" thickBot="1" x14ac:dyDescent="0.3">
      <c r="B56" s="113"/>
      <c r="C56" s="112"/>
      <c r="D56" s="112"/>
      <c r="E56" s="112"/>
      <c r="F56" s="112"/>
      <c r="G56" s="112"/>
      <c r="H56" s="112"/>
      <c r="I56" s="112"/>
      <c r="J56" s="6"/>
      <c r="K56" s="6"/>
      <c r="L56" s="6"/>
      <c r="R56" s="6"/>
      <c r="S56" s="6"/>
      <c r="T56" s="6"/>
      <c r="U56" s="6"/>
      <c r="W56" s="47"/>
      <c r="X56" s="47"/>
    </row>
    <row r="57" spans="2:24" ht="41.25" customHeight="1" thickBot="1" x14ac:dyDescent="0.3">
      <c r="B57" s="365" t="s">
        <v>127</v>
      </c>
      <c r="C57" s="366"/>
      <c r="D57" s="366"/>
      <c r="E57" s="366"/>
      <c r="F57" s="366"/>
      <c r="G57" s="366"/>
      <c r="H57" s="367"/>
      <c r="X57" s="47"/>
    </row>
    <row r="58" spans="2:24" ht="40.5" customHeight="1" thickBot="1" x14ac:dyDescent="0.3">
      <c r="B58" s="362" t="s">
        <v>99</v>
      </c>
      <c r="C58" s="363"/>
      <c r="D58" s="363"/>
      <c r="E58" s="363"/>
      <c r="F58" s="363"/>
      <c r="G58" s="363"/>
      <c r="H58" s="364"/>
      <c r="I58" s="9"/>
      <c r="X58" s="107"/>
    </row>
    <row r="59" spans="2:24" ht="47" thickBot="1" x14ac:dyDescent="0.3">
      <c r="B59" s="65" t="s">
        <v>58</v>
      </c>
      <c r="C59" s="66" t="s">
        <v>59</v>
      </c>
      <c r="D59" s="67" t="s">
        <v>60</v>
      </c>
      <c r="E59" s="67" t="s">
        <v>95</v>
      </c>
      <c r="F59" s="67" t="s">
        <v>62</v>
      </c>
      <c r="G59" s="368" t="s">
        <v>63</v>
      </c>
      <c r="H59" s="369"/>
      <c r="I59" s="68"/>
      <c r="X59" s="107"/>
    </row>
    <row r="60" spans="2:24" ht="21.75" customHeight="1" x14ac:dyDescent="0.3">
      <c r="B60" s="69" t="s">
        <v>100</v>
      </c>
      <c r="C60" s="115" t="s">
        <v>101</v>
      </c>
      <c r="D60" s="71">
        <v>6</v>
      </c>
      <c r="E60" s="71">
        <v>1</v>
      </c>
      <c r="F60" s="71">
        <f>D60+E60</f>
        <v>7</v>
      </c>
      <c r="G60" s="354">
        <f>IF((ABS(($K$103-$K$102)*F60/100))&gt;0.1, ($K$103-$K$102)*F60/100, 0)</f>
        <v>-3.92</v>
      </c>
      <c r="H60" s="355" t="e">
        <f>IF((ABS((#REF!-#REF!)*E60/100))&gt;0.1, (#REF!-#REF!)*E60/100, 0)</f>
        <v>#REF!</v>
      </c>
      <c r="I60" s="74"/>
      <c r="X60" s="107"/>
    </row>
    <row r="61" spans="2:24" ht="21.75" customHeight="1" x14ac:dyDescent="0.3">
      <c r="B61" s="75" t="s">
        <v>102</v>
      </c>
      <c r="C61" s="116" t="s">
        <v>103</v>
      </c>
      <c r="D61" s="77">
        <v>6</v>
      </c>
      <c r="E61" s="77">
        <v>1</v>
      </c>
      <c r="F61" s="77">
        <f>D61+E61</f>
        <v>7</v>
      </c>
      <c r="G61" s="356">
        <f>IF((ABS(($K$103-$K$102)*F61/100))&gt;0.1, ($K$103-$K$102)*F61/100, 0)</f>
        <v>-3.92</v>
      </c>
      <c r="H61" s="357" t="e">
        <f>IF((ABS((#REF!-#REF!)*E61/100))&gt;0.1, (#REF!-#REF!)*E61/100, 0)</f>
        <v>#REF!</v>
      </c>
      <c r="I61" s="74"/>
    </row>
    <row r="62" spans="2:24" ht="21" customHeight="1" thickBot="1" x14ac:dyDescent="0.35">
      <c r="B62" s="82" t="s">
        <v>104</v>
      </c>
      <c r="C62" s="117" t="s">
        <v>105</v>
      </c>
      <c r="D62" s="84">
        <v>6</v>
      </c>
      <c r="E62" s="84">
        <v>1</v>
      </c>
      <c r="F62" s="84">
        <f>D62+E62</f>
        <v>7</v>
      </c>
      <c r="G62" s="358">
        <f>IF((ABS(($K$103-$K$102)*F62/100))&gt;0.1, ($K$103-$K$102)*F62/100, 0)</f>
        <v>-3.92</v>
      </c>
      <c r="H62" s="359" t="e">
        <f>IF((ABS((#REF!-#REF!)*E62/100))&gt;0.1, (#REF!-#REF!)*E62/100, 0)</f>
        <v>#REF!</v>
      </c>
      <c r="I62" s="74"/>
    </row>
    <row r="63" spans="2:24" ht="61.5" customHeight="1" thickBot="1" x14ac:dyDescent="0.3">
      <c r="X63" s="118"/>
    </row>
    <row r="64" spans="2:24" ht="43.5" customHeight="1" thickBot="1" x14ac:dyDescent="0.3">
      <c r="B64" s="350" t="s">
        <v>106</v>
      </c>
      <c r="C64" s="351"/>
      <c r="D64" s="351"/>
      <c r="E64" s="351"/>
      <c r="F64" s="351"/>
      <c r="G64" s="351"/>
      <c r="H64" s="352"/>
    </row>
    <row r="65" spans="2:9" ht="15" customHeight="1" x14ac:dyDescent="0.25">
      <c r="B65" s="348"/>
      <c r="C65" s="348"/>
      <c r="D65" s="348"/>
      <c r="E65" s="348"/>
      <c r="F65" s="348"/>
      <c r="G65" s="348"/>
      <c r="H65" s="348"/>
    </row>
    <row r="66" spans="2:9" ht="21.75" customHeight="1" x14ac:dyDescent="0.25">
      <c r="B66" s="353" t="s">
        <v>107</v>
      </c>
      <c r="C66" s="353"/>
      <c r="D66" s="353"/>
      <c r="E66" s="353"/>
      <c r="F66" s="353"/>
      <c r="G66" s="353"/>
      <c r="H66" s="353"/>
    </row>
    <row r="67" spans="2:9" ht="14.25" customHeight="1" thickBot="1" x14ac:dyDescent="0.3">
      <c r="B67" s="348"/>
      <c r="C67" s="348"/>
      <c r="D67" s="348"/>
      <c r="E67" s="348"/>
      <c r="F67" s="348"/>
      <c r="G67" s="348"/>
      <c r="H67" s="348"/>
    </row>
    <row r="68" spans="2:9" ht="46.5" customHeight="1" x14ac:dyDescent="0.25">
      <c r="B68" s="341" t="s">
        <v>108</v>
      </c>
      <c r="C68" s="343" t="s">
        <v>109</v>
      </c>
      <c r="D68" s="345" t="s">
        <v>110</v>
      </c>
      <c r="E68" s="343" t="s">
        <v>111</v>
      </c>
      <c r="F68" s="343"/>
      <c r="G68" s="343" t="s">
        <v>112</v>
      </c>
      <c r="H68" s="327"/>
    </row>
    <row r="69" spans="2:9" ht="46.5" customHeight="1" thickBot="1" x14ac:dyDescent="0.3">
      <c r="B69" s="342"/>
      <c r="C69" s="344"/>
      <c r="D69" s="346"/>
      <c r="E69" s="344"/>
      <c r="F69" s="344"/>
      <c r="G69" s="344"/>
      <c r="H69" s="347"/>
    </row>
    <row r="70" spans="2:9" ht="18.75" customHeight="1" x14ac:dyDescent="0.25">
      <c r="B70" s="348"/>
      <c r="C70" s="348"/>
      <c r="D70" s="348"/>
      <c r="E70" s="348"/>
      <c r="F70" s="348"/>
      <c r="G70" s="348"/>
      <c r="H70" s="348"/>
    </row>
    <row r="71" spans="2:9" ht="21.75" customHeight="1" x14ac:dyDescent="0.25">
      <c r="B71" s="353" t="s">
        <v>113</v>
      </c>
      <c r="C71" s="353"/>
      <c r="D71" s="353"/>
      <c r="E71" s="353"/>
      <c r="F71" s="353"/>
      <c r="G71" s="353"/>
      <c r="H71" s="353"/>
    </row>
    <row r="72" spans="2:9" ht="15.75" customHeight="1" x14ac:dyDescent="0.25">
      <c r="B72" s="348"/>
      <c r="C72" s="348"/>
      <c r="D72" s="348"/>
      <c r="E72" s="348"/>
      <c r="F72" s="348"/>
      <c r="G72" s="348"/>
      <c r="H72" s="348"/>
    </row>
    <row r="73" spans="2:9" ht="33" customHeight="1" x14ac:dyDescent="0.25">
      <c r="B73" s="323" t="s">
        <v>114</v>
      </c>
      <c r="C73" s="323"/>
      <c r="D73" s="323"/>
      <c r="E73" s="323"/>
      <c r="F73" s="323"/>
      <c r="G73" s="323"/>
      <c r="H73" s="323"/>
    </row>
    <row r="74" spans="2:9" s="119" customFormat="1" ht="33" customHeight="1" x14ac:dyDescent="0.35">
      <c r="B74" s="324" t="s">
        <v>115</v>
      </c>
      <c r="C74" s="324"/>
      <c r="E74" s="120"/>
      <c r="F74" s="120"/>
      <c r="G74" s="120"/>
      <c r="H74" s="120"/>
      <c r="I74" s="121"/>
    </row>
    <row r="75" spans="2:9" s="119" customFormat="1" ht="33" customHeight="1" x14ac:dyDescent="0.35">
      <c r="C75" s="128" t="str">
        <f>CONCATENATE(" $45.000"," + ($",G20,") =")</f>
        <v xml:space="preserve"> $45.000 + ($-2.1) =</v>
      </c>
      <c r="D75" s="123">
        <f>(45+G20)</f>
        <v>42.9</v>
      </c>
      <c r="E75" s="36"/>
      <c r="F75" s="36"/>
      <c r="G75" s="36"/>
      <c r="H75" s="36"/>
      <c r="I75" s="121"/>
    </row>
    <row r="76" spans="2:9" s="119" customFormat="1" ht="33" customHeight="1" x14ac:dyDescent="0.35">
      <c r="B76" s="324" t="s">
        <v>116</v>
      </c>
      <c r="C76" s="324"/>
      <c r="D76" s="124"/>
      <c r="E76" s="36"/>
      <c r="F76" s="36"/>
      <c r="G76" s="36"/>
      <c r="H76" s="36"/>
      <c r="I76" s="121"/>
    </row>
    <row r="77" spans="2:9" s="119" customFormat="1" ht="33" customHeight="1" x14ac:dyDescent="0.35">
      <c r="C77" s="397">
        <f>IF((ABS((($K$103-$K$102)/235)*B77/100))&gt;0.015, ((($K$103-$K$102)/235)*B77/100), 0)</f>
        <v>0</v>
      </c>
      <c r="D77" s="397" t="e">
        <f>IF((ABS((#REF!-#REF!)*A77/100))&gt;0.1, (#REF!-#REF!)*A77/100, 0)</f>
        <v>#REF!</v>
      </c>
      <c r="E77" s="36"/>
      <c r="F77" s="36"/>
      <c r="G77" s="36"/>
      <c r="H77" s="36"/>
      <c r="I77" s="121"/>
    </row>
    <row r="78" spans="2:9" s="119" customFormat="1" ht="33" customHeight="1" x14ac:dyDescent="0.35">
      <c r="C78" s="349" t="str">
        <f>CONCATENATE("$",C77," x 96.25% (Difference of 100% Material Minus Total % Asphalt + Fuel Allowance) =")</f>
        <v>$0 x 96.25% (Difference of 100% Material Minus Total % Asphalt + Fuel Allowance) =</v>
      </c>
      <c r="D78" s="349"/>
      <c r="E78" s="349"/>
      <c r="F78" s="349"/>
      <c r="G78" s="349"/>
      <c r="H78" s="123">
        <f>C77*96.25/100</f>
        <v>0</v>
      </c>
      <c r="I78" s="121"/>
    </row>
    <row r="79" spans="2:9" s="119" customFormat="1" ht="33" customHeight="1" x14ac:dyDescent="0.35">
      <c r="B79" s="324" t="s">
        <v>117</v>
      </c>
      <c r="C79" s="324"/>
      <c r="D79" s="324"/>
      <c r="E79" s="324"/>
      <c r="F79" s="324"/>
      <c r="G79" s="36"/>
      <c r="H79" s="36"/>
      <c r="I79" s="121"/>
    </row>
    <row r="80" spans="2:9" s="119" customFormat="1" ht="33" customHeight="1" x14ac:dyDescent="0.35">
      <c r="C80" s="122" t="str">
        <f>CONCATENATE("$",D75," + $",H78, "  =")</f>
        <v>$42.9 + $0  =</v>
      </c>
      <c r="D80" s="125">
        <f>D75+H78</f>
        <v>42.9</v>
      </c>
      <c r="E80" s="36"/>
      <c r="F80" s="36"/>
      <c r="G80" s="36"/>
      <c r="H80" s="36"/>
      <c r="I80" s="121"/>
    </row>
    <row r="81" spans="2:24" ht="29.25" customHeight="1" thickBot="1" x14ac:dyDescent="0.3"/>
    <row r="82" spans="2:24" ht="43.5" customHeight="1" thickBot="1" x14ac:dyDescent="0.3">
      <c r="B82" s="350" t="s">
        <v>118</v>
      </c>
      <c r="C82" s="351"/>
      <c r="D82" s="351"/>
      <c r="E82" s="351"/>
      <c r="F82" s="351"/>
      <c r="G82" s="351"/>
      <c r="H82" s="352"/>
    </row>
    <row r="83" spans="2:24" ht="21.75" customHeight="1" x14ac:dyDescent="0.25">
      <c r="B83" s="348"/>
      <c r="C83" s="348"/>
      <c r="D83" s="348"/>
      <c r="E83" s="348"/>
      <c r="F83" s="348"/>
      <c r="G83" s="348"/>
      <c r="H83" s="348"/>
    </row>
    <row r="84" spans="2:24" ht="21.75" customHeight="1" x14ac:dyDescent="0.25">
      <c r="B84" s="353" t="s">
        <v>119</v>
      </c>
      <c r="C84" s="353"/>
      <c r="D84" s="353"/>
      <c r="E84" s="353"/>
      <c r="F84" s="353"/>
      <c r="G84" s="353"/>
      <c r="H84" s="353"/>
    </row>
    <row r="85" spans="2:24" ht="14.25" customHeight="1" thickBot="1" x14ac:dyDescent="0.3">
      <c r="B85" s="348"/>
      <c r="C85" s="348"/>
      <c r="D85" s="348"/>
      <c r="E85" s="348"/>
      <c r="F85" s="348"/>
      <c r="G85" s="348"/>
      <c r="H85" s="348"/>
    </row>
    <row r="86" spans="2:24" ht="46.5" customHeight="1" x14ac:dyDescent="0.25">
      <c r="B86" s="341" t="s">
        <v>108</v>
      </c>
      <c r="C86" s="343" t="s">
        <v>109</v>
      </c>
      <c r="D86" s="345" t="s">
        <v>110</v>
      </c>
      <c r="E86" s="343" t="s">
        <v>111</v>
      </c>
      <c r="F86" s="343"/>
      <c r="G86" s="343" t="s">
        <v>112</v>
      </c>
      <c r="H86" s="327"/>
    </row>
    <row r="87" spans="2:24" ht="46.5" customHeight="1" thickBot="1" x14ac:dyDescent="0.3">
      <c r="B87" s="342"/>
      <c r="C87" s="344"/>
      <c r="D87" s="346"/>
      <c r="E87" s="344"/>
      <c r="F87" s="344"/>
      <c r="G87" s="344"/>
      <c r="H87" s="347"/>
    </row>
    <row r="88" spans="2:24" ht="18.75" customHeight="1" x14ac:dyDescent="0.25">
      <c r="B88" s="348"/>
      <c r="C88" s="348"/>
      <c r="D88" s="348"/>
      <c r="E88" s="348"/>
      <c r="F88" s="348"/>
      <c r="G88" s="348"/>
      <c r="H88" s="348"/>
    </row>
    <row r="89" spans="2:24" ht="33" customHeight="1" x14ac:dyDescent="0.25">
      <c r="B89" s="323" t="s">
        <v>120</v>
      </c>
      <c r="C89" s="323"/>
      <c r="D89" s="323"/>
      <c r="E89" s="323"/>
      <c r="F89" s="323"/>
      <c r="G89" s="323"/>
      <c r="H89" s="323"/>
    </row>
    <row r="90" spans="2:24" s="119" customFormat="1" ht="33" customHeight="1" x14ac:dyDescent="0.35">
      <c r="B90" s="324" t="s">
        <v>115</v>
      </c>
      <c r="C90" s="324"/>
      <c r="E90" s="120"/>
      <c r="F90" s="120"/>
      <c r="G90" s="120"/>
      <c r="H90" s="120"/>
      <c r="I90" s="121"/>
    </row>
    <row r="91" spans="2:24" s="119" customFormat="1" ht="33" customHeight="1" x14ac:dyDescent="0.35">
      <c r="C91" s="128" t="str">
        <f>CONCATENATE(" $45.000"," + ($",G60,") =")</f>
        <v xml:space="preserve"> $45.000 + ($-3.92) =</v>
      </c>
      <c r="D91" s="123">
        <f>(45+G60)</f>
        <v>41.08</v>
      </c>
      <c r="E91" s="36"/>
      <c r="F91" s="36"/>
      <c r="G91" s="36"/>
      <c r="H91" s="36"/>
      <c r="I91" s="121"/>
    </row>
    <row r="92" spans="2:24" s="119" customFormat="1" ht="40.5" customHeight="1" x14ac:dyDescent="0.4">
      <c r="B92" s="325" t="s">
        <v>121</v>
      </c>
      <c r="C92" s="325"/>
      <c r="D92" s="126">
        <f>D91</f>
        <v>41.08</v>
      </c>
      <c r="E92" s="36"/>
      <c r="F92" s="36"/>
      <c r="G92" s="36"/>
      <c r="H92" s="36"/>
      <c r="I92" s="121"/>
    </row>
    <row r="93" spans="2:24" s="119" customFormat="1" ht="33" customHeight="1" thickBot="1" x14ac:dyDescent="0.4">
      <c r="D93" s="123"/>
      <c r="E93" s="36"/>
      <c r="F93" s="36"/>
      <c r="G93" s="36"/>
      <c r="H93" s="36"/>
    </row>
    <row r="94" spans="2:24" ht="15.5" x14ac:dyDescent="0.35">
      <c r="M94" s="326" t="s">
        <v>6</v>
      </c>
      <c r="N94" s="343"/>
      <c r="O94" s="343"/>
      <c r="P94" s="327"/>
      <c r="R94" s="332" t="s">
        <v>7</v>
      </c>
      <c r="S94" s="333"/>
      <c r="T94" s="333"/>
      <c r="U94" s="334"/>
      <c r="X94" s="119"/>
    </row>
    <row r="95" spans="2:24" ht="13" thickBot="1" x14ac:dyDescent="0.3">
      <c r="M95" s="328"/>
      <c r="N95" s="395"/>
      <c r="O95" s="395"/>
      <c r="P95" s="329"/>
      <c r="R95" s="335"/>
      <c r="S95" s="336"/>
      <c r="T95" s="336"/>
      <c r="U95" s="337"/>
    </row>
    <row r="96" spans="2:24" ht="36.75" customHeight="1" thickBot="1" x14ac:dyDescent="0.3">
      <c r="M96" s="330"/>
      <c r="N96" s="396"/>
      <c r="O96" s="396"/>
      <c r="P96" s="331"/>
      <c r="R96" s="338" t="s">
        <v>11</v>
      </c>
      <c r="S96" s="339"/>
      <c r="T96" s="339"/>
      <c r="U96" s="340"/>
      <c r="W96" s="15" t="s">
        <v>12</v>
      </c>
    </row>
    <row r="97" spans="10:23" ht="56.25" customHeight="1" thickBot="1" x14ac:dyDescent="0.3">
      <c r="J97" s="316" t="s">
        <v>10</v>
      </c>
      <c r="K97" s="317"/>
      <c r="L97" s="18"/>
      <c r="M97" s="19" t="s">
        <v>11</v>
      </c>
      <c r="N97" s="20">
        <v>2019</v>
      </c>
      <c r="O97" s="21">
        <v>2020</v>
      </c>
      <c r="P97" s="22">
        <v>2021</v>
      </c>
      <c r="R97" s="23" t="s">
        <v>14</v>
      </c>
      <c r="S97" s="24" t="s">
        <v>15</v>
      </c>
      <c r="T97" s="24" t="s">
        <v>16</v>
      </c>
      <c r="U97" s="24" t="s">
        <v>17</v>
      </c>
      <c r="W97" s="25" t="s">
        <v>18</v>
      </c>
    </row>
    <row r="98" spans="10:23" ht="18" customHeight="1" thickBot="1" x14ac:dyDescent="0.3">
      <c r="J98" s="16" t="s">
        <v>13</v>
      </c>
      <c r="K98" s="17">
        <v>2019</v>
      </c>
      <c r="M98" s="26" t="s">
        <v>21</v>
      </c>
      <c r="N98" s="20" t="s">
        <v>22</v>
      </c>
      <c r="O98" s="21" t="s">
        <v>22</v>
      </c>
      <c r="P98" s="22" t="s">
        <v>22</v>
      </c>
      <c r="R98" s="310">
        <v>43586</v>
      </c>
      <c r="S98" s="313"/>
      <c r="T98" s="127">
        <v>43647</v>
      </c>
      <c r="U98" s="318">
        <v>43344</v>
      </c>
      <c r="W98" s="27" t="s">
        <v>23</v>
      </c>
    </row>
    <row r="99" spans="10:23" ht="18" customHeight="1" thickBot="1" x14ac:dyDescent="0.3">
      <c r="J99" s="16" t="s">
        <v>19</v>
      </c>
      <c r="K99" s="17" t="s">
        <v>35</v>
      </c>
      <c r="M99" s="26" t="s">
        <v>25</v>
      </c>
      <c r="N99" s="31">
        <v>525</v>
      </c>
      <c r="O99" s="32"/>
      <c r="P99" s="33"/>
      <c r="R99" s="311"/>
      <c r="S99" s="314"/>
      <c r="T99" s="34">
        <v>43678</v>
      </c>
      <c r="U99" s="319"/>
      <c r="W99" s="27" t="s">
        <v>26</v>
      </c>
    </row>
    <row r="100" spans="10:23" ht="18" customHeight="1" thickBot="1" x14ac:dyDescent="0.3">
      <c r="J100" s="29"/>
      <c r="K100" s="30"/>
      <c r="M100" s="26" t="s">
        <v>28</v>
      </c>
      <c r="N100" s="31">
        <v>514</v>
      </c>
      <c r="O100" s="32"/>
      <c r="P100" s="33"/>
      <c r="R100" s="312"/>
      <c r="S100" s="315"/>
      <c r="T100" s="34">
        <v>43709</v>
      </c>
      <c r="U100" s="319"/>
      <c r="W100" s="27" t="s">
        <v>29</v>
      </c>
    </row>
    <row r="101" spans="10:23" ht="18" customHeight="1" thickBot="1" x14ac:dyDescent="0.3">
      <c r="J101" s="321" t="s">
        <v>0</v>
      </c>
      <c r="K101" s="322"/>
      <c r="M101" s="26" t="s">
        <v>31</v>
      </c>
      <c r="N101" s="32">
        <v>518</v>
      </c>
      <c r="O101" s="31"/>
      <c r="P101" s="33"/>
      <c r="R101" s="310">
        <v>43678</v>
      </c>
      <c r="S101" s="313"/>
      <c r="T101" s="127">
        <v>43739</v>
      </c>
      <c r="U101" s="319"/>
      <c r="W101" s="40" t="s">
        <v>32</v>
      </c>
    </row>
    <row r="102" spans="10:23" ht="18" customHeight="1" thickBot="1" x14ac:dyDescent="0.3">
      <c r="J102" s="16" t="s">
        <v>30</v>
      </c>
      <c r="K102" s="39">
        <v>593</v>
      </c>
      <c r="M102" s="26" t="s">
        <v>35</v>
      </c>
      <c r="N102" s="32">
        <v>537</v>
      </c>
      <c r="O102" s="31"/>
      <c r="P102" s="33"/>
      <c r="R102" s="311"/>
      <c r="S102" s="314"/>
      <c r="T102" s="34">
        <v>43770</v>
      </c>
      <c r="U102" s="319"/>
    </row>
    <row r="103" spans="10:23" ht="18" customHeight="1" thickBot="1" x14ac:dyDescent="0.3">
      <c r="J103" s="41" t="s">
        <v>34</v>
      </c>
      <c r="K103" s="42">
        <v>537</v>
      </c>
      <c r="M103" s="26" t="s">
        <v>38</v>
      </c>
      <c r="N103" s="32"/>
      <c r="O103" s="31"/>
      <c r="P103" s="33"/>
      <c r="R103" s="312"/>
      <c r="S103" s="315"/>
      <c r="T103" s="34">
        <v>43800</v>
      </c>
      <c r="U103" s="319"/>
    </row>
    <row r="104" spans="10:23" ht="18" customHeight="1" thickBot="1" x14ac:dyDescent="0.3">
      <c r="J104" s="29"/>
      <c r="K104" s="30"/>
      <c r="M104" s="26" t="s">
        <v>20</v>
      </c>
      <c r="N104" s="32"/>
      <c r="O104" s="31"/>
      <c r="P104" s="33"/>
      <c r="R104" s="310">
        <v>43770</v>
      </c>
      <c r="S104" s="313"/>
      <c r="T104" s="127">
        <v>43831</v>
      </c>
      <c r="U104" s="319"/>
      <c r="W104" s="47"/>
    </row>
    <row r="105" spans="10:23" ht="18" customHeight="1" thickBot="1" x14ac:dyDescent="0.3">
      <c r="J105" s="321" t="s">
        <v>40</v>
      </c>
      <c r="K105" s="322"/>
      <c r="M105" s="26" t="s">
        <v>43</v>
      </c>
      <c r="N105" s="32"/>
      <c r="O105" s="31"/>
      <c r="P105" s="50"/>
      <c r="R105" s="311"/>
      <c r="S105" s="314"/>
      <c r="T105" s="34">
        <v>43862</v>
      </c>
      <c r="U105" s="319"/>
      <c r="W105" s="47"/>
    </row>
    <row r="106" spans="10:23" ht="18" customHeight="1" thickBot="1" x14ac:dyDescent="0.3">
      <c r="J106" s="48" t="s">
        <v>41</v>
      </c>
      <c r="K106" s="49">
        <v>43586</v>
      </c>
      <c r="M106" s="26" t="s">
        <v>46</v>
      </c>
      <c r="N106" s="32"/>
      <c r="O106" s="31"/>
      <c r="P106" s="50"/>
      <c r="R106" s="312"/>
      <c r="S106" s="315"/>
      <c r="T106" s="34">
        <v>43891</v>
      </c>
      <c r="U106" s="319"/>
      <c r="W106" s="47"/>
    </row>
    <row r="107" spans="10:23" ht="18" customHeight="1" thickBot="1" x14ac:dyDescent="0.3">
      <c r="J107" s="51" t="s">
        <v>45</v>
      </c>
      <c r="K107" s="52">
        <v>302.39999999999998</v>
      </c>
      <c r="M107" s="26" t="s">
        <v>49</v>
      </c>
      <c r="N107" s="32"/>
      <c r="O107" s="31"/>
      <c r="P107" s="50"/>
      <c r="R107" s="310">
        <v>43862</v>
      </c>
      <c r="S107" s="313"/>
      <c r="T107" s="127">
        <v>43922</v>
      </c>
      <c r="U107" s="319"/>
      <c r="W107" s="47"/>
    </row>
    <row r="108" spans="10:23" ht="18" customHeight="1" thickBot="1" x14ac:dyDescent="0.3">
      <c r="J108" s="53" t="s">
        <v>48</v>
      </c>
      <c r="K108" s="54" t="s">
        <v>125</v>
      </c>
      <c r="M108" s="26" t="s">
        <v>52</v>
      </c>
      <c r="N108" s="32"/>
      <c r="O108" s="31"/>
      <c r="P108" s="50"/>
      <c r="R108" s="311"/>
      <c r="S108" s="314"/>
      <c r="T108" s="34">
        <v>43952</v>
      </c>
      <c r="U108" s="319"/>
      <c r="W108" s="47"/>
    </row>
    <row r="109" spans="10:23" ht="18" customHeight="1" thickBot="1" x14ac:dyDescent="0.3">
      <c r="J109" s="53" t="s">
        <v>51</v>
      </c>
      <c r="K109" s="56">
        <v>302.39999999999998</v>
      </c>
      <c r="M109" s="26" t="s">
        <v>55</v>
      </c>
      <c r="N109" s="32"/>
      <c r="O109" s="31"/>
      <c r="P109" s="50"/>
      <c r="R109" s="312"/>
      <c r="S109" s="315"/>
      <c r="T109" s="34">
        <v>43983</v>
      </c>
      <c r="U109" s="319"/>
      <c r="W109" s="47"/>
    </row>
    <row r="110" spans="10:23" ht="18" customHeight="1" thickBot="1" x14ac:dyDescent="0.3">
      <c r="J110" s="58" t="s">
        <v>54</v>
      </c>
      <c r="K110" s="59" t="s">
        <v>42</v>
      </c>
      <c r="L110" s="6"/>
      <c r="M110" s="61" t="s">
        <v>56</v>
      </c>
      <c r="N110" s="62"/>
      <c r="O110" s="63"/>
      <c r="P110" s="64"/>
      <c r="R110" s="310">
        <v>43952</v>
      </c>
      <c r="S110" s="313"/>
      <c r="T110" s="127">
        <v>44013</v>
      </c>
      <c r="U110" s="319"/>
      <c r="W110" s="47"/>
    </row>
    <row r="111" spans="10:23" ht="18" customHeight="1" thickBot="1" x14ac:dyDescent="0.3">
      <c r="K111" s="6"/>
      <c r="L111" s="6"/>
      <c r="R111" s="311"/>
      <c r="S111" s="314"/>
      <c r="T111" s="34">
        <v>44044</v>
      </c>
      <c r="U111" s="319"/>
      <c r="W111" s="47"/>
    </row>
    <row r="112" spans="10:23" ht="18" customHeight="1" thickBot="1" x14ac:dyDescent="0.3">
      <c r="J112" s="6"/>
      <c r="K112" s="6"/>
      <c r="L112" s="6"/>
      <c r="R112" s="312"/>
      <c r="S112" s="315"/>
      <c r="T112" s="34">
        <v>44075</v>
      </c>
      <c r="U112" s="319"/>
      <c r="W112" s="47"/>
    </row>
    <row r="113" spans="10:23" ht="18" customHeight="1" thickBot="1" x14ac:dyDescent="0.3">
      <c r="J113" s="6"/>
      <c r="K113" s="6"/>
      <c r="L113" s="6"/>
      <c r="R113" s="310">
        <v>44044</v>
      </c>
      <c r="S113" s="313"/>
      <c r="T113" s="127">
        <v>44105</v>
      </c>
      <c r="U113" s="319"/>
      <c r="W113" s="47"/>
    </row>
    <row r="114" spans="10:23" ht="18" customHeight="1" thickBot="1" x14ac:dyDescent="0.3">
      <c r="J114" s="6"/>
      <c r="K114" s="6"/>
      <c r="L114" s="6"/>
      <c r="R114" s="311"/>
      <c r="S114" s="314"/>
      <c r="T114" s="34">
        <v>44136</v>
      </c>
      <c r="U114" s="319"/>
    </row>
    <row r="115" spans="10:23" ht="18" customHeight="1" thickBot="1" x14ac:dyDescent="0.3">
      <c r="J115" s="6"/>
      <c r="K115" s="6"/>
      <c r="L115" s="6"/>
      <c r="R115" s="312"/>
      <c r="S115" s="315"/>
      <c r="T115" s="34">
        <v>44166</v>
      </c>
      <c r="U115" s="319"/>
    </row>
    <row r="116" spans="10:23" ht="18" customHeight="1" thickBot="1" x14ac:dyDescent="0.3">
      <c r="J116" s="6"/>
      <c r="K116" s="6"/>
      <c r="L116" s="6"/>
      <c r="R116" s="310">
        <v>44136</v>
      </c>
      <c r="S116" s="313"/>
      <c r="T116" s="127">
        <v>44197</v>
      </c>
      <c r="U116" s="319"/>
    </row>
    <row r="117" spans="10:23" ht="18" customHeight="1" thickBot="1" x14ac:dyDescent="0.3">
      <c r="J117" s="6"/>
      <c r="K117" s="6"/>
      <c r="L117" s="6"/>
      <c r="R117" s="311"/>
      <c r="S117" s="314"/>
      <c r="T117" s="34">
        <v>44228</v>
      </c>
      <c r="U117" s="319"/>
    </row>
    <row r="118" spans="10:23" ht="18" customHeight="1" thickBot="1" x14ac:dyDescent="0.3">
      <c r="J118" s="6"/>
      <c r="K118" s="6"/>
      <c r="L118" s="6"/>
      <c r="R118" s="312"/>
      <c r="S118" s="315"/>
      <c r="T118" s="34">
        <v>44256</v>
      </c>
      <c r="U118" s="320"/>
    </row>
    <row r="119" spans="10:23" ht="18" customHeight="1" x14ac:dyDescent="0.25">
      <c r="J119" s="6"/>
      <c r="K119" s="6"/>
      <c r="L119" s="6"/>
      <c r="R119" s="6" t="s">
        <v>42</v>
      </c>
      <c r="S119" s="80">
        <v>302.39999999999998</v>
      </c>
      <c r="T119" s="6" t="s">
        <v>42</v>
      </c>
      <c r="U119" s="6"/>
    </row>
    <row r="120" spans="10:23" x14ac:dyDescent="0.25">
      <c r="J120" s="6"/>
      <c r="K120" s="6"/>
    </row>
  </sheetData>
  <sheetProtection password="C15A" sheet="1" objects="1" scenarios="1"/>
  <mergeCells count="99">
    <mergeCell ref="U98:U118"/>
    <mergeCell ref="B88:H88"/>
    <mergeCell ref="B89:H89"/>
    <mergeCell ref="B90:C90"/>
    <mergeCell ref="B92:C92"/>
    <mergeCell ref="R116:R118"/>
    <mergeCell ref="S116:S118"/>
    <mergeCell ref="R113:R115"/>
    <mergeCell ref="S113:S115"/>
    <mergeCell ref="J97:K97"/>
    <mergeCell ref="R110:R112"/>
    <mergeCell ref="S110:S112"/>
    <mergeCell ref="R107:R109"/>
    <mergeCell ref="S107:S109"/>
    <mergeCell ref="R98:R100"/>
    <mergeCell ref="S98:S100"/>
    <mergeCell ref="B85:H85"/>
    <mergeCell ref="B86:B87"/>
    <mergeCell ref="C86:C87"/>
    <mergeCell ref="D86:D87"/>
    <mergeCell ref="E86:F87"/>
    <mergeCell ref="G86:H87"/>
    <mergeCell ref="B84:H84"/>
    <mergeCell ref="B70:H70"/>
    <mergeCell ref="B71:H71"/>
    <mergeCell ref="B72:H72"/>
    <mergeCell ref="B73:H73"/>
    <mergeCell ref="B74:C74"/>
    <mergeCell ref="B76:C76"/>
    <mergeCell ref="C77:D77"/>
    <mergeCell ref="C78:G78"/>
    <mergeCell ref="B79:F79"/>
    <mergeCell ref="B82:H82"/>
    <mergeCell ref="B83:H83"/>
    <mergeCell ref="B68:B69"/>
    <mergeCell ref="C68:C69"/>
    <mergeCell ref="D68:D69"/>
    <mergeCell ref="E68:F69"/>
    <mergeCell ref="G68:H69"/>
    <mergeCell ref="G59:H59"/>
    <mergeCell ref="G60:H60"/>
    <mergeCell ref="B65:H65"/>
    <mergeCell ref="B66:H66"/>
    <mergeCell ref="B67:H67"/>
    <mergeCell ref="G30:H30"/>
    <mergeCell ref="G21:H21"/>
    <mergeCell ref="G22:H22"/>
    <mergeCell ref="G23:H23"/>
    <mergeCell ref="G24:H24"/>
    <mergeCell ref="G25:H25"/>
    <mergeCell ref="G28:H28"/>
    <mergeCell ref="G29:H29"/>
    <mergeCell ref="B15:H15"/>
    <mergeCell ref="B16:H16"/>
    <mergeCell ref="B17:H17"/>
    <mergeCell ref="B18:H18"/>
    <mergeCell ref="G19:H19"/>
    <mergeCell ref="J105:K105"/>
    <mergeCell ref="R104:R106"/>
    <mergeCell ref="S104:S106"/>
    <mergeCell ref="R101:R103"/>
    <mergeCell ref="S101:S103"/>
    <mergeCell ref="G20:H20"/>
    <mergeCell ref="G26:H26"/>
    <mergeCell ref="B39:D39"/>
    <mergeCell ref="J101:K101"/>
    <mergeCell ref="B11:H11"/>
    <mergeCell ref="B12:E12"/>
    <mergeCell ref="B13:H13"/>
    <mergeCell ref="B32:C32"/>
    <mergeCell ref="B34:H34"/>
    <mergeCell ref="B35:H35"/>
    <mergeCell ref="B36:H36"/>
    <mergeCell ref="D37:E37"/>
    <mergeCell ref="B64:H64"/>
    <mergeCell ref="G61:H61"/>
    <mergeCell ref="B33:H33"/>
    <mergeCell ref="G27:H27"/>
    <mergeCell ref="B8:H8"/>
    <mergeCell ref="B9:H9"/>
    <mergeCell ref="B10:C10"/>
    <mergeCell ref="D10:F10"/>
    <mergeCell ref="B14:H14"/>
    <mergeCell ref="B1:D1"/>
    <mergeCell ref="C3:E3"/>
    <mergeCell ref="G3:H3"/>
    <mergeCell ref="M94:P96"/>
    <mergeCell ref="R94:U95"/>
    <mergeCell ref="C4:E4"/>
    <mergeCell ref="G4:H4"/>
    <mergeCell ref="R96:U96"/>
    <mergeCell ref="B6:E6"/>
    <mergeCell ref="F6:G6"/>
    <mergeCell ref="B7:E7"/>
    <mergeCell ref="G62:H62"/>
    <mergeCell ref="B41:H41"/>
    <mergeCell ref="B42:H42"/>
    <mergeCell ref="B57:H57"/>
    <mergeCell ref="B58:H58"/>
  </mergeCells>
  <dataValidations count="6">
    <dataValidation type="list" allowBlank="1" showInputMessage="1" showErrorMessage="1" sqref="K107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475 JG65474 TC65474 ACY65474 AMU65474 AWQ65474 BGM65474 BQI65474 CAE65474 CKA65474 CTW65474 DDS65474 DNO65474 DXK65474 EHG65474 ERC65474 FAY65474 FKU65474 FUQ65474 GEM65474 GOI65474 GYE65474 HIA65474 HRW65474 IBS65474 ILO65474 IVK65474 JFG65474 JPC65474 JYY65474 KIU65474 KSQ65474 LCM65474 LMI65474 LWE65474 MGA65474 MPW65474 MZS65474 NJO65474 NTK65474 ODG65474 ONC65474 OWY65474 PGU65474 PQQ65474 QAM65474 QKI65474 QUE65474 REA65474 RNW65474 RXS65474 SHO65474 SRK65474 TBG65474 TLC65474 TUY65474 UEU65474 UOQ65474 UYM65474 VII65474 VSE65474 WCA65474 WLW65474 WVS65474 K131011 JG131010 TC131010 ACY131010 AMU131010 AWQ131010 BGM131010 BQI131010 CAE131010 CKA131010 CTW131010 DDS131010 DNO131010 DXK131010 EHG131010 ERC131010 FAY131010 FKU131010 FUQ131010 GEM131010 GOI131010 GYE131010 HIA131010 HRW131010 IBS131010 ILO131010 IVK131010 JFG131010 JPC131010 JYY131010 KIU131010 KSQ131010 LCM131010 LMI131010 LWE131010 MGA131010 MPW131010 MZS131010 NJO131010 NTK131010 ODG131010 ONC131010 OWY131010 PGU131010 PQQ131010 QAM131010 QKI131010 QUE131010 REA131010 RNW131010 RXS131010 SHO131010 SRK131010 TBG131010 TLC131010 TUY131010 UEU131010 UOQ131010 UYM131010 VII131010 VSE131010 WCA131010 WLW131010 WVS131010 K196547 JG196546 TC196546 ACY196546 AMU196546 AWQ196546 BGM196546 BQI196546 CAE196546 CKA196546 CTW196546 DDS196546 DNO196546 DXK196546 EHG196546 ERC196546 FAY196546 FKU196546 FUQ196546 GEM196546 GOI196546 GYE196546 HIA196546 HRW196546 IBS196546 ILO196546 IVK196546 JFG196546 JPC196546 JYY196546 KIU196546 KSQ196546 LCM196546 LMI196546 LWE196546 MGA196546 MPW196546 MZS196546 NJO196546 NTK196546 ODG196546 ONC196546 OWY196546 PGU196546 PQQ196546 QAM196546 QKI196546 QUE196546 REA196546 RNW196546 RXS196546 SHO196546 SRK196546 TBG196546 TLC196546 TUY196546 UEU196546 UOQ196546 UYM196546 VII196546 VSE196546 WCA196546 WLW196546 WVS196546 K262083 JG262082 TC262082 ACY262082 AMU262082 AWQ262082 BGM262082 BQI262082 CAE262082 CKA262082 CTW262082 DDS262082 DNO262082 DXK262082 EHG262082 ERC262082 FAY262082 FKU262082 FUQ262082 GEM262082 GOI262082 GYE262082 HIA262082 HRW262082 IBS262082 ILO262082 IVK262082 JFG262082 JPC262082 JYY262082 KIU262082 KSQ262082 LCM262082 LMI262082 LWE262082 MGA262082 MPW262082 MZS262082 NJO262082 NTK262082 ODG262082 ONC262082 OWY262082 PGU262082 PQQ262082 QAM262082 QKI262082 QUE262082 REA262082 RNW262082 RXS262082 SHO262082 SRK262082 TBG262082 TLC262082 TUY262082 UEU262082 UOQ262082 UYM262082 VII262082 VSE262082 WCA262082 WLW262082 WVS262082 K327619 JG327618 TC327618 ACY327618 AMU327618 AWQ327618 BGM327618 BQI327618 CAE327618 CKA327618 CTW327618 DDS327618 DNO327618 DXK327618 EHG327618 ERC327618 FAY327618 FKU327618 FUQ327618 GEM327618 GOI327618 GYE327618 HIA327618 HRW327618 IBS327618 ILO327618 IVK327618 JFG327618 JPC327618 JYY327618 KIU327618 KSQ327618 LCM327618 LMI327618 LWE327618 MGA327618 MPW327618 MZS327618 NJO327618 NTK327618 ODG327618 ONC327618 OWY327618 PGU327618 PQQ327618 QAM327618 QKI327618 QUE327618 REA327618 RNW327618 RXS327618 SHO327618 SRK327618 TBG327618 TLC327618 TUY327618 UEU327618 UOQ327618 UYM327618 VII327618 VSE327618 WCA327618 WLW327618 WVS327618 K393155 JG393154 TC393154 ACY393154 AMU393154 AWQ393154 BGM393154 BQI393154 CAE393154 CKA393154 CTW393154 DDS393154 DNO393154 DXK393154 EHG393154 ERC393154 FAY393154 FKU393154 FUQ393154 GEM393154 GOI393154 GYE393154 HIA393154 HRW393154 IBS393154 ILO393154 IVK393154 JFG393154 JPC393154 JYY393154 KIU393154 KSQ393154 LCM393154 LMI393154 LWE393154 MGA393154 MPW393154 MZS393154 NJO393154 NTK393154 ODG393154 ONC393154 OWY393154 PGU393154 PQQ393154 QAM393154 QKI393154 QUE393154 REA393154 RNW393154 RXS393154 SHO393154 SRK393154 TBG393154 TLC393154 TUY393154 UEU393154 UOQ393154 UYM393154 VII393154 VSE393154 WCA393154 WLW393154 WVS393154 K458691 JG458690 TC458690 ACY458690 AMU458690 AWQ458690 BGM458690 BQI458690 CAE458690 CKA458690 CTW458690 DDS458690 DNO458690 DXK458690 EHG458690 ERC458690 FAY458690 FKU458690 FUQ458690 GEM458690 GOI458690 GYE458690 HIA458690 HRW458690 IBS458690 ILO458690 IVK458690 JFG458690 JPC458690 JYY458690 KIU458690 KSQ458690 LCM458690 LMI458690 LWE458690 MGA458690 MPW458690 MZS458690 NJO458690 NTK458690 ODG458690 ONC458690 OWY458690 PGU458690 PQQ458690 QAM458690 QKI458690 QUE458690 REA458690 RNW458690 RXS458690 SHO458690 SRK458690 TBG458690 TLC458690 TUY458690 UEU458690 UOQ458690 UYM458690 VII458690 VSE458690 WCA458690 WLW458690 WVS458690 K524227 JG524226 TC524226 ACY524226 AMU524226 AWQ524226 BGM524226 BQI524226 CAE524226 CKA524226 CTW524226 DDS524226 DNO524226 DXK524226 EHG524226 ERC524226 FAY524226 FKU524226 FUQ524226 GEM524226 GOI524226 GYE524226 HIA524226 HRW524226 IBS524226 ILO524226 IVK524226 JFG524226 JPC524226 JYY524226 KIU524226 KSQ524226 LCM524226 LMI524226 LWE524226 MGA524226 MPW524226 MZS524226 NJO524226 NTK524226 ODG524226 ONC524226 OWY524226 PGU524226 PQQ524226 QAM524226 QKI524226 QUE524226 REA524226 RNW524226 RXS524226 SHO524226 SRK524226 TBG524226 TLC524226 TUY524226 UEU524226 UOQ524226 UYM524226 VII524226 VSE524226 WCA524226 WLW524226 WVS524226 K589763 JG589762 TC589762 ACY589762 AMU589762 AWQ589762 BGM589762 BQI589762 CAE589762 CKA589762 CTW589762 DDS589762 DNO589762 DXK589762 EHG589762 ERC589762 FAY589762 FKU589762 FUQ589762 GEM589762 GOI589762 GYE589762 HIA589762 HRW589762 IBS589762 ILO589762 IVK589762 JFG589762 JPC589762 JYY589762 KIU589762 KSQ589762 LCM589762 LMI589762 LWE589762 MGA589762 MPW589762 MZS589762 NJO589762 NTK589762 ODG589762 ONC589762 OWY589762 PGU589762 PQQ589762 QAM589762 QKI589762 QUE589762 REA589762 RNW589762 RXS589762 SHO589762 SRK589762 TBG589762 TLC589762 TUY589762 UEU589762 UOQ589762 UYM589762 VII589762 VSE589762 WCA589762 WLW589762 WVS589762 K655299 JG655298 TC655298 ACY655298 AMU655298 AWQ655298 BGM655298 BQI655298 CAE655298 CKA655298 CTW655298 DDS655298 DNO655298 DXK655298 EHG655298 ERC655298 FAY655298 FKU655298 FUQ655298 GEM655298 GOI655298 GYE655298 HIA655298 HRW655298 IBS655298 ILO655298 IVK655298 JFG655298 JPC655298 JYY655298 KIU655298 KSQ655298 LCM655298 LMI655298 LWE655298 MGA655298 MPW655298 MZS655298 NJO655298 NTK655298 ODG655298 ONC655298 OWY655298 PGU655298 PQQ655298 QAM655298 QKI655298 QUE655298 REA655298 RNW655298 RXS655298 SHO655298 SRK655298 TBG655298 TLC655298 TUY655298 UEU655298 UOQ655298 UYM655298 VII655298 VSE655298 WCA655298 WLW655298 WVS655298 K720835 JG720834 TC720834 ACY720834 AMU720834 AWQ720834 BGM720834 BQI720834 CAE720834 CKA720834 CTW720834 DDS720834 DNO720834 DXK720834 EHG720834 ERC720834 FAY720834 FKU720834 FUQ720834 GEM720834 GOI720834 GYE720834 HIA720834 HRW720834 IBS720834 ILO720834 IVK720834 JFG720834 JPC720834 JYY720834 KIU720834 KSQ720834 LCM720834 LMI720834 LWE720834 MGA720834 MPW720834 MZS720834 NJO720834 NTK720834 ODG720834 ONC720834 OWY720834 PGU720834 PQQ720834 QAM720834 QKI720834 QUE720834 REA720834 RNW720834 RXS720834 SHO720834 SRK720834 TBG720834 TLC720834 TUY720834 UEU720834 UOQ720834 UYM720834 VII720834 VSE720834 WCA720834 WLW720834 WVS720834 K786371 JG786370 TC786370 ACY786370 AMU786370 AWQ786370 BGM786370 BQI786370 CAE786370 CKA786370 CTW786370 DDS786370 DNO786370 DXK786370 EHG786370 ERC786370 FAY786370 FKU786370 FUQ786370 GEM786370 GOI786370 GYE786370 HIA786370 HRW786370 IBS786370 ILO786370 IVK786370 JFG786370 JPC786370 JYY786370 KIU786370 KSQ786370 LCM786370 LMI786370 LWE786370 MGA786370 MPW786370 MZS786370 NJO786370 NTK786370 ODG786370 ONC786370 OWY786370 PGU786370 PQQ786370 QAM786370 QKI786370 QUE786370 REA786370 RNW786370 RXS786370 SHO786370 SRK786370 TBG786370 TLC786370 TUY786370 UEU786370 UOQ786370 UYM786370 VII786370 VSE786370 WCA786370 WLW786370 WVS786370 K851907 JG851906 TC851906 ACY851906 AMU851906 AWQ851906 BGM851906 BQI851906 CAE851906 CKA851906 CTW851906 DDS851906 DNO851906 DXK851906 EHG851906 ERC851906 FAY851906 FKU851906 FUQ851906 GEM851906 GOI851906 GYE851906 HIA851906 HRW851906 IBS851906 ILO851906 IVK851906 JFG851906 JPC851906 JYY851906 KIU851906 KSQ851906 LCM851906 LMI851906 LWE851906 MGA851906 MPW851906 MZS851906 NJO851906 NTK851906 ODG851906 ONC851906 OWY851906 PGU851906 PQQ851906 QAM851906 QKI851906 QUE851906 REA851906 RNW851906 RXS851906 SHO851906 SRK851906 TBG851906 TLC851906 TUY851906 UEU851906 UOQ851906 UYM851906 VII851906 VSE851906 WCA851906 WLW851906 WVS851906 K917443 JG917442 TC917442 ACY917442 AMU917442 AWQ917442 BGM917442 BQI917442 CAE917442 CKA917442 CTW917442 DDS917442 DNO917442 DXK917442 EHG917442 ERC917442 FAY917442 FKU917442 FUQ917442 GEM917442 GOI917442 GYE917442 HIA917442 HRW917442 IBS917442 ILO917442 IVK917442 JFG917442 JPC917442 JYY917442 KIU917442 KSQ917442 LCM917442 LMI917442 LWE917442 MGA917442 MPW917442 MZS917442 NJO917442 NTK917442 ODG917442 ONC917442 OWY917442 PGU917442 PQQ917442 QAM917442 QKI917442 QUE917442 REA917442 RNW917442 RXS917442 SHO917442 SRK917442 TBG917442 TLC917442 TUY917442 UEU917442 UOQ917442 UYM917442 VII917442 VSE917442 WCA917442 WLW917442 WVS917442 K982979 JG982978 TC982978 ACY982978 AMU982978 AWQ982978 BGM982978 BQI982978 CAE982978 CKA982978 CTW982978 DDS982978 DNO982978 DXK982978 EHG982978 ERC982978 FAY982978 FKU982978 FUQ982978 GEM982978 GOI982978 GYE982978 HIA982978 HRW982978 IBS982978 ILO982978 IVK982978 JFG982978 JPC982978 JYY982978 KIU982978 KSQ982978 LCM982978 LMI982978 LWE982978 MGA982978 MPW982978 MZS982978 NJO982978 NTK982978 ODG982978 ONC982978 OWY982978 PGU982978 PQQ982978 QAM982978 QKI982978 QUE982978 REA982978 RNW982978 RXS982978 SHO982978 SRK982978 TBG982978 TLC982978 TUY982978 UEU982978 UOQ982978 UYM982978 VII982978 VSE982978 WCA982978 WLW982978 WVS982978" xr:uid="{7D37D8A9-7E3D-4149-AF81-D3CDF6618130}">
      <formula1>$S$98:$S$119</formula1>
    </dataValidation>
    <dataValidation type="list" allowBlank="1" showInputMessage="1" showErrorMessage="1" sqref="K99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467 JG65466 TC65466 ACY65466 AMU65466 AWQ65466 BGM65466 BQI65466 CAE65466 CKA65466 CTW65466 DDS65466 DNO65466 DXK65466 EHG65466 ERC65466 FAY65466 FKU65466 FUQ65466 GEM65466 GOI65466 GYE65466 HIA65466 HRW65466 IBS65466 ILO65466 IVK65466 JFG65466 JPC65466 JYY65466 KIU65466 KSQ65466 LCM65466 LMI65466 LWE65466 MGA65466 MPW65466 MZS65466 NJO65466 NTK65466 ODG65466 ONC65466 OWY65466 PGU65466 PQQ65466 QAM65466 QKI65466 QUE65466 REA65466 RNW65466 RXS65466 SHO65466 SRK65466 TBG65466 TLC65466 TUY65466 UEU65466 UOQ65466 UYM65466 VII65466 VSE65466 WCA65466 WLW65466 WVS65466 K131003 JG131002 TC131002 ACY131002 AMU131002 AWQ131002 BGM131002 BQI131002 CAE131002 CKA131002 CTW131002 DDS131002 DNO131002 DXK131002 EHG131002 ERC131002 FAY131002 FKU131002 FUQ131002 GEM131002 GOI131002 GYE131002 HIA131002 HRW131002 IBS131002 ILO131002 IVK131002 JFG131002 JPC131002 JYY131002 KIU131002 KSQ131002 LCM131002 LMI131002 LWE131002 MGA131002 MPW131002 MZS131002 NJO131002 NTK131002 ODG131002 ONC131002 OWY131002 PGU131002 PQQ131002 QAM131002 QKI131002 QUE131002 REA131002 RNW131002 RXS131002 SHO131002 SRK131002 TBG131002 TLC131002 TUY131002 UEU131002 UOQ131002 UYM131002 VII131002 VSE131002 WCA131002 WLW131002 WVS131002 K196539 JG196538 TC196538 ACY196538 AMU196538 AWQ196538 BGM196538 BQI196538 CAE196538 CKA196538 CTW196538 DDS196538 DNO196538 DXK196538 EHG196538 ERC196538 FAY196538 FKU196538 FUQ196538 GEM196538 GOI196538 GYE196538 HIA196538 HRW196538 IBS196538 ILO196538 IVK196538 JFG196538 JPC196538 JYY196538 KIU196538 KSQ196538 LCM196538 LMI196538 LWE196538 MGA196538 MPW196538 MZS196538 NJO196538 NTK196538 ODG196538 ONC196538 OWY196538 PGU196538 PQQ196538 QAM196538 QKI196538 QUE196538 REA196538 RNW196538 RXS196538 SHO196538 SRK196538 TBG196538 TLC196538 TUY196538 UEU196538 UOQ196538 UYM196538 VII196538 VSE196538 WCA196538 WLW196538 WVS196538 K262075 JG262074 TC262074 ACY262074 AMU262074 AWQ262074 BGM262074 BQI262074 CAE262074 CKA262074 CTW262074 DDS262074 DNO262074 DXK262074 EHG262074 ERC262074 FAY262074 FKU262074 FUQ262074 GEM262074 GOI262074 GYE262074 HIA262074 HRW262074 IBS262074 ILO262074 IVK262074 JFG262074 JPC262074 JYY262074 KIU262074 KSQ262074 LCM262074 LMI262074 LWE262074 MGA262074 MPW262074 MZS262074 NJO262074 NTK262074 ODG262074 ONC262074 OWY262074 PGU262074 PQQ262074 QAM262074 QKI262074 QUE262074 REA262074 RNW262074 RXS262074 SHO262074 SRK262074 TBG262074 TLC262074 TUY262074 UEU262074 UOQ262074 UYM262074 VII262074 VSE262074 WCA262074 WLW262074 WVS262074 K327611 JG327610 TC327610 ACY327610 AMU327610 AWQ327610 BGM327610 BQI327610 CAE327610 CKA327610 CTW327610 DDS327610 DNO327610 DXK327610 EHG327610 ERC327610 FAY327610 FKU327610 FUQ327610 GEM327610 GOI327610 GYE327610 HIA327610 HRW327610 IBS327610 ILO327610 IVK327610 JFG327610 JPC327610 JYY327610 KIU327610 KSQ327610 LCM327610 LMI327610 LWE327610 MGA327610 MPW327610 MZS327610 NJO327610 NTK327610 ODG327610 ONC327610 OWY327610 PGU327610 PQQ327610 QAM327610 QKI327610 QUE327610 REA327610 RNW327610 RXS327610 SHO327610 SRK327610 TBG327610 TLC327610 TUY327610 UEU327610 UOQ327610 UYM327610 VII327610 VSE327610 WCA327610 WLW327610 WVS327610 K393147 JG393146 TC393146 ACY393146 AMU393146 AWQ393146 BGM393146 BQI393146 CAE393146 CKA393146 CTW393146 DDS393146 DNO393146 DXK393146 EHG393146 ERC393146 FAY393146 FKU393146 FUQ393146 GEM393146 GOI393146 GYE393146 HIA393146 HRW393146 IBS393146 ILO393146 IVK393146 JFG393146 JPC393146 JYY393146 KIU393146 KSQ393146 LCM393146 LMI393146 LWE393146 MGA393146 MPW393146 MZS393146 NJO393146 NTK393146 ODG393146 ONC393146 OWY393146 PGU393146 PQQ393146 QAM393146 QKI393146 QUE393146 REA393146 RNW393146 RXS393146 SHO393146 SRK393146 TBG393146 TLC393146 TUY393146 UEU393146 UOQ393146 UYM393146 VII393146 VSE393146 WCA393146 WLW393146 WVS393146 K458683 JG458682 TC458682 ACY458682 AMU458682 AWQ458682 BGM458682 BQI458682 CAE458682 CKA458682 CTW458682 DDS458682 DNO458682 DXK458682 EHG458682 ERC458682 FAY458682 FKU458682 FUQ458682 GEM458682 GOI458682 GYE458682 HIA458682 HRW458682 IBS458682 ILO458682 IVK458682 JFG458682 JPC458682 JYY458682 KIU458682 KSQ458682 LCM458682 LMI458682 LWE458682 MGA458682 MPW458682 MZS458682 NJO458682 NTK458682 ODG458682 ONC458682 OWY458682 PGU458682 PQQ458682 QAM458682 QKI458682 QUE458682 REA458682 RNW458682 RXS458682 SHO458682 SRK458682 TBG458682 TLC458682 TUY458682 UEU458682 UOQ458682 UYM458682 VII458682 VSE458682 WCA458682 WLW458682 WVS458682 K524219 JG524218 TC524218 ACY524218 AMU524218 AWQ524218 BGM524218 BQI524218 CAE524218 CKA524218 CTW524218 DDS524218 DNO524218 DXK524218 EHG524218 ERC524218 FAY524218 FKU524218 FUQ524218 GEM524218 GOI524218 GYE524218 HIA524218 HRW524218 IBS524218 ILO524218 IVK524218 JFG524218 JPC524218 JYY524218 KIU524218 KSQ524218 LCM524218 LMI524218 LWE524218 MGA524218 MPW524218 MZS524218 NJO524218 NTK524218 ODG524218 ONC524218 OWY524218 PGU524218 PQQ524218 QAM524218 QKI524218 QUE524218 REA524218 RNW524218 RXS524218 SHO524218 SRK524218 TBG524218 TLC524218 TUY524218 UEU524218 UOQ524218 UYM524218 VII524218 VSE524218 WCA524218 WLW524218 WVS524218 K589755 JG589754 TC589754 ACY589754 AMU589754 AWQ589754 BGM589754 BQI589754 CAE589754 CKA589754 CTW589754 DDS589754 DNO589754 DXK589754 EHG589754 ERC589754 FAY589754 FKU589754 FUQ589754 GEM589754 GOI589754 GYE589754 HIA589754 HRW589754 IBS589754 ILO589754 IVK589754 JFG589754 JPC589754 JYY589754 KIU589754 KSQ589754 LCM589754 LMI589754 LWE589754 MGA589754 MPW589754 MZS589754 NJO589754 NTK589754 ODG589754 ONC589754 OWY589754 PGU589754 PQQ589754 QAM589754 QKI589754 QUE589754 REA589754 RNW589754 RXS589754 SHO589754 SRK589754 TBG589754 TLC589754 TUY589754 UEU589754 UOQ589754 UYM589754 VII589754 VSE589754 WCA589754 WLW589754 WVS589754 K655291 JG655290 TC655290 ACY655290 AMU655290 AWQ655290 BGM655290 BQI655290 CAE655290 CKA655290 CTW655290 DDS655290 DNO655290 DXK655290 EHG655290 ERC655290 FAY655290 FKU655290 FUQ655290 GEM655290 GOI655290 GYE655290 HIA655290 HRW655290 IBS655290 ILO655290 IVK655290 JFG655290 JPC655290 JYY655290 KIU655290 KSQ655290 LCM655290 LMI655290 LWE655290 MGA655290 MPW655290 MZS655290 NJO655290 NTK655290 ODG655290 ONC655290 OWY655290 PGU655290 PQQ655290 QAM655290 QKI655290 QUE655290 REA655290 RNW655290 RXS655290 SHO655290 SRK655290 TBG655290 TLC655290 TUY655290 UEU655290 UOQ655290 UYM655290 VII655290 VSE655290 WCA655290 WLW655290 WVS655290 K720827 JG720826 TC720826 ACY720826 AMU720826 AWQ720826 BGM720826 BQI720826 CAE720826 CKA720826 CTW720826 DDS720826 DNO720826 DXK720826 EHG720826 ERC720826 FAY720826 FKU720826 FUQ720826 GEM720826 GOI720826 GYE720826 HIA720826 HRW720826 IBS720826 ILO720826 IVK720826 JFG720826 JPC720826 JYY720826 KIU720826 KSQ720826 LCM720826 LMI720826 LWE720826 MGA720826 MPW720826 MZS720826 NJO720826 NTK720826 ODG720826 ONC720826 OWY720826 PGU720826 PQQ720826 QAM720826 QKI720826 QUE720826 REA720826 RNW720826 RXS720826 SHO720826 SRK720826 TBG720826 TLC720826 TUY720826 UEU720826 UOQ720826 UYM720826 VII720826 VSE720826 WCA720826 WLW720826 WVS720826 K786363 JG786362 TC786362 ACY786362 AMU786362 AWQ786362 BGM786362 BQI786362 CAE786362 CKA786362 CTW786362 DDS786362 DNO786362 DXK786362 EHG786362 ERC786362 FAY786362 FKU786362 FUQ786362 GEM786362 GOI786362 GYE786362 HIA786362 HRW786362 IBS786362 ILO786362 IVK786362 JFG786362 JPC786362 JYY786362 KIU786362 KSQ786362 LCM786362 LMI786362 LWE786362 MGA786362 MPW786362 MZS786362 NJO786362 NTK786362 ODG786362 ONC786362 OWY786362 PGU786362 PQQ786362 QAM786362 QKI786362 QUE786362 REA786362 RNW786362 RXS786362 SHO786362 SRK786362 TBG786362 TLC786362 TUY786362 UEU786362 UOQ786362 UYM786362 VII786362 VSE786362 WCA786362 WLW786362 WVS786362 K851899 JG851898 TC851898 ACY851898 AMU851898 AWQ851898 BGM851898 BQI851898 CAE851898 CKA851898 CTW851898 DDS851898 DNO851898 DXK851898 EHG851898 ERC851898 FAY851898 FKU851898 FUQ851898 GEM851898 GOI851898 GYE851898 HIA851898 HRW851898 IBS851898 ILO851898 IVK851898 JFG851898 JPC851898 JYY851898 KIU851898 KSQ851898 LCM851898 LMI851898 LWE851898 MGA851898 MPW851898 MZS851898 NJO851898 NTK851898 ODG851898 ONC851898 OWY851898 PGU851898 PQQ851898 QAM851898 QKI851898 QUE851898 REA851898 RNW851898 RXS851898 SHO851898 SRK851898 TBG851898 TLC851898 TUY851898 UEU851898 UOQ851898 UYM851898 VII851898 VSE851898 WCA851898 WLW851898 WVS851898 K917435 JG917434 TC917434 ACY917434 AMU917434 AWQ917434 BGM917434 BQI917434 CAE917434 CKA917434 CTW917434 DDS917434 DNO917434 DXK917434 EHG917434 ERC917434 FAY917434 FKU917434 FUQ917434 GEM917434 GOI917434 GYE917434 HIA917434 HRW917434 IBS917434 ILO917434 IVK917434 JFG917434 JPC917434 JYY917434 KIU917434 KSQ917434 LCM917434 LMI917434 LWE917434 MGA917434 MPW917434 MZS917434 NJO917434 NTK917434 ODG917434 ONC917434 OWY917434 PGU917434 PQQ917434 QAM917434 QKI917434 QUE917434 REA917434 RNW917434 RXS917434 SHO917434 SRK917434 TBG917434 TLC917434 TUY917434 UEU917434 UOQ917434 UYM917434 VII917434 VSE917434 WCA917434 WLW917434 WVS917434 K982971 JG982970 TC982970 ACY982970 AMU982970 AWQ982970 BGM982970 BQI982970 CAE982970 CKA982970 CTW982970 DDS982970 DNO982970 DXK982970 EHG982970 ERC982970 FAY982970 FKU982970 FUQ982970 GEM982970 GOI982970 GYE982970 HIA982970 HRW982970 IBS982970 ILO982970 IVK982970 JFG982970 JPC982970 JYY982970 KIU982970 KSQ982970 LCM982970 LMI982970 LWE982970 MGA982970 MPW982970 MZS982970 NJO982970 NTK982970 ODG982970 ONC982970 OWY982970 PGU982970 PQQ982970 QAM982970 QKI982970 QUE982970 REA982970 RNW982970 RXS982970 SHO982970 SRK982970 TBG982970 TLC982970 TUY982970 UEU982970 UOQ982970 UYM982970 VII982970 VSE982970 WCA982970 WLW982970 WVS982970" xr:uid="{300D996C-4177-4260-AB43-D30BD6512C88}">
      <formula1>$M$99:$M$110</formula1>
    </dataValidation>
    <dataValidation type="list" allowBlank="1" showInputMessage="1" showErrorMessage="1" sqref="K98 K65466 JG65465 TC65465 ACY65465 AMU65465 AWQ65465 BGM65465 BQI65465 CAE65465 CKA65465 CTW65465 DDS65465 DNO65465 DXK65465 EHG65465 ERC65465 FAY65465 FKU65465 FUQ65465 GEM65465 GOI65465 GYE65465 HIA65465 HRW65465 IBS65465 ILO65465 IVK65465 JFG65465 JPC65465 JYY65465 KIU65465 KSQ65465 LCM65465 LMI65465 LWE65465 MGA65465 MPW65465 MZS65465 NJO65465 NTK65465 ODG65465 ONC65465 OWY65465 PGU65465 PQQ65465 QAM65465 QKI65465 QUE65465 REA65465 RNW65465 RXS65465 SHO65465 SRK65465 TBG65465 TLC65465 TUY65465 UEU65465 UOQ65465 UYM65465 VII65465 VSE65465 WCA65465 WLW65465 WVS65465 K131002 JG131001 TC131001 ACY131001 AMU131001 AWQ131001 BGM131001 BQI131001 CAE131001 CKA131001 CTW131001 DDS131001 DNO131001 DXK131001 EHG131001 ERC131001 FAY131001 FKU131001 FUQ131001 GEM131001 GOI131001 GYE131001 HIA131001 HRW131001 IBS131001 ILO131001 IVK131001 JFG131001 JPC131001 JYY131001 KIU131001 KSQ131001 LCM131001 LMI131001 LWE131001 MGA131001 MPW131001 MZS131001 NJO131001 NTK131001 ODG131001 ONC131001 OWY131001 PGU131001 PQQ131001 QAM131001 QKI131001 QUE131001 REA131001 RNW131001 RXS131001 SHO131001 SRK131001 TBG131001 TLC131001 TUY131001 UEU131001 UOQ131001 UYM131001 VII131001 VSE131001 WCA131001 WLW131001 WVS131001 K196538 JG196537 TC196537 ACY196537 AMU196537 AWQ196537 BGM196537 BQI196537 CAE196537 CKA196537 CTW196537 DDS196537 DNO196537 DXK196537 EHG196537 ERC196537 FAY196537 FKU196537 FUQ196537 GEM196537 GOI196537 GYE196537 HIA196537 HRW196537 IBS196537 ILO196537 IVK196537 JFG196537 JPC196537 JYY196537 KIU196537 KSQ196537 LCM196537 LMI196537 LWE196537 MGA196537 MPW196537 MZS196537 NJO196537 NTK196537 ODG196537 ONC196537 OWY196537 PGU196537 PQQ196537 QAM196537 QKI196537 QUE196537 REA196537 RNW196537 RXS196537 SHO196537 SRK196537 TBG196537 TLC196537 TUY196537 UEU196537 UOQ196537 UYM196537 VII196537 VSE196537 WCA196537 WLW196537 WVS196537 K262074 JG262073 TC262073 ACY262073 AMU262073 AWQ262073 BGM262073 BQI262073 CAE262073 CKA262073 CTW262073 DDS262073 DNO262073 DXK262073 EHG262073 ERC262073 FAY262073 FKU262073 FUQ262073 GEM262073 GOI262073 GYE262073 HIA262073 HRW262073 IBS262073 ILO262073 IVK262073 JFG262073 JPC262073 JYY262073 KIU262073 KSQ262073 LCM262073 LMI262073 LWE262073 MGA262073 MPW262073 MZS262073 NJO262073 NTK262073 ODG262073 ONC262073 OWY262073 PGU262073 PQQ262073 QAM262073 QKI262073 QUE262073 REA262073 RNW262073 RXS262073 SHO262073 SRK262073 TBG262073 TLC262073 TUY262073 UEU262073 UOQ262073 UYM262073 VII262073 VSE262073 WCA262073 WLW262073 WVS262073 K327610 JG327609 TC327609 ACY327609 AMU327609 AWQ327609 BGM327609 BQI327609 CAE327609 CKA327609 CTW327609 DDS327609 DNO327609 DXK327609 EHG327609 ERC327609 FAY327609 FKU327609 FUQ327609 GEM327609 GOI327609 GYE327609 HIA327609 HRW327609 IBS327609 ILO327609 IVK327609 JFG327609 JPC327609 JYY327609 KIU327609 KSQ327609 LCM327609 LMI327609 LWE327609 MGA327609 MPW327609 MZS327609 NJO327609 NTK327609 ODG327609 ONC327609 OWY327609 PGU327609 PQQ327609 QAM327609 QKI327609 QUE327609 REA327609 RNW327609 RXS327609 SHO327609 SRK327609 TBG327609 TLC327609 TUY327609 UEU327609 UOQ327609 UYM327609 VII327609 VSE327609 WCA327609 WLW327609 WVS327609 K393146 JG393145 TC393145 ACY393145 AMU393145 AWQ393145 BGM393145 BQI393145 CAE393145 CKA393145 CTW393145 DDS393145 DNO393145 DXK393145 EHG393145 ERC393145 FAY393145 FKU393145 FUQ393145 GEM393145 GOI393145 GYE393145 HIA393145 HRW393145 IBS393145 ILO393145 IVK393145 JFG393145 JPC393145 JYY393145 KIU393145 KSQ393145 LCM393145 LMI393145 LWE393145 MGA393145 MPW393145 MZS393145 NJO393145 NTK393145 ODG393145 ONC393145 OWY393145 PGU393145 PQQ393145 QAM393145 QKI393145 QUE393145 REA393145 RNW393145 RXS393145 SHO393145 SRK393145 TBG393145 TLC393145 TUY393145 UEU393145 UOQ393145 UYM393145 VII393145 VSE393145 WCA393145 WLW393145 WVS393145 K458682 JG458681 TC458681 ACY458681 AMU458681 AWQ458681 BGM458681 BQI458681 CAE458681 CKA458681 CTW458681 DDS458681 DNO458681 DXK458681 EHG458681 ERC458681 FAY458681 FKU458681 FUQ458681 GEM458681 GOI458681 GYE458681 HIA458681 HRW458681 IBS458681 ILO458681 IVK458681 JFG458681 JPC458681 JYY458681 KIU458681 KSQ458681 LCM458681 LMI458681 LWE458681 MGA458681 MPW458681 MZS458681 NJO458681 NTK458681 ODG458681 ONC458681 OWY458681 PGU458681 PQQ458681 QAM458681 QKI458681 QUE458681 REA458681 RNW458681 RXS458681 SHO458681 SRK458681 TBG458681 TLC458681 TUY458681 UEU458681 UOQ458681 UYM458681 VII458681 VSE458681 WCA458681 WLW458681 WVS458681 K524218 JG524217 TC524217 ACY524217 AMU524217 AWQ524217 BGM524217 BQI524217 CAE524217 CKA524217 CTW524217 DDS524217 DNO524217 DXK524217 EHG524217 ERC524217 FAY524217 FKU524217 FUQ524217 GEM524217 GOI524217 GYE524217 HIA524217 HRW524217 IBS524217 ILO524217 IVK524217 JFG524217 JPC524217 JYY524217 KIU524217 KSQ524217 LCM524217 LMI524217 LWE524217 MGA524217 MPW524217 MZS524217 NJO524217 NTK524217 ODG524217 ONC524217 OWY524217 PGU524217 PQQ524217 QAM524217 QKI524217 QUE524217 REA524217 RNW524217 RXS524217 SHO524217 SRK524217 TBG524217 TLC524217 TUY524217 UEU524217 UOQ524217 UYM524217 VII524217 VSE524217 WCA524217 WLW524217 WVS524217 K589754 JG589753 TC589753 ACY589753 AMU589753 AWQ589753 BGM589753 BQI589753 CAE589753 CKA589753 CTW589753 DDS589753 DNO589753 DXK589753 EHG589753 ERC589753 FAY589753 FKU589753 FUQ589753 GEM589753 GOI589753 GYE589753 HIA589753 HRW589753 IBS589753 ILO589753 IVK589753 JFG589753 JPC589753 JYY589753 KIU589753 KSQ589753 LCM589753 LMI589753 LWE589753 MGA589753 MPW589753 MZS589753 NJO589753 NTK589753 ODG589753 ONC589753 OWY589753 PGU589753 PQQ589753 QAM589753 QKI589753 QUE589753 REA589753 RNW589753 RXS589753 SHO589753 SRK589753 TBG589753 TLC589753 TUY589753 UEU589753 UOQ589753 UYM589753 VII589753 VSE589753 WCA589753 WLW589753 WVS589753 K655290 JG655289 TC655289 ACY655289 AMU655289 AWQ655289 BGM655289 BQI655289 CAE655289 CKA655289 CTW655289 DDS655289 DNO655289 DXK655289 EHG655289 ERC655289 FAY655289 FKU655289 FUQ655289 GEM655289 GOI655289 GYE655289 HIA655289 HRW655289 IBS655289 ILO655289 IVK655289 JFG655289 JPC655289 JYY655289 KIU655289 KSQ655289 LCM655289 LMI655289 LWE655289 MGA655289 MPW655289 MZS655289 NJO655289 NTK655289 ODG655289 ONC655289 OWY655289 PGU655289 PQQ655289 QAM655289 QKI655289 QUE655289 REA655289 RNW655289 RXS655289 SHO655289 SRK655289 TBG655289 TLC655289 TUY655289 UEU655289 UOQ655289 UYM655289 VII655289 VSE655289 WCA655289 WLW655289 WVS655289 K720826 JG720825 TC720825 ACY720825 AMU720825 AWQ720825 BGM720825 BQI720825 CAE720825 CKA720825 CTW720825 DDS720825 DNO720825 DXK720825 EHG720825 ERC720825 FAY720825 FKU720825 FUQ720825 GEM720825 GOI720825 GYE720825 HIA720825 HRW720825 IBS720825 ILO720825 IVK720825 JFG720825 JPC720825 JYY720825 KIU720825 KSQ720825 LCM720825 LMI720825 LWE720825 MGA720825 MPW720825 MZS720825 NJO720825 NTK720825 ODG720825 ONC720825 OWY720825 PGU720825 PQQ720825 QAM720825 QKI720825 QUE720825 REA720825 RNW720825 RXS720825 SHO720825 SRK720825 TBG720825 TLC720825 TUY720825 UEU720825 UOQ720825 UYM720825 VII720825 VSE720825 WCA720825 WLW720825 WVS720825 K786362 JG786361 TC786361 ACY786361 AMU786361 AWQ786361 BGM786361 BQI786361 CAE786361 CKA786361 CTW786361 DDS786361 DNO786361 DXK786361 EHG786361 ERC786361 FAY786361 FKU786361 FUQ786361 GEM786361 GOI786361 GYE786361 HIA786361 HRW786361 IBS786361 ILO786361 IVK786361 JFG786361 JPC786361 JYY786361 KIU786361 KSQ786361 LCM786361 LMI786361 LWE786361 MGA786361 MPW786361 MZS786361 NJO786361 NTK786361 ODG786361 ONC786361 OWY786361 PGU786361 PQQ786361 QAM786361 QKI786361 QUE786361 REA786361 RNW786361 RXS786361 SHO786361 SRK786361 TBG786361 TLC786361 TUY786361 UEU786361 UOQ786361 UYM786361 VII786361 VSE786361 WCA786361 WLW786361 WVS786361 K851898 JG851897 TC851897 ACY851897 AMU851897 AWQ851897 BGM851897 BQI851897 CAE851897 CKA851897 CTW851897 DDS851897 DNO851897 DXK851897 EHG851897 ERC851897 FAY851897 FKU851897 FUQ851897 GEM851897 GOI851897 GYE851897 HIA851897 HRW851897 IBS851897 ILO851897 IVK851897 JFG851897 JPC851897 JYY851897 KIU851897 KSQ851897 LCM851897 LMI851897 LWE851897 MGA851897 MPW851897 MZS851897 NJO851897 NTK851897 ODG851897 ONC851897 OWY851897 PGU851897 PQQ851897 QAM851897 QKI851897 QUE851897 REA851897 RNW851897 RXS851897 SHO851897 SRK851897 TBG851897 TLC851897 TUY851897 UEU851897 UOQ851897 UYM851897 VII851897 VSE851897 WCA851897 WLW851897 WVS851897 K917434 JG917433 TC917433 ACY917433 AMU917433 AWQ917433 BGM917433 BQI917433 CAE917433 CKA917433 CTW917433 DDS917433 DNO917433 DXK917433 EHG917433 ERC917433 FAY917433 FKU917433 FUQ917433 GEM917433 GOI917433 GYE917433 HIA917433 HRW917433 IBS917433 ILO917433 IVK917433 JFG917433 JPC917433 JYY917433 KIU917433 KSQ917433 LCM917433 LMI917433 LWE917433 MGA917433 MPW917433 MZS917433 NJO917433 NTK917433 ODG917433 ONC917433 OWY917433 PGU917433 PQQ917433 QAM917433 QKI917433 QUE917433 REA917433 RNW917433 RXS917433 SHO917433 SRK917433 TBG917433 TLC917433 TUY917433 UEU917433 UOQ917433 UYM917433 VII917433 VSE917433 WCA917433 WLW917433 WVS917433 K982970 JG982969 TC982969 ACY982969 AMU982969 AWQ982969 BGM982969 BQI982969 CAE982969 CKA982969 CTW982969 DDS982969 DNO982969 DXK982969 EHG982969 ERC982969 FAY982969 FKU982969 FUQ982969 GEM982969 GOI982969 GYE982969 HIA982969 HRW982969 IBS982969 ILO982969 IVK982969 JFG982969 JPC982969 JYY982969 KIU982969 KSQ982969 LCM982969 LMI982969 LWE982969 MGA982969 MPW982969 MZS982969 NJO982969 NTK982969 ODG982969 ONC982969 OWY982969 PGU982969 PQQ982969 QAM982969 QKI982969 QUE982969 REA982969 RNW982969 RXS982969 SHO982969 SRK982969 TBG982969 TLC982969 TUY982969 UEU982969 UOQ982969 UYM982969 VII982969 VSE982969 WCA982969 WLW982969 WVS982969" xr:uid="{9FFB2A39-728D-4DCB-8CF3-509C4F38F96A}">
      <formula1>$N$97:$P$97</formula1>
    </dataValidation>
    <dataValidation type="list" allowBlank="1" showInputMessage="1" showErrorMessage="1" sqref="K106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474 JG65473 TC65473 ACY65473 AMU65473 AWQ65473 BGM65473 BQI65473 CAE65473 CKA65473 CTW65473 DDS65473 DNO65473 DXK65473 EHG65473 ERC65473 FAY65473 FKU65473 FUQ65473 GEM65473 GOI65473 GYE65473 HIA65473 HRW65473 IBS65473 ILO65473 IVK65473 JFG65473 JPC65473 JYY65473 KIU65473 KSQ65473 LCM65473 LMI65473 LWE65473 MGA65473 MPW65473 MZS65473 NJO65473 NTK65473 ODG65473 ONC65473 OWY65473 PGU65473 PQQ65473 QAM65473 QKI65473 QUE65473 REA65473 RNW65473 RXS65473 SHO65473 SRK65473 TBG65473 TLC65473 TUY65473 UEU65473 UOQ65473 UYM65473 VII65473 VSE65473 WCA65473 WLW65473 WVS65473 K131010 JG131009 TC131009 ACY131009 AMU131009 AWQ131009 BGM131009 BQI131009 CAE131009 CKA131009 CTW131009 DDS131009 DNO131009 DXK131009 EHG131009 ERC131009 FAY131009 FKU131009 FUQ131009 GEM131009 GOI131009 GYE131009 HIA131009 HRW131009 IBS131009 ILO131009 IVK131009 JFG131009 JPC131009 JYY131009 KIU131009 KSQ131009 LCM131009 LMI131009 LWE131009 MGA131009 MPW131009 MZS131009 NJO131009 NTK131009 ODG131009 ONC131009 OWY131009 PGU131009 PQQ131009 QAM131009 QKI131009 QUE131009 REA131009 RNW131009 RXS131009 SHO131009 SRK131009 TBG131009 TLC131009 TUY131009 UEU131009 UOQ131009 UYM131009 VII131009 VSE131009 WCA131009 WLW131009 WVS131009 K196546 JG196545 TC196545 ACY196545 AMU196545 AWQ196545 BGM196545 BQI196545 CAE196545 CKA196545 CTW196545 DDS196545 DNO196545 DXK196545 EHG196545 ERC196545 FAY196545 FKU196545 FUQ196545 GEM196545 GOI196545 GYE196545 HIA196545 HRW196545 IBS196545 ILO196545 IVK196545 JFG196545 JPC196545 JYY196545 KIU196545 KSQ196545 LCM196545 LMI196545 LWE196545 MGA196545 MPW196545 MZS196545 NJO196545 NTK196545 ODG196545 ONC196545 OWY196545 PGU196545 PQQ196545 QAM196545 QKI196545 QUE196545 REA196545 RNW196545 RXS196545 SHO196545 SRK196545 TBG196545 TLC196545 TUY196545 UEU196545 UOQ196545 UYM196545 VII196545 VSE196545 WCA196545 WLW196545 WVS196545 K262082 JG262081 TC262081 ACY262081 AMU262081 AWQ262081 BGM262081 BQI262081 CAE262081 CKA262081 CTW262081 DDS262081 DNO262081 DXK262081 EHG262081 ERC262081 FAY262081 FKU262081 FUQ262081 GEM262081 GOI262081 GYE262081 HIA262081 HRW262081 IBS262081 ILO262081 IVK262081 JFG262081 JPC262081 JYY262081 KIU262081 KSQ262081 LCM262081 LMI262081 LWE262081 MGA262081 MPW262081 MZS262081 NJO262081 NTK262081 ODG262081 ONC262081 OWY262081 PGU262081 PQQ262081 QAM262081 QKI262081 QUE262081 REA262081 RNW262081 RXS262081 SHO262081 SRK262081 TBG262081 TLC262081 TUY262081 UEU262081 UOQ262081 UYM262081 VII262081 VSE262081 WCA262081 WLW262081 WVS262081 K327618 JG327617 TC327617 ACY327617 AMU327617 AWQ327617 BGM327617 BQI327617 CAE327617 CKA327617 CTW327617 DDS327617 DNO327617 DXK327617 EHG327617 ERC327617 FAY327617 FKU327617 FUQ327617 GEM327617 GOI327617 GYE327617 HIA327617 HRW327617 IBS327617 ILO327617 IVK327617 JFG327617 JPC327617 JYY327617 KIU327617 KSQ327617 LCM327617 LMI327617 LWE327617 MGA327617 MPW327617 MZS327617 NJO327617 NTK327617 ODG327617 ONC327617 OWY327617 PGU327617 PQQ327617 QAM327617 QKI327617 QUE327617 REA327617 RNW327617 RXS327617 SHO327617 SRK327617 TBG327617 TLC327617 TUY327617 UEU327617 UOQ327617 UYM327617 VII327617 VSE327617 WCA327617 WLW327617 WVS327617 K393154 JG393153 TC393153 ACY393153 AMU393153 AWQ393153 BGM393153 BQI393153 CAE393153 CKA393153 CTW393153 DDS393153 DNO393153 DXK393153 EHG393153 ERC393153 FAY393153 FKU393153 FUQ393153 GEM393153 GOI393153 GYE393153 HIA393153 HRW393153 IBS393153 ILO393153 IVK393153 JFG393153 JPC393153 JYY393153 KIU393153 KSQ393153 LCM393153 LMI393153 LWE393153 MGA393153 MPW393153 MZS393153 NJO393153 NTK393153 ODG393153 ONC393153 OWY393153 PGU393153 PQQ393153 QAM393153 QKI393153 QUE393153 REA393153 RNW393153 RXS393153 SHO393153 SRK393153 TBG393153 TLC393153 TUY393153 UEU393153 UOQ393153 UYM393153 VII393153 VSE393153 WCA393153 WLW393153 WVS393153 K458690 JG458689 TC458689 ACY458689 AMU458689 AWQ458689 BGM458689 BQI458689 CAE458689 CKA458689 CTW458689 DDS458689 DNO458689 DXK458689 EHG458689 ERC458689 FAY458689 FKU458689 FUQ458689 GEM458689 GOI458689 GYE458689 HIA458689 HRW458689 IBS458689 ILO458689 IVK458689 JFG458689 JPC458689 JYY458689 KIU458689 KSQ458689 LCM458689 LMI458689 LWE458689 MGA458689 MPW458689 MZS458689 NJO458689 NTK458689 ODG458689 ONC458689 OWY458689 PGU458689 PQQ458689 QAM458689 QKI458689 QUE458689 REA458689 RNW458689 RXS458689 SHO458689 SRK458689 TBG458689 TLC458689 TUY458689 UEU458689 UOQ458689 UYM458689 VII458689 VSE458689 WCA458689 WLW458689 WVS458689 K524226 JG524225 TC524225 ACY524225 AMU524225 AWQ524225 BGM524225 BQI524225 CAE524225 CKA524225 CTW524225 DDS524225 DNO524225 DXK524225 EHG524225 ERC524225 FAY524225 FKU524225 FUQ524225 GEM524225 GOI524225 GYE524225 HIA524225 HRW524225 IBS524225 ILO524225 IVK524225 JFG524225 JPC524225 JYY524225 KIU524225 KSQ524225 LCM524225 LMI524225 LWE524225 MGA524225 MPW524225 MZS524225 NJO524225 NTK524225 ODG524225 ONC524225 OWY524225 PGU524225 PQQ524225 QAM524225 QKI524225 QUE524225 REA524225 RNW524225 RXS524225 SHO524225 SRK524225 TBG524225 TLC524225 TUY524225 UEU524225 UOQ524225 UYM524225 VII524225 VSE524225 WCA524225 WLW524225 WVS524225 K589762 JG589761 TC589761 ACY589761 AMU589761 AWQ589761 BGM589761 BQI589761 CAE589761 CKA589761 CTW589761 DDS589761 DNO589761 DXK589761 EHG589761 ERC589761 FAY589761 FKU589761 FUQ589761 GEM589761 GOI589761 GYE589761 HIA589761 HRW589761 IBS589761 ILO589761 IVK589761 JFG589761 JPC589761 JYY589761 KIU589761 KSQ589761 LCM589761 LMI589761 LWE589761 MGA589761 MPW589761 MZS589761 NJO589761 NTK589761 ODG589761 ONC589761 OWY589761 PGU589761 PQQ589761 QAM589761 QKI589761 QUE589761 REA589761 RNW589761 RXS589761 SHO589761 SRK589761 TBG589761 TLC589761 TUY589761 UEU589761 UOQ589761 UYM589761 VII589761 VSE589761 WCA589761 WLW589761 WVS589761 K655298 JG655297 TC655297 ACY655297 AMU655297 AWQ655297 BGM655297 BQI655297 CAE655297 CKA655297 CTW655297 DDS655297 DNO655297 DXK655297 EHG655297 ERC655297 FAY655297 FKU655297 FUQ655297 GEM655297 GOI655297 GYE655297 HIA655297 HRW655297 IBS655297 ILO655297 IVK655297 JFG655297 JPC655297 JYY655297 KIU655297 KSQ655297 LCM655297 LMI655297 LWE655297 MGA655297 MPW655297 MZS655297 NJO655297 NTK655297 ODG655297 ONC655297 OWY655297 PGU655297 PQQ655297 QAM655297 QKI655297 QUE655297 REA655297 RNW655297 RXS655297 SHO655297 SRK655297 TBG655297 TLC655297 TUY655297 UEU655297 UOQ655297 UYM655297 VII655297 VSE655297 WCA655297 WLW655297 WVS655297 K720834 JG720833 TC720833 ACY720833 AMU720833 AWQ720833 BGM720833 BQI720833 CAE720833 CKA720833 CTW720833 DDS720833 DNO720833 DXK720833 EHG720833 ERC720833 FAY720833 FKU720833 FUQ720833 GEM720833 GOI720833 GYE720833 HIA720833 HRW720833 IBS720833 ILO720833 IVK720833 JFG720833 JPC720833 JYY720833 KIU720833 KSQ720833 LCM720833 LMI720833 LWE720833 MGA720833 MPW720833 MZS720833 NJO720833 NTK720833 ODG720833 ONC720833 OWY720833 PGU720833 PQQ720833 QAM720833 QKI720833 QUE720833 REA720833 RNW720833 RXS720833 SHO720833 SRK720833 TBG720833 TLC720833 TUY720833 UEU720833 UOQ720833 UYM720833 VII720833 VSE720833 WCA720833 WLW720833 WVS720833 K786370 JG786369 TC786369 ACY786369 AMU786369 AWQ786369 BGM786369 BQI786369 CAE786369 CKA786369 CTW786369 DDS786369 DNO786369 DXK786369 EHG786369 ERC786369 FAY786369 FKU786369 FUQ786369 GEM786369 GOI786369 GYE786369 HIA786369 HRW786369 IBS786369 ILO786369 IVK786369 JFG786369 JPC786369 JYY786369 KIU786369 KSQ786369 LCM786369 LMI786369 LWE786369 MGA786369 MPW786369 MZS786369 NJO786369 NTK786369 ODG786369 ONC786369 OWY786369 PGU786369 PQQ786369 QAM786369 QKI786369 QUE786369 REA786369 RNW786369 RXS786369 SHO786369 SRK786369 TBG786369 TLC786369 TUY786369 UEU786369 UOQ786369 UYM786369 VII786369 VSE786369 WCA786369 WLW786369 WVS786369 K851906 JG851905 TC851905 ACY851905 AMU851905 AWQ851905 BGM851905 BQI851905 CAE851905 CKA851905 CTW851905 DDS851905 DNO851905 DXK851905 EHG851905 ERC851905 FAY851905 FKU851905 FUQ851905 GEM851905 GOI851905 GYE851905 HIA851905 HRW851905 IBS851905 ILO851905 IVK851905 JFG851905 JPC851905 JYY851905 KIU851905 KSQ851905 LCM851905 LMI851905 LWE851905 MGA851905 MPW851905 MZS851905 NJO851905 NTK851905 ODG851905 ONC851905 OWY851905 PGU851905 PQQ851905 QAM851905 QKI851905 QUE851905 REA851905 RNW851905 RXS851905 SHO851905 SRK851905 TBG851905 TLC851905 TUY851905 UEU851905 UOQ851905 UYM851905 VII851905 VSE851905 WCA851905 WLW851905 WVS851905 K917442 JG917441 TC917441 ACY917441 AMU917441 AWQ917441 BGM917441 BQI917441 CAE917441 CKA917441 CTW917441 DDS917441 DNO917441 DXK917441 EHG917441 ERC917441 FAY917441 FKU917441 FUQ917441 GEM917441 GOI917441 GYE917441 HIA917441 HRW917441 IBS917441 ILO917441 IVK917441 JFG917441 JPC917441 JYY917441 KIU917441 KSQ917441 LCM917441 LMI917441 LWE917441 MGA917441 MPW917441 MZS917441 NJO917441 NTK917441 ODG917441 ONC917441 OWY917441 PGU917441 PQQ917441 QAM917441 QKI917441 QUE917441 REA917441 RNW917441 RXS917441 SHO917441 SRK917441 TBG917441 TLC917441 TUY917441 UEU917441 UOQ917441 UYM917441 VII917441 VSE917441 WCA917441 WLW917441 WVS917441 K982978 JG982977 TC982977 ACY982977 AMU982977 AWQ982977 BGM982977 BQI982977 CAE982977 CKA982977 CTW982977 DDS982977 DNO982977 DXK982977 EHG982977 ERC982977 FAY982977 FKU982977 FUQ982977 GEM982977 GOI982977 GYE982977 HIA982977 HRW982977 IBS982977 ILO982977 IVK982977 JFG982977 JPC982977 JYY982977 KIU982977 KSQ982977 LCM982977 LMI982977 LWE982977 MGA982977 MPW982977 MZS982977 NJO982977 NTK982977 ODG982977 ONC982977 OWY982977 PGU982977 PQQ982977 QAM982977 QKI982977 QUE982977 REA982977 RNW982977 RXS982977 SHO982977 SRK982977 TBG982977 TLC982977 TUY982977 UEU982977 UOQ982977 UYM982977 VII982977 VSE982977 WCA982977 WLW982977 WVS982977" xr:uid="{8E1D9303-1BD3-47EA-9496-A2B203058CAA}">
      <formula1>$R$98:$R$119</formula1>
    </dataValidation>
    <dataValidation type="list" allowBlank="1" showInputMessage="1" showErrorMessage="1" sqref="K110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478 JG65477 TC65477 ACY65477 AMU65477 AWQ65477 BGM65477 BQI65477 CAE65477 CKA65477 CTW65477 DDS65477 DNO65477 DXK65477 EHG65477 ERC65477 FAY65477 FKU65477 FUQ65477 GEM65477 GOI65477 GYE65477 HIA65477 HRW65477 IBS65477 ILO65477 IVK65477 JFG65477 JPC65477 JYY65477 KIU65477 KSQ65477 LCM65477 LMI65477 LWE65477 MGA65477 MPW65477 MZS65477 NJO65477 NTK65477 ODG65477 ONC65477 OWY65477 PGU65477 PQQ65477 QAM65477 QKI65477 QUE65477 REA65477 RNW65477 RXS65477 SHO65477 SRK65477 TBG65477 TLC65477 TUY65477 UEU65477 UOQ65477 UYM65477 VII65477 VSE65477 WCA65477 WLW65477 WVS65477 K131014 JG131013 TC131013 ACY131013 AMU131013 AWQ131013 BGM131013 BQI131013 CAE131013 CKA131013 CTW131013 DDS131013 DNO131013 DXK131013 EHG131013 ERC131013 FAY131013 FKU131013 FUQ131013 GEM131013 GOI131013 GYE131013 HIA131013 HRW131013 IBS131013 ILO131013 IVK131013 JFG131013 JPC131013 JYY131013 KIU131013 KSQ131013 LCM131013 LMI131013 LWE131013 MGA131013 MPW131013 MZS131013 NJO131013 NTK131013 ODG131013 ONC131013 OWY131013 PGU131013 PQQ131013 QAM131013 QKI131013 QUE131013 REA131013 RNW131013 RXS131013 SHO131013 SRK131013 TBG131013 TLC131013 TUY131013 UEU131013 UOQ131013 UYM131013 VII131013 VSE131013 WCA131013 WLW131013 WVS131013 K196550 JG196549 TC196549 ACY196549 AMU196549 AWQ196549 BGM196549 BQI196549 CAE196549 CKA196549 CTW196549 DDS196549 DNO196549 DXK196549 EHG196549 ERC196549 FAY196549 FKU196549 FUQ196549 GEM196549 GOI196549 GYE196549 HIA196549 HRW196549 IBS196549 ILO196549 IVK196549 JFG196549 JPC196549 JYY196549 KIU196549 KSQ196549 LCM196549 LMI196549 LWE196549 MGA196549 MPW196549 MZS196549 NJO196549 NTK196549 ODG196549 ONC196549 OWY196549 PGU196549 PQQ196549 QAM196549 QKI196549 QUE196549 REA196549 RNW196549 RXS196549 SHO196549 SRK196549 TBG196549 TLC196549 TUY196549 UEU196549 UOQ196549 UYM196549 VII196549 VSE196549 WCA196549 WLW196549 WVS196549 K262086 JG262085 TC262085 ACY262085 AMU262085 AWQ262085 BGM262085 BQI262085 CAE262085 CKA262085 CTW262085 DDS262085 DNO262085 DXK262085 EHG262085 ERC262085 FAY262085 FKU262085 FUQ262085 GEM262085 GOI262085 GYE262085 HIA262085 HRW262085 IBS262085 ILO262085 IVK262085 JFG262085 JPC262085 JYY262085 KIU262085 KSQ262085 LCM262085 LMI262085 LWE262085 MGA262085 MPW262085 MZS262085 NJO262085 NTK262085 ODG262085 ONC262085 OWY262085 PGU262085 PQQ262085 QAM262085 QKI262085 QUE262085 REA262085 RNW262085 RXS262085 SHO262085 SRK262085 TBG262085 TLC262085 TUY262085 UEU262085 UOQ262085 UYM262085 VII262085 VSE262085 WCA262085 WLW262085 WVS262085 K327622 JG327621 TC327621 ACY327621 AMU327621 AWQ327621 BGM327621 BQI327621 CAE327621 CKA327621 CTW327621 DDS327621 DNO327621 DXK327621 EHG327621 ERC327621 FAY327621 FKU327621 FUQ327621 GEM327621 GOI327621 GYE327621 HIA327621 HRW327621 IBS327621 ILO327621 IVK327621 JFG327621 JPC327621 JYY327621 KIU327621 KSQ327621 LCM327621 LMI327621 LWE327621 MGA327621 MPW327621 MZS327621 NJO327621 NTK327621 ODG327621 ONC327621 OWY327621 PGU327621 PQQ327621 QAM327621 QKI327621 QUE327621 REA327621 RNW327621 RXS327621 SHO327621 SRK327621 TBG327621 TLC327621 TUY327621 UEU327621 UOQ327621 UYM327621 VII327621 VSE327621 WCA327621 WLW327621 WVS327621 K393158 JG393157 TC393157 ACY393157 AMU393157 AWQ393157 BGM393157 BQI393157 CAE393157 CKA393157 CTW393157 DDS393157 DNO393157 DXK393157 EHG393157 ERC393157 FAY393157 FKU393157 FUQ393157 GEM393157 GOI393157 GYE393157 HIA393157 HRW393157 IBS393157 ILO393157 IVK393157 JFG393157 JPC393157 JYY393157 KIU393157 KSQ393157 LCM393157 LMI393157 LWE393157 MGA393157 MPW393157 MZS393157 NJO393157 NTK393157 ODG393157 ONC393157 OWY393157 PGU393157 PQQ393157 QAM393157 QKI393157 QUE393157 REA393157 RNW393157 RXS393157 SHO393157 SRK393157 TBG393157 TLC393157 TUY393157 UEU393157 UOQ393157 UYM393157 VII393157 VSE393157 WCA393157 WLW393157 WVS393157 K458694 JG458693 TC458693 ACY458693 AMU458693 AWQ458693 BGM458693 BQI458693 CAE458693 CKA458693 CTW458693 DDS458693 DNO458693 DXK458693 EHG458693 ERC458693 FAY458693 FKU458693 FUQ458693 GEM458693 GOI458693 GYE458693 HIA458693 HRW458693 IBS458693 ILO458693 IVK458693 JFG458693 JPC458693 JYY458693 KIU458693 KSQ458693 LCM458693 LMI458693 LWE458693 MGA458693 MPW458693 MZS458693 NJO458693 NTK458693 ODG458693 ONC458693 OWY458693 PGU458693 PQQ458693 QAM458693 QKI458693 QUE458693 REA458693 RNW458693 RXS458693 SHO458693 SRK458693 TBG458693 TLC458693 TUY458693 UEU458693 UOQ458693 UYM458693 VII458693 VSE458693 WCA458693 WLW458693 WVS458693 K524230 JG524229 TC524229 ACY524229 AMU524229 AWQ524229 BGM524229 BQI524229 CAE524229 CKA524229 CTW524229 DDS524229 DNO524229 DXK524229 EHG524229 ERC524229 FAY524229 FKU524229 FUQ524229 GEM524229 GOI524229 GYE524229 HIA524229 HRW524229 IBS524229 ILO524229 IVK524229 JFG524229 JPC524229 JYY524229 KIU524229 KSQ524229 LCM524229 LMI524229 LWE524229 MGA524229 MPW524229 MZS524229 NJO524229 NTK524229 ODG524229 ONC524229 OWY524229 PGU524229 PQQ524229 QAM524229 QKI524229 QUE524229 REA524229 RNW524229 RXS524229 SHO524229 SRK524229 TBG524229 TLC524229 TUY524229 UEU524229 UOQ524229 UYM524229 VII524229 VSE524229 WCA524229 WLW524229 WVS524229 K589766 JG589765 TC589765 ACY589765 AMU589765 AWQ589765 BGM589765 BQI589765 CAE589765 CKA589765 CTW589765 DDS589765 DNO589765 DXK589765 EHG589765 ERC589765 FAY589765 FKU589765 FUQ589765 GEM589765 GOI589765 GYE589765 HIA589765 HRW589765 IBS589765 ILO589765 IVK589765 JFG589765 JPC589765 JYY589765 KIU589765 KSQ589765 LCM589765 LMI589765 LWE589765 MGA589765 MPW589765 MZS589765 NJO589765 NTK589765 ODG589765 ONC589765 OWY589765 PGU589765 PQQ589765 QAM589765 QKI589765 QUE589765 REA589765 RNW589765 RXS589765 SHO589765 SRK589765 TBG589765 TLC589765 TUY589765 UEU589765 UOQ589765 UYM589765 VII589765 VSE589765 WCA589765 WLW589765 WVS589765 K655302 JG655301 TC655301 ACY655301 AMU655301 AWQ655301 BGM655301 BQI655301 CAE655301 CKA655301 CTW655301 DDS655301 DNO655301 DXK655301 EHG655301 ERC655301 FAY655301 FKU655301 FUQ655301 GEM655301 GOI655301 GYE655301 HIA655301 HRW655301 IBS655301 ILO655301 IVK655301 JFG655301 JPC655301 JYY655301 KIU655301 KSQ655301 LCM655301 LMI655301 LWE655301 MGA655301 MPW655301 MZS655301 NJO655301 NTK655301 ODG655301 ONC655301 OWY655301 PGU655301 PQQ655301 QAM655301 QKI655301 QUE655301 REA655301 RNW655301 RXS655301 SHO655301 SRK655301 TBG655301 TLC655301 TUY655301 UEU655301 UOQ655301 UYM655301 VII655301 VSE655301 WCA655301 WLW655301 WVS655301 K720838 JG720837 TC720837 ACY720837 AMU720837 AWQ720837 BGM720837 BQI720837 CAE720837 CKA720837 CTW720837 DDS720837 DNO720837 DXK720837 EHG720837 ERC720837 FAY720837 FKU720837 FUQ720837 GEM720837 GOI720837 GYE720837 HIA720837 HRW720837 IBS720837 ILO720837 IVK720837 JFG720837 JPC720837 JYY720837 KIU720837 KSQ720837 LCM720837 LMI720837 LWE720837 MGA720837 MPW720837 MZS720837 NJO720837 NTK720837 ODG720837 ONC720837 OWY720837 PGU720837 PQQ720837 QAM720837 QKI720837 QUE720837 REA720837 RNW720837 RXS720837 SHO720837 SRK720837 TBG720837 TLC720837 TUY720837 UEU720837 UOQ720837 UYM720837 VII720837 VSE720837 WCA720837 WLW720837 WVS720837 K786374 JG786373 TC786373 ACY786373 AMU786373 AWQ786373 BGM786373 BQI786373 CAE786373 CKA786373 CTW786373 DDS786373 DNO786373 DXK786373 EHG786373 ERC786373 FAY786373 FKU786373 FUQ786373 GEM786373 GOI786373 GYE786373 HIA786373 HRW786373 IBS786373 ILO786373 IVK786373 JFG786373 JPC786373 JYY786373 KIU786373 KSQ786373 LCM786373 LMI786373 LWE786373 MGA786373 MPW786373 MZS786373 NJO786373 NTK786373 ODG786373 ONC786373 OWY786373 PGU786373 PQQ786373 QAM786373 QKI786373 QUE786373 REA786373 RNW786373 RXS786373 SHO786373 SRK786373 TBG786373 TLC786373 TUY786373 UEU786373 UOQ786373 UYM786373 VII786373 VSE786373 WCA786373 WLW786373 WVS786373 K851910 JG851909 TC851909 ACY851909 AMU851909 AWQ851909 BGM851909 BQI851909 CAE851909 CKA851909 CTW851909 DDS851909 DNO851909 DXK851909 EHG851909 ERC851909 FAY851909 FKU851909 FUQ851909 GEM851909 GOI851909 GYE851909 HIA851909 HRW851909 IBS851909 ILO851909 IVK851909 JFG851909 JPC851909 JYY851909 KIU851909 KSQ851909 LCM851909 LMI851909 LWE851909 MGA851909 MPW851909 MZS851909 NJO851909 NTK851909 ODG851909 ONC851909 OWY851909 PGU851909 PQQ851909 QAM851909 QKI851909 QUE851909 REA851909 RNW851909 RXS851909 SHO851909 SRK851909 TBG851909 TLC851909 TUY851909 UEU851909 UOQ851909 UYM851909 VII851909 VSE851909 WCA851909 WLW851909 WVS851909 K917446 JG917445 TC917445 ACY917445 AMU917445 AWQ917445 BGM917445 BQI917445 CAE917445 CKA917445 CTW917445 DDS917445 DNO917445 DXK917445 EHG917445 ERC917445 FAY917445 FKU917445 FUQ917445 GEM917445 GOI917445 GYE917445 HIA917445 HRW917445 IBS917445 ILO917445 IVK917445 JFG917445 JPC917445 JYY917445 KIU917445 KSQ917445 LCM917445 LMI917445 LWE917445 MGA917445 MPW917445 MZS917445 NJO917445 NTK917445 ODG917445 ONC917445 OWY917445 PGU917445 PQQ917445 QAM917445 QKI917445 QUE917445 REA917445 RNW917445 RXS917445 SHO917445 SRK917445 TBG917445 TLC917445 TUY917445 UEU917445 UOQ917445 UYM917445 VII917445 VSE917445 WCA917445 WLW917445 WVS917445 K982982 JG982981 TC982981 ACY982981 AMU982981 AWQ982981 BGM982981 BQI982981 CAE982981 CKA982981 CTW982981 DDS982981 DNO982981 DXK982981 EHG982981 ERC982981 FAY982981 FKU982981 FUQ982981 GEM982981 GOI982981 GYE982981 HIA982981 HRW982981 IBS982981 ILO982981 IVK982981 JFG982981 JPC982981 JYY982981 KIU982981 KSQ982981 LCM982981 LMI982981 LWE982981 MGA982981 MPW982981 MZS982981 NJO982981 NTK982981 ODG982981 ONC982981 OWY982981 PGU982981 PQQ982981 QAM982981 QKI982981 QUE982981 REA982981 RNW982981 RXS982981 SHO982981 SRK982981 TBG982981 TLC982981 TUY982981 UEU982981 UOQ982981 UYM982981 VII982981 VSE982981 WCA982981 WLW982981 WVS982981" xr:uid="{8ED47F38-5EC2-4394-A12E-17EC56D9AF33}">
      <formula1>$T$98:$T$119</formula1>
    </dataValidation>
    <dataValidation type="list" allowBlank="1" showInputMessage="1" showErrorMessage="1" sqref="K103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471 JG65470 TC65470 ACY65470 AMU65470 AWQ65470 BGM65470 BQI65470 CAE65470 CKA65470 CTW65470 DDS65470 DNO65470 DXK65470 EHG65470 ERC65470 FAY65470 FKU65470 FUQ65470 GEM65470 GOI65470 GYE65470 HIA65470 HRW65470 IBS65470 ILO65470 IVK65470 JFG65470 JPC65470 JYY65470 KIU65470 KSQ65470 LCM65470 LMI65470 LWE65470 MGA65470 MPW65470 MZS65470 NJO65470 NTK65470 ODG65470 ONC65470 OWY65470 PGU65470 PQQ65470 QAM65470 QKI65470 QUE65470 REA65470 RNW65470 RXS65470 SHO65470 SRK65470 TBG65470 TLC65470 TUY65470 UEU65470 UOQ65470 UYM65470 VII65470 VSE65470 WCA65470 WLW65470 WVS65470 K131007 JG131006 TC131006 ACY131006 AMU131006 AWQ131006 BGM131006 BQI131006 CAE131006 CKA131006 CTW131006 DDS131006 DNO131006 DXK131006 EHG131006 ERC131006 FAY131006 FKU131006 FUQ131006 GEM131006 GOI131006 GYE131006 HIA131006 HRW131006 IBS131006 ILO131006 IVK131006 JFG131006 JPC131006 JYY131006 KIU131006 KSQ131006 LCM131006 LMI131006 LWE131006 MGA131006 MPW131006 MZS131006 NJO131006 NTK131006 ODG131006 ONC131006 OWY131006 PGU131006 PQQ131006 QAM131006 QKI131006 QUE131006 REA131006 RNW131006 RXS131006 SHO131006 SRK131006 TBG131006 TLC131006 TUY131006 UEU131006 UOQ131006 UYM131006 VII131006 VSE131006 WCA131006 WLW131006 WVS131006 K196543 JG196542 TC196542 ACY196542 AMU196542 AWQ196542 BGM196542 BQI196542 CAE196542 CKA196542 CTW196542 DDS196542 DNO196542 DXK196542 EHG196542 ERC196542 FAY196542 FKU196542 FUQ196542 GEM196542 GOI196542 GYE196542 HIA196542 HRW196542 IBS196542 ILO196542 IVK196542 JFG196542 JPC196542 JYY196542 KIU196542 KSQ196542 LCM196542 LMI196542 LWE196542 MGA196542 MPW196542 MZS196542 NJO196542 NTK196542 ODG196542 ONC196542 OWY196542 PGU196542 PQQ196542 QAM196542 QKI196542 QUE196542 REA196542 RNW196542 RXS196542 SHO196542 SRK196542 TBG196542 TLC196542 TUY196542 UEU196542 UOQ196542 UYM196542 VII196542 VSE196542 WCA196542 WLW196542 WVS196542 K262079 JG262078 TC262078 ACY262078 AMU262078 AWQ262078 BGM262078 BQI262078 CAE262078 CKA262078 CTW262078 DDS262078 DNO262078 DXK262078 EHG262078 ERC262078 FAY262078 FKU262078 FUQ262078 GEM262078 GOI262078 GYE262078 HIA262078 HRW262078 IBS262078 ILO262078 IVK262078 JFG262078 JPC262078 JYY262078 KIU262078 KSQ262078 LCM262078 LMI262078 LWE262078 MGA262078 MPW262078 MZS262078 NJO262078 NTK262078 ODG262078 ONC262078 OWY262078 PGU262078 PQQ262078 QAM262078 QKI262078 QUE262078 REA262078 RNW262078 RXS262078 SHO262078 SRK262078 TBG262078 TLC262078 TUY262078 UEU262078 UOQ262078 UYM262078 VII262078 VSE262078 WCA262078 WLW262078 WVS262078 K327615 JG327614 TC327614 ACY327614 AMU327614 AWQ327614 BGM327614 BQI327614 CAE327614 CKA327614 CTW327614 DDS327614 DNO327614 DXK327614 EHG327614 ERC327614 FAY327614 FKU327614 FUQ327614 GEM327614 GOI327614 GYE327614 HIA327614 HRW327614 IBS327614 ILO327614 IVK327614 JFG327614 JPC327614 JYY327614 KIU327614 KSQ327614 LCM327614 LMI327614 LWE327614 MGA327614 MPW327614 MZS327614 NJO327614 NTK327614 ODG327614 ONC327614 OWY327614 PGU327614 PQQ327614 QAM327614 QKI327614 QUE327614 REA327614 RNW327614 RXS327614 SHO327614 SRK327614 TBG327614 TLC327614 TUY327614 UEU327614 UOQ327614 UYM327614 VII327614 VSE327614 WCA327614 WLW327614 WVS327614 K393151 JG393150 TC393150 ACY393150 AMU393150 AWQ393150 BGM393150 BQI393150 CAE393150 CKA393150 CTW393150 DDS393150 DNO393150 DXK393150 EHG393150 ERC393150 FAY393150 FKU393150 FUQ393150 GEM393150 GOI393150 GYE393150 HIA393150 HRW393150 IBS393150 ILO393150 IVK393150 JFG393150 JPC393150 JYY393150 KIU393150 KSQ393150 LCM393150 LMI393150 LWE393150 MGA393150 MPW393150 MZS393150 NJO393150 NTK393150 ODG393150 ONC393150 OWY393150 PGU393150 PQQ393150 QAM393150 QKI393150 QUE393150 REA393150 RNW393150 RXS393150 SHO393150 SRK393150 TBG393150 TLC393150 TUY393150 UEU393150 UOQ393150 UYM393150 VII393150 VSE393150 WCA393150 WLW393150 WVS393150 K458687 JG458686 TC458686 ACY458686 AMU458686 AWQ458686 BGM458686 BQI458686 CAE458686 CKA458686 CTW458686 DDS458686 DNO458686 DXK458686 EHG458686 ERC458686 FAY458686 FKU458686 FUQ458686 GEM458686 GOI458686 GYE458686 HIA458686 HRW458686 IBS458686 ILO458686 IVK458686 JFG458686 JPC458686 JYY458686 KIU458686 KSQ458686 LCM458686 LMI458686 LWE458686 MGA458686 MPW458686 MZS458686 NJO458686 NTK458686 ODG458686 ONC458686 OWY458686 PGU458686 PQQ458686 QAM458686 QKI458686 QUE458686 REA458686 RNW458686 RXS458686 SHO458686 SRK458686 TBG458686 TLC458686 TUY458686 UEU458686 UOQ458686 UYM458686 VII458686 VSE458686 WCA458686 WLW458686 WVS458686 K524223 JG524222 TC524222 ACY524222 AMU524222 AWQ524222 BGM524222 BQI524222 CAE524222 CKA524222 CTW524222 DDS524222 DNO524222 DXK524222 EHG524222 ERC524222 FAY524222 FKU524222 FUQ524222 GEM524222 GOI524222 GYE524222 HIA524222 HRW524222 IBS524222 ILO524222 IVK524222 JFG524222 JPC524222 JYY524222 KIU524222 KSQ524222 LCM524222 LMI524222 LWE524222 MGA524222 MPW524222 MZS524222 NJO524222 NTK524222 ODG524222 ONC524222 OWY524222 PGU524222 PQQ524222 QAM524222 QKI524222 QUE524222 REA524222 RNW524222 RXS524222 SHO524222 SRK524222 TBG524222 TLC524222 TUY524222 UEU524222 UOQ524222 UYM524222 VII524222 VSE524222 WCA524222 WLW524222 WVS524222 K589759 JG589758 TC589758 ACY589758 AMU589758 AWQ589758 BGM589758 BQI589758 CAE589758 CKA589758 CTW589758 DDS589758 DNO589758 DXK589758 EHG589758 ERC589758 FAY589758 FKU589758 FUQ589758 GEM589758 GOI589758 GYE589758 HIA589758 HRW589758 IBS589758 ILO589758 IVK589758 JFG589758 JPC589758 JYY589758 KIU589758 KSQ589758 LCM589758 LMI589758 LWE589758 MGA589758 MPW589758 MZS589758 NJO589758 NTK589758 ODG589758 ONC589758 OWY589758 PGU589758 PQQ589758 QAM589758 QKI589758 QUE589758 REA589758 RNW589758 RXS589758 SHO589758 SRK589758 TBG589758 TLC589758 TUY589758 UEU589758 UOQ589758 UYM589758 VII589758 VSE589758 WCA589758 WLW589758 WVS589758 K655295 JG655294 TC655294 ACY655294 AMU655294 AWQ655294 BGM655294 BQI655294 CAE655294 CKA655294 CTW655294 DDS655294 DNO655294 DXK655294 EHG655294 ERC655294 FAY655294 FKU655294 FUQ655294 GEM655294 GOI655294 GYE655294 HIA655294 HRW655294 IBS655294 ILO655294 IVK655294 JFG655294 JPC655294 JYY655294 KIU655294 KSQ655294 LCM655294 LMI655294 LWE655294 MGA655294 MPW655294 MZS655294 NJO655294 NTK655294 ODG655294 ONC655294 OWY655294 PGU655294 PQQ655294 QAM655294 QKI655294 QUE655294 REA655294 RNW655294 RXS655294 SHO655294 SRK655294 TBG655294 TLC655294 TUY655294 UEU655294 UOQ655294 UYM655294 VII655294 VSE655294 WCA655294 WLW655294 WVS655294 K720831 JG720830 TC720830 ACY720830 AMU720830 AWQ720830 BGM720830 BQI720830 CAE720830 CKA720830 CTW720830 DDS720830 DNO720830 DXK720830 EHG720830 ERC720830 FAY720830 FKU720830 FUQ720830 GEM720830 GOI720830 GYE720830 HIA720830 HRW720830 IBS720830 ILO720830 IVK720830 JFG720830 JPC720830 JYY720830 KIU720830 KSQ720830 LCM720830 LMI720830 LWE720830 MGA720830 MPW720830 MZS720830 NJO720830 NTK720830 ODG720830 ONC720830 OWY720830 PGU720830 PQQ720830 QAM720830 QKI720830 QUE720830 REA720830 RNW720830 RXS720830 SHO720830 SRK720830 TBG720830 TLC720830 TUY720830 UEU720830 UOQ720830 UYM720830 VII720830 VSE720830 WCA720830 WLW720830 WVS720830 K786367 JG786366 TC786366 ACY786366 AMU786366 AWQ786366 BGM786366 BQI786366 CAE786366 CKA786366 CTW786366 DDS786366 DNO786366 DXK786366 EHG786366 ERC786366 FAY786366 FKU786366 FUQ786366 GEM786366 GOI786366 GYE786366 HIA786366 HRW786366 IBS786366 ILO786366 IVK786366 JFG786366 JPC786366 JYY786366 KIU786366 KSQ786366 LCM786366 LMI786366 LWE786366 MGA786366 MPW786366 MZS786366 NJO786366 NTK786366 ODG786366 ONC786366 OWY786366 PGU786366 PQQ786366 QAM786366 QKI786366 QUE786366 REA786366 RNW786366 RXS786366 SHO786366 SRK786366 TBG786366 TLC786366 TUY786366 UEU786366 UOQ786366 UYM786366 VII786366 VSE786366 WCA786366 WLW786366 WVS786366 K851903 JG851902 TC851902 ACY851902 AMU851902 AWQ851902 BGM851902 BQI851902 CAE851902 CKA851902 CTW851902 DDS851902 DNO851902 DXK851902 EHG851902 ERC851902 FAY851902 FKU851902 FUQ851902 GEM851902 GOI851902 GYE851902 HIA851902 HRW851902 IBS851902 ILO851902 IVK851902 JFG851902 JPC851902 JYY851902 KIU851902 KSQ851902 LCM851902 LMI851902 LWE851902 MGA851902 MPW851902 MZS851902 NJO851902 NTK851902 ODG851902 ONC851902 OWY851902 PGU851902 PQQ851902 QAM851902 QKI851902 QUE851902 REA851902 RNW851902 RXS851902 SHO851902 SRK851902 TBG851902 TLC851902 TUY851902 UEU851902 UOQ851902 UYM851902 VII851902 VSE851902 WCA851902 WLW851902 WVS851902 K917439 JG917438 TC917438 ACY917438 AMU917438 AWQ917438 BGM917438 BQI917438 CAE917438 CKA917438 CTW917438 DDS917438 DNO917438 DXK917438 EHG917438 ERC917438 FAY917438 FKU917438 FUQ917438 GEM917438 GOI917438 GYE917438 HIA917438 HRW917438 IBS917438 ILO917438 IVK917438 JFG917438 JPC917438 JYY917438 KIU917438 KSQ917438 LCM917438 LMI917438 LWE917438 MGA917438 MPW917438 MZS917438 NJO917438 NTK917438 ODG917438 ONC917438 OWY917438 PGU917438 PQQ917438 QAM917438 QKI917438 QUE917438 REA917438 RNW917438 RXS917438 SHO917438 SRK917438 TBG917438 TLC917438 TUY917438 UEU917438 UOQ917438 UYM917438 VII917438 VSE917438 WCA917438 WLW917438 WVS917438 K982975 JG982974 TC982974 ACY982974 AMU982974 AWQ982974 BGM982974 BQI982974 CAE982974 CKA982974 CTW982974 DDS982974 DNO982974 DXK982974 EHG982974 ERC982974 FAY982974 FKU982974 FUQ982974 GEM982974 GOI982974 GYE982974 HIA982974 HRW982974 IBS982974 ILO982974 IVK982974 JFG982974 JPC982974 JYY982974 KIU982974 KSQ982974 LCM982974 LMI982974 LWE982974 MGA982974 MPW982974 MZS982974 NJO982974 NTK982974 ODG982974 ONC982974 OWY982974 PGU982974 PQQ982974 QAM982974 QKI982974 QUE982974 REA982974 RNW982974 RXS982974 SHO982974 SRK982974 TBG982974 TLC982974 TUY982974 UEU982974 UOQ982974 UYM982974 VII982974 VSE982974 WCA982974 WLW982974 WVS982974" xr:uid="{E1667811-3F74-4F0D-B600-5CFC10936758}">
      <formula1>$N$99:$N$110</formula1>
    </dataValidation>
  </dataValidations>
  <printOptions horizontalCentered="1"/>
  <pageMargins left="0.25" right="0.25" top="0.75" bottom="0.75" header="0.3" footer="0.3"/>
  <pageSetup scale="60" orientation="landscape" horizontalDpi="4294967295" r:id="rId1"/>
  <rowBreaks count="3" manualBreakCount="3">
    <brk id="30" min="1" max="7" man="1"/>
    <brk id="80" min="1" max="7" man="1"/>
    <brk id="92" min="1" max="7" man="1"/>
  </rowBreaks>
  <ignoredErrors>
    <ignoredError sqref="B4 F4 B45:B49 B21:B25 B60:B6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CA109-2348-4DF0-9DCE-E54AA7E80707}">
  <dimension ref="B1:W130"/>
  <sheetViews>
    <sheetView showGridLines="0" showRowColHeaders="0" zoomScale="80" zoomScaleNormal="80" workbookViewId="0">
      <selection activeCell="C4" sqref="C4:E4"/>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February</v>
      </c>
      <c r="G1" s="2">
        <f>K97</f>
        <v>2021</v>
      </c>
      <c r="H1" s="3"/>
      <c r="I1" s="182"/>
      <c r="J1" s="129" t="s">
        <v>136</v>
      </c>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92"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February 1, 2021</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February 2021 Average is</v>
      </c>
      <c r="E10" s="384"/>
      <c r="F10" s="384"/>
      <c r="G10" s="43">
        <f>K102</f>
        <v>486</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-4.0129999999999999</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-8.4</v>
      </c>
      <c r="H21" s="375" t="e">
        <f>IF((ABS((#REF!-J102)*E21/100))&gt;0.1, (#REF!-J102)*E21/100, 0)</f>
        <v>#REF!</v>
      </c>
      <c r="I21" s="193"/>
    </row>
    <row r="22" spans="2:23" ht="21.75" customHeight="1" x14ac:dyDescent="0.3">
      <c r="B22" s="75" t="s">
        <v>67</v>
      </c>
      <c r="C22" s="76" t="s">
        <v>131</v>
      </c>
      <c r="D22" s="77">
        <v>6.85</v>
      </c>
      <c r="E22" s="77">
        <v>1</v>
      </c>
      <c r="F22" s="78">
        <f t="shared" si="0"/>
        <v>7.85</v>
      </c>
      <c r="G22" s="374">
        <f t="shared" si="1"/>
        <v>-8.4</v>
      </c>
      <c r="H22" s="375" t="e">
        <f>IF((ABS((#REF!-#REF!)*E22/100))&gt;0.1, (#REF!-#REF!)*E22/100, 0)</f>
        <v>#REF!</v>
      </c>
      <c r="I22" s="193"/>
    </row>
    <row r="23" spans="2:23" ht="21.75" customHeight="1" x14ac:dyDescent="0.3">
      <c r="B23" s="75" t="s">
        <v>69</v>
      </c>
      <c r="C23" s="76" t="s">
        <v>132</v>
      </c>
      <c r="D23" s="77">
        <v>6.85</v>
      </c>
      <c r="E23" s="77">
        <v>1</v>
      </c>
      <c r="F23" s="78">
        <f t="shared" si="0"/>
        <v>7.85</v>
      </c>
      <c r="G23" s="374">
        <f t="shared" si="1"/>
        <v>-8.4</v>
      </c>
      <c r="H23" s="375" t="e">
        <f>IF((ABS((#REF!-#REF!)*E23/100))&gt;0.1, (#REF!-#REF!)*E23/100, 0)</f>
        <v>#REF!</v>
      </c>
      <c r="I23" s="193"/>
    </row>
    <row r="24" spans="2:23" ht="21.75" customHeight="1" x14ac:dyDescent="0.3">
      <c r="B24" s="75" t="s">
        <v>71</v>
      </c>
      <c r="C24" s="76" t="s">
        <v>133</v>
      </c>
      <c r="D24" s="77">
        <v>6.85</v>
      </c>
      <c r="E24" s="77">
        <v>1</v>
      </c>
      <c r="F24" s="78">
        <f t="shared" si="0"/>
        <v>7.85</v>
      </c>
      <c r="G24" s="374">
        <f t="shared" si="1"/>
        <v>-8.4</v>
      </c>
      <c r="H24" s="375" t="e">
        <f>IF((ABS((#REF!-#REF!)*E24/100))&gt;0.1, (#REF!-#REF!)*E24/100, 0)</f>
        <v>#REF!</v>
      </c>
      <c r="I24" s="193"/>
    </row>
    <row r="25" spans="2:23" ht="21.75" customHeight="1" x14ac:dyDescent="0.3">
      <c r="B25" s="75" t="s">
        <v>73</v>
      </c>
      <c r="C25" s="76" t="s">
        <v>134</v>
      </c>
      <c r="D25" s="77">
        <v>8.25</v>
      </c>
      <c r="E25" s="77">
        <v>1</v>
      </c>
      <c r="F25" s="79">
        <f t="shared" si="0"/>
        <v>9.25</v>
      </c>
      <c r="G25" s="374">
        <f t="shared" si="1"/>
        <v>-9.8979999999999997</v>
      </c>
      <c r="H25" s="375" t="e">
        <f>IF((ABS((#REF!-#REF!)*E25/100))&gt;0.1, (#REF!-#REF!)*E25/100, 0)</f>
        <v>#REF!</v>
      </c>
      <c r="I25" s="193"/>
    </row>
    <row r="26" spans="2:23" ht="21.75" customHeight="1" x14ac:dyDescent="0.3">
      <c r="B26" s="75" t="s">
        <v>75</v>
      </c>
      <c r="C26" s="76" t="s">
        <v>76</v>
      </c>
      <c r="D26" s="77">
        <v>6.2</v>
      </c>
      <c r="E26" s="77">
        <v>1</v>
      </c>
      <c r="F26" s="79">
        <f t="shared" si="0"/>
        <v>7.2</v>
      </c>
      <c r="G26" s="374">
        <f t="shared" si="1"/>
        <v>-7.7039999999999997</v>
      </c>
      <c r="H26" s="375" t="e">
        <f>IF((ABS((#REF!-#REF!)*E26/100))&gt;0.1, (#REF!-#REF!)*E26/100, 0)</f>
        <v>#REF!</v>
      </c>
      <c r="I26" s="193"/>
    </row>
    <row r="27" spans="2:23" ht="21.75" customHeight="1" x14ac:dyDescent="0.3">
      <c r="B27" s="75" t="s">
        <v>77</v>
      </c>
      <c r="C27" s="76" t="s">
        <v>78</v>
      </c>
      <c r="D27" s="77">
        <v>5.5</v>
      </c>
      <c r="E27" s="77">
        <v>1</v>
      </c>
      <c r="F27" s="78">
        <f t="shared" si="0"/>
        <v>6.5</v>
      </c>
      <c r="G27" s="374">
        <f t="shared" si="1"/>
        <v>-6.9550000000000001</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-6.3129999999999997</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-5.8849999999999998</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-8.2390000000000008</v>
      </c>
      <c r="H30" s="371" t="e">
        <f>IF((ABS((#REF!-#REF!)*E30/100))&gt;0.1, (#REF!-#REF!)*E30/100, 0)</f>
        <v>#REF!</v>
      </c>
      <c r="I30" s="193"/>
      <c r="J30" s="6"/>
      <c r="K30" s="6"/>
      <c r="L30" s="6"/>
      <c r="P30" s="6"/>
      <c r="Q30" s="6"/>
      <c r="R30" s="6"/>
      <c r="S30" s="6"/>
    </row>
    <row r="31" spans="2:23" ht="21.75" customHeight="1" x14ac:dyDescent="0.3">
      <c r="B31" s="87"/>
      <c r="C31" s="88"/>
      <c r="D31" s="89"/>
      <c r="E31" s="90"/>
      <c r="F31" s="91"/>
      <c r="G31" s="297"/>
      <c r="H31" s="297"/>
      <c r="I31" s="193"/>
      <c r="J31" s="6"/>
      <c r="K31" s="6"/>
      <c r="L31" s="6"/>
      <c r="P31" s="6"/>
      <c r="Q31" s="6"/>
      <c r="R31" s="6"/>
      <c r="S31" s="6"/>
    </row>
    <row r="32" spans="2:23" ht="21.75" customHeight="1" x14ac:dyDescent="0.3">
      <c r="B32" s="372" t="s">
        <v>85</v>
      </c>
      <c r="C32" s="372"/>
      <c r="D32" s="89"/>
      <c r="E32" s="90"/>
      <c r="F32" s="91"/>
      <c r="G32" s="297"/>
      <c r="H32" s="297"/>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95"/>
      <c r="E38" s="295"/>
      <c r="F38" s="95"/>
      <c r="G38" s="93"/>
      <c r="H38" s="93"/>
      <c r="I38" s="193"/>
      <c r="J38" s="6"/>
      <c r="K38" s="6"/>
      <c r="L38" s="6"/>
      <c r="P38" s="6"/>
      <c r="Q38" s="6"/>
      <c r="R38" s="6"/>
      <c r="S38" s="6"/>
    </row>
    <row r="39" spans="2:22" ht="21.75" customHeight="1" x14ac:dyDescent="0.3">
      <c r="B39" s="361" t="s">
        <v>92</v>
      </c>
      <c r="C39" s="361"/>
      <c r="D39" s="361"/>
      <c r="E39" s="199">
        <f>K105</f>
        <v>44136</v>
      </c>
      <c r="F39" s="97" t="s">
        <v>93</v>
      </c>
      <c r="G39" s="157">
        <f>K106</f>
        <v>324.60000000000002</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93" t="s">
        <v>96</v>
      </c>
      <c r="H42" s="294"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7.3400000000000007E-2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7.3400000000000007E-2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7.3400000000000007E-2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7.3400000000000007E-2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7.3400000000000007E-2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7.3400000000000007E-2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7.3400000000000007E-2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7.3400000000000007E-2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7.3400000000000007E-2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7.3400000000000007E-2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7.3400000000000007E-2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-7.49</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-7.49</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-7.49</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($-4.013) =</v>
      </c>
      <c r="D74" s="123">
        <f>(45+G20)</f>
        <v>40.987000000000002</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0.0734 =</v>
      </c>
      <c r="D76" s="167">
        <f>(45*H43)</f>
        <v>3.3029999999999999</v>
      </c>
      <c r="E76" s="36"/>
      <c r="F76" s="36"/>
      <c r="G76" s="36"/>
      <c r="H76" s="36"/>
      <c r="I76" s="197"/>
    </row>
    <row r="77" spans="2:23" s="119" customFormat="1" ht="33" customHeight="1" x14ac:dyDescent="0.35">
      <c r="C77" s="349" t="str">
        <f>CONCATENATE("$",D76," x 96.25% (Difference of 100% Material Minus Total % Asphalt + Fuel Allowance) =")</f>
        <v>$3.303 x 96.25% (Difference of 100% Material Minus Total % Asphalt + Fuel Allowance) =</v>
      </c>
      <c r="D77" s="349"/>
      <c r="E77" s="349"/>
      <c r="F77" s="349"/>
      <c r="G77" s="349"/>
      <c r="H77" s="123">
        <f>D76*96.25/100</f>
        <v>3.1789999999999998</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96" t="str">
        <f>CONCATENATE("$",D74," + $",H77, "  =")</f>
        <v>$40.987 + $3.179  =</v>
      </c>
      <c r="D79" s="125">
        <f>D74+H77</f>
        <v>44.165999999999997</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($-7.49) =</v>
      </c>
      <c r="D90" s="123">
        <f>(45+G59)</f>
        <v>37.51</v>
      </c>
      <c r="E90" s="36"/>
      <c r="F90" s="36"/>
      <c r="G90" s="36"/>
      <c r="H90" s="36"/>
      <c r="I90" s="197"/>
    </row>
    <row r="91" spans="2:22" s="119" customFormat="1" ht="40.5" customHeight="1" x14ac:dyDescent="0.4">
      <c r="B91" s="325" t="s">
        <v>121</v>
      </c>
      <c r="C91" s="325"/>
      <c r="D91" s="126">
        <f>D90</f>
        <v>37.51</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2021</v>
      </c>
      <c r="M97" s="26" t="s">
        <v>21</v>
      </c>
      <c r="N97" s="22" t="s">
        <v>22</v>
      </c>
      <c r="P97" s="310">
        <v>43586</v>
      </c>
      <c r="Q97" s="313">
        <v>309.8</v>
      </c>
      <c r="R97" s="127">
        <v>43647</v>
      </c>
      <c r="S97" s="318">
        <v>43344</v>
      </c>
      <c r="U97" s="27" t="s">
        <v>23</v>
      </c>
    </row>
    <row r="98" spans="10:21" ht="18" customHeight="1" thickBot="1" x14ac:dyDescent="0.3">
      <c r="J98" s="16" t="s">
        <v>19</v>
      </c>
      <c r="K98" s="17" t="s">
        <v>28</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486</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44136</v>
      </c>
      <c r="M105" s="26" t="s">
        <v>46</v>
      </c>
      <c r="N105" s="33">
        <v>578</v>
      </c>
      <c r="P105" s="312"/>
      <c r="Q105" s="315"/>
      <c r="R105" s="34">
        <v>43891</v>
      </c>
      <c r="S105" s="319"/>
      <c r="U105" s="47"/>
    </row>
    <row r="106" spans="10:21" ht="18" customHeight="1" thickBot="1" x14ac:dyDescent="0.3">
      <c r="J106" s="51" t="s">
        <v>45</v>
      </c>
      <c r="K106" s="52">
        <v>324.60000000000002</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44197</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v>326</v>
      </c>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v>324.60000000000002</v>
      </c>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v>464</v>
      </c>
      <c r="P118" s="6" t="s">
        <v>42</v>
      </c>
      <c r="Q118" s="80">
        <v>302.39999999999998</v>
      </c>
      <c r="R118" s="6" t="s">
        <v>42</v>
      </c>
      <c r="S118" s="6"/>
    </row>
    <row r="119" spans="10:19" ht="15.5" x14ac:dyDescent="0.25">
      <c r="J119" s="6"/>
      <c r="K119" s="6"/>
      <c r="M119" s="26" t="s">
        <v>46</v>
      </c>
      <c r="N119" s="33">
        <v>474</v>
      </c>
    </row>
    <row r="120" spans="10:19" ht="15.5" x14ac:dyDescent="0.25">
      <c r="M120" s="26" t="s">
        <v>49</v>
      </c>
      <c r="N120" s="33">
        <v>474</v>
      </c>
    </row>
    <row r="121" spans="10:19" ht="15.5" x14ac:dyDescent="0.25">
      <c r="M121" s="26" t="s">
        <v>52</v>
      </c>
      <c r="N121" s="33">
        <v>471</v>
      </c>
    </row>
    <row r="122" spans="10:19" ht="15.5" x14ac:dyDescent="0.25">
      <c r="M122" s="26" t="s">
        <v>55</v>
      </c>
      <c r="N122" s="33">
        <v>461</v>
      </c>
    </row>
    <row r="123" spans="10:19" ht="16" thickBot="1" x14ac:dyDescent="0.3">
      <c r="M123" s="61" t="s">
        <v>56</v>
      </c>
      <c r="N123" s="219">
        <v>453</v>
      </c>
    </row>
    <row r="124" spans="10:19" ht="15.5" x14ac:dyDescent="0.25">
      <c r="M124" s="19"/>
      <c r="N124" s="218">
        <v>2021</v>
      </c>
    </row>
    <row r="125" spans="10:19" ht="15.5" x14ac:dyDescent="0.25">
      <c r="M125" s="26" t="s">
        <v>21</v>
      </c>
      <c r="N125" s="22" t="s">
        <v>22</v>
      </c>
    </row>
    <row r="126" spans="10:19" ht="15.5" x14ac:dyDescent="0.25">
      <c r="M126" s="26" t="s">
        <v>25</v>
      </c>
      <c r="N126" s="33">
        <v>461</v>
      </c>
    </row>
    <row r="127" spans="10:19" ht="15.5" x14ac:dyDescent="0.25">
      <c r="M127" s="26" t="s">
        <v>28</v>
      </c>
      <c r="N127" s="33">
        <v>486</v>
      </c>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algorithmName="SHA-512" hashValue="QD37vS3JwpQGMHj7GdxuLKetJ+rAfLybIJKqYpyHLaw2ZcYXYWg8qAmdjIzHnNwiTBBJPgAPslux3FIXJvpW9Q==" saltValue="fiVLCFhg308dmz3Kq2ybKA==" spinCount="100000" sheet="1" formatColumns="0" formatRows="0"/>
  <mergeCells count="97">
    <mergeCell ref="P112:P114"/>
    <mergeCell ref="Q112:Q114"/>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06:Q108"/>
    <mergeCell ref="P109:P111"/>
    <mergeCell ref="Q109:Q111"/>
    <mergeCell ref="B88:H88"/>
    <mergeCell ref="B89:C89"/>
    <mergeCell ref="B91:C91"/>
    <mergeCell ref="M93:N95"/>
    <mergeCell ref="P93:S94"/>
    <mergeCell ref="P95:S95"/>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B9B70533-C6F5-4C9B-8459-6D198F02124C}">
      <formula1>"2019, 2020, 2021"</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E2C11D99-82ED-4B80-A79D-A7BF02EA9CD5}">
      <formula1>$Q$97:$Q$118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F843ECD5-FF41-4D99-B52C-4D3C3D4C1908}">
      <formula1>$M$98:$M$109</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991C1577-0761-4604-9AEB-FB7F0F534CD0}">
      <formula1>$P$97:$P$118</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B7AA2381-4B78-4F98-8A6A-AE65A4EE2D10}">
      <formula1>$R$97:$R$118</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CDEA6250-EC48-4AB8-B7A2-11A4308A7842}">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D54A1552-B174-41A8-8DA8-93FAF626FB8F}">
      <formula1>$N$96:$N$96</formula1>
    </dataValidation>
    <dataValidation type="list" allowBlank="1" showInputMessage="1" showErrorMessage="1" sqref="K102" xr:uid="{C171190C-A866-4478-8783-C22CAB6623E5}">
      <formula1>$N$96:$N$130</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ignoredErrors>
    <ignoredError sqref="F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BF700-46A1-4B3A-9E4B-3488149B8472}">
  <dimension ref="B1:W130"/>
  <sheetViews>
    <sheetView showGridLines="0" showRowColHeaders="0" zoomScale="80" zoomScaleNormal="80" workbookViewId="0">
      <selection activeCell="C4" sqref="C4:E4"/>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January</v>
      </c>
      <c r="G1" s="2">
        <f>K97</f>
        <v>2021</v>
      </c>
      <c r="H1" s="3"/>
      <c r="I1" s="182"/>
      <c r="J1" s="129" t="s">
        <v>136</v>
      </c>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90"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January 1, 2021</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January 2021 Average is</v>
      </c>
      <c r="E10" s="384"/>
      <c r="F10" s="384"/>
      <c r="G10" s="43">
        <f>K102</f>
        <v>461</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-4.95</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-10.362</v>
      </c>
      <c r="H21" s="375" t="e">
        <f>IF((ABS((#REF!-J102)*E21/100))&gt;0.1, (#REF!-J102)*E21/100, 0)</f>
        <v>#REF!</v>
      </c>
      <c r="I21" s="193"/>
    </row>
    <row r="22" spans="2:23" ht="21.75" customHeight="1" x14ac:dyDescent="0.3">
      <c r="B22" s="75" t="s">
        <v>67</v>
      </c>
      <c r="C22" s="76" t="s">
        <v>131</v>
      </c>
      <c r="D22" s="77">
        <v>6.85</v>
      </c>
      <c r="E22" s="77">
        <v>1</v>
      </c>
      <c r="F22" s="78">
        <f t="shared" si="0"/>
        <v>7.85</v>
      </c>
      <c r="G22" s="374">
        <f t="shared" si="1"/>
        <v>-10.362</v>
      </c>
      <c r="H22" s="375" t="e">
        <f>IF((ABS((#REF!-#REF!)*E22/100))&gt;0.1, (#REF!-#REF!)*E22/100, 0)</f>
        <v>#REF!</v>
      </c>
      <c r="I22" s="193"/>
    </row>
    <row r="23" spans="2:23" ht="21.75" customHeight="1" x14ac:dyDescent="0.3">
      <c r="B23" s="75" t="s">
        <v>69</v>
      </c>
      <c r="C23" s="76" t="s">
        <v>132</v>
      </c>
      <c r="D23" s="77">
        <v>6.85</v>
      </c>
      <c r="E23" s="77">
        <v>1</v>
      </c>
      <c r="F23" s="78">
        <f t="shared" si="0"/>
        <v>7.85</v>
      </c>
      <c r="G23" s="374">
        <f t="shared" si="1"/>
        <v>-10.362</v>
      </c>
      <c r="H23" s="375" t="e">
        <f>IF((ABS((#REF!-#REF!)*E23/100))&gt;0.1, (#REF!-#REF!)*E23/100, 0)</f>
        <v>#REF!</v>
      </c>
      <c r="I23" s="193"/>
    </row>
    <row r="24" spans="2:23" ht="21.75" customHeight="1" x14ac:dyDescent="0.3">
      <c r="B24" s="75" t="s">
        <v>71</v>
      </c>
      <c r="C24" s="76" t="s">
        <v>133</v>
      </c>
      <c r="D24" s="77">
        <v>6.85</v>
      </c>
      <c r="E24" s="77">
        <v>1</v>
      </c>
      <c r="F24" s="78">
        <f t="shared" si="0"/>
        <v>7.85</v>
      </c>
      <c r="G24" s="374">
        <f t="shared" si="1"/>
        <v>-10.362</v>
      </c>
      <c r="H24" s="375" t="e">
        <f>IF((ABS((#REF!-#REF!)*E24/100))&gt;0.1, (#REF!-#REF!)*E24/100, 0)</f>
        <v>#REF!</v>
      </c>
      <c r="I24" s="193"/>
    </row>
    <row r="25" spans="2:23" ht="21.75" customHeight="1" x14ac:dyDescent="0.3">
      <c r="B25" s="75" t="s">
        <v>73</v>
      </c>
      <c r="C25" s="76" t="s">
        <v>134</v>
      </c>
      <c r="D25" s="77">
        <v>8.25</v>
      </c>
      <c r="E25" s="77">
        <v>1</v>
      </c>
      <c r="F25" s="79">
        <f t="shared" si="0"/>
        <v>9.25</v>
      </c>
      <c r="G25" s="374">
        <f t="shared" si="1"/>
        <v>-12.21</v>
      </c>
      <c r="H25" s="375" t="e">
        <f>IF((ABS((#REF!-#REF!)*E25/100))&gt;0.1, (#REF!-#REF!)*E25/100, 0)</f>
        <v>#REF!</v>
      </c>
      <c r="I25" s="193"/>
    </row>
    <row r="26" spans="2:23" ht="21.75" customHeight="1" x14ac:dyDescent="0.3">
      <c r="B26" s="75" t="s">
        <v>75</v>
      </c>
      <c r="C26" s="76" t="s">
        <v>76</v>
      </c>
      <c r="D26" s="77">
        <v>6.2</v>
      </c>
      <c r="E26" s="77">
        <v>1</v>
      </c>
      <c r="F26" s="79">
        <f t="shared" si="0"/>
        <v>7.2</v>
      </c>
      <c r="G26" s="374">
        <f t="shared" si="1"/>
        <v>-9.5039999999999996</v>
      </c>
      <c r="H26" s="375" t="e">
        <f>IF((ABS((#REF!-#REF!)*E26/100))&gt;0.1, (#REF!-#REF!)*E26/100, 0)</f>
        <v>#REF!</v>
      </c>
      <c r="I26" s="193"/>
    </row>
    <row r="27" spans="2:23" ht="21.75" customHeight="1" x14ac:dyDescent="0.3">
      <c r="B27" s="75" t="s">
        <v>77</v>
      </c>
      <c r="C27" s="76" t="s">
        <v>78</v>
      </c>
      <c r="D27" s="77">
        <v>5.5</v>
      </c>
      <c r="E27" s="77">
        <v>1</v>
      </c>
      <c r="F27" s="78">
        <f t="shared" si="0"/>
        <v>6.5</v>
      </c>
      <c r="G27" s="374">
        <f t="shared" si="1"/>
        <v>-8.58</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-7.7880000000000003</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-7.26</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-10.164</v>
      </c>
      <c r="H30" s="371" t="e">
        <f>IF((ABS((#REF!-#REF!)*E30/100))&gt;0.1, (#REF!-#REF!)*E30/100, 0)</f>
        <v>#REF!</v>
      </c>
      <c r="I30" s="193"/>
      <c r="J30" s="6"/>
      <c r="K30" s="6"/>
      <c r="L30" s="6"/>
      <c r="P30" s="6"/>
      <c r="Q30" s="6"/>
      <c r="R30" s="6"/>
      <c r="S30" s="6"/>
    </row>
    <row r="31" spans="2:23" ht="21.75" customHeight="1" x14ac:dyDescent="0.3">
      <c r="B31" s="87"/>
      <c r="C31" s="88"/>
      <c r="D31" s="89"/>
      <c r="E31" s="90"/>
      <c r="F31" s="91"/>
      <c r="G31" s="291"/>
      <c r="H31" s="291"/>
      <c r="I31" s="193"/>
      <c r="J31" s="6"/>
      <c r="K31" s="6"/>
      <c r="L31" s="6"/>
      <c r="P31" s="6"/>
      <c r="Q31" s="6"/>
      <c r="R31" s="6"/>
      <c r="S31" s="6"/>
    </row>
    <row r="32" spans="2:23" ht="21.75" customHeight="1" x14ac:dyDescent="0.3">
      <c r="B32" s="372" t="s">
        <v>85</v>
      </c>
      <c r="C32" s="372"/>
      <c r="D32" s="89"/>
      <c r="E32" s="90"/>
      <c r="F32" s="91"/>
      <c r="G32" s="291"/>
      <c r="H32" s="291"/>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87"/>
      <c r="E38" s="287"/>
      <c r="F38" s="95"/>
      <c r="G38" s="93"/>
      <c r="H38" s="93"/>
      <c r="I38" s="193"/>
      <c r="J38" s="6"/>
      <c r="K38" s="6"/>
      <c r="L38" s="6"/>
      <c r="P38" s="6"/>
      <c r="Q38" s="6"/>
      <c r="R38" s="6"/>
      <c r="S38" s="6"/>
    </row>
    <row r="39" spans="2:22" ht="21.75" customHeight="1" x14ac:dyDescent="0.3">
      <c r="B39" s="361" t="s">
        <v>92</v>
      </c>
      <c r="C39" s="361"/>
      <c r="D39" s="361"/>
      <c r="E39" s="199">
        <f>K105</f>
        <v>44136</v>
      </c>
      <c r="F39" s="97" t="s">
        <v>93</v>
      </c>
      <c r="G39" s="157">
        <f>K106</f>
        <v>324.60000000000002</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88" t="s">
        <v>96</v>
      </c>
      <c r="H42" s="289"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7.3400000000000007E-2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7.3400000000000007E-2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7.3400000000000007E-2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7.3400000000000007E-2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7.3400000000000007E-2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7.3400000000000007E-2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7.3400000000000007E-2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7.3400000000000007E-2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7.3400000000000007E-2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7.3400000000000007E-2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7.3400000000000007E-2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-9.24</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-9.24</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-9.24</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($-4.95) =</v>
      </c>
      <c r="D74" s="123">
        <f>(45+G20)</f>
        <v>40.049999999999997</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0.0734 =</v>
      </c>
      <c r="D76" s="167">
        <f>(45*H43)</f>
        <v>3.3029999999999999</v>
      </c>
      <c r="E76" s="36"/>
      <c r="F76" s="36"/>
      <c r="G76" s="36"/>
      <c r="H76" s="36"/>
      <c r="I76" s="197"/>
    </row>
    <row r="77" spans="2:23" s="119" customFormat="1" ht="33" customHeight="1" x14ac:dyDescent="0.35">
      <c r="C77" s="349" t="str">
        <f>CONCATENATE("$",D76," x 96.25% (Difference of 100% Material Minus Total % Asphalt + Fuel Allowance) =")</f>
        <v>$3.303 x 96.25% (Difference of 100% Material Minus Total % Asphalt + Fuel Allowance) =</v>
      </c>
      <c r="D77" s="349"/>
      <c r="E77" s="349"/>
      <c r="F77" s="349"/>
      <c r="G77" s="349"/>
      <c r="H77" s="123">
        <f>D76*96.25/100</f>
        <v>3.1789999999999998</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86" t="str">
        <f>CONCATENATE("$",D74," + $",H77, "  =")</f>
        <v>$40.05 + $3.179  =</v>
      </c>
      <c r="D79" s="125">
        <f>D74+H77</f>
        <v>43.228999999999999</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($-9.24) =</v>
      </c>
      <c r="D90" s="123">
        <f>(45+G59)</f>
        <v>35.76</v>
      </c>
      <c r="E90" s="36"/>
      <c r="F90" s="36"/>
      <c r="G90" s="36"/>
      <c r="H90" s="36"/>
      <c r="I90" s="197"/>
    </row>
    <row r="91" spans="2:22" s="119" customFormat="1" ht="40.5" customHeight="1" x14ac:dyDescent="0.4">
      <c r="B91" s="325" t="s">
        <v>121</v>
      </c>
      <c r="C91" s="325"/>
      <c r="D91" s="126">
        <f>D90</f>
        <v>35.76</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2021</v>
      </c>
      <c r="M97" s="26" t="s">
        <v>21</v>
      </c>
      <c r="N97" s="22" t="s">
        <v>22</v>
      </c>
      <c r="P97" s="310">
        <v>43586</v>
      </c>
      <c r="Q97" s="313">
        <v>309.8</v>
      </c>
      <c r="R97" s="127">
        <v>43647</v>
      </c>
      <c r="S97" s="318">
        <v>43344</v>
      </c>
      <c r="U97" s="27" t="s">
        <v>23</v>
      </c>
    </row>
    <row r="98" spans="10:21" ht="18" customHeight="1" thickBot="1" x14ac:dyDescent="0.3">
      <c r="J98" s="16" t="s">
        <v>19</v>
      </c>
      <c r="K98" s="17" t="s">
        <v>25</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461</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44136</v>
      </c>
      <c r="M105" s="26" t="s">
        <v>46</v>
      </c>
      <c r="N105" s="33">
        <v>578</v>
      </c>
      <c r="P105" s="312"/>
      <c r="Q105" s="315"/>
      <c r="R105" s="34">
        <v>43891</v>
      </c>
      <c r="S105" s="319"/>
      <c r="U105" s="47"/>
    </row>
    <row r="106" spans="10:21" ht="18" customHeight="1" thickBot="1" x14ac:dyDescent="0.3">
      <c r="J106" s="51" t="s">
        <v>45</v>
      </c>
      <c r="K106" s="52">
        <v>324.60000000000002</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44197</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v>326</v>
      </c>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v>324.60000000000002</v>
      </c>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v>464</v>
      </c>
      <c r="P118" s="6" t="s">
        <v>42</v>
      </c>
      <c r="Q118" s="80">
        <v>302.39999999999998</v>
      </c>
      <c r="R118" s="6" t="s">
        <v>42</v>
      </c>
      <c r="S118" s="6"/>
    </row>
    <row r="119" spans="10:19" ht="15.5" x14ac:dyDescent="0.25">
      <c r="J119" s="6"/>
      <c r="K119" s="6"/>
      <c r="M119" s="26" t="s">
        <v>46</v>
      </c>
      <c r="N119" s="33">
        <v>474</v>
      </c>
    </row>
    <row r="120" spans="10:19" ht="15.5" x14ac:dyDescent="0.25">
      <c r="M120" s="26" t="s">
        <v>49</v>
      </c>
      <c r="N120" s="33">
        <v>474</v>
      </c>
    </row>
    <row r="121" spans="10:19" ht="15.5" x14ac:dyDescent="0.25">
      <c r="M121" s="26" t="s">
        <v>52</v>
      </c>
      <c r="N121" s="33">
        <v>471</v>
      </c>
    </row>
    <row r="122" spans="10:19" ht="15.5" x14ac:dyDescent="0.25">
      <c r="M122" s="26" t="s">
        <v>55</v>
      </c>
      <c r="N122" s="33">
        <v>461</v>
      </c>
    </row>
    <row r="123" spans="10:19" ht="16" thickBot="1" x14ac:dyDescent="0.3">
      <c r="M123" s="61" t="s">
        <v>56</v>
      </c>
      <c r="N123" s="219">
        <v>453</v>
      </c>
    </row>
    <row r="124" spans="10:19" ht="15.5" x14ac:dyDescent="0.25">
      <c r="M124" s="19"/>
      <c r="N124" s="218">
        <v>2021</v>
      </c>
    </row>
    <row r="125" spans="10:19" ht="15.5" x14ac:dyDescent="0.25">
      <c r="M125" s="26" t="s">
        <v>21</v>
      </c>
      <c r="N125" s="22" t="s">
        <v>22</v>
      </c>
    </row>
    <row r="126" spans="10:19" ht="15.5" x14ac:dyDescent="0.25">
      <c r="M126" s="26" t="s">
        <v>25</v>
      </c>
      <c r="N126" s="33">
        <v>461</v>
      </c>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password="C15A" sheet="1" formatColumns="0" formatRows="0"/>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S97:S117"/>
    <mergeCell ref="J100:K100"/>
    <mergeCell ref="P100:P102"/>
    <mergeCell ref="Q100:Q102"/>
    <mergeCell ref="P103:P105"/>
    <mergeCell ref="Q103:Q105"/>
    <mergeCell ref="J104:K104"/>
    <mergeCell ref="P115:P117"/>
    <mergeCell ref="Q115:Q117"/>
    <mergeCell ref="P106:P108"/>
    <mergeCell ref="Q106:Q108"/>
    <mergeCell ref="P109:P111"/>
    <mergeCell ref="Q109:Q111"/>
    <mergeCell ref="P112:P114"/>
    <mergeCell ref="Q112:Q114"/>
    <mergeCell ref="J96:K96"/>
    <mergeCell ref="P97:P99"/>
    <mergeCell ref="Q97:Q99"/>
  </mergeCells>
  <dataValidations count="8">
    <dataValidation type="list" allowBlank="1" showInputMessage="1" showErrorMessage="1" sqref="K102" xr:uid="{9CCC8320-8421-4907-8A9B-966C8D794B26}">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F359CA93-8DA7-4557-AAB5-024F225B620E}">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96999315-97BC-4B9C-A62E-37DB26C8D8AB}">
      <formula1>$N$98:$N$109</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A6820AC2-F2DE-481C-A131-5EE165BA0AC0}">
      <formula1>$R$97:$R$118</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422B55D3-1976-40DA-808A-1B07B0A97C90}">
      <formula1>$P$97:$P$118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4D5EDC2A-032F-4489-9380-62A9208456E5}">
      <formula1>$M$98:$M$109</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53FF816D-0105-4957-A717-5028E053082A}">
      <formula1>$Q$97:$Q$118</formula1>
    </dataValidation>
    <dataValidation type="list" allowBlank="1" showInputMessage="1" showErrorMessage="1" sqref="K97" xr:uid="{FB77F96E-5707-4D2C-8EE5-D44E019BDFDE}">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9ED69-C3DF-45A3-B194-2CC8F4A050D4}">
  <dimension ref="B1:W130"/>
  <sheetViews>
    <sheetView showGridLines="0" showRowColHeaders="0" zoomScale="80" zoomScaleNormal="80" workbookViewId="0">
      <selection activeCell="C4" sqref="C4:E4"/>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December</v>
      </c>
      <c r="G1" s="2">
        <f>K97</f>
        <v>2020</v>
      </c>
      <c r="H1" s="3"/>
      <c r="I1" s="182"/>
      <c r="J1" s="129" t="s">
        <v>136</v>
      </c>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84"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December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December 2020 Average is</v>
      </c>
      <c r="E10" s="384"/>
      <c r="F10" s="384"/>
      <c r="G10" s="43">
        <f>K102</f>
        <v>453</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-5.25</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-10.99</v>
      </c>
      <c r="H21" s="375" t="e">
        <f>IF((ABS((#REF!-J102)*E21/100))&gt;0.1, (#REF!-J102)*E21/100, 0)</f>
        <v>#REF!</v>
      </c>
      <c r="I21" s="193"/>
    </row>
    <row r="22" spans="2:23" ht="21.75" customHeight="1" x14ac:dyDescent="0.3">
      <c r="B22" s="75" t="s">
        <v>67</v>
      </c>
      <c r="C22" s="76" t="s">
        <v>131</v>
      </c>
      <c r="D22" s="77">
        <v>6.85</v>
      </c>
      <c r="E22" s="77">
        <v>1</v>
      </c>
      <c r="F22" s="78">
        <f t="shared" si="0"/>
        <v>7.85</v>
      </c>
      <c r="G22" s="374">
        <f t="shared" si="1"/>
        <v>-10.99</v>
      </c>
      <c r="H22" s="375" t="e">
        <f>IF((ABS((#REF!-#REF!)*E22/100))&gt;0.1, (#REF!-#REF!)*E22/100, 0)</f>
        <v>#REF!</v>
      </c>
      <c r="I22" s="193"/>
    </row>
    <row r="23" spans="2:23" ht="21.75" customHeight="1" x14ac:dyDescent="0.3">
      <c r="B23" s="75" t="s">
        <v>69</v>
      </c>
      <c r="C23" s="76" t="s">
        <v>132</v>
      </c>
      <c r="D23" s="77">
        <v>6.85</v>
      </c>
      <c r="E23" s="77">
        <v>1</v>
      </c>
      <c r="F23" s="78">
        <f t="shared" si="0"/>
        <v>7.85</v>
      </c>
      <c r="G23" s="374">
        <f t="shared" si="1"/>
        <v>-10.99</v>
      </c>
      <c r="H23" s="375" t="e">
        <f>IF((ABS((#REF!-#REF!)*E23/100))&gt;0.1, (#REF!-#REF!)*E23/100, 0)</f>
        <v>#REF!</v>
      </c>
      <c r="I23" s="193"/>
    </row>
    <row r="24" spans="2:23" ht="21.75" customHeight="1" x14ac:dyDescent="0.3">
      <c r="B24" s="75" t="s">
        <v>71</v>
      </c>
      <c r="C24" s="76" t="s">
        <v>133</v>
      </c>
      <c r="D24" s="77">
        <v>6.85</v>
      </c>
      <c r="E24" s="77">
        <v>1</v>
      </c>
      <c r="F24" s="78">
        <f t="shared" si="0"/>
        <v>7.85</v>
      </c>
      <c r="G24" s="374">
        <f t="shared" si="1"/>
        <v>-10.99</v>
      </c>
      <c r="H24" s="375" t="e">
        <f>IF((ABS((#REF!-#REF!)*E24/100))&gt;0.1, (#REF!-#REF!)*E24/100, 0)</f>
        <v>#REF!</v>
      </c>
      <c r="I24" s="193"/>
    </row>
    <row r="25" spans="2:23" ht="21.75" customHeight="1" x14ac:dyDescent="0.3">
      <c r="B25" s="75" t="s">
        <v>73</v>
      </c>
      <c r="C25" s="76" t="s">
        <v>134</v>
      </c>
      <c r="D25" s="77">
        <v>8.25</v>
      </c>
      <c r="E25" s="77">
        <v>1</v>
      </c>
      <c r="F25" s="79">
        <f t="shared" si="0"/>
        <v>9.25</v>
      </c>
      <c r="G25" s="374">
        <f t="shared" si="1"/>
        <v>-12.95</v>
      </c>
      <c r="H25" s="375" t="e">
        <f>IF((ABS((#REF!-#REF!)*E25/100))&gt;0.1, (#REF!-#REF!)*E25/100, 0)</f>
        <v>#REF!</v>
      </c>
      <c r="I25" s="193"/>
    </row>
    <row r="26" spans="2:23" ht="21.75" customHeight="1" x14ac:dyDescent="0.3">
      <c r="B26" s="75" t="s">
        <v>75</v>
      </c>
      <c r="C26" s="76" t="s">
        <v>76</v>
      </c>
      <c r="D26" s="77">
        <v>6.2</v>
      </c>
      <c r="E26" s="77">
        <v>1</v>
      </c>
      <c r="F26" s="79">
        <f t="shared" si="0"/>
        <v>7.2</v>
      </c>
      <c r="G26" s="374">
        <f t="shared" si="1"/>
        <v>-10.08</v>
      </c>
      <c r="H26" s="375" t="e">
        <f>IF((ABS((#REF!-#REF!)*E26/100))&gt;0.1, (#REF!-#REF!)*E26/100, 0)</f>
        <v>#REF!</v>
      </c>
      <c r="I26" s="193"/>
    </row>
    <row r="27" spans="2:23" ht="21.75" customHeight="1" x14ac:dyDescent="0.3">
      <c r="B27" s="75" t="s">
        <v>77</v>
      </c>
      <c r="C27" s="76" t="s">
        <v>78</v>
      </c>
      <c r="D27" s="77">
        <v>5.5</v>
      </c>
      <c r="E27" s="77">
        <v>1</v>
      </c>
      <c r="F27" s="78">
        <f t="shared" si="0"/>
        <v>6.5</v>
      </c>
      <c r="G27" s="374">
        <f t="shared" si="1"/>
        <v>-9.1</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-8.26</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-7.7</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-10.78</v>
      </c>
      <c r="H30" s="371" t="e">
        <f>IF((ABS((#REF!-#REF!)*E30/100))&gt;0.1, (#REF!-#REF!)*E30/100, 0)</f>
        <v>#REF!</v>
      </c>
      <c r="I30" s="193"/>
      <c r="J30" s="6"/>
      <c r="K30" s="6"/>
      <c r="L30" s="6"/>
      <c r="P30" s="6"/>
      <c r="Q30" s="6"/>
      <c r="R30" s="6"/>
      <c r="S30" s="6"/>
    </row>
    <row r="31" spans="2:23" ht="21.75" customHeight="1" x14ac:dyDescent="0.3">
      <c r="B31" s="87"/>
      <c r="C31" s="88"/>
      <c r="D31" s="89"/>
      <c r="E31" s="90"/>
      <c r="F31" s="91"/>
      <c r="G31" s="285"/>
      <c r="H31" s="285"/>
      <c r="I31" s="193"/>
      <c r="J31" s="6"/>
      <c r="K31" s="6"/>
      <c r="L31" s="6"/>
      <c r="P31" s="6"/>
      <c r="Q31" s="6"/>
      <c r="R31" s="6"/>
      <c r="S31" s="6"/>
    </row>
    <row r="32" spans="2:23" ht="21.75" customHeight="1" x14ac:dyDescent="0.3">
      <c r="B32" s="372" t="s">
        <v>85</v>
      </c>
      <c r="C32" s="372"/>
      <c r="D32" s="89"/>
      <c r="E32" s="90"/>
      <c r="F32" s="91"/>
      <c r="G32" s="285"/>
      <c r="H32" s="285"/>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81"/>
      <c r="E38" s="281"/>
      <c r="F38" s="95"/>
      <c r="G38" s="93"/>
      <c r="H38" s="93"/>
      <c r="I38" s="193"/>
      <c r="J38" s="6"/>
      <c r="K38" s="6"/>
      <c r="L38" s="6"/>
      <c r="P38" s="6"/>
      <c r="Q38" s="6"/>
      <c r="R38" s="6"/>
      <c r="S38" s="6"/>
    </row>
    <row r="39" spans="2:22" ht="21.75" customHeight="1" x14ac:dyDescent="0.3">
      <c r="B39" s="361" t="s">
        <v>92</v>
      </c>
      <c r="C39" s="361"/>
      <c r="D39" s="361"/>
      <c r="E39" s="199">
        <f>K105</f>
        <v>44044</v>
      </c>
      <c r="F39" s="97" t="s">
        <v>93</v>
      </c>
      <c r="G39" s="157">
        <f>K106</f>
        <v>326</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82" t="s">
        <v>96</v>
      </c>
      <c r="H42" s="283"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7.8E-2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7.8E-2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7.8E-2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7.8E-2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7.8E-2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7.8E-2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7.8E-2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7.8E-2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7.8E-2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7.8E-2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7.8E-2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-9.8000000000000007</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-9.8000000000000007</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-9.8000000000000007</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($-5.25) =</v>
      </c>
      <c r="D74" s="123">
        <f>(45+G20)</f>
        <v>39.75</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0.078 =</v>
      </c>
      <c r="D76" s="167">
        <f>(45*H43)</f>
        <v>3.51</v>
      </c>
      <c r="E76" s="36"/>
      <c r="F76" s="36"/>
      <c r="G76" s="36"/>
      <c r="H76" s="36"/>
      <c r="I76" s="197"/>
    </row>
    <row r="77" spans="2:23" s="119" customFormat="1" ht="33" customHeight="1" x14ac:dyDescent="0.35">
      <c r="C77" s="349" t="str">
        <f>CONCATENATE("$",D76," x 96.25% (Difference of 100% Material Minus Total % Asphalt + Fuel Allowance) =")</f>
        <v>$3.51 x 96.25% (Difference of 100% Material Minus Total % Asphalt + Fuel Allowance) =</v>
      </c>
      <c r="D77" s="349"/>
      <c r="E77" s="349"/>
      <c r="F77" s="349"/>
      <c r="G77" s="349"/>
      <c r="H77" s="123">
        <f>D76*96.25/100</f>
        <v>3.3780000000000001</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80" t="str">
        <f>CONCATENATE("$",D74," + $",H77, "  =")</f>
        <v>$39.75 + $3.378  =</v>
      </c>
      <c r="D79" s="125">
        <f>D74+H77</f>
        <v>43.128</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($-9.8) =</v>
      </c>
      <c r="D90" s="123">
        <f>(45+G59)</f>
        <v>35.200000000000003</v>
      </c>
      <c r="E90" s="36"/>
      <c r="F90" s="36"/>
      <c r="G90" s="36"/>
      <c r="H90" s="36"/>
      <c r="I90" s="197"/>
    </row>
    <row r="91" spans="2:22" s="119" customFormat="1" ht="40.5" customHeight="1" x14ac:dyDescent="0.4">
      <c r="B91" s="325" t="s">
        <v>121</v>
      </c>
      <c r="C91" s="325"/>
      <c r="D91" s="126">
        <f>D90</f>
        <v>35.200000000000003</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56</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453</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44044</v>
      </c>
      <c r="M105" s="26" t="s">
        <v>46</v>
      </c>
      <c r="N105" s="33">
        <v>578</v>
      </c>
      <c r="P105" s="312"/>
      <c r="Q105" s="315"/>
      <c r="R105" s="34">
        <v>43891</v>
      </c>
      <c r="S105" s="319"/>
      <c r="U105" s="47"/>
    </row>
    <row r="106" spans="10:21" ht="18" customHeight="1" thickBot="1" x14ac:dyDescent="0.3">
      <c r="J106" s="51" t="s">
        <v>45</v>
      </c>
      <c r="K106" s="52">
        <v>326</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44105</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v>326</v>
      </c>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v>464</v>
      </c>
      <c r="P118" s="6" t="s">
        <v>42</v>
      </c>
      <c r="Q118" s="80">
        <v>302.39999999999998</v>
      </c>
      <c r="R118" s="6" t="s">
        <v>42</v>
      </c>
      <c r="S118" s="6"/>
    </row>
    <row r="119" spans="10:19" ht="15.5" x14ac:dyDescent="0.25">
      <c r="J119" s="6"/>
      <c r="K119" s="6"/>
      <c r="M119" s="26" t="s">
        <v>46</v>
      </c>
      <c r="N119" s="33">
        <v>474</v>
      </c>
    </row>
    <row r="120" spans="10:19" ht="15.5" x14ac:dyDescent="0.25">
      <c r="M120" s="26" t="s">
        <v>49</v>
      </c>
      <c r="N120" s="33">
        <v>474</v>
      </c>
    </row>
    <row r="121" spans="10:19" ht="15.5" x14ac:dyDescent="0.25">
      <c r="M121" s="26" t="s">
        <v>52</v>
      </c>
      <c r="N121" s="33">
        <v>471</v>
      </c>
    </row>
    <row r="122" spans="10:19" ht="15.5" x14ac:dyDescent="0.25">
      <c r="M122" s="26" t="s">
        <v>55</v>
      </c>
      <c r="N122" s="33">
        <v>461</v>
      </c>
    </row>
    <row r="123" spans="10:19" ht="16" thickBot="1" x14ac:dyDescent="0.3">
      <c r="M123" s="61" t="s">
        <v>56</v>
      </c>
      <c r="N123" s="219">
        <v>453</v>
      </c>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password="C15A" sheet="1" formatColumns="0" formatRows="0"/>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P112:P114"/>
    <mergeCell ref="Q112:Q114"/>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06:Q108"/>
    <mergeCell ref="P109:P111"/>
    <mergeCell ref="Q109:Q111"/>
  </mergeCells>
  <dataValidations count="8">
    <dataValidation type="list" allowBlank="1" showInputMessage="1" showErrorMessage="1" sqref="K97" xr:uid="{0CD35CD9-CF34-46B2-B095-23EBC24DD919}">
      <formula1>"2019, 2020, 2021"</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E362FCE3-9964-4AD5-958A-4576F265CFA0}">
      <formula1>$Q$97:$Q$118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53E3154B-12E4-4FA8-975A-C4F1C3120193}">
      <formula1>$M$98:$M$109</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6D5DA05A-CC48-4A34-AF6F-FD8401A085CF}">
      <formula1>$P$97:$P$118</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87DA38B0-438B-42A6-B2A2-D5455AAF30F7}">
      <formula1>$R$97:$R$118</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A0AC0B78-67BC-4F83-B018-8EFD129C8D74}">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A0A802A2-BC09-46A4-980D-7D50D6DC457A}">
      <formula1>$N$96:$N$96</formula1>
    </dataValidation>
    <dataValidation type="list" allowBlank="1" showInputMessage="1" showErrorMessage="1" sqref="K102" xr:uid="{AC197A77-AD59-4D06-BDD8-76DD52ED4C4F}">
      <formula1>$N$96:$N$130</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6A055-0FA6-4C0E-AAC3-6A394949AEA9}">
  <dimension ref="B1:W130"/>
  <sheetViews>
    <sheetView showGridLines="0" showRowColHeaders="0" zoomScale="80" zoomScaleNormal="80" workbookViewId="0">
      <selection activeCell="C4" sqref="C4:E4"/>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November</v>
      </c>
      <c r="G1" s="2">
        <f>K97</f>
        <v>2020</v>
      </c>
      <c r="H1" s="3"/>
      <c r="I1" s="182"/>
      <c r="J1" s="129" t="s">
        <v>136</v>
      </c>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74"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November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November 2020 Average is</v>
      </c>
      <c r="E10" s="384"/>
      <c r="F10" s="384"/>
      <c r="G10" s="43">
        <f>K102</f>
        <v>461</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-4.95</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-10.362</v>
      </c>
      <c r="H21" s="375" t="e">
        <f>IF((ABS((#REF!-J102)*E21/100))&gt;0.1, (#REF!-J102)*E21/100, 0)</f>
        <v>#REF!</v>
      </c>
      <c r="I21" s="193"/>
    </row>
    <row r="22" spans="2:23" ht="21.75" customHeight="1" x14ac:dyDescent="0.3">
      <c r="B22" s="75" t="s">
        <v>67</v>
      </c>
      <c r="C22" s="76" t="s">
        <v>131</v>
      </c>
      <c r="D22" s="77">
        <v>6.85</v>
      </c>
      <c r="E22" s="77">
        <v>1</v>
      </c>
      <c r="F22" s="78">
        <f t="shared" si="0"/>
        <v>7.85</v>
      </c>
      <c r="G22" s="374">
        <f t="shared" si="1"/>
        <v>-10.362</v>
      </c>
      <c r="H22" s="375" t="e">
        <f>IF((ABS((#REF!-#REF!)*E22/100))&gt;0.1, (#REF!-#REF!)*E22/100, 0)</f>
        <v>#REF!</v>
      </c>
      <c r="I22" s="193"/>
    </row>
    <row r="23" spans="2:23" ht="21.75" customHeight="1" x14ac:dyDescent="0.3">
      <c r="B23" s="75" t="s">
        <v>69</v>
      </c>
      <c r="C23" s="76" t="s">
        <v>132</v>
      </c>
      <c r="D23" s="77">
        <v>6.85</v>
      </c>
      <c r="E23" s="77">
        <v>1</v>
      </c>
      <c r="F23" s="78">
        <f t="shared" si="0"/>
        <v>7.85</v>
      </c>
      <c r="G23" s="374">
        <f t="shared" si="1"/>
        <v>-10.362</v>
      </c>
      <c r="H23" s="375" t="e">
        <f>IF((ABS((#REF!-#REF!)*E23/100))&gt;0.1, (#REF!-#REF!)*E23/100, 0)</f>
        <v>#REF!</v>
      </c>
      <c r="I23" s="193"/>
    </row>
    <row r="24" spans="2:23" ht="21.75" customHeight="1" x14ac:dyDescent="0.3">
      <c r="B24" s="75" t="s">
        <v>71</v>
      </c>
      <c r="C24" s="76" t="s">
        <v>133</v>
      </c>
      <c r="D24" s="77">
        <v>6.85</v>
      </c>
      <c r="E24" s="77">
        <v>1</v>
      </c>
      <c r="F24" s="78">
        <f t="shared" si="0"/>
        <v>7.85</v>
      </c>
      <c r="G24" s="374">
        <f t="shared" si="1"/>
        <v>-10.362</v>
      </c>
      <c r="H24" s="375" t="e">
        <f>IF((ABS((#REF!-#REF!)*E24/100))&gt;0.1, (#REF!-#REF!)*E24/100, 0)</f>
        <v>#REF!</v>
      </c>
      <c r="I24" s="193"/>
    </row>
    <row r="25" spans="2:23" ht="21.75" customHeight="1" x14ac:dyDescent="0.3">
      <c r="B25" s="75" t="s">
        <v>73</v>
      </c>
      <c r="C25" s="76" t="s">
        <v>134</v>
      </c>
      <c r="D25" s="77">
        <v>8.25</v>
      </c>
      <c r="E25" s="77">
        <v>1</v>
      </c>
      <c r="F25" s="79">
        <f t="shared" si="0"/>
        <v>9.25</v>
      </c>
      <c r="G25" s="374">
        <f t="shared" si="1"/>
        <v>-12.21</v>
      </c>
      <c r="H25" s="375" t="e">
        <f>IF((ABS((#REF!-#REF!)*E25/100))&gt;0.1, (#REF!-#REF!)*E25/100, 0)</f>
        <v>#REF!</v>
      </c>
      <c r="I25" s="193"/>
    </row>
    <row r="26" spans="2:23" ht="21.75" customHeight="1" x14ac:dyDescent="0.3">
      <c r="B26" s="75" t="s">
        <v>75</v>
      </c>
      <c r="C26" s="76" t="s">
        <v>76</v>
      </c>
      <c r="D26" s="77">
        <v>6.2</v>
      </c>
      <c r="E26" s="77">
        <v>1</v>
      </c>
      <c r="F26" s="79">
        <f t="shared" si="0"/>
        <v>7.2</v>
      </c>
      <c r="G26" s="374">
        <f t="shared" si="1"/>
        <v>-9.5039999999999996</v>
      </c>
      <c r="H26" s="375" t="e">
        <f>IF((ABS((#REF!-#REF!)*E26/100))&gt;0.1, (#REF!-#REF!)*E26/100, 0)</f>
        <v>#REF!</v>
      </c>
      <c r="I26" s="193"/>
    </row>
    <row r="27" spans="2:23" ht="21.75" customHeight="1" x14ac:dyDescent="0.3">
      <c r="B27" s="75" t="s">
        <v>77</v>
      </c>
      <c r="C27" s="76" t="s">
        <v>78</v>
      </c>
      <c r="D27" s="77">
        <v>5.5</v>
      </c>
      <c r="E27" s="77">
        <v>1</v>
      </c>
      <c r="F27" s="78">
        <f t="shared" si="0"/>
        <v>6.5</v>
      </c>
      <c r="G27" s="374">
        <f t="shared" si="1"/>
        <v>-8.58</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-7.7880000000000003</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-7.26</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-10.164</v>
      </c>
      <c r="H30" s="371" t="e">
        <f>IF((ABS((#REF!-#REF!)*E30/100))&gt;0.1, (#REF!-#REF!)*E30/100, 0)</f>
        <v>#REF!</v>
      </c>
      <c r="I30" s="193"/>
      <c r="J30" s="6"/>
      <c r="K30" s="6"/>
      <c r="L30" s="6"/>
      <c r="P30" s="6"/>
      <c r="Q30" s="6"/>
      <c r="R30" s="6"/>
      <c r="S30" s="6"/>
    </row>
    <row r="31" spans="2:23" ht="21.75" customHeight="1" x14ac:dyDescent="0.3">
      <c r="B31" s="87"/>
      <c r="C31" s="88"/>
      <c r="D31" s="89"/>
      <c r="E31" s="90"/>
      <c r="F31" s="91"/>
      <c r="G31" s="279"/>
      <c r="H31" s="279"/>
      <c r="I31" s="193"/>
      <c r="J31" s="6"/>
      <c r="K31" s="6"/>
      <c r="L31" s="6"/>
      <c r="P31" s="6"/>
      <c r="Q31" s="6"/>
      <c r="R31" s="6"/>
      <c r="S31" s="6"/>
    </row>
    <row r="32" spans="2:23" ht="21.75" customHeight="1" x14ac:dyDescent="0.3">
      <c r="B32" s="372" t="s">
        <v>85</v>
      </c>
      <c r="C32" s="372"/>
      <c r="D32" s="89"/>
      <c r="E32" s="90"/>
      <c r="F32" s="91"/>
      <c r="G32" s="279"/>
      <c r="H32" s="279"/>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77"/>
      <c r="E38" s="277"/>
      <c r="F38" s="95"/>
      <c r="G38" s="93"/>
      <c r="H38" s="93"/>
      <c r="I38" s="193"/>
      <c r="J38" s="6"/>
      <c r="K38" s="6"/>
      <c r="L38" s="6"/>
      <c r="P38" s="6"/>
      <c r="Q38" s="6"/>
      <c r="R38" s="6"/>
      <c r="S38" s="6"/>
    </row>
    <row r="39" spans="2:22" ht="21.75" customHeight="1" x14ac:dyDescent="0.3">
      <c r="B39" s="361" t="s">
        <v>92</v>
      </c>
      <c r="C39" s="361"/>
      <c r="D39" s="361"/>
      <c r="E39" s="199">
        <f>K105</f>
        <v>44044</v>
      </c>
      <c r="F39" s="97" t="s">
        <v>93</v>
      </c>
      <c r="G39" s="157">
        <f>K106</f>
        <v>326</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75" t="s">
        <v>96</v>
      </c>
      <c r="H42" s="276"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7.8E-2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7.8E-2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7.8E-2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7.8E-2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7.8E-2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7.8E-2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7.8E-2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7.8E-2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7.8E-2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7.8E-2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7.8E-2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-9.24</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-9.24</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-9.24</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($-4.95) =</v>
      </c>
      <c r="D74" s="123">
        <f>(45+G20)</f>
        <v>40.049999999999997</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0.078 =</v>
      </c>
      <c r="D76" s="167">
        <f>(45*H43)</f>
        <v>3.51</v>
      </c>
      <c r="E76" s="36"/>
      <c r="F76" s="36"/>
      <c r="G76" s="36"/>
      <c r="H76" s="36"/>
      <c r="I76" s="197"/>
    </row>
    <row r="77" spans="2:23" s="119" customFormat="1" ht="33" customHeight="1" x14ac:dyDescent="0.35">
      <c r="C77" s="349" t="str">
        <f>CONCATENATE("$",D76," x 96.25% (Difference of 100% Material Minus Total % Asphalt + Fuel Allowance) =")</f>
        <v>$3.51 x 96.25% (Difference of 100% Material Minus Total % Asphalt + Fuel Allowance) =</v>
      </c>
      <c r="D77" s="349"/>
      <c r="E77" s="349"/>
      <c r="F77" s="349"/>
      <c r="G77" s="349"/>
      <c r="H77" s="123">
        <f>D76*96.25/100</f>
        <v>3.3780000000000001</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78" t="str">
        <f>CONCATENATE("$",D74," + $",H77, "  =")</f>
        <v>$40.05 + $3.378  =</v>
      </c>
      <c r="D79" s="125">
        <f>D74+H77</f>
        <v>43.427999999999997</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($-9.24) =</v>
      </c>
      <c r="D90" s="123">
        <f>(45+G59)</f>
        <v>35.76</v>
      </c>
      <c r="E90" s="36"/>
      <c r="F90" s="36"/>
      <c r="G90" s="36"/>
      <c r="H90" s="36"/>
      <c r="I90" s="197"/>
    </row>
    <row r="91" spans="2:22" s="119" customFormat="1" ht="40.5" customHeight="1" x14ac:dyDescent="0.4">
      <c r="B91" s="325" t="s">
        <v>121</v>
      </c>
      <c r="C91" s="325"/>
      <c r="D91" s="126">
        <f>D90</f>
        <v>35.76</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55</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461</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44044</v>
      </c>
      <c r="M105" s="26" t="s">
        <v>46</v>
      </c>
      <c r="N105" s="33">
        <v>578</v>
      </c>
      <c r="P105" s="312"/>
      <c r="Q105" s="315"/>
      <c r="R105" s="34">
        <v>43891</v>
      </c>
      <c r="S105" s="319"/>
      <c r="U105" s="47"/>
    </row>
    <row r="106" spans="10:21" ht="18" customHeight="1" thickBot="1" x14ac:dyDescent="0.3">
      <c r="J106" s="51" t="s">
        <v>45</v>
      </c>
      <c r="K106" s="52">
        <v>326</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44105</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v>326</v>
      </c>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v>464</v>
      </c>
      <c r="P118" s="6" t="s">
        <v>42</v>
      </c>
      <c r="Q118" s="80">
        <v>302.39999999999998</v>
      </c>
      <c r="R118" s="6" t="s">
        <v>42</v>
      </c>
      <c r="S118" s="6"/>
    </row>
    <row r="119" spans="10:19" ht="15.5" x14ac:dyDescent="0.25">
      <c r="J119" s="6"/>
      <c r="K119" s="6"/>
      <c r="M119" s="26" t="s">
        <v>46</v>
      </c>
      <c r="N119" s="33">
        <v>474</v>
      </c>
    </row>
    <row r="120" spans="10:19" ht="15.5" x14ac:dyDescent="0.25">
      <c r="M120" s="26" t="s">
        <v>49</v>
      </c>
      <c r="N120" s="33">
        <v>474</v>
      </c>
    </row>
    <row r="121" spans="10:19" ht="15.5" x14ac:dyDescent="0.25">
      <c r="M121" s="26" t="s">
        <v>52</v>
      </c>
      <c r="N121" s="33">
        <v>471</v>
      </c>
    </row>
    <row r="122" spans="10:19" ht="15.5" x14ac:dyDescent="0.25">
      <c r="M122" s="26" t="s">
        <v>55</v>
      </c>
      <c r="N122" s="33">
        <v>461</v>
      </c>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password="C15A" sheet="1" formatColumns="0" formatRows="0"/>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B87:H87"/>
    <mergeCell ref="C77:G77"/>
    <mergeCell ref="B78:F78"/>
    <mergeCell ref="B81:H81"/>
    <mergeCell ref="B82:H82"/>
    <mergeCell ref="B83:H83"/>
    <mergeCell ref="B84:H84"/>
    <mergeCell ref="B85:B86"/>
    <mergeCell ref="C85:C86"/>
    <mergeCell ref="D85:D86"/>
    <mergeCell ref="E85:F86"/>
    <mergeCell ref="G85:H86"/>
    <mergeCell ref="J96:K96"/>
    <mergeCell ref="P97:P99"/>
    <mergeCell ref="Q97:Q99"/>
    <mergeCell ref="S97:S117"/>
    <mergeCell ref="J100:K100"/>
    <mergeCell ref="P100:P102"/>
    <mergeCell ref="Q100:Q102"/>
    <mergeCell ref="P103:P105"/>
    <mergeCell ref="B88:H88"/>
    <mergeCell ref="B89:C89"/>
    <mergeCell ref="B91:C91"/>
    <mergeCell ref="M93:N95"/>
    <mergeCell ref="P93:S94"/>
    <mergeCell ref="P95:S95"/>
    <mergeCell ref="Q103:Q105"/>
    <mergeCell ref="J104:K104"/>
    <mergeCell ref="P115:P117"/>
    <mergeCell ref="Q115:Q117"/>
    <mergeCell ref="P106:P108"/>
    <mergeCell ref="Q106:Q108"/>
    <mergeCell ref="P109:P111"/>
    <mergeCell ref="Q109:Q111"/>
    <mergeCell ref="P112:P114"/>
    <mergeCell ref="Q112:Q114"/>
  </mergeCells>
  <dataValidations count="8">
    <dataValidation type="list" allowBlank="1" showInputMessage="1" showErrorMessage="1" sqref="K102" xr:uid="{260F1C63-2DFC-4112-9AD1-077A6653D795}">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3A50D195-9522-40A9-A63B-2C34DE2828A3}">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61D32FF6-E982-490F-A754-1C1889672CDE}">
      <formula1>$N$98:$N$109</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5E5026AE-7F6F-4B12-8EE9-214CBBB44000}">
      <formula1>$R$97:$R$118</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DB5F0198-68AC-4C34-B27D-14D324200C39}">
      <formula1>$P$97:$P$118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DAF2E756-4CEB-42AF-ABA6-272356A8CAEF}">
      <formula1>$M$98:$M$109</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8A010BE1-017A-40FD-8A7F-DFDECADF5623}">
      <formula1>$Q$97:$Q$118</formula1>
    </dataValidation>
    <dataValidation type="list" allowBlank="1" showInputMessage="1" showErrorMessage="1" sqref="K97" xr:uid="{D321768E-9694-4D13-A248-F03666B8E2B2}">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C81F-317B-4F36-A58A-038581C21516}">
  <dimension ref="B1:W130"/>
  <sheetViews>
    <sheetView showGridLines="0" showRowColHeaders="0" zoomScale="80" zoomScaleNormal="80" workbookViewId="0">
      <selection activeCell="B1" sqref="B1:D1"/>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hidden="1"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hidden="1"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October</v>
      </c>
      <c r="G1" s="2">
        <f>K97</f>
        <v>2020</v>
      </c>
      <c r="H1" s="3"/>
      <c r="I1" s="182"/>
      <c r="J1" s="129" t="s">
        <v>136</v>
      </c>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72"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October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October 2020 Average is</v>
      </c>
      <c r="E10" s="384"/>
      <c r="F10" s="384"/>
      <c r="G10" s="43">
        <f>K102</f>
        <v>471</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-4.5750000000000002</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-9.577</v>
      </c>
      <c r="H21" s="375" t="e">
        <f>IF((ABS((#REF!-J102)*E21/100))&gt;0.1, (#REF!-J102)*E21/100, 0)</f>
        <v>#REF!</v>
      </c>
      <c r="I21" s="193"/>
    </row>
    <row r="22" spans="2:23" ht="21.75" customHeight="1" x14ac:dyDescent="0.3">
      <c r="B22" s="75" t="s">
        <v>67</v>
      </c>
      <c r="C22" s="76" t="s">
        <v>131</v>
      </c>
      <c r="D22" s="77">
        <v>6.85</v>
      </c>
      <c r="E22" s="77">
        <v>1</v>
      </c>
      <c r="F22" s="78">
        <f t="shared" si="0"/>
        <v>7.85</v>
      </c>
      <c r="G22" s="374">
        <f t="shared" si="1"/>
        <v>-9.577</v>
      </c>
      <c r="H22" s="375" t="e">
        <f>IF((ABS((#REF!-#REF!)*E22/100))&gt;0.1, (#REF!-#REF!)*E22/100, 0)</f>
        <v>#REF!</v>
      </c>
      <c r="I22" s="193"/>
    </row>
    <row r="23" spans="2:23" ht="21.75" customHeight="1" x14ac:dyDescent="0.3">
      <c r="B23" s="75" t="s">
        <v>69</v>
      </c>
      <c r="C23" s="76" t="s">
        <v>132</v>
      </c>
      <c r="D23" s="77">
        <v>6.85</v>
      </c>
      <c r="E23" s="77">
        <v>1</v>
      </c>
      <c r="F23" s="78">
        <f t="shared" si="0"/>
        <v>7.85</v>
      </c>
      <c r="G23" s="374">
        <f t="shared" si="1"/>
        <v>-9.577</v>
      </c>
      <c r="H23" s="375" t="e">
        <f>IF((ABS((#REF!-#REF!)*E23/100))&gt;0.1, (#REF!-#REF!)*E23/100, 0)</f>
        <v>#REF!</v>
      </c>
      <c r="I23" s="193"/>
    </row>
    <row r="24" spans="2:23" ht="21.75" customHeight="1" x14ac:dyDescent="0.3">
      <c r="B24" s="75" t="s">
        <v>71</v>
      </c>
      <c r="C24" s="76" t="s">
        <v>133</v>
      </c>
      <c r="D24" s="77">
        <v>6.85</v>
      </c>
      <c r="E24" s="77">
        <v>1</v>
      </c>
      <c r="F24" s="78">
        <f t="shared" si="0"/>
        <v>7.85</v>
      </c>
      <c r="G24" s="374">
        <f t="shared" si="1"/>
        <v>-9.577</v>
      </c>
      <c r="H24" s="375" t="e">
        <f>IF((ABS((#REF!-#REF!)*E24/100))&gt;0.1, (#REF!-#REF!)*E24/100, 0)</f>
        <v>#REF!</v>
      </c>
      <c r="I24" s="193"/>
    </row>
    <row r="25" spans="2:23" ht="21.75" customHeight="1" x14ac:dyDescent="0.3">
      <c r="B25" s="75" t="s">
        <v>73</v>
      </c>
      <c r="C25" s="76" t="s">
        <v>134</v>
      </c>
      <c r="D25" s="77">
        <v>8.25</v>
      </c>
      <c r="E25" s="77">
        <v>1</v>
      </c>
      <c r="F25" s="79">
        <f t="shared" si="0"/>
        <v>9.25</v>
      </c>
      <c r="G25" s="374">
        <f t="shared" si="1"/>
        <v>-11.285</v>
      </c>
      <c r="H25" s="375" t="e">
        <f>IF((ABS((#REF!-#REF!)*E25/100))&gt;0.1, (#REF!-#REF!)*E25/100, 0)</f>
        <v>#REF!</v>
      </c>
      <c r="I25" s="193"/>
    </row>
    <row r="26" spans="2:23" ht="21.75" customHeight="1" x14ac:dyDescent="0.3">
      <c r="B26" s="75" t="s">
        <v>75</v>
      </c>
      <c r="C26" s="76" t="s">
        <v>76</v>
      </c>
      <c r="D26" s="77">
        <v>6.2</v>
      </c>
      <c r="E26" s="77">
        <v>1</v>
      </c>
      <c r="F26" s="79">
        <f t="shared" si="0"/>
        <v>7.2</v>
      </c>
      <c r="G26" s="374">
        <f t="shared" si="1"/>
        <v>-8.7840000000000007</v>
      </c>
      <c r="H26" s="375" t="e">
        <f>IF((ABS((#REF!-#REF!)*E26/100))&gt;0.1, (#REF!-#REF!)*E26/100, 0)</f>
        <v>#REF!</v>
      </c>
      <c r="I26" s="193"/>
    </row>
    <row r="27" spans="2:23" ht="21.75" customHeight="1" x14ac:dyDescent="0.3">
      <c r="B27" s="75" t="s">
        <v>77</v>
      </c>
      <c r="C27" s="76" t="s">
        <v>78</v>
      </c>
      <c r="D27" s="77">
        <v>5.5</v>
      </c>
      <c r="E27" s="77">
        <v>1</v>
      </c>
      <c r="F27" s="78">
        <f t="shared" si="0"/>
        <v>6.5</v>
      </c>
      <c r="G27" s="374">
        <f t="shared" si="1"/>
        <v>-7.93</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-7.1980000000000004</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-6.71</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-9.3940000000000001</v>
      </c>
      <c r="H30" s="371" t="e">
        <f>IF((ABS((#REF!-#REF!)*E30/100))&gt;0.1, (#REF!-#REF!)*E30/100, 0)</f>
        <v>#REF!</v>
      </c>
      <c r="I30" s="193"/>
      <c r="J30" s="6"/>
      <c r="K30" s="6"/>
      <c r="L30" s="6"/>
      <c r="P30" s="6"/>
      <c r="Q30" s="6"/>
      <c r="R30" s="6"/>
      <c r="S30" s="6"/>
    </row>
    <row r="31" spans="2:23" ht="21.75" customHeight="1" x14ac:dyDescent="0.3">
      <c r="B31" s="87"/>
      <c r="C31" s="88"/>
      <c r="D31" s="89"/>
      <c r="E31" s="90"/>
      <c r="F31" s="91"/>
      <c r="G31" s="273"/>
      <c r="H31" s="273"/>
      <c r="I31" s="193"/>
      <c r="J31" s="6"/>
      <c r="K31" s="6"/>
      <c r="L31" s="6"/>
      <c r="P31" s="6"/>
      <c r="Q31" s="6"/>
      <c r="R31" s="6"/>
      <c r="S31" s="6"/>
    </row>
    <row r="32" spans="2:23" ht="21.75" customHeight="1" x14ac:dyDescent="0.3">
      <c r="B32" s="372" t="s">
        <v>85</v>
      </c>
      <c r="C32" s="372"/>
      <c r="D32" s="89"/>
      <c r="E32" s="90"/>
      <c r="F32" s="91"/>
      <c r="G32" s="273"/>
      <c r="H32" s="273"/>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69"/>
      <c r="E38" s="269"/>
      <c r="F38" s="95"/>
      <c r="G38" s="93"/>
      <c r="H38" s="93"/>
      <c r="I38" s="193"/>
      <c r="J38" s="6"/>
      <c r="K38" s="6"/>
      <c r="L38" s="6"/>
      <c r="P38" s="6"/>
      <c r="Q38" s="6"/>
      <c r="R38" s="6"/>
      <c r="S38" s="6"/>
    </row>
    <row r="39" spans="2:22" ht="21.75" customHeight="1" x14ac:dyDescent="0.3">
      <c r="B39" s="361" t="s">
        <v>92</v>
      </c>
      <c r="C39" s="361"/>
      <c r="D39" s="361"/>
      <c r="E39" s="199">
        <f>K105</f>
        <v>44044</v>
      </c>
      <c r="F39" s="97" t="s">
        <v>93</v>
      </c>
      <c r="G39" s="157">
        <f>K106</f>
        <v>326</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70" t="s">
        <v>96</v>
      </c>
      <c r="H42" s="271"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7.8E-2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7.8E-2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7.8E-2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7.8E-2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7.8E-2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7.8E-2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7.8E-2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7.8E-2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7.8E-2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7.8E-2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7.8E-2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-8.5399999999999991</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-8.5399999999999991</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-8.5399999999999991</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($-4.575) =</v>
      </c>
      <c r="D74" s="123">
        <f>(45+G20)</f>
        <v>40.424999999999997</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0.078 =</v>
      </c>
      <c r="D76" s="167">
        <f>(45*H43)</f>
        <v>3.51</v>
      </c>
      <c r="E76" s="36"/>
      <c r="F76" s="36"/>
      <c r="G76" s="36"/>
      <c r="H76" s="36"/>
      <c r="I76" s="197"/>
    </row>
    <row r="77" spans="2:23" s="119" customFormat="1" ht="33" customHeight="1" x14ac:dyDescent="0.35">
      <c r="C77" s="349" t="str">
        <f>CONCATENATE("$",D76," x 96.25% (Difference of 100% Material Minus Total % Asphalt + Fuel Allowance) =")</f>
        <v>$3.51 x 96.25% (Difference of 100% Material Minus Total % Asphalt + Fuel Allowance) =</v>
      </c>
      <c r="D77" s="349"/>
      <c r="E77" s="349"/>
      <c r="F77" s="349"/>
      <c r="G77" s="349"/>
      <c r="H77" s="123">
        <f>D76*96.25/100</f>
        <v>3.3780000000000001</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68" t="str">
        <f>CONCATENATE("$",D74," + $",H77, "  =")</f>
        <v>$40.425 + $3.378  =</v>
      </c>
      <c r="D79" s="125">
        <f>D74+H77</f>
        <v>43.802999999999997</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($-8.54) =</v>
      </c>
      <c r="D90" s="123">
        <f>(45+G59)</f>
        <v>36.46</v>
      </c>
      <c r="E90" s="36"/>
      <c r="F90" s="36"/>
      <c r="G90" s="36"/>
      <c r="H90" s="36"/>
      <c r="I90" s="197"/>
    </row>
    <row r="91" spans="2:22" s="119" customFormat="1" ht="40.5" customHeight="1" x14ac:dyDescent="0.4">
      <c r="B91" s="325" t="s">
        <v>121</v>
      </c>
      <c r="C91" s="325"/>
      <c r="D91" s="126">
        <f>D90</f>
        <v>36.46</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52</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471</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44044</v>
      </c>
      <c r="M105" s="26" t="s">
        <v>46</v>
      </c>
      <c r="N105" s="33">
        <v>578</v>
      </c>
      <c r="P105" s="312"/>
      <c r="Q105" s="315"/>
      <c r="R105" s="34">
        <v>43891</v>
      </c>
      <c r="S105" s="319"/>
      <c r="U105" s="47"/>
    </row>
    <row r="106" spans="10:21" ht="18" customHeight="1" thickBot="1" x14ac:dyDescent="0.3">
      <c r="J106" s="51" t="s">
        <v>45</v>
      </c>
      <c r="K106" s="52">
        <v>326</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44105</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v>326</v>
      </c>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v>464</v>
      </c>
      <c r="P118" s="6" t="s">
        <v>42</v>
      </c>
      <c r="Q118" s="80">
        <v>302.39999999999998</v>
      </c>
      <c r="R118" s="6" t="s">
        <v>42</v>
      </c>
      <c r="S118" s="6"/>
    </row>
    <row r="119" spans="10:19" ht="15.5" x14ac:dyDescent="0.25">
      <c r="J119" s="6"/>
      <c r="K119" s="6"/>
      <c r="M119" s="26" t="s">
        <v>46</v>
      </c>
      <c r="N119" s="33">
        <v>474</v>
      </c>
    </row>
    <row r="120" spans="10:19" ht="15.5" x14ac:dyDescent="0.25">
      <c r="M120" s="26" t="s">
        <v>49</v>
      </c>
      <c r="N120" s="33">
        <v>474</v>
      </c>
    </row>
    <row r="121" spans="10:19" ht="15.5" x14ac:dyDescent="0.25">
      <c r="M121" s="26" t="s">
        <v>52</v>
      </c>
      <c r="N121" s="33">
        <v>471</v>
      </c>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password="C15A" sheet="1" formatColumns="0" formatRows="0"/>
  <mergeCells count="97">
    <mergeCell ref="P112:P114"/>
    <mergeCell ref="Q112:Q114"/>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06:Q108"/>
    <mergeCell ref="P109:P111"/>
    <mergeCell ref="Q109:Q111"/>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97" xr:uid="{9CCDED7F-36F0-4996-BAFD-30C40A44FF00}">
      <formula1>"2019, 2020, 2021"</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82FD044F-A9A6-4EBC-A4A1-E199260C72BC}">
      <formula1>$Q$97:$Q$118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BE1E2785-8A8A-4134-988B-30936815D878}">
      <formula1>$M$98:$M$109</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10C5E46B-4E0A-41BC-8A7B-50592327FBA1}">
      <formula1>$P$97:$P$118</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463FA435-D913-4C91-8C75-49DEFA09A56E}">
      <formula1>$R$97:$R$118</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0623E488-7787-4E29-A379-C3AF7E4CB341}">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48D1E6A6-8A88-4C68-A9DA-E8823F7BC029}">
      <formula1>$N$96:$N$96</formula1>
    </dataValidation>
    <dataValidation type="list" allowBlank="1" showInputMessage="1" showErrorMessage="1" sqref="K102" xr:uid="{7DAA6ACD-F3CF-485C-A9AE-5E93EF39D54C}">
      <formula1>$N$96:$N$130</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83BF-B27B-44E7-9982-8A3B292529A7}">
  <dimension ref="B1:W130"/>
  <sheetViews>
    <sheetView showGridLines="0" showRowColHeaders="0" zoomScale="80" zoomScaleNormal="80" workbookViewId="0">
      <selection activeCell="J1" sqref="J1:U1048576"/>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September</v>
      </c>
      <c r="G1" s="2">
        <f>K97</f>
        <v>2020</v>
      </c>
      <c r="H1" s="3"/>
      <c r="I1" s="182"/>
      <c r="J1" s="129" t="s">
        <v>136</v>
      </c>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62"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September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September 2020 Average is</v>
      </c>
      <c r="E10" s="384"/>
      <c r="F10" s="384"/>
      <c r="G10" s="43">
        <f>K102</f>
        <v>474</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-4.4630000000000001</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-9.3420000000000005</v>
      </c>
      <c r="H21" s="375" t="e">
        <f>IF((ABS((#REF!-J102)*E21/100))&gt;0.1, (#REF!-J102)*E21/100, 0)</f>
        <v>#REF!</v>
      </c>
      <c r="I21" s="193"/>
    </row>
    <row r="22" spans="2:23" ht="21.75" customHeight="1" x14ac:dyDescent="0.3">
      <c r="B22" s="75" t="s">
        <v>67</v>
      </c>
      <c r="C22" s="76" t="s">
        <v>131</v>
      </c>
      <c r="D22" s="77">
        <v>6.85</v>
      </c>
      <c r="E22" s="77">
        <v>1</v>
      </c>
      <c r="F22" s="78">
        <f t="shared" si="0"/>
        <v>7.85</v>
      </c>
      <c r="G22" s="374">
        <f t="shared" si="1"/>
        <v>-9.3420000000000005</v>
      </c>
      <c r="H22" s="375" t="e">
        <f>IF((ABS((#REF!-#REF!)*E22/100))&gt;0.1, (#REF!-#REF!)*E22/100, 0)</f>
        <v>#REF!</v>
      </c>
      <c r="I22" s="193"/>
    </row>
    <row r="23" spans="2:23" ht="21.75" customHeight="1" x14ac:dyDescent="0.3">
      <c r="B23" s="75" t="s">
        <v>69</v>
      </c>
      <c r="C23" s="76" t="s">
        <v>132</v>
      </c>
      <c r="D23" s="77">
        <v>6.85</v>
      </c>
      <c r="E23" s="77">
        <v>1</v>
      </c>
      <c r="F23" s="78">
        <f t="shared" si="0"/>
        <v>7.85</v>
      </c>
      <c r="G23" s="374">
        <f t="shared" si="1"/>
        <v>-9.3420000000000005</v>
      </c>
      <c r="H23" s="375" t="e">
        <f>IF((ABS((#REF!-#REF!)*E23/100))&gt;0.1, (#REF!-#REF!)*E23/100, 0)</f>
        <v>#REF!</v>
      </c>
      <c r="I23" s="193"/>
    </row>
    <row r="24" spans="2:23" ht="21.75" customHeight="1" x14ac:dyDescent="0.3">
      <c r="B24" s="75" t="s">
        <v>71</v>
      </c>
      <c r="C24" s="76" t="s">
        <v>133</v>
      </c>
      <c r="D24" s="77">
        <v>6.85</v>
      </c>
      <c r="E24" s="77">
        <v>1</v>
      </c>
      <c r="F24" s="78">
        <f t="shared" si="0"/>
        <v>7.85</v>
      </c>
      <c r="G24" s="374">
        <f t="shared" si="1"/>
        <v>-9.3420000000000005</v>
      </c>
      <c r="H24" s="375" t="e">
        <f>IF((ABS((#REF!-#REF!)*E24/100))&gt;0.1, (#REF!-#REF!)*E24/100, 0)</f>
        <v>#REF!</v>
      </c>
      <c r="I24" s="193"/>
    </row>
    <row r="25" spans="2:23" ht="21.75" customHeight="1" x14ac:dyDescent="0.3">
      <c r="B25" s="75" t="s">
        <v>73</v>
      </c>
      <c r="C25" s="76" t="s">
        <v>134</v>
      </c>
      <c r="D25" s="77">
        <v>8.25</v>
      </c>
      <c r="E25" s="77">
        <v>1</v>
      </c>
      <c r="F25" s="79">
        <f t="shared" si="0"/>
        <v>9.25</v>
      </c>
      <c r="G25" s="374">
        <f t="shared" si="1"/>
        <v>-11.007999999999999</v>
      </c>
      <c r="H25" s="375" t="e">
        <f>IF((ABS((#REF!-#REF!)*E25/100))&gt;0.1, (#REF!-#REF!)*E25/100, 0)</f>
        <v>#REF!</v>
      </c>
      <c r="I25" s="193"/>
    </row>
    <row r="26" spans="2:23" ht="21.75" customHeight="1" x14ac:dyDescent="0.3">
      <c r="B26" s="75" t="s">
        <v>75</v>
      </c>
      <c r="C26" s="76" t="s">
        <v>76</v>
      </c>
      <c r="D26" s="77">
        <v>6.2</v>
      </c>
      <c r="E26" s="77">
        <v>1</v>
      </c>
      <c r="F26" s="79">
        <f t="shared" si="0"/>
        <v>7.2</v>
      </c>
      <c r="G26" s="374">
        <f t="shared" si="1"/>
        <v>-8.5679999999999996</v>
      </c>
      <c r="H26" s="375" t="e">
        <f>IF((ABS((#REF!-#REF!)*E26/100))&gt;0.1, (#REF!-#REF!)*E26/100, 0)</f>
        <v>#REF!</v>
      </c>
      <c r="I26" s="193"/>
    </row>
    <row r="27" spans="2:23" ht="21.75" customHeight="1" x14ac:dyDescent="0.3">
      <c r="B27" s="75" t="s">
        <v>77</v>
      </c>
      <c r="C27" s="76" t="s">
        <v>78</v>
      </c>
      <c r="D27" s="77">
        <v>5.5</v>
      </c>
      <c r="E27" s="77">
        <v>1</v>
      </c>
      <c r="F27" s="78">
        <f t="shared" si="0"/>
        <v>6.5</v>
      </c>
      <c r="G27" s="374">
        <f t="shared" si="1"/>
        <v>-7.7350000000000003</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-7.0209999999999999</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-6.5449999999999999</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-9.1630000000000003</v>
      </c>
      <c r="H30" s="371" t="e">
        <f>IF((ABS((#REF!-#REF!)*E30/100))&gt;0.1, (#REF!-#REF!)*E30/100, 0)</f>
        <v>#REF!</v>
      </c>
      <c r="I30" s="193"/>
      <c r="J30" s="6"/>
      <c r="K30" s="6"/>
      <c r="L30" s="6"/>
      <c r="P30" s="6"/>
      <c r="Q30" s="6"/>
      <c r="R30" s="6"/>
      <c r="S30" s="6"/>
    </row>
    <row r="31" spans="2:23" ht="21.75" customHeight="1" x14ac:dyDescent="0.3">
      <c r="B31" s="87"/>
      <c r="C31" s="88"/>
      <c r="D31" s="89"/>
      <c r="E31" s="90"/>
      <c r="F31" s="91"/>
      <c r="G31" s="267"/>
      <c r="H31" s="267"/>
      <c r="I31" s="193"/>
      <c r="J31" s="6"/>
      <c r="K31" s="6"/>
      <c r="L31" s="6"/>
      <c r="P31" s="6"/>
      <c r="Q31" s="6"/>
      <c r="R31" s="6"/>
      <c r="S31" s="6"/>
    </row>
    <row r="32" spans="2:23" ht="21.75" customHeight="1" x14ac:dyDescent="0.3">
      <c r="B32" s="372" t="s">
        <v>85</v>
      </c>
      <c r="C32" s="372"/>
      <c r="D32" s="89"/>
      <c r="E32" s="90"/>
      <c r="F32" s="91"/>
      <c r="G32" s="267"/>
      <c r="H32" s="267"/>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65"/>
      <c r="E38" s="265"/>
      <c r="F38" s="95"/>
      <c r="G38" s="93"/>
      <c r="H38" s="93"/>
      <c r="I38" s="193"/>
      <c r="J38" s="6"/>
      <c r="K38" s="6"/>
      <c r="L38" s="6"/>
      <c r="P38" s="6"/>
      <c r="Q38" s="6"/>
      <c r="R38" s="6"/>
      <c r="S38" s="6"/>
    </row>
    <row r="39" spans="2:22" ht="21.75" customHeight="1" x14ac:dyDescent="0.3">
      <c r="B39" s="361" t="s">
        <v>92</v>
      </c>
      <c r="C39" s="361"/>
      <c r="D39" s="361"/>
      <c r="E39" s="199">
        <f>K105</f>
        <v>43952</v>
      </c>
      <c r="F39" s="97" t="s">
        <v>93</v>
      </c>
      <c r="G39" s="157">
        <f>K106</f>
        <v>326.10000000000002</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63" t="s">
        <v>96</v>
      </c>
      <c r="H42" s="264"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7.8399999999999997E-2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7.8399999999999997E-2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7.8399999999999997E-2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7.8399999999999997E-2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7.8399999999999997E-2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7.8399999999999997E-2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7.8399999999999997E-2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7.8399999999999997E-2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7.8399999999999997E-2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7.8399999999999997E-2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7.8399999999999997E-2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-8.33</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-8.33</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-8.33</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($-4.463) =</v>
      </c>
      <c r="D74" s="123">
        <f>(45+G20)</f>
        <v>40.536999999999999</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0.0784 =</v>
      </c>
      <c r="D76" s="167">
        <f>(45*H43)</f>
        <v>3.528</v>
      </c>
      <c r="E76" s="36"/>
      <c r="F76" s="36"/>
      <c r="G76" s="36"/>
      <c r="H76" s="36"/>
      <c r="I76" s="197"/>
    </row>
    <row r="77" spans="2:23" s="119" customFormat="1" ht="33" customHeight="1" x14ac:dyDescent="0.35">
      <c r="C77" s="349" t="str">
        <f>CONCATENATE("$",D76," x 96.25% (Difference of 100% Material Minus Total % Asphalt + Fuel Allowance) =")</f>
        <v>$3.528 x 96.25% (Difference of 100% Material Minus Total % Asphalt + Fuel Allowance) =</v>
      </c>
      <c r="D77" s="349"/>
      <c r="E77" s="349"/>
      <c r="F77" s="349"/>
      <c r="G77" s="349"/>
      <c r="H77" s="123">
        <f>D76*96.25/100</f>
        <v>3.3959999999999999</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66" t="str">
        <f>CONCATENATE("$",D74," + $",H77, "  =")</f>
        <v>$40.537 + $3.396  =</v>
      </c>
      <c r="D79" s="125">
        <f>D74+H77</f>
        <v>43.933</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($-8.33) =</v>
      </c>
      <c r="D90" s="123">
        <f>(45+G59)</f>
        <v>36.67</v>
      </c>
      <c r="E90" s="36"/>
      <c r="F90" s="36"/>
      <c r="G90" s="36"/>
      <c r="H90" s="36"/>
      <c r="I90" s="197"/>
    </row>
    <row r="91" spans="2:22" s="119" customFormat="1" ht="40.5" customHeight="1" x14ac:dyDescent="0.4">
      <c r="B91" s="325" t="s">
        <v>121</v>
      </c>
      <c r="C91" s="325"/>
      <c r="D91" s="126">
        <f>D90</f>
        <v>36.67</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49</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474</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43952</v>
      </c>
      <c r="M105" s="26" t="s">
        <v>46</v>
      </c>
      <c r="N105" s="33">
        <v>578</v>
      </c>
      <c r="P105" s="312"/>
      <c r="Q105" s="315"/>
      <c r="R105" s="34">
        <v>43891</v>
      </c>
      <c r="S105" s="319"/>
      <c r="U105" s="47"/>
    </row>
    <row r="106" spans="10:21" ht="18" customHeight="1" thickBot="1" x14ac:dyDescent="0.3">
      <c r="J106" s="51" t="s">
        <v>45</v>
      </c>
      <c r="K106" s="52">
        <v>326.10000000000002</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44013</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v>464</v>
      </c>
      <c r="P118" s="6" t="s">
        <v>42</v>
      </c>
      <c r="Q118" s="80">
        <v>302.39999999999998</v>
      </c>
      <c r="R118" s="6" t="s">
        <v>42</v>
      </c>
      <c r="S118" s="6"/>
    </row>
    <row r="119" spans="10:19" ht="15.5" x14ac:dyDescent="0.25">
      <c r="J119" s="6"/>
      <c r="K119" s="6"/>
      <c r="M119" s="26" t="s">
        <v>46</v>
      </c>
      <c r="N119" s="33">
        <v>474</v>
      </c>
    </row>
    <row r="120" spans="10:19" ht="15.5" x14ac:dyDescent="0.25">
      <c r="M120" s="26" t="s">
        <v>49</v>
      </c>
      <c r="N120" s="33">
        <v>474</v>
      </c>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password="C15A" sheet="1" formatColumns="0" formatRows="0"/>
  <mergeCells count="97">
    <mergeCell ref="J96:K96"/>
    <mergeCell ref="P97:P99"/>
    <mergeCell ref="Q97:Q99"/>
    <mergeCell ref="S97:S117"/>
    <mergeCell ref="J100:K100"/>
    <mergeCell ref="P100:P102"/>
    <mergeCell ref="Q100:Q102"/>
    <mergeCell ref="P103:P105"/>
    <mergeCell ref="B88:H88"/>
    <mergeCell ref="B89:C89"/>
    <mergeCell ref="B91:C91"/>
    <mergeCell ref="M93:N95"/>
    <mergeCell ref="P93:S94"/>
    <mergeCell ref="P95:S95"/>
    <mergeCell ref="Q103:Q105"/>
    <mergeCell ref="J104:K104"/>
    <mergeCell ref="P115:P117"/>
    <mergeCell ref="Q115:Q117"/>
    <mergeCell ref="P106:P108"/>
    <mergeCell ref="Q106:Q108"/>
    <mergeCell ref="P109:P111"/>
    <mergeCell ref="Q109:Q111"/>
    <mergeCell ref="P112:P114"/>
    <mergeCell ref="Q112:Q114"/>
    <mergeCell ref="B87:H87"/>
    <mergeCell ref="C77:G77"/>
    <mergeCell ref="B78:F78"/>
    <mergeCell ref="B81:H81"/>
    <mergeCell ref="B82:H82"/>
    <mergeCell ref="B83:H83"/>
    <mergeCell ref="B84:H84"/>
    <mergeCell ref="B85:B86"/>
    <mergeCell ref="C85:C86"/>
    <mergeCell ref="D85:D86"/>
    <mergeCell ref="E85:F86"/>
    <mergeCell ref="G85:H86"/>
    <mergeCell ref="B75:C75"/>
    <mergeCell ref="B66:H66"/>
    <mergeCell ref="B67:B68"/>
    <mergeCell ref="C67:C68"/>
    <mergeCell ref="D67:D68"/>
    <mergeCell ref="E67:F68"/>
    <mergeCell ref="G67:H68"/>
    <mergeCell ref="B69:H69"/>
    <mergeCell ref="B70:H70"/>
    <mergeCell ref="B71:H71"/>
    <mergeCell ref="B72:H72"/>
    <mergeCell ref="B73:C73"/>
    <mergeCell ref="B65:H65"/>
    <mergeCell ref="D37:E37"/>
    <mergeCell ref="B39:D39"/>
    <mergeCell ref="B41:H41"/>
    <mergeCell ref="B56:H56"/>
    <mergeCell ref="B57:H57"/>
    <mergeCell ref="G58:H58"/>
    <mergeCell ref="G59:H59"/>
    <mergeCell ref="G60:H60"/>
    <mergeCell ref="G61:H61"/>
    <mergeCell ref="B63:H63"/>
    <mergeCell ref="B64:H64"/>
    <mergeCell ref="B36:H36"/>
    <mergeCell ref="G24:H24"/>
    <mergeCell ref="G25:H25"/>
    <mergeCell ref="G26:H26"/>
    <mergeCell ref="G27:H27"/>
    <mergeCell ref="G28:H28"/>
    <mergeCell ref="G29:H29"/>
    <mergeCell ref="G30:H30"/>
    <mergeCell ref="B32:C32"/>
    <mergeCell ref="B33:H33"/>
    <mergeCell ref="B34:H34"/>
    <mergeCell ref="B35:H35"/>
    <mergeCell ref="G23:H23"/>
    <mergeCell ref="B12:E12"/>
    <mergeCell ref="B13:H13"/>
    <mergeCell ref="B14:H14"/>
    <mergeCell ref="B15:H15"/>
    <mergeCell ref="B16:H16"/>
    <mergeCell ref="B17:H17"/>
    <mergeCell ref="B18:H18"/>
    <mergeCell ref="G19:H19"/>
    <mergeCell ref="G20:H20"/>
    <mergeCell ref="G21:H21"/>
    <mergeCell ref="G22:H22"/>
    <mergeCell ref="B11:H11"/>
    <mergeCell ref="B1:D1"/>
    <mergeCell ref="C3:E3"/>
    <mergeCell ref="G3:H3"/>
    <mergeCell ref="C4:E4"/>
    <mergeCell ref="G4:H4"/>
    <mergeCell ref="B6:E6"/>
    <mergeCell ref="F6:G6"/>
    <mergeCell ref="B7:E7"/>
    <mergeCell ref="B8:H8"/>
    <mergeCell ref="B9:H9"/>
    <mergeCell ref="B10:C10"/>
    <mergeCell ref="D10:F10"/>
  </mergeCells>
  <dataValidations count="8">
    <dataValidation type="list" allowBlank="1" showInputMessage="1" showErrorMessage="1" sqref="K102" xr:uid="{B8BCC0D2-BB85-46A3-AC6C-F122B5708C10}">
      <formula1>$N$96:$N$130</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6A87A22C-A7FE-4085-861E-731D192635C7}">
      <formula1>$N$96:$N$96</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2EB06F19-2B56-446E-82EE-610D9F96190A}">
      <formula1>$N$98:$N$109</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878CF34C-9F75-412D-986C-7E5B65D4E180}">
      <formula1>$R$97:$R$118</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EBC4E5F3-4D6A-4C37-B3D8-6081566F82D0}">
      <formula1>$P$97:$P$118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5A31F43B-F00B-46B8-87BC-1E66DA844CE2}">
      <formula1>$M$98:$M$109</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D9C71786-BC29-4471-B5AA-62BD4587E1F1}">
      <formula1>$Q$97:$Q$118</formula1>
    </dataValidation>
    <dataValidation type="list" allowBlank="1" showInputMessage="1" showErrorMessage="1" sqref="K97" xr:uid="{3680908E-13C3-4A71-B3E7-3813C34C6DA6}">
      <formula1>"2019, 2020, 2021"</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5DAEF-0514-460E-8C96-CE5D239E2094}">
  <dimension ref="B1:W130"/>
  <sheetViews>
    <sheetView showGridLines="0" showRowColHeaders="0" zoomScale="80" zoomScaleNormal="80" workbookViewId="0">
      <selection activeCell="B6" sqref="B6:E6"/>
    </sheetView>
  </sheetViews>
  <sheetFormatPr defaultRowHeight="12.5" x14ac:dyDescent="0.25"/>
  <cols>
    <col min="1" max="1" width="8.7265625" style="6"/>
    <col min="2" max="2" width="25.453125" style="6" customWidth="1"/>
    <col min="3" max="3" width="32.90625" style="6" customWidth="1"/>
    <col min="4" max="4" width="17.36328125" style="6" customWidth="1"/>
    <col min="5" max="5" width="17.08984375" style="6" customWidth="1"/>
    <col min="6" max="6" width="23.90625" style="6" customWidth="1"/>
    <col min="7" max="7" width="25.36328125" style="6" customWidth="1"/>
    <col min="8" max="8" width="19" style="6" customWidth="1"/>
    <col min="9" max="9" width="6.54296875" style="114" hidden="1" customWidth="1"/>
    <col min="10" max="10" width="33.6328125" style="5" hidden="1" customWidth="1"/>
    <col min="11" max="11" width="20.36328125" style="5" hidden="1" customWidth="1"/>
    <col min="12" max="12" width="4.08984375" style="5" hidden="1" customWidth="1"/>
    <col min="13" max="13" width="22" style="6" hidden="1" customWidth="1"/>
    <col min="14" max="14" width="22.08984375" style="6" hidden="1" customWidth="1"/>
    <col min="15" max="15" width="4.08984375" style="6" hidden="1" customWidth="1"/>
    <col min="16" max="17" width="18.90625" style="7" hidden="1" customWidth="1"/>
    <col min="18" max="18" width="20.453125" style="7" hidden="1" customWidth="1"/>
    <col min="19" max="19" width="17.36328125" style="7" hidden="1" customWidth="1"/>
    <col min="20" max="20" width="4.08984375" style="6" hidden="1" customWidth="1"/>
    <col min="21" max="21" width="4" style="6" hidden="1" customWidth="1"/>
    <col min="22" max="22" width="13.90625" style="6" hidden="1" customWidth="1"/>
    <col min="23" max="51" width="9.08984375" style="6" customWidth="1"/>
    <col min="52" max="255" width="8.7265625" style="6"/>
    <col min="256" max="256" width="25.453125" style="6" customWidth="1"/>
    <col min="257" max="257" width="32.90625" style="6" customWidth="1"/>
    <col min="258" max="258" width="17.36328125" style="6" customWidth="1"/>
    <col min="259" max="259" width="17.08984375" style="6" customWidth="1"/>
    <col min="260" max="260" width="23.90625" style="6" customWidth="1"/>
    <col min="261" max="261" width="25.36328125" style="6" customWidth="1"/>
    <col min="262" max="262" width="19" style="6" customWidth="1"/>
    <col min="263" max="263" width="6.54296875" style="6" customWidth="1"/>
    <col min="264" max="279" width="0" style="6" hidden="1" customWidth="1"/>
    <col min="280" max="511" width="8.7265625" style="6"/>
    <col min="512" max="512" width="25.453125" style="6" customWidth="1"/>
    <col min="513" max="513" width="32.90625" style="6" customWidth="1"/>
    <col min="514" max="514" width="17.36328125" style="6" customWidth="1"/>
    <col min="515" max="515" width="17.08984375" style="6" customWidth="1"/>
    <col min="516" max="516" width="23.90625" style="6" customWidth="1"/>
    <col min="517" max="517" width="25.36328125" style="6" customWidth="1"/>
    <col min="518" max="518" width="19" style="6" customWidth="1"/>
    <col min="519" max="519" width="6.54296875" style="6" customWidth="1"/>
    <col min="520" max="535" width="0" style="6" hidden="1" customWidth="1"/>
    <col min="536" max="767" width="8.7265625" style="6"/>
    <col min="768" max="768" width="25.453125" style="6" customWidth="1"/>
    <col min="769" max="769" width="32.90625" style="6" customWidth="1"/>
    <col min="770" max="770" width="17.36328125" style="6" customWidth="1"/>
    <col min="771" max="771" width="17.08984375" style="6" customWidth="1"/>
    <col min="772" max="772" width="23.90625" style="6" customWidth="1"/>
    <col min="773" max="773" width="25.36328125" style="6" customWidth="1"/>
    <col min="774" max="774" width="19" style="6" customWidth="1"/>
    <col min="775" max="775" width="6.54296875" style="6" customWidth="1"/>
    <col min="776" max="791" width="0" style="6" hidden="1" customWidth="1"/>
    <col min="792" max="1023" width="8.7265625" style="6"/>
    <col min="1024" max="1024" width="25.453125" style="6" customWidth="1"/>
    <col min="1025" max="1025" width="32.90625" style="6" customWidth="1"/>
    <col min="1026" max="1026" width="17.36328125" style="6" customWidth="1"/>
    <col min="1027" max="1027" width="17.08984375" style="6" customWidth="1"/>
    <col min="1028" max="1028" width="23.90625" style="6" customWidth="1"/>
    <col min="1029" max="1029" width="25.36328125" style="6" customWidth="1"/>
    <col min="1030" max="1030" width="19" style="6" customWidth="1"/>
    <col min="1031" max="1031" width="6.54296875" style="6" customWidth="1"/>
    <col min="1032" max="1047" width="0" style="6" hidden="1" customWidth="1"/>
    <col min="1048" max="1279" width="8.7265625" style="6"/>
    <col min="1280" max="1280" width="25.453125" style="6" customWidth="1"/>
    <col min="1281" max="1281" width="32.90625" style="6" customWidth="1"/>
    <col min="1282" max="1282" width="17.36328125" style="6" customWidth="1"/>
    <col min="1283" max="1283" width="17.08984375" style="6" customWidth="1"/>
    <col min="1284" max="1284" width="23.90625" style="6" customWidth="1"/>
    <col min="1285" max="1285" width="25.36328125" style="6" customWidth="1"/>
    <col min="1286" max="1286" width="19" style="6" customWidth="1"/>
    <col min="1287" max="1287" width="6.54296875" style="6" customWidth="1"/>
    <col min="1288" max="1303" width="0" style="6" hidden="1" customWidth="1"/>
    <col min="1304" max="1535" width="8.7265625" style="6"/>
    <col min="1536" max="1536" width="25.453125" style="6" customWidth="1"/>
    <col min="1537" max="1537" width="32.90625" style="6" customWidth="1"/>
    <col min="1538" max="1538" width="17.36328125" style="6" customWidth="1"/>
    <col min="1539" max="1539" width="17.08984375" style="6" customWidth="1"/>
    <col min="1540" max="1540" width="23.90625" style="6" customWidth="1"/>
    <col min="1541" max="1541" width="25.36328125" style="6" customWidth="1"/>
    <col min="1542" max="1542" width="19" style="6" customWidth="1"/>
    <col min="1543" max="1543" width="6.54296875" style="6" customWidth="1"/>
    <col min="1544" max="1559" width="0" style="6" hidden="1" customWidth="1"/>
    <col min="1560" max="1791" width="8.7265625" style="6"/>
    <col min="1792" max="1792" width="25.453125" style="6" customWidth="1"/>
    <col min="1793" max="1793" width="32.90625" style="6" customWidth="1"/>
    <col min="1794" max="1794" width="17.36328125" style="6" customWidth="1"/>
    <col min="1795" max="1795" width="17.08984375" style="6" customWidth="1"/>
    <col min="1796" max="1796" width="23.90625" style="6" customWidth="1"/>
    <col min="1797" max="1797" width="25.36328125" style="6" customWidth="1"/>
    <col min="1798" max="1798" width="19" style="6" customWidth="1"/>
    <col min="1799" max="1799" width="6.54296875" style="6" customWidth="1"/>
    <col min="1800" max="1815" width="0" style="6" hidden="1" customWidth="1"/>
    <col min="1816" max="2047" width="8.7265625" style="6"/>
    <col min="2048" max="2048" width="25.453125" style="6" customWidth="1"/>
    <col min="2049" max="2049" width="32.90625" style="6" customWidth="1"/>
    <col min="2050" max="2050" width="17.36328125" style="6" customWidth="1"/>
    <col min="2051" max="2051" width="17.08984375" style="6" customWidth="1"/>
    <col min="2052" max="2052" width="23.90625" style="6" customWidth="1"/>
    <col min="2053" max="2053" width="25.36328125" style="6" customWidth="1"/>
    <col min="2054" max="2054" width="19" style="6" customWidth="1"/>
    <col min="2055" max="2055" width="6.54296875" style="6" customWidth="1"/>
    <col min="2056" max="2071" width="0" style="6" hidden="1" customWidth="1"/>
    <col min="2072" max="2303" width="8.7265625" style="6"/>
    <col min="2304" max="2304" width="25.453125" style="6" customWidth="1"/>
    <col min="2305" max="2305" width="32.90625" style="6" customWidth="1"/>
    <col min="2306" max="2306" width="17.36328125" style="6" customWidth="1"/>
    <col min="2307" max="2307" width="17.08984375" style="6" customWidth="1"/>
    <col min="2308" max="2308" width="23.90625" style="6" customWidth="1"/>
    <col min="2309" max="2309" width="25.36328125" style="6" customWidth="1"/>
    <col min="2310" max="2310" width="19" style="6" customWidth="1"/>
    <col min="2311" max="2311" width="6.54296875" style="6" customWidth="1"/>
    <col min="2312" max="2327" width="0" style="6" hidden="1" customWidth="1"/>
    <col min="2328" max="2559" width="8.7265625" style="6"/>
    <col min="2560" max="2560" width="25.453125" style="6" customWidth="1"/>
    <col min="2561" max="2561" width="32.90625" style="6" customWidth="1"/>
    <col min="2562" max="2562" width="17.36328125" style="6" customWidth="1"/>
    <col min="2563" max="2563" width="17.08984375" style="6" customWidth="1"/>
    <col min="2564" max="2564" width="23.90625" style="6" customWidth="1"/>
    <col min="2565" max="2565" width="25.36328125" style="6" customWidth="1"/>
    <col min="2566" max="2566" width="19" style="6" customWidth="1"/>
    <col min="2567" max="2567" width="6.54296875" style="6" customWidth="1"/>
    <col min="2568" max="2583" width="0" style="6" hidden="1" customWidth="1"/>
    <col min="2584" max="2815" width="8.7265625" style="6"/>
    <col min="2816" max="2816" width="25.453125" style="6" customWidth="1"/>
    <col min="2817" max="2817" width="32.90625" style="6" customWidth="1"/>
    <col min="2818" max="2818" width="17.36328125" style="6" customWidth="1"/>
    <col min="2819" max="2819" width="17.08984375" style="6" customWidth="1"/>
    <col min="2820" max="2820" width="23.90625" style="6" customWidth="1"/>
    <col min="2821" max="2821" width="25.36328125" style="6" customWidth="1"/>
    <col min="2822" max="2822" width="19" style="6" customWidth="1"/>
    <col min="2823" max="2823" width="6.54296875" style="6" customWidth="1"/>
    <col min="2824" max="2839" width="0" style="6" hidden="1" customWidth="1"/>
    <col min="2840" max="3071" width="8.7265625" style="6"/>
    <col min="3072" max="3072" width="25.453125" style="6" customWidth="1"/>
    <col min="3073" max="3073" width="32.90625" style="6" customWidth="1"/>
    <col min="3074" max="3074" width="17.36328125" style="6" customWidth="1"/>
    <col min="3075" max="3075" width="17.08984375" style="6" customWidth="1"/>
    <col min="3076" max="3076" width="23.90625" style="6" customWidth="1"/>
    <col min="3077" max="3077" width="25.36328125" style="6" customWidth="1"/>
    <col min="3078" max="3078" width="19" style="6" customWidth="1"/>
    <col min="3079" max="3079" width="6.54296875" style="6" customWidth="1"/>
    <col min="3080" max="3095" width="0" style="6" hidden="1" customWidth="1"/>
    <col min="3096" max="3327" width="8.7265625" style="6"/>
    <col min="3328" max="3328" width="25.453125" style="6" customWidth="1"/>
    <col min="3329" max="3329" width="32.90625" style="6" customWidth="1"/>
    <col min="3330" max="3330" width="17.36328125" style="6" customWidth="1"/>
    <col min="3331" max="3331" width="17.08984375" style="6" customWidth="1"/>
    <col min="3332" max="3332" width="23.90625" style="6" customWidth="1"/>
    <col min="3333" max="3333" width="25.36328125" style="6" customWidth="1"/>
    <col min="3334" max="3334" width="19" style="6" customWidth="1"/>
    <col min="3335" max="3335" width="6.54296875" style="6" customWidth="1"/>
    <col min="3336" max="3351" width="0" style="6" hidden="1" customWidth="1"/>
    <col min="3352" max="3583" width="8.7265625" style="6"/>
    <col min="3584" max="3584" width="25.453125" style="6" customWidth="1"/>
    <col min="3585" max="3585" width="32.90625" style="6" customWidth="1"/>
    <col min="3586" max="3586" width="17.36328125" style="6" customWidth="1"/>
    <col min="3587" max="3587" width="17.08984375" style="6" customWidth="1"/>
    <col min="3588" max="3588" width="23.90625" style="6" customWidth="1"/>
    <col min="3589" max="3589" width="25.36328125" style="6" customWidth="1"/>
    <col min="3590" max="3590" width="19" style="6" customWidth="1"/>
    <col min="3591" max="3591" width="6.54296875" style="6" customWidth="1"/>
    <col min="3592" max="3607" width="0" style="6" hidden="1" customWidth="1"/>
    <col min="3608" max="3839" width="8.7265625" style="6"/>
    <col min="3840" max="3840" width="25.453125" style="6" customWidth="1"/>
    <col min="3841" max="3841" width="32.90625" style="6" customWidth="1"/>
    <col min="3842" max="3842" width="17.36328125" style="6" customWidth="1"/>
    <col min="3843" max="3843" width="17.08984375" style="6" customWidth="1"/>
    <col min="3844" max="3844" width="23.90625" style="6" customWidth="1"/>
    <col min="3845" max="3845" width="25.36328125" style="6" customWidth="1"/>
    <col min="3846" max="3846" width="19" style="6" customWidth="1"/>
    <col min="3847" max="3847" width="6.54296875" style="6" customWidth="1"/>
    <col min="3848" max="3863" width="0" style="6" hidden="1" customWidth="1"/>
    <col min="3864" max="4095" width="8.7265625" style="6"/>
    <col min="4096" max="4096" width="25.453125" style="6" customWidth="1"/>
    <col min="4097" max="4097" width="32.90625" style="6" customWidth="1"/>
    <col min="4098" max="4098" width="17.36328125" style="6" customWidth="1"/>
    <col min="4099" max="4099" width="17.08984375" style="6" customWidth="1"/>
    <col min="4100" max="4100" width="23.90625" style="6" customWidth="1"/>
    <col min="4101" max="4101" width="25.36328125" style="6" customWidth="1"/>
    <col min="4102" max="4102" width="19" style="6" customWidth="1"/>
    <col min="4103" max="4103" width="6.54296875" style="6" customWidth="1"/>
    <col min="4104" max="4119" width="0" style="6" hidden="1" customWidth="1"/>
    <col min="4120" max="4351" width="8.7265625" style="6"/>
    <col min="4352" max="4352" width="25.453125" style="6" customWidth="1"/>
    <col min="4353" max="4353" width="32.90625" style="6" customWidth="1"/>
    <col min="4354" max="4354" width="17.36328125" style="6" customWidth="1"/>
    <col min="4355" max="4355" width="17.08984375" style="6" customWidth="1"/>
    <col min="4356" max="4356" width="23.90625" style="6" customWidth="1"/>
    <col min="4357" max="4357" width="25.36328125" style="6" customWidth="1"/>
    <col min="4358" max="4358" width="19" style="6" customWidth="1"/>
    <col min="4359" max="4359" width="6.54296875" style="6" customWidth="1"/>
    <col min="4360" max="4375" width="0" style="6" hidden="1" customWidth="1"/>
    <col min="4376" max="4607" width="8.7265625" style="6"/>
    <col min="4608" max="4608" width="25.453125" style="6" customWidth="1"/>
    <col min="4609" max="4609" width="32.90625" style="6" customWidth="1"/>
    <col min="4610" max="4610" width="17.36328125" style="6" customWidth="1"/>
    <col min="4611" max="4611" width="17.08984375" style="6" customWidth="1"/>
    <col min="4612" max="4612" width="23.90625" style="6" customWidth="1"/>
    <col min="4613" max="4613" width="25.36328125" style="6" customWidth="1"/>
    <col min="4614" max="4614" width="19" style="6" customWidth="1"/>
    <col min="4615" max="4615" width="6.54296875" style="6" customWidth="1"/>
    <col min="4616" max="4631" width="0" style="6" hidden="1" customWidth="1"/>
    <col min="4632" max="4863" width="8.7265625" style="6"/>
    <col min="4864" max="4864" width="25.453125" style="6" customWidth="1"/>
    <col min="4865" max="4865" width="32.90625" style="6" customWidth="1"/>
    <col min="4866" max="4866" width="17.36328125" style="6" customWidth="1"/>
    <col min="4867" max="4867" width="17.08984375" style="6" customWidth="1"/>
    <col min="4868" max="4868" width="23.90625" style="6" customWidth="1"/>
    <col min="4869" max="4869" width="25.36328125" style="6" customWidth="1"/>
    <col min="4870" max="4870" width="19" style="6" customWidth="1"/>
    <col min="4871" max="4871" width="6.54296875" style="6" customWidth="1"/>
    <col min="4872" max="4887" width="0" style="6" hidden="1" customWidth="1"/>
    <col min="4888" max="5119" width="8.7265625" style="6"/>
    <col min="5120" max="5120" width="25.453125" style="6" customWidth="1"/>
    <col min="5121" max="5121" width="32.90625" style="6" customWidth="1"/>
    <col min="5122" max="5122" width="17.36328125" style="6" customWidth="1"/>
    <col min="5123" max="5123" width="17.08984375" style="6" customWidth="1"/>
    <col min="5124" max="5124" width="23.90625" style="6" customWidth="1"/>
    <col min="5125" max="5125" width="25.36328125" style="6" customWidth="1"/>
    <col min="5126" max="5126" width="19" style="6" customWidth="1"/>
    <col min="5127" max="5127" width="6.54296875" style="6" customWidth="1"/>
    <col min="5128" max="5143" width="0" style="6" hidden="1" customWidth="1"/>
    <col min="5144" max="5375" width="8.7265625" style="6"/>
    <col min="5376" max="5376" width="25.453125" style="6" customWidth="1"/>
    <col min="5377" max="5377" width="32.90625" style="6" customWidth="1"/>
    <col min="5378" max="5378" width="17.36328125" style="6" customWidth="1"/>
    <col min="5379" max="5379" width="17.08984375" style="6" customWidth="1"/>
    <col min="5380" max="5380" width="23.90625" style="6" customWidth="1"/>
    <col min="5381" max="5381" width="25.36328125" style="6" customWidth="1"/>
    <col min="5382" max="5382" width="19" style="6" customWidth="1"/>
    <col min="5383" max="5383" width="6.54296875" style="6" customWidth="1"/>
    <col min="5384" max="5399" width="0" style="6" hidden="1" customWidth="1"/>
    <col min="5400" max="5631" width="8.7265625" style="6"/>
    <col min="5632" max="5632" width="25.453125" style="6" customWidth="1"/>
    <col min="5633" max="5633" width="32.90625" style="6" customWidth="1"/>
    <col min="5634" max="5634" width="17.36328125" style="6" customWidth="1"/>
    <col min="5635" max="5635" width="17.08984375" style="6" customWidth="1"/>
    <col min="5636" max="5636" width="23.90625" style="6" customWidth="1"/>
    <col min="5637" max="5637" width="25.36328125" style="6" customWidth="1"/>
    <col min="5638" max="5638" width="19" style="6" customWidth="1"/>
    <col min="5639" max="5639" width="6.54296875" style="6" customWidth="1"/>
    <col min="5640" max="5655" width="0" style="6" hidden="1" customWidth="1"/>
    <col min="5656" max="5887" width="8.7265625" style="6"/>
    <col min="5888" max="5888" width="25.453125" style="6" customWidth="1"/>
    <col min="5889" max="5889" width="32.90625" style="6" customWidth="1"/>
    <col min="5890" max="5890" width="17.36328125" style="6" customWidth="1"/>
    <col min="5891" max="5891" width="17.08984375" style="6" customWidth="1"/>
    <col min="5892" max="5892" width="23.90625" style="6" customWidth="1"/>
    <col min="5893" max="5893" width="25.36328125" style="6" customWidth="1"/>
    <col min="5894" max="5894" width="19" style="6" customWidth="1"/>
    <col min="5895" max="5895" width="6.54296875" style="6" customWidth="1"/>
    <col min="5896" max="5911" width="0" style="6" hidden="1" customWidth="1"/>
    <col min="5912" max="6143" width="8.7265625" style="6"/>
    <col min="6144" max="6144" width="25.453125" style="6" customWidth="1"/>
    <col min="6145" max="6145" width="32.90625" style="6" customWidth="1"/>
    <col min="6146" max="6146" width="17.36328125" style="6" customWidth="1"/>
    <col min="6147" max="6147" width="17.08984375" style="6" customWidth="1"/>
    <col min="6148" max="6148" width="23.90625" style="6" customWidth="1"/>
    <col min="6149" max="6149" width="25.36328125" style="6" customWidth="1"/>
    <col min="6150" max="6150" width="19" style="6" customWidth="1"/>
    <col min="6151" max="6151" width="6.54296875" style="6" customWidth="1"/>
    <col min="6152" max="6167" width="0" style="6" hidden="1" customWidth="1"/>
    <col min="6168" max="6399" width="8.7265625" style="6"/>
    <col min="6400" max="6400" width="25.453125" style="6" customWidth="1"/>
    <col min="6401" max="6401" width="32.90625" style="6" customWidth="1"/>
    <col min="6402" max="6402" width="17.36328125" style="6" customWidth="1"/>
    <col min="6403" max="6403" width="17.08984375" style="6" customWidth="1"/>
    <col min="6404" max="6404" width="23.90625" style="6" customWidth="1"/>
    <col min="6405" max="6405" width="25.36328125" style="6" customWidth="1"/>
    <col min="6406" max="6406" width="19" style="6" customWidth="1"/>
    <col min="6407" max="6407" width="6.54296875" style="6" customWidth="1"/>
    <col min="6408" max="6423" width="0" style="6" hidden="1" customWidth="1"/>
    <col min="6424" max="6655" width="8.7265625" style="6"/>
    <col min="6656" max="6656" width="25.453125" style="6" customWidth="1"/>
    <col min="6657" max="6657" width="32.90625" style="6" customWidth="1"/>
    <col min="6658" max="6658" width="17.36328125" style="6" customWidth="1"/>
    <col min="6659" max="6659" width="17.08984375" style="6" customWidth="1"/>
    <col min="6660" max="6660" width="23.90625" style="6" customWidth="1"/>
    <col min="6661" max="6661" width="25.36328125" style="6" customWidth="1"/>
    <col min="6662" max="6662" width="19" style="6" customWidth="1"/>
    <col min="6663" max="6663" width="6.54296875" style="6" customWidth="1"/>
    <col min="6664" max="6679" width="0" style="6" hidden="1" customWidth="1"/>
    <col min="6680" max="6911" width="8.7265625" style="6"/>
    <col min="6912" max="6912" width="25.453125" style="6" customWidth="1"/>
    <col min="6913" max="6913" width="32.90625" style="6" customWidth="1"/>
    <col min="6914" max="6914" width="17.36328125" style="6" customWidth="1"/>
    <col min="6915" max="6915" width="17.08984375" style="6" customWidth="1"/>
    <col min="6916" max="6916" width="23.90625" style="6" customWidth="1"/>
    <col min="6917" max="6917" width="25.36328125" style="6" customWidth="1"/>
    <col min="6918" max="6918" width="19" style="6" customWidth="1"/>
    <col min="6919" max="6919" width="6.54296875" style="6" customWidth="1"/>
    <col min="6920" max="6935" width="0" style="6" hidden="1" customWidth="1"/>
    <col min="6936" max="7167" width="8.7265625" style="6"/>
    <col min="7168" max="7168" width="25.453125" style="6" customWidth="1"/>
    <col min="7169" max="7169" width="32.90625" style="6" customWidth="1"/>
    <col min="7170" max="7170" width="17.36328125" style="6" customWidth="1"/>
    <col min="7171" max="7171" width="17.08984375" style="6" customWidth="1"/>
    <col min="7172" max="7172" width="23.90625" style="6" customWidth="1"/>
    <col min="7173" max="7173" width="25.36328125" style="6" customWidth="1"/>
    <col min="7174" max="7174" width="19" style="6" customWidth="1"/>
    <col min="7175" max="7175" width="6.54296875" style="6" customWidth="1"/>
    <col min="7176" max="7191" width="0" style="6" hidden="1" customWidth="1"/>
    <col min="7192" max="7423" width="8.7265625" style="6"/>
    <col min="7424" max="7424" width="25.453125" style="6" customWidth="1"/>
    <col min="7425" max="7425" width="32.90625" style="6" customWidth="1"/>
    <col min="7426" max="7426" width="17.36328125" style="6" customWidth="1"/>
    <col min="7427" max="7427" width="17.08984375" style="6" customWidth="1"/>
    <col min="7428" max="7428" width="23.90625" style="6" customWidth="1"/>
    <col min="7429" max="7429" width="25.36328125" style="6" customWidth="1"/>
    <col min="7430" max="7430" width="19" style="6" customWidth="1"/>
    <col min="7431" max="7431" width="6.54296875" style="6" customWidth="1"/>
    <col min="7432" max="7447" width="0" style="6" hidden="1" customWidth="1"/>
    <col min="7448" max="7679" width="8.7265625" style="6"/>
    <col min="7680" max="7680" width="25.453125" style="6" customWidth="1"/>
    <col min="7681" max="7681" width="32.90625" style="6" customWidth="1"/>
    <col min="7682" max="7682" width="17.36328125" style="6" customWidth="1"/>
    <col min="7683" max="7683" width="17.08984375" style="6" customWidth="1"/>
    <col min="7684" max="7684" width="23.90625" style="6" customWidth="1"/>
    <col min="7685" max="7685" width="25.36328125" style="6" customWidth="1"/>
    <col min="7686" max="7686" width="19" style="6" customWidth="1"/>
    <col min="7687" max="7687" width="6.54296875" style="6" customWidth="1"/>
    <col min="7688" max="7703" width="0" style="6" hidden="1" customWidth="1"/>
    <col min="7704" max="7935" width="8.7265625" style="6"/>
    <col min="7936" max="7936" width="25.453125" style="6" customWidth="1"/>
    <col min="7937" max="7937" width="32.90625" style="6" customWidth="1"/>
    <col min="7938" max="7938" width="17.36328125" style="6" customWidth="1"/>
    <col min="7939" max="7939" width="17.08984375" style="6" customWidth="1"/>
    <col min="7940" max="7940" width="23.90625" style="6" customWidth="1"/>
    <col min="7941" max="7941" width="25.36328125" style="6" customWidth="1"/>
    <col min="7942" max="7942" width="19" style="6" customWidth="1"/>
    <col min="7943" max="7943" width="6.54296875" style="6" customWidth="1"/>
    <col min="7944" max="7959" width="0" style="6" hidden="1" customWidth="1"/>
    <col min="7960" max="8191" width="8.7265625" style="6"/>
    <col min="8192" max="8192" width="25.453125" style="6" customWidth="1"/>
    <col min="8193" max="8193" width="32.90625" style="6" customWidth="1"/>
    <col min="8194" max="8194" width="17.36328125" style="6" customWidth="1"/>
    <col min="8195" max="8195" width="17.08984375" style="6" customWidth="1"/>
    <col min="8196" max="8196" width="23.90625" style="6" customWidth="1"/>
    <col min="8197" max="8197" width="25.36328125" style="6" customWidth="1"/>
    <col min="8198" max="8198" width="19" style="6" customWidth="1"/>
    <col min="8199" max="8199" width="6.54296875" style="6" customWidth="1"/>
    <col min="8200" max="8215" width="0" style="6" hidden="1" customWidth="1"/>
    <col min="8216" max="8447" width="8.7265625" style="6"/>
    <col min="8448" max="8448" width="25.453125" style="6" customWidth="1"/>
    <col min="8449" max="8449" width="32.90625" style="6" customWidth="1"/>
    <col min="8450" max="8450" width="17.36328125" style="6" customWidth="1"/>
    <col min="8451" max="8451" width="17.08984375" style="6" customWidth="1"/>
    <col min="8452" max="8452" width="23.90625" style="6" customWidth="1"/>
    <col min="8453" max="8453" width="25.36328125" style="6" customWidth="1"/>
    <col min="8454" max="8454" width="19" style="6" customWidth="1"/>
    <col min="8455" max="8455" width="6.54296875" style="6" customWidth="1"/>
    <col min="8456" max="8471" width="0" style="6" hidden="1" customWidth="1"/>
    <col min="8472" max="8703" width="8.7265625" style="6"/>
    <col min="8704" max="8704" width="25.453125" style="6" customWidth="1"/>
    <col min="8705" max="8705" width="32.90625" style="6" customWidth="1"/>
    <col min="8706" max="8706" width="17.36328125" style="6" customWidth="1"/>
    <col min="8707" max="8707" width="17.08984375" style="6" customWidth="1"/>
    <col min="8708" max="8708" width="23.90625" style="6" customWidth="1"/>
    <col min="8709" max="8709" width="25.36328125" style="6" customWidth="1"/>
    <col min="8710" max="8710" width="19" style="6" customWidth="1"/>
    <col min="8711" max="8711" width="6.54296875" style="6" customWidth="1"/>
    <col min="8712" max="8727" width="0" style="6" hidden="1" customWidth="1"/>
    <col min="8728" max="8959" width="8.7265625" style="6"/>
    <col min="8960" max="8960" width="25.453125" style="6" customWidth="1"/>
    <col min="8961" max="8961" width="32.90625" style="6" customWidth="1"/>
    <col min="8962" max="8962" width="17.36328125" style="6" customWidth="1"/>
    <col min="8963" max="8963" width="17.08984375" style="6" customWidth="1"/>
    <col min="8964" max="8964" width="23.90625" style="6" customWidth="1"/>
    <col min="8965" max="8965" width="25.36328125" style="6" customWidth="1"/>
    <col min="8966" max="8966" width="19" style="6" customWidth="1"/>
    <col min="8967" max="8967" width="6.54296875" style="6" customWidth="1"/>
    <col min="8968" max="8983" width="0" style="6" hidden="1" customWidth="1"/>
    <col min="8984" max="9215" width="8.7265625" style="6"/>
    <col min="9216" max="9216" width="25.453125" style="6" customWidth="1"/>
    <col min="9217" max="9217" width="32.90625" style="6" customWidth="1"/>
    <col min="9218" max="9218" width="17.36328125" style="6" customWidth="1"/>
    <col min="9219" max="9219" width="17.08984375" style="6" customWidth="1"/>
    <col min="9220" max="9220" width="23.90625" style="6" customWidth="1"/>
    <col min="9221" max="9221" width="25.36328125" style="6" customWidth="1"/>
    <col min="9222" max="9222" width="19" style="6" customWidth="1"/>
    <col min="9223" max="9223" width="6.54296875" style="6" customWidth="1"/>
    <col min="9224" max="9239" width="0" style="6" hidden="1" customWidth="1"/>
    <col min="9240" max="9471" width="8.7265625" style="6"/>
    <col min="9472" max="9472" width="25.453125" style="6" customWidth="1"/>
    <col min="9473" max="9473" width="32.90625" style="6" customWidth="1"/>
    <col min="9474" max="9474" width="17.36328125" style="6" customWidth="1"/>
    <col min="9475" max="9475" width="17.08984375" style="6" customWidth="1"/>
    <col min="9476" max="9476" width="23.90625" style="6" customWidth="1"/>
    <col min="9477" max="9477" width="25.36328125" style="6" customWidth="1"/>
    <col min="9478" max="9478" width="19" style="6" customWidth="1"/>
    <col min="9479" max="9479" width="6.54296875" style="6" customWidth="1"/>
    <col min="9480" max="9495" width="0" style="6" hidden="1" customWidth="1"/>
    <col min="9496" max="9727" width="8.7265625" style="6"/>
    <col min="9728" max="9728" width="25.453125" style="6" customWidth="1"/>
    <col min="9729" max="9729" width="32.90625" style="6" customWidth="1"/>
    <col min="9730" max="9730" width="17.36328125" style="6" customWidth="1"/>
    <col min="9731" max="9731" width="17.08984375" style="6" customWidth="1"/>
    <col min="9732" max="9732" width="23.90625" style="6" customWidth="1"/>
    <col min="9733" max="9733" width="25.36328125" style="6" customWidth="1"/>
    <col min="9734" max="9734" width="19" style="6" customWidth="1"/>
    <col min="9735" max="9735" width="6.54296875" style="6" customWidth="1"/>
    <col min="9736" max="9751" width="0" style="6" hidden="1" customWidth="1"/>
    <col min="9752" max="9983" width="8.7265625" style="6"/>
    <col min="9984" max="9984" width="25.453125" style="6" customWidth="1"/>
    <col min="9985" max="9985" width="32.90625" style="6" customWidth="1"/>
    <col min="9986" max="9986" width="17.36328125" style="6" customWidth="1"/>
    <col min="9987" max="9987" width="17.08984375" style="6" customWidth="1"/>
    <col min="9988" max="9988" width="23.90625" style="6" customWidth="1"/>
    <col min="9989" max="9989" width="25.36328125" style="6" customWidth="1"/>
    <col min="9990" max="9990" width="19" style="6" customWidth="1"/>
    <col min="9991" max="9991" width="6.54296875" style="6" customWidth="1"/>
    <col min="9992" max="10007" width="0" style="6" hidden="1" customWidth="1"/>
    <col min="10008" max="10239" width="8.7265625" style="6"/>
    <col min="10240" max="10240" width="25.453125" style="6" customWidth="1"/>
    <col min="10241" max="10241" width="32.90625" style="6" customWidth="1"/>
    <col min="10242" max="10242" width="17.36328125" style="6" customWidth="1"/>
    <col min="10243" max="10243" width="17.08984375" style="6" customWidth="1"/>
    <col min="10244" max="10244" width="23.90625" style="6" customWidth="1"/>
    <col min="10245" max="10245" width="25.36328125" style="6" customWidth="1"/>
    <col min="10246" max="10246" width="19" style="6" customWidth="1"/>
    <col min="10247" max="10247" width="6.54296875" style="6" customWidth="1"/>
    <col min="10248" max="10263" width="0" style="6" hidden="1" customWidth="1"/>
    <col min="10264" max="10495" width="8.7265625" style="6"/>
    <col min="10496" max="10496" width="25.453125" style="6" customWidth="1"/>
    <col min="10497" max="10497" width="32.90625" style="6" customWidth="1"/>
    <col min="10498" max="10498" width="17.36328125" style="6" customWidth="1"/>
    <col min="10499" max="10499" width="17.08984375" style="6" customWidth="1"/>
    <col min="10500" max="10500" width="23.90625" style="6" customWidth="1"/>
    <col min="10501" max="10501" width="25.36328125" style="6" customWidth="1"/>
    <col min="10502" max="10502" width="19" style="6" customWidth="1"/>
    <col min="10503" max="10503" width="6.54296875" style="6" customWidth="1"/>
    <col min="10504" max="10519" width="0" style="6" hidden="1" customWidth="1"/>
    <col min="10520" max="10751" width="8.7265625" style="6"/>
    <col min="10752" max="10752" width="25.453125" style="6" customWidth="1"/>
    <col min="10753" max="10753" width="32.90625" style="6" customWidth="1"/>
    <col min="10754" max="10754" width="17.36328125" style="6" customWidth="1"/>
    <col min="10755" max="10755" width="17.08984375" style="6" customWidth="1"/>
    <col min="10756" max="10756" width="23.90625" style="6" customWidth="1"/>
    <col min="10757" max="10757" width="25.36328125" style="6" customWidth="1"/>
    <col min="10758" max="10758" width="19" style="6" customWidth="1"/>
    <col min="10759" max="10759" width="6.54296875" style="6" customWidth="1"/>
    <col min="10760" max="10775" width="0" style="6" hidden="1" customWidth="1"/>
    <col min="10776" max="11007" width="8.7265625" style="6"/>
    <col min="11008" max="11008" width="25.453125" style="6" customWidth="1"/>
    <col min="11009" max="11009" width="32.90625" style="6" customWidth="1"/>
    <col min="11010" max="11010" width="17.36328125" style="6" customWidth="1"/>
    <col min="11011" max="11011" width="17.08984375" style="6" customWidth="1"/>
    <col min="11012" max="11012" width="23.90625" style="6" customWidth="1"/>
    <col min="11013" max="11013" width="25.36328125" style="6" customWidth="1"/>
    <col min="11014" max="11014" width="19" style="6" customWidth="1"/>
    <col min="11015" max="11015" width="6.54296875" style="6" customWidth="1"/>
    <col min="11016" max="11031" width="0" style="6" hidden="1" customWidth="1"/>
    <col min="11032" max="11263" width="8.7265625" style="6"/>
    <col min="11264" max="11264" width="25.453125" style="6" customWidth="1"/>
    <col min="11265" max="11265" width="32.90625" style="6" customWidth="1"/>
    <col min="11266" max="11266" width="17.36328125" style="6" customWidth="1"/>
    <col min="11267" max="11267" width="17.08984375" style="6" customWidth="1"/>
    <col min="11268" max="11268" width="23.90625" style="6" customWidth="1"/>
    <col min="11269" max="11269" width="25.36328125" style="6" customWidth="1"/>
    <col min="11270" max="11270" width="19" style="6" customWidth="1"/>
    <col min="11271" max="11271" width="6.54296875" style="6" customWidth="1"/>
    <col min="11272" max="11287" width="0" style="6" hidden="1" customWidth="1"/>
    <col min="11288" max="11519" width="8.7265625" style="6"/>
    <col min="11520" max="11520" width="25.453125" style="6" customWidth="1"/>
    <col min="11521" max="11521" width="32.90625" style="6" customWidth="1"/>
    <col min="11522" max="11522" width="17.36328125" style="6" customWidth="1"/>
    <col min="11523" max="11523" width="17.08984375" style="6" customWidth="1"/>
    <col min="11524" max="11524" width="23.90625" style="6" customWidth="1"/>
    <col min="11525" max="11525" width="25.36328125" style="6" customWidth="1"/>
    <col min="11526" max="11526" width="19" style="6" customWidth="1"/>
    <col min="11527" max="11527" width="6.54296875" style="6" customWidth="1"/>
    <col min="11528" max="11543" width="0" style="6" hidden="1" customWidth="1"/>
    <col min="11544" max="11775" width="8.7265625" style="6"/>
    <col min="11776" max="11776" width="25.453125" style="6" customWidth="1"/>
    <col min="11777" max="11777" width="32.90625" style="6" customWidth="1"/>
    <col min="11778" max="11778" width="17.36328125" style="6" customWidth="1"/>
    <col min="11779" max="11779" width="17.08984375" style="6" customWidth="1"/>
    <col min="11780" max="11780" width="23.90625" style="6" customWidth="1"/>
    <col min="11781" max="11781" width="25.36328125" style="6" customWidth="1"/>
    <col min="11782" max="11782" width="19" style="6" customWidth="1"/>
    <col min="11783" max="11783" width="6.54296875" style="6" customWidth="1"/>
    <col min="11784" max="11799" width="0" style="6" hidden="1" customWidth="1"/>
    <col min="11800" max="12031" width="8.7265625" style="6"/>
    <col min="12032" max="12032" width="25.453125" style="6" customWidth="1"/>
    <col min="12033" max="12033" width="32.90625" style="6" customWidth="1"/>
    <col min="12034" max="12034" width="17.36328125" style="6" customWidth="1"/>
    <col min="12035" max="12035" width="17.08984375" style="6" customWidth="1"/>
    <col min="12036" max="12036" width="23.90625" style="6" customWidth="1"/>
    <col min="12037" max="12037" width="25.36328125" style="6" customWidth="1"/>
    <col min="12038" max="12038" width="19" style="6" customWidth="1"/>
    <col min="12039" max="12039" width="6.54296875" style="6" customWidth="1"/>
    <col min="12040" max="12055" width="0" style="6" hidden="1" customWidth="1"/>
    <col min="12056" max="12287" width="8.7265625" style="6"/>
    <col min="12288" max="12288" width="25.453125" style="6" customWidth="1"/>
    <col min="12289" max="12289" width="32.90625" style="6" customWidth="1"/>
    <col min="12290" max="12290" width="17.36328125" style="6" customWidth="1"/>
    <col min="12291" max="12291" width="17.08984375" style="6" customWidth="1"/>
    <col min="12292" max="12292" width="23.90625" style="6" customWidth="1"/>
    <col min="12293" max="12293" width="25.36328125" style="6" customWidth="1"/>
    <col min="12294" max="12294" width="19" style="6" customWidth="1"/>
    <col min="12295" max="12295" width="6.54296875" style="6" customWidth="1"/>
    <col min="12296" max="12311" width="0" style="6" hidden="1" customWidth="1"/>
    <col min="12312" max="12543" width="8.7265625" style="6"/>
    <col min="12544" max="12544" width="25.453125" style="6" customWidth="1"/>
    <col min="12545" max="12545" width="32.90625" style="6" customWidth="1"/>
    <col min="12546" max="12546" width="17.36328125" style="6" customWidth="1"/>
    <col min="12547" max="12547" width="17.08984375" style="6" customWidth="1"/>
    <col min="12548" max="12548" width="23.90625" style="6" customWidth="1"/>
    <col min="12549" max="12549" width="25.36328125" style="6" customWidth="1"/>
    <col min="12550" max="12550" width="19" style="6" customWidth="1"/>
    <col min="12551" max="12551" width="6.54296875" style="6" customWidth="1"/>
    <col min="12552" max="12567" width="0" style="6" hidden="1" customWidth="1"/>
    <col min="12568" max="12799" width="8.7265625" style="6"/>
    <col min="12800" max="12800" width="25.453125" style="6" customWidth="1"/>
    <col min="12801" max="12801" width="32.90625" style="6" customWidth="1"/>
    <col min="12802" max="12802" width="17.36328125" style="6" customWidth="1"/>
    <col min="12803" max="12803" width="17.08984375" style="6" customWidth="1"/>
    <col min="12804" max="12804" width="23.90625" style="6" customWidth="1"/>
    <col min="12805" max="12805" width="25.36328125" style="6" customWidth="1"/>
    <col min="12806" max="12806" width="19" style="6" customWidth="1"/>
    <col min="12807" max="12807" width="6.54296875" style="6" customWidth="1"/>
    <col min="12808" max="12823" width="0" style="6" hidden="1" customWidth="1"/>
    <col min="12824" max="13055" width="8.7265625" style="6"/>
    <col min="13056" max="13056" width="25.453125" style="6" customWidth="1"/>
    <col min="13057" max="13057" width="32.90625" style="6" customWidth="1"/>
    <col min="13058" max="13058" width="17.36328125" style="6" customWidth="1"/>
    <col min="13059" max="13059" width="17.08984375" style="6" customWidth="1"/>
    <col min="13060" max="13060" width="23.90625" style="6" customWidth="1"/>
    <col min="13061" max="13061" width="25.36328125" style="6" customWidth="1"/>
    <col min="13062" max="13062" width="19" style="6" customWidth="1"/>
    <col min="13063" max="13063" width="6.54296875" style="6" customWidth="1"/>
    <col min="13064" max="13079" width="0" style="6" hidden="1" customWidth="1"/>
    <col min="13080" max="13311" width="8.7265625" style="6"/>
    <col min="13312" max="13312" width="25.453125" style="6" customWidth="1"/>
    <col min="13313" max="13313" width="32.90625" style="6" customWidth="1"/>
    <col min="13314" max="13314" width="17.36328125" style="6" customWidth="1"/>
    <col min="13315" max="13315" width="17.08984375" style="6" customWidth="1"/>
    <col min="13316" max="13316" width="23.90625" style="6" customWidth="1"/>
    <col min="13317" max="13317" width="25.36328125" style="6" customWidth="1"/>
    <col min="13318" max="13318" width="19" style="6" customWidth="1"/>
    <col min="13319" max="13319" width="6.54296875" style="6" customWidth="1"/>
    <col min="13320" max="13335" width="0" style="6" hidden="1" customWidth="1"/>
    <col min="13336" max="13567" width="8.7265625" style="6"/>
    <col min="13568" max="13568" width="25.453125" style="6" customWidth="1"/>
    <col min="13569" max="13569" width="32.90625" style="6" customWidth="1"/>
    <col min="13570" max="13570" width="17.36328125" style="6" customWidth="1"/>
    <col min="13571" max="13571" width="17.08984375" style="6" customWidth="1"/>
    <col min="13572" max="13572" width="23.90625" style="6" customWidth="1"/>
    <col min="13573" max="13573" width="25.36328125" style="6" customWidth="1"/>
    <col min="13574" max="13574" width="19" style="6" customWidth="1"/>
    <col min="13575" max="13575" width="6.54296875" style="6" customWidth="1"/>
    <col min="13576" max="13591" width="0" style="6" hidden="1" customWidth="1"/>
    <col min="13592" max="13823" width="8.7265625" style="6"/>
    <col min="13824" max="13824" width="25.453125" style="6" customWidth="1"/>
    <col min="13825" max="13825" width="32.90625" style="6" customWidth="1"/>
    <col min="13826" max="13826" width="17.36328125" style="6" customWidth="1"/>
    <col min="13827" max="13827" width="17.08984375" style="6" customWidth="1"/>
    <col min="13828" max="13828" width="23.90625" style="6" customWidth="1"/>
    <col min="13829" max="13829" width="25.36328125" style="6" customWidth="1"/>
    <col min="13830" max="13830" width="19" style="6" customWidth="1"/>
    <col min="13831" max="13831" width="6.54296875" style="6" customWidth="1"/>
    <col min="13832" max="13847" width="0" style="6" hidden="1" customWidth="1"/>
    <col min="13848" max="14079" width="8.7265625" style="6"/>
    <col min="14080" max="14080" width="25.453125" style="6" customWidth="1"/>
    <col min="14081" max="14081" width="32.90625" style="6" customWidth="1"/>
    <col min="14082" max="14082" width="17.36328125" style="6" customWidth="1"/>
    <col min="14083" max="14083" width="17.08984375" style="6" customWidth="1"/>
    <col min="14084" max="14084" width="23.90625" style="6" customWidth="1"/>
    <col min="14085" max="14085" width="25.36328125" style="6" customWidth="1"/>
    <col min="14086" max="14086" width="19" style="6" customWidth="1"/>
    <col min="14087" max="14087" width="6.54296875" style="6" customWidth="1"/>
    <col min="14088" max="14103" width="0" style="6" hidden="1" customWidth="1"/>
    <col min="14104" max="14335" width="8.7265625" style="6"/>
    <col min="14336" max="14336" width="25.453125" style="6" customWidth="1"/>
    <col min="14337" max="14337" width="32.90625" style="6" customWidth="1"/>
    <col min="14338" max="14338" width="17.36328125" style="6" customWidth="1"/>
    <col min="14339" max="14339" width="17.08984375" style="6" customWidth="1"/>
    <col min="14340" max="14340" width="23.90625" style="6" customWidth="1"/>
    <col min="14341" max="14341" width="25.36328125" style="6" customWidth="1"/>
    <col min="14342" max="14342" width="19" style="6" customWidth="1"/>
    <col min="14343" max="14343" width="6.54296875" style="6" customWidth="1"/>
    <col min="14344" max="14359" width="0" style="6" hidden="1" customWidth="1"/>
    <col min="14360" max="14591" width="8.7265625" style="6"/>
    <col min="14592" max="14592" width="25.453125" style="6" customWidth="1"/>
    <col min="14593" max="14593" width="32.90625" style="6" customWidth="1"/>
    <col min="14594" max="14594" width="17.36328125" style="6" customWidth="1"/>
    <col min="14595" max="14595" width="17.08984375" style="6" customWidth="1"/>
    <col min="14596" max="14596" width="23.90625" style="6" customWidth="1"/>
    <col min="14597" max="14597" width="25.36328125" style="6" customWidth="1"/>
    <col min="14598" max="14598" width="19" style="6" customWidth="1"/>
    <col min="14599" max="14599" width="6.54296875" style="6" customWidth="1"/>
    <col min="14600" max="14615" width="0" style="6" hidden="1" customWidth="1"/>
    <col min="14616" max="14847" width="8.7265625" style="6"/>
    <col min="14848" max="14848" width="25.453125" style="6" customWidth="1"/>
    <col min="14849" max="14849" width="32.90625" style="6" customWidth="1"/>
    <col min="14850" max="14850" width="17.36328125" style="6" customWidth="1"/>
    <col min="14851" max="14851" width="17.08984375" style="6" customWidth="1"/>
    <col min="14852" max="14852" width="23.90625" style="6" customWidth="1"/>
    <col min="14853" max="14853" width="25.36328125" style="6" customWidth="1"/>
    <col min="14854" max="14854" width="19" style="6" customWidth="1"/>
    <col min="14855" max="14855" width="6.54296875" style="6" customWidth="1"/>
    <col min="14856" max="14871" width="0" style="6" hidden="1" customWidth="1"/>
    <col min="14872" max="15103" width="8.7265625" style="6"/>
    <col min="15104" max="15104" width="25.453125" style="6" customWidth="1"/>
    <col min="15105" max="15105" width="32.90625" style="6" customWidth="1"/>
    <col min="15106" max="15106" width="17.36328125" style="6" customWidth="1"/>
    <col min="15107" max="15107" width="17.08984375" style="6" customWidth="1"/>
    <col min="15108" max="15108" width="23.90625" style="6" customWidth="1"/>
    <col min="15109" max="15109" width="25.36328125" style="6" customWidth="1"/>
    <col min="15110" max="15110" width="19" style="6" customWidth="1"/>
    <col min="15111" max="15111" width="6.54296875" style="6" customWidth="1"/>
    <col min="15112" max="15127" width="0" style="6" hidden="1" customWidth="1"/>
    <col min="15128" max="15359" width="8.7265625" style="6"/>
    <col min="15360" max="15360" width="25.453125" style="6" customWidth="1"/>
    <col min="15361" max="15361" width="32.90625" style="6" customWidth="1"/>
    <col min="15362" max="15362" width="17.36328125" style="6" customWidth="1"/>
    <col min="15363" max="15363" width="17.08984375" style="6" customWidth="1"/>
    <col min="15364" max="15364" width="23.90625" style="6" customWidth="1"/>
    <col min="15365" max="15365" width="25.36328125" style="6" customWidth="1"/>
    <col min="15366" max="15366" width="19" style="6" customWidth="1"/>
    <col min="15367" max="15367" width="6.54296875" style="6" customWidth="1"/>
    <col min="15368" max="15383" width="0" style="6" hidden="1" customWidth="1"/>
    <col min="15384" max="15615" width="8.7265625" style="6"/>
    <col min="15616" max="15616" width="25.453125" style="6" customWidth="1"/>
    <col min="15617" max="15617" width="32.90625" style="6" customWidth="1"/>
    <col min="15618" max="15618" width="17.36328125" style="6" customWidth="1"/>
    <col min="15619" max="15619" width="17.08984375" style="6" customWidth="1"/>
    <col min="15620" max="15620" width="23.90625" style="6" customWidth="1"/>
    <col min="15621" max="15621" width="25.36328125" style="6" customWidth="1"/>
    <col min="15622" max="15622" width="19" style="6" customWidth="1"/>
    <col min="15623" max="15623" width="6.54296875" style="6" customWidth="1"/>
    <col min="15624" max="15639" width="0" style="6" hidden="1" customWidth="1"/>
    <col min="15640" max="15871" width="8.7265625" style="6"/>
    <col min="15872" max="15872" width="25.453125" style="6" customWidth="1"/>
    <col min="15873" max="15873" width="32.90625" style="6" customWidth="1"/>
    <col min="15874" max="15874" width="17.36328125" style="6" customWidth="1"/>
    <col min="15875" max="15875" width="17.08984375" style="6" customWidth="1"/>
    <col min="15876" max="15876" width="23.90625" style="6" customWidth="1"/>
    <col min="15877" max="15877" width="25.36328125" style="6" customWidth="1"/>
    <col min="15878" max="15878" width="19" style="6" customWidth="1"/>
    <col min="15879" max="15879" width="6.54296875" style="6" customWidth="1"/>
    <col min="15880" max="15895" width="0" style="6" hidden="1" customWidth="1"/>
    <col min="15896" max="16127" width="8.7265625" style="6"/>
    <col min="16128" max="16128" width="25.453125" style="6" customWidth="1"/>
    <col min="16129" max="16129" width="32.90625" style="6" customWidth="1"/>
    <col min="16130" max="16130" width="17.36328125" style="6" customWidth="1"/>
    <col min="16131" max="16131" width="17.08984375" style="6" customWidth="1"/>
    <col min="16132" max="16132" width="23.90625" style="6" customWidth="1"/>
    <col min="16133" max="16133" width="25.36328125" style="6" customWidth="1"/>
    <col min="16134" max="16134" width="19" style="6" customWidth="1"/>
    <col min="16135" max="16135" width="6.54296875" style="6" customWidth="1"/>
    <col min="16136" max="16151" width="0" style="6" hidden="1" customWidth="1"/>
    <col min="16152" max="16384" width="8.7265625" style="6"/>
  </cols>
  <sheetData>
    <row r="1" spans="2:23" ht="42.75" customHeight="1" thickBot="1" x14ac:dyDescent="0.3">
      <c r="B1" s="386" t="s">
        <v>0</v>
      </c>
      <c r="C1" s="387"/>
      <c r="D1" s="387"/>
      <c r="E1" s="1" t="s">
        <v>1</v>
      </c>
      <c r="F1" s="2" t="str">
        <f>K98</f>
        <v>August</v>
      </c>
      <c r="G1" s="2">
        <f>K97</f>
        <v>2020</v>
      </c>
      <c r="H1" s="3"/>
      <c r="I1" s="182"/>
      <c r="J1" s="129"/>
      <c r="K1" s="129"/>
      <c r="L1" s="129"/>
      <c r="M1" s="130"/>
      <c r="N1" s="130"/>
      <c r="O1" s="130"/>
      <c r="P1" s="131"/>
      <c r="Q1" s="131"/>
      <c r="R1" s="131"/>
      <c r="S1" s="131"/>
      <c r="T1" s="130"/>
      <c r="U1" s="130"/>
    </row>
    <row r="2" spans="2:23" ht="8.25" customHeight="1" thickBot="1" x14ac:dyDescent="0.3">
      <c r="B2" s="8"/>
      <c r="C2" s="9"/>
      <c r="D2" s="9"/>
      <c r="E2" s="9"/>
      <c r="F2" s="9"/>
      <c r="G2" s="9"/>
      <c r="H2" s="9"/>
      <c r="I2" s="183"/>
    </row>
    <row r="3" spans="2:23" ht="20.25" customHeight="1" x14ac:dyDescent="0.25">
      <c r="B3" s="10" t="s">
        <v>2</v>
      </c>
      <c r="C3" s="388" t="s">
        <v>3</v>
      </c>
      <c r="D3" s="388"/>
      <c r="E3" s="388"/>
      <c r="F3" s="11" t="s">
        <v>4</v>
      </c>
      <c r="G3" s="388" t="s">
        <v>5</v>
      </c>
      <c r="H3" s="389"/>
      <c r="I3" s="183"/>
    </row>
    <row r="4" spans="2:23" ht="62.25" customHeight="1" thickBot="1" x14ac:dyDescent="0.3">
      <c r="B4" s="12" t="s">
        <v>8</v>
      </c>
      <c r="C4" s="390" t="s">
        <v>9</v>
      </c>
      <c r="D4" s="391"/>
      <c r="E4" s="391"/>
      <c r="F4" s="260" t="s">
        <v>122</v>
      </c>
      <c r="G4" s="391" t="s">
        <v>123</v>
      </c>
      <c r="H4" s="392"/>
      <c r="I4" s="184"/>
    </row>
    <row r="5" spans="2:23" ht="20.25" customHeight="1" x14ac:dyDescent="0.25">
      <c r="B5" s="9"/>
      <c r="C5" s="9"/>
      <c r="D5" s="9"/>
      <c r="E5" s="9"/>
      <c r="F5" s="9"/>
      <c r="G5" s="9"/>
      <c r="H5" s="9"/>
      <c r="I5" s="183"/>
    </row>
    <row r="6" spans="2:23" ht="24" customHeight="1" x14ac:dyDescent="0.25">
      <c r="B6" s="393" t="s">
        <v>24</v>
      </c>
      <c r="C6" s="393"/>
      <c r="D6" s="393"/>
      <c r="E6" s="393"/>
      <c r="F6" s="394" t="str">
        <f>CONCATENATE(F1," 1, ",G1)</f>
        <v>August 1, 2020</v>
      </c>
      <c r="G6" s="394" t="e">
        <f>CONCATENATE(#REF!," 1, ",#REF!)</f>
        <v>#REF!</v>
      </c>
      <c r="H6" s="28"/>
      <c r="I6" s="183"/>
    </row>
    <row r="7" spans="2:23" ht="24" customHeight="1" x14ac:dyDescent="0.25">
      <c r="B7" s="383" t="s">
        <v>124</v>
      </c>
      <c r="C7" s="383"/>
      <c r="D7" s="383"/>
      <c r="E7" s="383"/>
      <c r="F7" s="35">
        <f>K101</f>
        <v>593</v>
      </c>
      <c r="G7" s="36" t="s">
        <v>27</v>
      </c>
      <c r="H7" s="36"/>
      <c r="I7" s="185"/>
    </row>
    <row r="8" spans="2:23" ht="24" customHeight="1" x14ac:dyDescent="0.25">
      <c r="B8" s="373" t="s">
        <v>128</v>
      </c>
      <c r="C8" s="373"/>
      <c r="D8" s="373"/>
      <c r="E8" s="373"/>
      <c r="F8" s="373"/>
      <c r="G8" s="373"/>
      <c r="H8" s="373"/>
      <c r="I8" s="186"/>
    </row>
    <row r="9" spans="2:23" ht="24" customHeight="1" x14ac:dyDescent="0.25">
      <c r="B9" s="373" t="s">
        <v>33</v>
      </c>
      <c r="C9" s="373"/>
      <c r="D9" s="373"/>
      <c r="E9" s="373"/>
      <c r="F9" s="373"/>
      <c r="G9" s="373"/>
      <c r="H9" s="373"/>
      <c r="I9" s="186"/>
    </row>
    <row r="10" spans="2:23" ht="24" customHeight="1" x14ac:dyDescent="0.25">
      <c r="B10" s="372" t="s">
        <v>36</v>
      </c>
      <c r="C10" s="372"/>
      <c r="D10" s="384" t="str">
        <f>CONCATENATE("The ",F1," ",G1," Average is")</f>
        <v>The August 2020 Average is</v>
      </c>
      <c r="E10" s="384"/>
      <c r="F10" s="384"/>
      <c r="G10" s="43">
        <f>K102</f>
        <v>474</v>
      </c>
      <c r="H10" s="44" t="s">
        <v>37</v>
      </c>
      <c r="I10" s="187"/>
    </row>
    <row r="11" spans="2:23" ht="24" customHeight="1" x14ac:dyDescent="0.25">
      <c r="B11" s="385" t="s">
        <v>39</v>
      </c>
      <c r="C11" s="385"/>
      <c r="D11" s="385"/>
      <c r="E11" s="385"/>
      <c r="F11" s="385"/>
      <c r="G11" s="385"/>
      <c r="H11" s="385"/>
      <c r="I11" s="188"/>
      <c r="V11" s="47"/>
      <c r="W11" s="47"/>
    </row>
    <row r="12" spans="2:23" ht="24" customHeight="1" x14ac:dyDescent="0.25">
      <c r="B12" s="373" t="s">
        <v>129</v>
      </c>
      <c r="C12" s="373"/>
      <c r="D12" s="373"/>
      <c r="E12" s="373"/>
      <c r="F12" s="35">
        <f>K101</f>
        <v>593</v>
      </c>
      <c r="G12" s="36" t="s">
        <v>27</v>
      </c>
      <c r="I12" s="185"/>
      <c r="V12" s="47"/>
      <c r="W12" s="47"/>
    </row>
    <row r="13" spans="2:23" ht="24" customHeight="1" x14ac:dyDescent="0.25">
      <c r="B13" s="373" t="s">
        <v>44</v>
      </c>
      <c r="C13" s="373"/>
      <c r="D13" s="373"/>
      <c r="E13" s="373"/>
      <c r="F13" s="373"/>
      <c r="G13" s="373"/>
      <c r="H13" s="373"/>
      <c r="I13" s="186"/>
      <c r="V13" s="47"/>
      <c r="W13" s="47"/>
    </row>
    <row r="14" spans="2:23" ht="24" customHeight="1" x14ac:dyDescent="0.25">
      <c r="B14" s="373" t="s">
        <v>47</v>
      </c>
      <c r="C14" s="373"/>
      <c r="D14" s="373"/>
      <c r="E14" s="373"/>
      <c r="F14" s="373"/>
      <c r="G14" s="373"/>
      <c r="H14" s="373"/>
      <c r="I14" s="186"/>
      <c r="V14" s="47"/>
      <c r="W14" s="47"/>
    </row>
    <row r="15" spans="2:23" ht="24" customHeight="1" x14ac:dyDescent="0.25">
      <c r="B15" s="380" t="s">
        <v>50</v>
      </c>
      <c r="C15" s="381"/>
      <c r="D15" s="381"/>
      <c r="E15" s="381"/>
      <c r="F15" s="381"/>
      <c r="G15" s="381"/>
      <c r="H15" s="381"/>
      <c r="I15" s="189"/>
      <c r="V15" s="47"/>
      <c r="W15" s="47"/>
    </row>
    <row r="16" spans="2:23" ht="24" customHeight="1" thickBot="1" x14ac:dyDescent="0.3">
      <c r="B16" s="382" t="s">
        <v>53</v>
      </c>
      <c r="C16" s="381"/>
      <c r="D16" s="381"/>
      <c r="E16" s="381"/>
      <c r="F16" s="381"/>
      <c r="G16" s="381"/>
      <c r="H16" s="381"/>
      <c r="I16" s="190"/>
      <c r="V16" s="47"/>
      <c r="W16" s="47"/>
    </row>
    <row r="17" spans="2:23" ht="43.5" customHeight="1" thickBot="1" x14ac:dyDescent="0.3">
      <c r="B17" s="365" t="s">
        <v>127</v>
      </c>
      <c r="C17" s="366"/>
      <c r="D17" s="366"/>
      <c r="E17" s="366"/>
      <c r="F17" s="366"/>
      <c r="G17" s="366"/>
      <c r="H17" s="367"/>
      <c r="I17" s="191"/>
      <c r="V17" s="47"/>
      <c r="W17" s="47"/>
    </row>
    <row r="18" spans="2:23" ht="40.5" customHeight="1" thickBot="1" x14ac:dyDescent="0.3">
      <c r="B18" s="362" t="s">
        <v>57</v>
      </c>
      <c r="C18" s="363"/>
      <c r="D18" s="363"/>
      <c r="E18" s="363"/>
      <c r="F18" s="363"/>
      <c r="G18" s="363"/>
      <c r="H18" s="364"/>
      <c r="I18" s="183"/>
      <c r="V18" s="47"/>
      <c r="W18" s="47"/>
    </row>
    <row r="19" spans="2:23" ht="56.25" customHeight="1" thickBot="1" x14ac:dyDescent="0.3">
      <c r="B19" s="65" t="s">
        <v>58</v>
      </c>
      <c r="C19" s="66" t="s">
        <v>59</v>
      </c>
      <c r="D19" s="67" t="s">
        <v>60</v>
      </c>
      <c r="E19" s="67" t="s">
        <v>61</v>
      </c>
      <c r="F19" s="67" t="s">
        <v>62</v>
      </c>
      <c r="G19" s="376" t="s">
        <v>63</v>
      </c>
      <c r="H19" s="377"/>
      <c r="I19" s="192"/>
      <c r="V19" s="47"/>
      <c r="W19" s="47"/>
    </row>
    <row r="20" spans="2:23" ht="21.75" customHeight="1" x14ac:dyDescent="0.3">
      <c r="B20" s="69">
        <v>302.01</v>
      </c>
      <c r="C20" s="70" t="s">
        <v>64</v>
      </c>
      <c r="D20" s="71">
        <v>3.75</v>
      </c>
      <c r="E20" s="72">
        <v>0</v>
      </c>
      <c r="F20" s="73">
        <f t="shared" ref="F20:F30" si="0">D20+E20</f>
        <v>3.75</v>
      </c>
      <c r="G20" s="378">
        <f t="shared" ref="G20:G30" si="1">IF((ABS(($K$102-$K$101)*F20/100))&gt;0.1, ($K$102-$K$101)*F20/100, 0)</f>
        <v>-4.4630000000000001</v>
      </c>
      <c r="H20" s="379" t="e">
        <f>IF((ABS((J102-J101)*E20/100))&gt;0.1, (J102-J101)*E20/100, 0)</f>
        <v>#VALUE!</v>
      </c>
      <c r="I20" s="193"/>
      <c r="V20" s="47"/>
      <c r="W20" s="47"/>
    </row>
    <row r="21" spans="2:23" ht="21.75" customHeight="1" x14ac:dyDescent="0.3">
      <c r="B21" s="75" t="s">
        <v>65</v>
      </c>
      <c r="C21" s="76" t="s">
        <v>130</v>
      </c>
      <c r="D21" s="77">
        <v>6.85</v>
      </c>
      <c r="E21" s="77">
        <v>1</v>
      </c>
      <c r="F21" s="78">
        <f t="shared" si="0"/>
        <v>7.85</v>
      </c>
      <c r="G21" s="374">
        <f t="shared" si="1"/>
        <v>-9.3420000000000005</v>
      </c>
      <c r="H21" s="375" t="e">
        <f>IF((ABS((#REF!-J102)*E21/100))&gt;0.1, (#REF!-J102)*E21/100, 0)</f>
        <v>#REF!</v>
      </c>
      <c r="I21" s="193"/>
    </row>
    <row r="22" spans="2:23" ht="21.75" customHeight="1" x14ac:dyDescent="0.3">
      <c r="B22" s="75" t="s">
        <v>67</v>
      </c>
      <c r="C22" s="76" t="s">
        <v>131</v>
      </c>
      <c r="D22" s="77">
        <v>6.85</v>
      </c>
      <c r="E22" s="77">
        <v>1</v>
      </c>
      <c r="F22" s="78">
        <f t="shared" si="0"/>
        <v>7.85</v>
      </c>
      <c r="G22" s="374">
        <f t="shared" si="1"/>
        <v>-9.3420000000000005</v>
      </c>
      <c r="H22" s="375" t="e">
        <f>IF((ABS((#REF!-#REF!)*E22/100))&gt;0.1, (#REF!-#REF!)*E22/100, 0)</f>
        <v>#REF!</v>
      </c>
      <c r="I22" s="193"/>
    </row>
    <row r="23" spans="2:23" ht="21.75" customHeight="1" x14ac:dyDescent="0.3">
      <c r="B23" s="75" t="s">
        <v>69</v>
      </c>
      <c r="C23" s="76" t="s">
        <v>132</v>
      </c>
      <c r="D23" s="77">
        <v>6.85</v>
      </c>
      <c r="E23" s="77">
        <v>1</v>
      </c>
      <c r="F23" s="78">
        <f t="shared" si="0"/>
        <v>7.85</v>
      </c>
      <c r="G23" s="374">
        <f t="shared" si="1"/>
        <v>-9.3420000000000005</v>
      </c>
      <c r="H23" s="375" t="e">
        <f>IF((ABS((#REF!-#REF!)*E23/100))&gt;0.1, (#REF!-#REF!)*E23/100, 0)</f>
        <v>#REF!</v>
      </c>
      <c r="I23" s="193"/>
    </row>
    <row r="24" spans="2:23" ht="21.75" customHeight="1" x14ac:dyDescent="0.3">
      <c r="B24" s="75" t="s">
        <v>71</v>
      </c>
      <c r="C24" s="76" t="s">
        <v>133</v>
      </c>
      <c r="D24" s="77">
        <v>6.85</v>
      </c>
      <c r="E24" s="77">
        <v>1</v>
      </c>
      <c r="F24" s="78">
        <f t="shared" si="0"/>
        <v>7.85</v>
      </c>
      <c r="G24" s="374">
        <f t="shared" si="1"/>
        <v>-9.3420000000000005</v>
      </c>
      <c r="H24" s="375" t="e">
        <f>IF((ABS((#REF!-#REF!)*E24/100))&gt;0.1, (#REF!-#REF!)*E24/100, 0)</f>
        <v>#REF!</v>
      </c>
      <c r="I24" s="193"/>
    </row>
    <row r="25" spans="2:23" ht="21.75" customHeight="1" x14ac:dyDescent="0.3">
      <c r="B25" s="75" t="s">
        <v>73</v>
      </c>
      <c r="C25" s="76" t="s">
        <v>134</v>
      </c>
      <c r="D25" s="77">
        <v>8.25</v>
      </c>
      <c r="E25" s="77">
        <v>1</v>
      </c>
      <c r="F25" s="79">
        <f t="shared" si="0"/>
        <v>9.25</v>
      </c>
      <c r="G25" s="374">
        <f t="shared" si="1"/>
        <v>-11.007999999999999</v>
      </c>
      <c r="H25" s="375" t="e">
        <f>IF((ABS((#REF!-#REF!)*E25/100))&gt;0.1, (#REF!-#REF!)*E25/100, 0)</f>
        <v>#REF!</v>
      </c>
      <c r="I25" s="193"/>
    </row>
    <row r="26" spans="2:23" ht="21.75" customHeight="1" x14ac:dyDescent="0.3">
      <c r="B26" s="75" t="s">
        <v>75</v>
      </c>
      <c r="C26" s="76" t="s">
        <v>76</v>
      </c>
      <c r="D26" s="77">
        <v>6.2</v>
      </c>
      <c r="E26" s="77">
        <v>1</v>
      </c>
      <c r="F26" s="79">
        <f t="shared" si="0"/>
        <v>7.2</v>
      </c>
      <c r="G26" s="374">
        <f t="shared" si="1"/>
        <v>-8.5679999999999996</v>
      </c>
      <c r="H26" s="375" t="e">
        <f>IF((ABS((#REF!-#REF!)*E26/100))&gt;0.1, (#REF!-#REF!)*E26/100, 0)</f>
        <v>#REF!</v>
      </c>
      <c r="I26" s="193"/>
    </row>
    <row r="27" spans="2:23" ht="21.75" customHeight="1" x14ac:dyDescent="0.3">
      <c r="B27" s="75" t="s">
        <v>77</v>
      </c>
      <c r="C27" s="76" t="s">
        <v>78</v>
      </c>
      <c r="D27" s="77">
        <v>5.5</v>
      </c>
      <c r="E27" s="77">
        <v>1</v>
      </c>
      <c r="F27" s="78">
        <f t="shared" si="0"/>
        <v>6.5</v>
      </c>
      <c r="G27" s="374">
        <f t="shared" si="1"/>
        <v>-7.7350000000000003</v>
      </c>
      <c r="H27" s="375" t="e">
        <f>IF((ABS((#REF!-#REF!)*E27/100))&gt;0.1, (#REF!-#REF!)*E27/100, 0)</f>
        <v>#REF!</v>
      </c>
      <c r="I27" s="193"/>
      <c r="J27" s="6"/>
      <c r="K27" s="6"/>
      <c r="L27" s="6"/>
      <c r="P27" s="6"/>
      <c r="Q27" s="6"/>
      <c r="R27" s="6"/>
      <c r="S27" s="6"/>
    </row>
    <row r="28" spans="2:23" ht="21.75" customHeight="1" x14ac:dyDescent="0.3">
      <c r="B28" s="75" t="s">
        <v>79</v>
      </c>
      <c r="C28" s="76" t="s">
        <v>80</v>
      </c>
      <c r="D28" s="77">
        <v>4.9000000000000004</v>
      </c>
      <c r="E28" s="77">
        <v>1</v>
      </c>
      <c r="F28" s="78">
        <f t="shared" si="0"/>
        <v>5.9</v>
      </c>
      <c r="G28" s="374">
        <f t="shared" si="1"/>
        <v>-7.0209999999999999</v>
      </c>
      <c r="H28" s="375" t="e">
        <f>IF((ABS((#REF!-#REF!)*E28/100))&gt;0.1, (#REF!-#REF!)*E28/100, 0)</f>
        <v>#REF!</v>
      </c>
      <c r="I28" s="193"/>
      <c r="J28" s="6"/>
      <c r="K28" s="6"/>
      <c r="L28" s="6"/>
      <c r="P28" s="6"/>
      <c r="Q28" s="6"/>
      <c r="R28" s="6"/>
      <c r="S28" s="6"/>
    </row>
    <row r="29" spans="2:23" ht="21.75" customHeight="1" x14ac:dyDescent="0.3">
      <c r="B29" s="75" t="s">
        <v>81</v>
      </c>
      <c r="C29" s="76" t="s">
        <v>82</v>
      </c>
      <c r="D29" s="77">
        <v>4.5</v>
      </c>
      <c r="E29" s="81">
        <v>1</v>
      </c>
      <c r="F29" s="78">
        <f t="shared" si="0"/>
        <v>5.5</v>
      </c>
      <c r="G29" s="374">
        <f t="shared" si="1"/>
        <v>-6.5449999999999999</v>
      </c>
      <c r="H29" s="375" t="e">
        <f>IF((ABS((#REF!-#REF!)*E29/100))&gt;0.1, (#REF!-#REF!)*E29/100, 0)</f>
        <v>#REF!</v>
      </c>
      <c r="I29" s="193"/>
      <c r="J29" s="6"/>
      <c r="K29" s="6"/>
      <c r="L29" s="6"/>
      <c r="P29" s="6"/>
      <c r="Q29" s="6"/>
      <c r="R29" s="6"/>
      <c r="S29" s="6"/>
    </row>
    <row r="30" spans="2:23" ht="21.75" customHeight="1" thickBot="1" x14ac:dyDescent="0.35">
      <c r="B30" s="82" t="s">
        <v>83</v>
      </c>
      <c r="C30" s="83" t="s">
        <v>84</v>
      </c>
      <c r="D30" s="84">
        <v>6.7</v>
      </c>
      <c r="E30" s="85">
        <v>1</v>
      </c>
      <c r="F30" s="86">
        <f t="shared" si="0"/>
        <v>7.7</v>
      </c>
      <c r="G30" s="370">
        <f t="shared" si="1"/>
        <v>-9.1630000000000003</v>
      </c>
      <c r="H30" s="371" t="e">
        <f>IF((ABS((#REF!-#REF!)*E30/100))&gt;0.1, (#REF!-#REF!)*E30/100, 0)</f>
        <v>#REF!</v>
      </c>
      <c r="I30" s="193"/>
      <c r="J30" s="6"/>
      <c r="K30" s="6"/>
      <c r="L30" s="6"/>
      <c r="P30" s="6"/>
      <c r="Q30" s="6"/>
      <c r="R30" s="6"/>
      <c r="S30" s="6"/>
    </row>
    <row r="31" spans="2:23" ht="21.75" customHeight="1" x14ac:dyDescent="0.3">
      <c r="B31" s="87"/>
      <c r="C31" s="88"/>
      <c r="D31" s="89"/>
      <c r="E31" s="90"/>
      <c r="F31" s="91"/>
      <c r="G31" s="261"/>
      <c r="H31" s="261"/>
      <c r="I31" s="193"/>
      <c r="J31" s="6"/>
      <c r="K31" s="6"/>
      <c r="L31" s="6"/>
      <c r="P31" s="6"/>
      <c r="Q31" s="6"/>
      <c r="R31" s="6"/>
      <c r="S31" s="6"/>
    </row>
    <row r="32" spans="2:23" ht="21.75" customHeight="1" x14ac:dyDescent="0.3">
      <c r="B32" s="372" t="s">
        <v>85</v>
      </c>
      <c r="C32" s="372"/>
      <c r="D32" s="89"/>
      <c r="E32" s="90"/>
      <c r="F32" s="91"/>
      <c r="G32" s="261"/>
      <c r="H32" s="261"/>
      <c r="I32" s="193"/>
      <c r="J32" s="6"/>
      <c r="K32" s="6"/>
      <c r="L32" s="6"/>
      <c r="P32" s="6"/>
      <c r="Q32" s="6"/>
      <c r="R32" s="6"/>
      <c r="S32" s="6"/>
    </row>
    <row r="33" spans="2:22" ht="21.75" customHeight="1" x14ac:dyDescent="0.3">
      <c r="B33" s="373" t="s">
        <v>86</v>
      </c>
      <c r="C33" s="373"/>
      <c r="D33" s="373"/>
      <c r="E33" s="373"/>
      <c r="F33" s="373"/>
      <c r="G33" s="373"/>
      <c r="H33" s="373"/>
      <c r="I33" s="193"/>
      <c r="J33" s="6"/>
      <c r="K33" s="6"/>
      <c r="L33" s="6"/>
      <c r="P33" s="6"/>
      <c r="Q33" s="6"/>
      <c r="R33" s="6"/>
      <c r="S33" s="6"/>
    </row>
    <row r="34" spans="2:22" ht="21.75" customHeight="1" x14ac:dyDescent="0.3">
      <c r="B34" s="373" t="s">
        <v>87</v>
      </c>
      <c r="C34" s="373"/>
      <c r="D34" s="373"/>
      <c r="E34" s="373"/>
      <c r="F34" s="373"/>
      <c r="G34" s="373"/>
      <c r="H34" s="373"/>
      <c r="I34" s="193"/>
      <c r="J34" s="6"/>
      <c r="K34" s="6"/>
      <c r="L34" s="6"/>
      <c r="P34" s="6"/>
      <c r="Q34" s="6"/>
      <c r="R34" s="6"/>
      <c r="S34" s="6"/>
    </row>
    <row r="35" spans="2:22" ht="21.75" customHeight="1" x14ac:dyDescent="0.3">
      <c r="B35" s="373" t="s">
        <v>88</v>
      </c>
      <c r="C35" s="373"/>
      <c r="D35" s="373"/>
      <c r="E35" s="373"/>
      <c r="F35" s="373"/>
      <c r="G35" s="373"/>
      <c r="H35" s="373"/>
      <c r="I35" s="193"/>
      <c r="J35" s="6"/>
      <c r="K35" s="6"/>
      <c r="L35" s="6"/>
      <c r="P35" s="6"/>
      <c r="Q35" s="6"/>
      <c r="R35" s="6"/>
      <c r="S35" s="6"/>
    </row>
    <row r="36" spans="2:22" ht="21.75" customHeight="1" x14ac:dyDescent="0.3">
      <c r="B36" s="373" t="s">
        <v>89</v>
      </c>
      <c r="C36" s="373"/>
      <c r="D36" s="373"/>
      <c r="E36" s="373"/>
      <c r="F36" s="373"/>
      <c r="G36" s="373"/>
      <c r="H36" s="373"/>
      <c r="I36" s="193"/>
      <c r="J36" s="6"/>
      <c r="K36" s="6"/>
      <c r="L36" s="6"/>
      <c r="P36" s="6"/>
      <c r="Q36" s="6"/>
      <c r="R36" s="6"/>
      <c r="S36" s="6"/>
    </row>
    <row r="37" spans="2:22" ht="21.75" customHeight="1" x14ac:dyDescent="0.3">
      <c r="B37" s="93" t="s">
        <v>90</v>
      </c>
      <c r="C37" s="94" t="str">
        <f>K107</f>
        <v>September 2018</v>
      </c>
      <c r="D37" s="360" t="s">
        <v>91</v>
      </c>
      <c r="E37" s="360"/>
      <c r="F37" s="95">
        <f>K108</f>
        <v>302.39999999999998</v>
      </c>
      <c r="G37" s="93"/>
      <c r="H37" s="93"/>
      <c r="I37" s="193"/>
      <c r="J37" s="6"/>
      <c r="K37" s="6"/>
      <c r="L37" s="6"/>
      <c r="P37" s="6"/>
      <c r="Q37" s="6"/>
      <c r="R37" s="6"/>
      <c r="S37" s="6"/>
    </row>
    <row r="38" spans="2:22" ht="21.75" customHeight="1" x14ac:dyDescent="0.3">
      <c r="B38" s="93"/>
      <c r="C38" s="94"/>
      <c r="D38" s="257"/>
      <c r="E38" s="257"/>
      <c r="F38" s="95"/>
      <c r="G38" s="93"/>
      <c r="H38" s="93"/>
      <c r="I38" s="193"/>
      <c r="J38" s="6"/>
      <c r="K38" s="6"/>
      <c r="L38" s="6"/>
      <c r="P38" s="6"/>
      <c r="Q38" s="6"/>
      <c r="R38" s="6"/>
      <c r="S38" s="6"/>
    </row>
    <row r="39" spans="2:22" ht="21.75" customHeight="1" x14ac:dyDescent="0.3">
      <c r="B39" s="361" t="s">
        <v>92</v>
      </c>
      <c r="C39" s="361"/>
      <c r="D39" s="361"/>
      <c r="E39" s="199">
        <f>K105</f>
        <v>43952</v>
      </c>
      <c r="F39" s="97" t="s">
        <v>93</v>
      </c>
      <c r="G39" s="157">
        <f>K106</f>
        <v>326.10000000000002</v>
      </c>
      <c r="H39" s="93"/>
      <c r="I39" s="193"/>
      <c r="J39" s="6"/>
      <c r="K39" s="6"/>
      <c r="L39" s="6"/>
      <c r="P39" s="6"/>
      <c r="Q39" s="6"/>
      <c r="R39" s="6"/>
      <c r="S39" s="6"/>
    </row>
    <row r="40" spans="2:22" ht="21.75" customHeight="1" thickBot="1" x14ac:dyDescent="0.35">
      <c r="B40" s="93"/>
      <c r="C40" s="93"/>
      <c r="D40" s="93"/>
      <c r="E40" s="93"/>
      <c r="F40" s="93"/>
      <c r="G40" s="93"/>
      <c r="H40" s="93"/>
      <c r="I40" s="193"/>
      <c r="J40" s="6"/>
      <c r="K40" s="6"/>
      <c r="L40" s="6"/>
      <c r="P40" s="6"/>
      <c r="Q40" s="6"/>
      <c r="R40" s="6"/>
      <c r="S40" s="6"/>
    </row>
    <row r="41" spans="2:22" ht="40.5" customHeight="1" thickBot="1" x14ac:dyDescent="0.3">
      <c r="B41" s="362" t="s">
        <v>94</v>
      </c>
      <c r="C41" s="363"/>
      <c r="D41" s="363"/>
      <c r="E41" s="363"/>
      <c r="F41" s="363"/>
      <c r="G41" s="363"/>
      <c r="H41" s="364"/>
      <c r="I41" s="183"/>
      <c r="J41" s="6"/>
      <c r="K41" s="6"/>
      <c r="L41" s="6"/>
      <c r="P41" s="6"/>
      <c r="Q41" s="6"/>
      <c r="R41" s="6"/>
      <c r="S41" s="6"/>
    </row>
    <row r="42" spans="2:22" ht="62.5" thickBot="1" x14ac:dyDescent="0.3">
      <c r="B42" s="65" t="s">
        <v>58</v>
      </c>
      <c r="C42" s="66" t="s">
        <v>59</v>
      </c>
      <c r="D42" s="67" t="s">
        <v>60</v>
      </c>
      <c r="E42" s="67" t="s">
        <v>95</v>
      </c>
      <c r="F42" s="67" t="s">
        <v>62</v>
      </c>
      <c r="G42" s="258" t="s">
        <v>96</v>
      </c>
      <c r="H42" s="259" t="s">
        <v>97</v>
      </c>
      <c r="I42" s="192"/>
      <c r="J42" s="6"/>
      <c r="K42" s="6"/>
      <c r="L42" s="6"/>
      <c r="P42" s="6"/>
      <c r="Q42" s="6"/>
      <c r="R42" s="6"/>
      <c r="S42" s="6"/>
    </row>
    <row r="43" spans="2:22" ht="21.75" customHeight="1" x14ac:dyDescent="0.3">
      <c r="B43" s="69">
        <v>302.01</v>
      </c>
      <c r="C43" s="100" t="s">
        <v>64</v>
      </c>
      <c r="D43" s="71">
        <v>3.75</v>
      </c>
      <c r="E43" s="72">
        <v>0</v>
      </c>
      <c r="F43" s="73">
        <f>D43+E43</f>
        <v>3.75</v>
      </c>
      <c r="G43" s="101">
        <v>0.96250000000000002</v>
      </c>
      <c r="H43" s="102">
        <f t="shared" ref="H43:H53" si="2">(($K$106-$K$108)/$K$108)</f>
        <v>7.8399999999999997E-2</v>
      </c>
      <c r="I43" s="194"/>
      <c r="J43" s="104"/>
      <c r="K43" s="6"/>
      <c r="L43" s="6"/>
      <c r="P43" s="6"/>
      <c r="Q43" s="6"/>
      <c r="R43" s="6"/>
      <c r="S43" s="6"/>
    </row>
    <row r="44" spans="2:22" ht="21.75" customHeight="1" x14ac:dyDescent="0.3">
      <c r="B44" s="75" t="s">
        <v>65</v>
      </c>
      <c r="C44" s="105" t="s">
        <v>66</v>
      </c>
      <c r="D44" s="77">
        <v>6.85</v>
      </c>
      <c r="E44" s="77">
        <v>1</v>
      </c>
      <c r="F44" s="78">
        <f t="shared" ref="F44:F53" si="3">D44+E44</f>
        <v>7.85</v>
      </c>
      <c r="G44" s="106">
        <v>0.92149999999999999</v>
      </c>
      <c r="H44" s="102">
        <f t="shared" si="2"/>
        <v>7.8399999999999997E-2</v>
      </c>
      <c r="I44" s="194"/>
      <c r="J44" s="6"/>
      <c r="K44" s="6"/>
      <c r="L44" s="6"/>
      <c r="P44" s="6"/>
      <c r="Q44" s="6"/>
      <c r="R44" s="6"/>
      <c r="S44" s="6"/>
      <c r="U44" s="107"/>
      <c r="V44" s="107"/>
    </row>
    <row r="45" spans="2:22" ht="21.75" customHeight="1" x14ac:dyDescent="0.3">
      <c r="B45" s="75" t="s">
        <v>67</v>
      </c>
      <c r="C45" s="105" t="s">
        <v>68</v>
      </c>
      <c r="D45" s="77">
        <v>6.85</v>
      </c>
      <c r="E45" s="77">
        <v>1</v>
      </c>
      <c r="F45" s="78">
        <f t="shared" si="3"/>
        <v>7.85</v>
      </c>
      <c r="G45" s="106">
        <v>0.92149999999999999</v>
      </c>
      <c r="H45" s="102">
        <f t="shared" si="2"/>
        <v>7.8399999999999997E-2</v>
      </c>
      <c r="I45" s="194"/>
      <c r="J45" s="6"/>
      <c r="K45" s="6"/>
      <c r="L45" s="6"/>
      <c r="P45" s="6"/>
      <c r="Q45" s="6"/>
      <c r="R45" s="6"/>
      <c r="S45" s="6"/>
    </row>
    <row r="46" spans="2:22" ht="21.75" customHeight="1" x14ac:dyDescent="0.3">
      <c r="B46" s="75" t="s">
        <v>69</v>
      </c>
      <c r="C46" s="105" t="s">
        <v>70</v>
      </c>
      <c r="D46" s="77">
        <v>6.85</v>
      </c>
      <c r="E46" s="77">
        <v>1</v>
      </c>
      <c r="F46" s="78">
        <f t="shared" si="3"/>
        <v>7.85</v>
      </c>
      <c r="G46" s="106">
        <v>0.92149999999999999</v>
      </c>
      <c r="H46" s="102">
        <f t="shared" si="2"/>
        <v>7.8399999999999997E-2</v>
      </c>
      <c r="I46" s="194"/>
      <c r="J46" s="6"/>
      <c r="K46" s="6"/>
      <c r="L46" s="6"/>
      <c r="P46" s="6"/>
      <c r="Q46" s="6"/>
      <c r="R46" s="6"/>
      <c r="S46" s="6"/>
    </row>
    <row r="47" spans="2:22" ht="21.75" customHeight="1" x14ac:dyDescent="0.3">
      <c r="B47" s="75" t="s">
        <v>71</v>
      </c>
      <c r="C47" s="105" t="s">
        <v>72</v>
      </c>
      <c r="D47" s="77">
        <v>6.85</v>
      </c>
      <c r="E47" s="77">
        <v>1</v>
      </c>
      <c r="F47" s="78">
        <f t="shared" si="3"/>
        <v>7.85</v>
      </c>
      <c r="G47" s="106">
        <v>0.92149999999999999</v>
      </c>
      <c r="H47" s="102">
        <f t="shared" si="2"/>
        <v>7.8399999999999997E-2</v>
      </c>
      <c r="I47" s="194"/>
      <c r="J47" s="6"/>
      <c r="K47" s="6"/>
      <c r="L47" s="6"/>
      <c r="P47" s="6"/>
      <c r="Q47" s="6"/>
      <c r="R47" s="6"/>
      <c r="S47" s="6"/>
    </row>
    <row r="48" spans="2:22" ht="21.75" customHeight="1" x14ac:dyDescent="0.3">
      <c r="B48" s="75" t="s">
        <v>73</v>
      </c>
      <c r="C48" s="105" t="s">
        <v>74</v>
      </c>
      <c r="D48" s="77">
        <v>8.25</v>
      </c>
      <c r="E48" s="77">
        <v>1</v>
      </c>
      <c r="F48" s="79">
        <f t="shared" si="3"/>
        <v>9.25</v>
      </c>
      <c r="G48" s="106">
        <v>0.90749999999999997</v>
      </c>
      <c r="H48" s="102">
        <f t="shared" si="2"/>
        <v>7.8399999999999997E-2</v>
      </c>
      <c r="I48" s="194"/>
      <c r="J48" s="6" t="s">
        <v>98</v>
      </c>
      <c r="K48" s="6"/>
      <c r="L48" s="6"/>
      <c r="P48" s="6"/>
      <c r="Q48" s="6"/>
      <c r="R48" s="6"/>
      <c r="S48" s="6"/>
    </row>
    <row r="49" spans="2:23" ht="21.75" customHeight="1" x14ac:dyDescent="0.3">
      <c r="B49" s="75" t="s">
        <v>75</v>
      </c>
      <c r="C49" s="105" t="s">
        <v>76</v>
      </c>
      <c r="D49" s="77">
        <v>6.2</v>
      </c>
      <c r="E49" s="77">
        <v>1</v>
      </c>
      <c r="F49" s="79">
        <f t="shared" si="3"/>
        <v>7.2</v>
      </c>
      <c r="G49" s="106">
        <v>0.92800000000000005</v>
      </c>
      <c r="H49" s="102">
        <f t="shared" si="2"/>
        <v>7.8399999999999997E-2</v>
      </c>
      <c r="I49" s="194"/>
      <c r="J49" s="6"/>
      <c r="K49" s="6"/>
      <c r="L49" s="6"/>
      <c r="P49" s="6"/>
      <c r="Q49" s="6"/>
      <c r="R49" s="6"/>
      <c r="S49" s="6"/>
    </row>
    <row r="50" spans="2:23" ht="21.75" customHeight="1" x14ac:dyDescent="0.3">
      <c r="B50" s="75" t="s">
        <v>77</v>
      </c>
      <c r="C50" s="105" t="s">
        <v>78</v>
      </c>
      <c r="D50" s="77">
        <v>5.5</v>
      </c>
      <c r="E50" s="77">
        <v>1</v>
      </c>
      <c r="F50" s="78">
        <f t="shared" si="3"/>
        <v>6.5</v>
      </c>
      <c r="G50" s="106">
        <v>0.93500000000000005</v>
      </c>
      <c r="H50" s="102">
        <f t="shared" si="2"/>
        <v>7.8399999999999997E-2</v>
      </c>
      <c r="I50" s="194"/>
      <c r="J50" s="6"/>
      <c r="K50" s="6"/>
      <c r="L50" s="6"/>
      <c r="P50" s="6"/>
      <c r="Q50" s="6"/>
      <c r="R50" s="6"/>
      <c r="S50" s="6"/>
    </row>
    <row r="51" spans="2:23" ht="21.75" customHeight="1" x14ac:dyDescent="0.3">
      <c r="B51" s="75" t="s">
        <v>79</v>
      </c>
      <c r="C51" s="105" t="s">
        <v>80</v>
      </c>
      <c r="D51" s="77">
        <v>4.9000000000000004</v>
      </c>
      <c r="E51" s="77">
        <v>1</v>
      </c>
      <c r="F51" s="78">
        <f t="shared" si="3"/>
        <v>5.9</v>
      </c>
      <c r="G51" s="106">
        <v>0.94099999999999995</v>
      </c>
      <c r="H51" s="102">
        <f t="shared" si="2"/>
        <v>7.8399999999999997E-2</v>
      </c>
      <c r="I51" s="194"/>
      <c r="J51" s="6"/>
      <c r="K51" s="6"/>
      <c r="L51" s="6"/>
      <c r="P51" s="6"/>
      <c r="Q51" s="6"/>
      <c r="R51" s="6"/>
      <c r="S51" s="6"/>
      <c r="U51" s="47"/>
      <c r="V51" s="47"/>
    </row>
    <row r="52" spans="2:23" ht="21.75" customHeight="1" x14ac:dyDescent="0.3">
      <c r="B52" s="75" t="s">
        <v>81</v>
      </c>
      <c r="C52" s="105" t="s">
        <v>82</v>
      </c>
      <c r="D52" s="77">
        <v>4.5</v>
      </c>
      <c r="E52" s="81">
        <v>1</v>
      </c>
      <c r="F52" s="78">
        <f t="shared" si="3"/>
        <v>5.5</v>
      </c>
      <c r="G52" s="106">
        <v>0.94499999999999995</v>
      </c>
      <c r="H52" s="102">
        <f t="shared" si="2"/>
        <v>7.8399999999999997E-2</v>
      </c>
      <c r="I52" s="194"/>
      <c r="J52" s="6"/>
      <c r="K52" s="6"/>
      <c r="L52" s="6"/>
      <c r="P52" s="6"/>
      <c r="Q52" s="6"/>
      <c r="R52" s="6"/>
      <c r="S52" s="6"/>
      <c r="U52" s="47"/>
      <c r="V52" s="47"/>
    </row>
    <row r="53" spans="2:23" ht="21.75" customHeight="1" thickBot="1" x14ac:dyDescent="0.35">
      <c r="B53" s="82" t="s">
        <v>83</v>
      </c>
      <c r="C53" s="108" t="s">
        <v>84</v>
      </c>
      <c r="D53" s="84">
        <v>6.7</v>
      </c>
      <c r="E53" s="85">
        <v>1</v>
      </c>
      <c r="F53" s="86">
        <f t="shared" si="3"/>
        <v>7.7</v>
      </c>
      <c r="G53" s="109">
        <v>0.92300000000000004</v>
      </c>
      <c r="H53" s="102">
        <f t="shared" si="2"/>
        <v>7.8399999999999997E-2</v>
      </c>
      <c r="I53" s="194"/>
      <c r="J53" s="6"/>
      <c r="K53" s="6"/>
      <c r="L53" s="6"/>
      <c r="P53" s="6"/>
      <c r="Q53" s="6"/>
      <c r="R53" s="6"/>
      <c r="S53" s="6"/>
      <c r="U53" s="47"/>
      <c r="V53" s="47"/>
    </row>
    <row r="54" spans="2:23" x14ac:dyDescent="0.25">
      <c r="B54" s="110"/>
      <c r="C54" s="111"/>
      <c r="D54" s="111"/>
      <c r="E54" s="111"/>
      <c r="F54" s="111"/>
      <c r="G54" s="112"/>
      <c r="H54" s="111"/>
      <c r="I54" s="195"/>
      <c r="J54" s="6"/>
      <c r="K54" s="6"/>
      <c r="L54" s="6"/>
      <c r="P54" s="6"/>
      <c r="Q54" s="6"/>
      <c r="R54" s="6"/>
      <c r="S54" s="6"/>
      <c r="U54" s="47"/>
      <c r="V54" s="47"/>
    </row>
    <row r="55" spans="2:23" ht="21" customHeight="1" thickBot="1" x14ac:dyDescent="0.3">
      <c r="B55" s="113"/>
      <c r="C55" s="112"/>
      <c r="D55" s="112"/>
      <c r="E55" s="112"/>
      <c r="F55" s="112"/>
      <c r="G55" s="112"/>
      <c r="H55" s="112"/>
      <c r="I55" s="195"/>
      <c r="J55" s="6"/>
      <c r="K55" s="6"/>
      <c r="L55" s="6"/>
      <c r="P55" s="6"/>
      <c r="Q55" s="6"/>
      <c r="R55" s="6"/>
      <c r="S55" s="6"/>
      <c r="U55" s="47"/>
      <c r="V55" s="47"/>
    </row>
    <row r="56" spans="2:23" ht="41.25" customHeight="1" thickBot="1" x14ac:dyDescent="0.3">
      <c r="B56" s="365" t="s">
        <v>127</v>
      </c>
      <c r="C56" s="366"/>
      <c r="D56" s="366"/>
      <c r="E56" s="366"/>
      <c r="F56" s="366"/>
      <c r="G56" s="366"/>
      <c r="H56" s="367"/>
      <c r="I56" s="196"/>
      <c r="V56" s="47"/>
    </row>
    <row r="57" spans="2:23" ht="40.5" customHeight="1" thickBot="1" x14ac:dyDescent="0.3">
      <c r="B57" s="362" t="s">
        <v>99</v>
      </c>
      <c r="C57" s="363"/>
      <c r="D57" s="363"/>
      <c r="E57" s="363"/>
      <c r="F57" s="363"/>
      <c r="G57" s="363"/>
      <c r="H57" s="364"/>
      <c r="I57" s="183"/>
      <c r="V57" s="107"/>
    </row>
    <row r="58" spans="2:23" ht="47" thickBot="1" x14ac:dyDescent="0.3">
      <c r="B58" s="65" t="s">
        <v>58</v>
      </c>
      <c r="C58" s="66" t="s">
        <v>59</v>
      </c>
      <c r="D58" s="67" t="s">
        <v>60</v>
      </c>
      <c r="E58" s="67" t="s">
        <v>95</v>
      </c>
      <c r="F58" s="67" t="s">
        <v>62</v>
      </c>
      <c r="G58" s="368" t="s">
        <v>63</v>
      </c>
      <c r="H58" s="369"/>
      <c r="I58" s="192"/>
      <c r="V58" s="107"/>
    </row>
    <row r="59" spans="2:23" ht="21.75" customHeight="1" x14ac:dyDescent="0.3">
      <c r="B59" s="69" t="s">
        <v>100</v>
      </c>
      <c r="C59" s="115" t="s">
        <v>101</v>
      </c>
      <c r="D59" s="71">
        <v>6</v>
      </c>
      <c r="E59" s="71">
        <v>1</v>
      </c>
      <c r="F59" s="71">
        <f>D59+E59</f>
        <v>7</v>
      </c>
      <c r="G59" s="354">
        <f>IF((ABS(($K$102-$K$101)*F59/100))&gt;0.1, ($K$102-$K$101)*F59/100, 0)</f>
        <v>-8.33</v>
      </c>
      <c r="H59" s="355" t="e">
        <f>IF((ABS((#REF!-#REF!)*E59/100))&gt;0.1, (#REF!-#REF!)*E59/100, 0)</f>
        <v>#REF!</v>
      </c>
      <c r="I59" s="193"/>
      <c r="V59" s="107"/>
    </row>
    <row r="60" spans="2:23" ht="21.75" customHeight="1" x14ac:dyDescent="0.3">
      <c r="B60" s="75" t="s">
        <v>102</v>
      </c>
      <c r="C60" s="116" t="s">
        <v>103</v>
      </c>
      <c r="D60" s="77">
        <v>6</v>
      </c>
      <c r="E60" s="77">
        <v>1</v>
      </c>
      <c r="F60" s="77">
        <f>D60+E60</f>
        <v>7</v>
      </c>
      <c r="G60" s="356">
        <f>IF((ABS(($K$102-$K$101)*F60/100))&gt;0.1, ($K$102-$K$101)*F60/100, 0)</f>
        <v>-8.33</v>
      </c>
      <c r="H60" s="357" t="e">
        <f>IF((ABS((#REF!-#REF!)*E60/100))&gt;0.1, (#REF!-#REF!)*E60/100, 0)</f>
        <v>#REF!</v>
      </c>
      <c r="I60" s="193"/>
    </row>
    <row r="61" spans="2:23" ht="21" customHeight="1" thickBot="1" x14ac:dyDescent="0.35">
      <c r="B61" s="82" t="s">
        <v>104</v>
      </c>
      <c r="C61" s="117" t="s">
        <v>105</v>
      </c>
      <c r="D61" s="84">
        <v>6</v>
      </c>
      <c r="E61" s="84">
        <v>1</v>
      </c>
      <c r="F61" s="84">
        <f>D61+E61</f>
        <v>7</v>
      </c>
      <c r="G61" s="358">
        <f>IF((ABS(($K$102-$K$101)*F61/100))&gt;0.1, ($K$102-$K$101)*F61/100, 0)</f>
        <v>-8.33</v>
      </c>
      <c r="H61" s="359" t="e">
        <f>IF((ABS((#REF!-#REF!)*E61/100))&gt;0.1, (#REF!-#REF!)*E61/100, 0)</f>
        <v>#REF!</v>
      </c>
      <c r="I61" s="193"/>
    </row>
    <row r="62" spans="2:23" ht="61.5" customHeight="1" thickBot="1" x14ac:dyDescent="0.3">
      <c r="I62" s="196"/>
      <c r="V62" s="118"/>
    </row>
    <row r="63" spans="2:23" ht="43.5" customHeight="1" thickBot="1" x14ac:dyDescent="0.3">
      <c r="B63" s="350" t="s">
        <v>106</v>
      </c>
      <c r="C63" s="351"/>
      <c r="D63" s="351"/>
      <c r="E63" s="351"/>
      <c r="F63" s="351"/>
      <c r="G63" s="351"/>
      <c r="H63" s="352"/>
      <c r="I63" s="196"/>
    </row>
    <row r="64" spans="2:23" s="5" customFormat="1" ht="15" customHeight="1" x14ac:dyDescent="0.25">
      <c r="B64" s="348"/>
      <c r="C64" s="348"/>
      <c r="D64" s="348"/>
      <c r="E64" s="348"/>
      <c r="F64" s="348"/>
      <c r="G64" s="348"/>
      <c r="H64" s="348"/>
      <c r="I64" s="196"/>
      <c r="M64" s="6"/>
      <c r="N64" s="6"/>
      <c r="O64" s="6"/>
      <c r="P64" s="7"/>
      <c r="Q64" s="7"/>
      <c r="R64" s="7"/>
      <c r="S64" s="7"/>
      <c r="T64" s="6"/>
      <c r="U64" s="6"/>
      <c r="V64" s="6"/>
      <c r="W64" s="6"/>
    </row>
    <row r="65" spans="2:23" s="5" customFormat="1" ht="21.75" customHeight="1" x14ac:dyDescent="0.25">
      <c r="B65" s="353" t="s">
        <v>107</v>
      </c>
      <c r="C65" s="353"/>
      <c r="D65" s="353"/>
      <c r="E65" s="353"/>
      <c r="F65" s="353"/>
      <c r="G65" s="353"/>
      <c r="H65" s="353"/>
      <c r="I65" s="196"/>
      <c r="M65" s="6"/>
      <c r="N65" s="6"/>
      <c r="O65" s="6"/>
      <c r="P65" s="7"/>
      <c r="Q65" s="7"/>
      <c r="R65" s="7"/>
      <c r="S65" s="7"/>
      <c r="T65" s="6"/>
      <c r="U65" s="6"/>
      <c r="V65" s="6"/>
      <c r="W65" s="6"/>
    </row>
    <row r="66" spans="2:23" s="5" customFormat="1" ht="14.25" customHeight="1" thickBot="1" x14ac:dyDescent="0.3">
      <c r="B66" s="348"/>
      <c r="C66" s="348"/>
      <c r="D66" s="348"/>
      <c r="E66" s="348"/>
      <c r="F66" s="348"/>
      <c r="G66" s="348"/>
      <c r="H66" s="348"/>
      <c r="I66" s="196"/>
      <c r="M66" s="6"/>
      <c r="N66" s="6"/>
      <c r="O66" s="6"/>
      <c r="P66" s="7"/>
      <c r="Q66" s="7"/>
      <c r="R66" s="7"/>
      <c r="S66" s="7"/>
      <c r="T66" s="6"/>
      <c r="U66" s="6"/>
      <c r="V66" s="6"/>
      <c r="W66" s="6"/>
    </row>
    <row r="67" spans="2:23" s="5" customFormat="1" ht="46.5" customHeight="1" x14ac:dyDescent="0.25">
      <c r="B67" s="341" t="s">
        <v>108</v>
      </c>
      <c r="C67" s="343" t="s">
        <v>109</v>
      </c>
      <c r="D67" s="345" t="s">
        <v>110</v>
      </c>
      <c r="E67" s="343" t="s">
        <v>111</v>
      </c>
      <c r="F67" s="343"/>
      <c r="G67" s="343" t="s">
        <v>112</v>
      </c>
      <c r="H67" s="327"/>
      <c r="I67" s="196"/>
      <c r="M67" s="6"/>
      <c r="N67" s="6"/>
      <c r="O67" s="6"/>
      <c r="P67" s="7"/>
      <c r="Q67" s="7"/>
      <c r="R67" s="7"/>
      <c r="S67" s="7"/>
      <c r="T67" s="6"/>
      <c r="U67" s="6"/>
      <c r="V67" s="6"/>
      <c r="W67" s="6"/>
    </row>
    <row r="68" spans="2:23" s="5" customFormat="1" ht="46.5" customHeight="1" thickBot="1" x14ac:dyDescent="0.3">
      <c r="B68" s="342"/>
      <c r="C68" s="344"/>
      <c r="D68" s="346"/>
      <c r="E68" s="344"/>
      <c r="F68" s="344"/>
      <c r="G68" s="344"/>
      <c r="H68" s="347"/>
      <c r="I68" s="196"/>
      <c r="M68" s="6"/>
      <c r="N68" s="6"/>
      <c r="O68" s="6"/>
      <c r="P68" s="7"/>
      <c r="Q68" s="7"/>
      <c r="R68" s="7"/>
      <c r="S68" s="7"/>
      <c r="T68" s="6"/>
      <c r="U68" s="6"/>
      <c r="V68" s="6"/>
      <c r="W68" s="6"/>
    </row>
    <row r="69" spans="2:23" s="5" customFormat="1" ht="18.75" customHeight="1" x14ac:dyDescent="0.25">
      <c r="B69" s="348"/>
      <c r="C69" s="348"/>
      <c r="D69" s="348"/>
      <c r="E69" s="348"/>
      <c r="F69" s="348"/>
      <c r="G69" s="348"/>
      <c r="H69" s="348"/>
      <c r="I69" s="196"/>
      <c r="M69" s="6"/>
      <c r="N69" s="6"/>
      <c r="O69" s="6"/>
      <c r="P69" s="7"/>
      <c r="Q69" s="7"/>
      <c r="R69" s="7"/>
      <c r="S69" s="7"/>
      <c r="T69" s="6"/>
      <c r="U69" s="6"/>
      <c r="V69" s="6"/>
      <c r="W69" s="6"/>
    </row>
    <row r="70" spans="2:23" s="5" customFormat="1" ht="21.75" customHeight="1" x14ac:dyDescent="0.25">
      <c r="B70" s="353" t="s">
        <v>113</v>
      </c>
      <c r="C70" s="353"/>
      <c r="D70" s="353"/>
      <c r="E70" s="353"/>
      <c r="F70" s="353"/>
      <c r="G70" s="353"/>
      <c r="H70" s="353"/>
      <c r="I70" s="196"/>
      <c r="M70" s="6"/>
      <c r="N70" s="6"/>
      <c r="O70" s="6"/>
      <c r="P70" s="7"/>
      <c r="Q70" s="7"/>
      <c r="R70" s="7"/>
      <c r="S70" s="7"/>
      <c r="T70" s="6"/>
      <c r="U70" s="6"/>
      <c r="V70" s="6"/>
      <c r="W70" s="6"/>
    </row>
    <row r="71" spans="2:23" s="5" customFormat="1" ht="15.75" customHeight="1" x14ac:dyDescent="0.25">
      <c r="B71" s="348"/>
      <c r="C71" s="348"/>
      <c r="D71" s="348"/>
      <c r="E71" s="348"/>
      <c r="F71" s="348"/>
      <c r="G71" s="348"/>
      <c r="H71" s="348"/>
      <c r="I71" s="196"/>
      <c r="M71" s="6"/>
      <c r="N71" s="6"/>
      <c r="O71" s="6"/>
      <c r="P71" s="7"/>
      <c r="Q71" s="7"/>
      <c r="R71" s="7"/>
      <c r="S71" s="7"/>
      <c r="T71" s="6"/>
      <c r="U71" s="6"/>
      <c r="V71" s="6"/>
      <c r="W71" s="6"/>
    </row>
    <row r="72" spans="2:23" s="5" customFormat="1" ht="33" customHeight="1" x14ac:dyDescent="0.25">
      <c r="B72" s="323" t="s">
        <v>114</v>
      </c>
      <c r="C72" s="323"/>
      <c r="D72" s="323"/>
      <c r="E72" s="323"/>
      <c r="F72" s="323"/>
      <c r="G72" s="323"/>
      <c r="H72" s="323"/>
      <c r="I72" s="196"/>
      <c r="M72" s="6"/>
      <c r="N72" s="6"/>
      <c r="O72" s="6"/>
      <c r="P72" s="7"/>
      <c r="Q72" s="7"/>
      <c r="R72" s="7"/>
      <c r="S72" s="7"/>
      <c r="T72" s="6"/>
      <c r="U72" s="6"/>
      <c r="V72" s="6"/>
      <c r="W72" s="6"/>
    </row>
    <row r="73" spans="2:23" s="119" customFormat="1" ht="33" customHeight="1" x14ac:dyDescent="0.35">
      <c r="B73" s="324" t="s">
        <v>115</v>
      </c>
      <c r="C73" s="324"/>
      <c r="E73" s="120"/>
      <c r="F73" s="120"/>
      <c r="G73" s="120"/>
      <c r="H73" s="120"/>
      <c r="I73" s="197"/>
    </row>
    <row r="74" spans="2:23" s="119" customFormat="1" ht="33" customHeight="1" x14ac:dyDescent="0.35">
      <c r="C74" s="128" t="str">
        <f>CONCATENATE(" $45.000"," + ($",G20,") =")</f>
        <v xml:space="preserve"> $45.000 + ($-4.463) =</v>
      </c>
      <c r="D74" s="123">
        <f>(45+G20)</f>
        <v>40.536999999999999</v>
      </c>
      <c r="E74" s="36"/>
      <c r="F74" s="36"/>
      <c r="G74" s="36"/>
      <c r="H74" s="36"/>
      <c r="I74" s="197"/>
    </row>
    <row r="75" spans="2:23" s="119" customFormat="1" ht="33" customHeight="1" x14ac:dyDescent="0.35">
      <c r="B75" s="324" t="s">
        <v>116</v>
      </c>
      <c r="C75" s="324"/>
      <c r="D75" s="124"/>
      <c r="E75" s="36"/>
      <c r="F75" s="36"/>
      <c r="G75" s="36"/>
      <c r="H75" s="36"/>
      <c r="I75" s="197"/>
    </row>
    <row r="76" spans="2:23" s="119" customFormat="1" ht="33" customHeight="1" x14ac:dyDescent="0.35">
      <c r="C76" s="166" t="str">
        <f>CONCATENATE(" $45.000"," x ",H43, " =")</f>
        <v xml:space="preserve"> $45.000 x 0.0784 =</v>
      </c>
      <c r="D76" s="167">
        <f>(45*H43)</f>
        <v>3.528</v>
      </c>
      <c r="E76" s="36"/>
      <c r="F76" s="36"/>
      <c r="G76" s="36"/>
      <c r="H76" s="36"/>
      <c r="I76" s="197"/>
    </row>
    <row r="77" spans="2:23" s="119" customFormat="1" ht="33" customHeight="1" x14ac:dyDescent="0.35">
      <c r="C77" s="349" t="str">
        <f>CONCATENATE("$",D76," x 96.25% (Difference of 100% Material Minus Total % Asphalt + Fuel Allowance) =")</f>
        <v>$3.528 x 96.25% (Difference of 100% Material Minus Total % Asphalt + Fuel Allowance) =</v>
      </c>
      <c r="D77" s="349"/>
      <c r="E77" s="349"/>
      <c r="F77" s="349"/>
      <c r="G77" s="349"/>
      <c r="H77" s="123">
        <f>D76*96.25/100</f>
        <v>3.3959999999999999</v>
      </c>
      <c r="I77" s="197"/>
    </row>
    <row r="78" spans="2:23" s="119" customFormat="1" ht="33" customHeight="1" x14ac:dyDescent="0.35">
      <c r="B78" s="324" t="s">
        <v>117</v>
      </c>
      <c r="C78" s="324"/>
      <c r="D78" s="324"/>
      <c r="E78" s="324"/>
      <c r="F78" s="324"/>
      <c r="G78" s="36"/>
      <c r="H78" s="36"/>
      <c r="I78" s="197"/>
    </row>
    <row r="79" spans="2:23" s="119" customFormat="1" ht="33" customHeight="1" x14ac:dyDescent="0.35">
      <c r="C79" s="256" t="str">
        <f>CONCATENATE("$",D74," + $",H77, "  =")</f>
        <v>$40.537 + $3.396  =</v>
      </c>
      <c r="D79" s="125">
        <f>D74+H77</f>
        <v>43.933</v>
      </c>
      <c r="E79" s="36"/>
      <c r="F79" s="36"/>
      <c r="G79" s="36"/>
      <c r="H79" s="36"/>
      <c r="I79" s="197"/>
    </row>
    <row r="80" spans="2:23" ht="29.25" customHeight="1" thickBot="1" x14ac:dyDescent="0.3">
      <c r="I80" s="196"/>
    </row>
    <row r="81" spans="2:22" ht="43.5" customHeight="1" thickBot="1" x14ac:dyDescent="0.3">
      <c r="B81" s="350" t="s">
        <v>118</v>
      </c>
      <c r="C81" s="351"/>
      <c r="D81" s="351"/>
      <c r="E81" s="351"/>
      <c r="F81" s="351"/>
      <c r="G81" s="351"/>
      <c r="H81" s="352"/>
      <c r="I81" s="196"/>
    </row>
    <row r="82" spans="2:22" ht="21.75" customHeight="1" x14ac:dyDescent="0.25">
      <c r="B82" s="348"/>
      <c r="C82" s="348"/>
      <c r="D82" s="348"/>
      <c r="E82" s="348"/>
      <c r="F82" s="348"/>
      <c r="G82" s="348"/>
      <c r="H82" s="348"/>
      <c r="I82" s="196"/>
    </row>
    <row r="83" spans="2:22" ht="21.75" customHeight="1" x14ac:dyDescent="0.25">
      <c r="B83" s="353" t="s">
        <v>119</v>
      </c>
      <c r="C83" s="353"/>
      <c r="D83" s="353"/>
      <c r="E83" s="353"/>
      <c r="F83" s="353"/>
      <c r="G83" s="353"/>
      <c r="H83" s="353"/>
      <c r="I83" s="196"/>
    </row>
    <row r="84" spans="2:22" ht="14.25" customHeight="1" thickBot="1" x14ac:dyDescent="0.3">
      <c r="B84" s="348"/>
      <c r="C84" s="348"/>
      <c r="D84" s="348"/>
      <c r="E84" s="348"/>
      <c r="F84" s="348"/>
      <c r="G84" s="348"/>
      <c r="H84" s="348"/>
      <c r="I84" s="196"/>
    </row>
    <row r="85" spans="2:22" ht="46.5" customHeight="1" x14ac:dyDescent="0.25">
      <c r="B85" s="341" t="s">
        <v>108</v>
      </c>
      <c r="C85" s="343" t="s">
        <v>109</v>
      </c>
      <c r="D85" s="345" t="s">
        <v>110</v>
      </c>
      <c r="E85" s="343" t="s">
        <v>111</v>
      </c>
      <c r="F85" s="343"/>
      <c r="G85" s="343" t="s">
        <v>112</v>
      </c>
      <c r="H85" s="327"/>
      <c r="I85" s="196"/>
    </row>
    <row r="86" spans="2:22" ht="46.5" customHeight="1" thickBot="1" x14ac:dyDescent="0.3">
      <c r="B86" s="342"/>
      <c r="C86" s="344"/>
      <c r="D86" s="346"/>
      <c r="E86" s="344"/>
      <c r="F86" s="344"/>
      <c r="G86" s="344"/>
      <c r="H86" s="347"/>
      <c r="I86" s="196"/>
    </row>
    <row r="87" spans="2:22" ht="18.75" customHeight="1" x14ac:dyDescent="0.25">
      <c r="B87" s="348"/>
      <c r="C87" s="348"/>
      <c r="D87" s="348"/>
      <c r="E87" s="348"/>
      <c r="F87" s="348"/>
      <c r="G87" s="348"/>
      <c r="H87" s="348"/>
      <c r="I87" s="196"/>
    </row>
    <row r="88" spans="2:22" ht="33" customHeight="1" x14ac:dyDescent="0.25">
      <c r="B88" s="323" t="s">
        <v>120</v>
      </c>
      <c r="C88" s="323"/>
      <c r="D88" s="323"/>
      <c r="E88" s="323"/>
      <c r="F88" s="323"/>
      <c r="G88" s="323"/>
      <c r="H88" s="323"/>
      <c r="I88" s="196"/>
    </row>
    <row r="89" spans="2:22" s="119" customFormat="1" ht="33" customHeight="1" x14ac:dyDescent="0.35">
      <c r="B89" s="324" t="s">
        <v>115</v>
      </c>
      <c r="C89" s="324"/>
      <c r="E89" s="120"/>
      <c r="F89" s="120"/>
      <c r="G89" s="120"/>
      <c r="H89" s="120"/>
      <c r="I89" s="197"/>
    </row>
    <row r="90" spans="2:22" s="119" customFormat="1" ht="33" customHeight="1" x14ac:dyDescent="0.35">
      <c r="C90" s="128" t="str">
        <f>CONCATENATE(" $45.000"," + ($",G59,") =")</f>
        <v xml:space="preserve"> $45.000 + ($-8.33) =</v>
      </c>
      <c r="D90" s="123">
        <f>(45+G59)</f>
        <v>36.67</v>
      </c>
      <c r="E90" s="36"/>
      <c r="F90" s="36"/>
      <c r="G90" s="36"/>
      <c r="H90" s="36"/>
      <c r="I90" s="197"/>
    </row>
    <row r="91" spans="2:22" s="119" customFormat="1" ht="40.5" customHeight="1" x14ac:dyDescent="0.4">
      <c r="B91" s="325" t="s">
        <v>121</v>
      </c>
      <c r="C91" s="325"/>
      <c r="D91" s="126">
        <f>D90</f>
        <v>36.67</v>
      </c>
      <c r="E91" s="36"/>
      <c r="F91" s="36"/>
      <c r="G91" s="36"/>
      <c r="H91" s="36"/>
      <c r="I91" s="197"/>
    </row>
    <row r="92" spans="2:22" s="119" customFormat="1" ht="33" customHeight="1" thickBot="1" x14ac:dyDescent="0.4">
      <c r="D92" s="123"/>
      <c r="E92" s="36"/>
      <c r="F92" s="36"/>
      <c r="G92" s="36"/>
      <c r="H92" s="36"/>
    </row>
    <row r="93" spans="2:22" ht="15.5" x14ac:dyDescent="0.35">
      <c r="M93" s="326" t="s">
        <v>135</v>
      </c>
      <c r="N93" s="327"/>
      <c r="P93" s="332" t="s">
        <v>7</v>
      </c>
      <c r="Q93" s="333"/>
      <c r="R93" s="333"/>
      <c r="S93" s="334"/>
      <c r="V93" s="119"/>
    </row>
    <row r="94" spans="2:22" ht="13" thickBot="1" x14ac:dyDescent="0.3">
      <c r="M94" s="328"/>
      <c r="N94" s="329"/>
      <c r="P94" s="335"/>
      <c r="Q94" s="336"/>
      <c r="R94" s="336"/>
      <c r="S94" s="337"/>
    </row>
    <row r="95" spans="2:22" ht="50.25" customHeight="1" thickBot="1" x14ac:dyDescent="0.3">
      <c r="M95" s="330"/>
      <c r="N95" s="331"/>
      <c r="P95" s="338" t="s">
        <v>11</v>
      </c>
      <c r="Q95" s="339"/>
      <c r="R95" s="339"/>
      <c r="S95" s="340"/>
      <c r="U95" s="15" t="s">
        <v>12</v>
      </c>
    </row>
    <row r="96" spans="2:22" ht="56.25" customHeight="1" thickBot="1" x14ac:dyDescent="0.3">
      <c r="J96" s="316" t="s">
        <v>10</v>
      </c>
      <c r="K96" s="317"/>
      <c r="L96" s="18"/>
      <c r="M96" s="19" t="s">
        <v>11</v>
      </c>
      <c r="N96" s="22">
        <v>2019</v>
      </c>
      <c r="P96" s="23" t="s">
        <v>14</v>
      </c>
      <c r="Q96" s="24" t="s">
        <v>15</v>
      </c>
      <c r="R96" s="24" t="s">
        <v>16</v>
      </c>
      <c r="S96" s="24" t="s">
        <v>17</v>
      </c>
      <c r="U96" s="25" t="s">
        <v>18</v>
      </c>
    </row>
    <row r="97" spans="10:21" ht="18" customHeight="1" thickBot="1" x14ac:dyDescent="0.3">
      <c r="J97" s="16" t="s">
        <v>13</v>
      </c>
      <c r="K97" s="17">
        <v>2020</v>
      </c>
      <c r="M97" s="26" t="s">
        <v>21</v>
      </c>
      <c r="N97" s="22" t="s">
        <v>22</v>
      </c>
      <c r="P97" s="310">
        <v>43586</v>
      </c>
      <c r="Q97" s="313">
        <v>309.8</v>
      </c>
      <c r="R97" s="127">
        <v>43647</v>
      </c>
      <c r="S97" s="318">
        <v>43344</v>
      </c>
      <c r="U97" s="27" t="s">
        <v>23</v>
      </c>
    </row>
    <row r="98" spans="10:21" ht="18" customHeight="1" thickBot="1" x14ac:dyDescent="0.3">
      <c r="J98" s="16" t="s">
        <v>19</v>
      </c>
      <c r="K98" s="17" t="s">
        <v>46</v>
      </c>
      <c r="M98" s="26" t="s">
        <v>25</v>
      </c>
      <c r="N98" s="33">
        <v>525</v>
      </c>
      <c r="P98" s="311"/>
      <c r="Q98" s="314"/>
      <c r="R98" s="34">
        <v>43678</v>
      </c>
      <c r="S98" s="319"/>
      <c r="U98" s="27" t="s">
        <v>26</v>
      </c>
    </row>
    <row r="99" spans="10:21" ht="18" customHeight="1" thickBot="1" x14ac:dyDescent="0.3">
      <c r="J99" s="29"/>
      <c r="K99" s="30"/>
      <c r="M99" s="26" t="s">
        <v>28</v>
      </c>
      <c r="N99" s="33">
        <v>514</v>
      </c>
      <c r="P99" s="312"/>
      <c r="Q99" s="315"/>
      <c r="R99" s="34">
        <v>43709</v>
      </c>
      <c r="S99" s="319"/>
      <c r="U99" s="27" t="s">
        <v>29</v>
      </c>
    </row>
    <row r="100" spans="10:21" ht="18" customHeight="1" thickBot="1" x14ac:dyDescent="0.3">
      <c r="J100" s="321" t="s">
        <v>0</v>
      </c>
      <c r="K100" s="322"/>
      <c r="M100" s="26" t="s">
        <v>31</v>
      </c>
      <c r="N100" s="33">
        <v>518</v>
      </c>
      <c r="P100" s="310">
        <v>43678</v>
      </c>
      <c r="Q100" s="313">
        <v>313.3</v>
      </c>
      <c r="R100" s="127">
        <v>43739</v>
      </c>
      <c r="S100" s="319"/>
      <c r="U100" s="40" t="s">
        <v>32</v>
      </c>
    </row>
    <row r="101" spans="10:21" ht="18" customHeight="1" thickBot="1" x14ac:dyDescent="0.3">
      <c r="J101" s="16" t="s">
        <v>30</v>
      </c>
      <c r="K101" s="39">
        <v>593</v>
      </c>
      <c r="M101" s="26" t="s">
        <v>35</v>
      </c>
      <c r="N101" s="33">
        <v>537</v>
      </c>
      <c r="P101" s="311"/>
      <c r="Q101" s="314"/>
      <c r="R101" s="34">
        <v>43770</v>
      </c>
      <c r="S101" s="319"/>
    </row>
    <row r="102" spans="10:21" ht="18" customHeight="1" thickBot="1" x14ac:dyDescent="0.3">
      <c r="J102" s="41" t="s">
        <v>34</v>
      </c>
      <c r="K102" s="42">
        <v>474</v>
      </c>
      <c r="M102" s="26" t="s">
        <v>38</v>
      </c>
      <c r="N102" s="33">
        <v>557</v>
      </c>
      <c r="P102" s="312"/>
      <c r="Q102" s="315"/>
      <c r="R102" s="34">
        <v>43800</v>
      </c>
      <c r="S102" s="319"/>
    </row>
    <row r="103" spans="10:21" ht="18" customHeight="1" thickBot="1" x14ac:dyDescent="0.3">
      <c r="J103" s="29"/>
      <c r="K103" s="30"/>
      <c r="M103" s="26" t="s">
        <v>20</v>
      </c>
      <c r="N103" s="33">
        <v>583</v>
      </c>
      <c r="P103" s="310">
        <v>43770</v>
      </c>
      <c r="Q103" s="313">
        <v>312.60000000000002</v>
      </c>
      <c r="R103" s="127">
        <v>43831</v>
      </c>
      <c r="S103" s="319"/>
      <c r="U103" s="47"/>
    </row>
    <row r="104" spans="10:21" ht="18" customHeight="1" thickBot="1" x14ac:dyDescent="0.3">
      <c r="J104" s="321" t="s">
        <v>40</v>
      </c>
      <c r="K104" s="322"/>
      <c r="M104" s="26" t="s">
        <v>43</v>
      </c>
      <c r="N104" s="33">
        <v>582</v>
      </c>
      <c r="P104" s="311"/>
      <c r="Q104" s="314"/>
      <c r="R104" s="34">
        <v>43862</v>
      </c>
      <c r="S104" s="319"/>
      <c r="U104" s="47"/>
    </row>
    <row r="105" spans="10:21" ht="18" customHeight="1" thickBot="1" x14ac:dyDescent="0.3">
      <c r="J105" s="48" t="s">
        <v>41</v>
      </c>
      <c r="K105" s="198">
        <v>43952</v>
      </c>
      <c r="M105" s="26" t="s">
        <v>46</v>
      </c>
      <c r="N105" s="33">
        <v>578</v>
      </c>
      <c r="P105" s="312"/>
      <c r="Q105" s="315"/>
      <c r="R105" s="34">
        <v>43891</v>
      </c>
      <c r="S105" s="319"/>
      <c r="U105" s="47"/>
    </row>
    <row r="106" spans="10:21" ht="18" customHeight="1" thickBot="1" x14ac:dyDescent="0.3">
      <c r="J106" s="51" t="s">
        <v>45</v>
      </c>
      <c r="K106" s="52">
        <v>326.10000000000002</v>
      </c>
      <c r="M106" s="26" t="s">
        <v>49</v>
      </c>
      <c r="N106" s="33">
        <v>564</v>
      </c>
      <c r="P106" s="310">
        <v>43862</v>
      </c>
      <c r="Q106" s="313">
        <v>324.39999999999998</v>
      </c>
      <c r="R106" s="127">
        <v>43922</v>
      </c>
      <c r="S106" s="319"/>
      <c r="U106" s="47"/>
    </row>
    <row r="107" spans="10:21" ht="18" customHeight="1" thickBot="1" x14ac:dyDescent="0.3">
      <c r="J107" s="53" t="s">
        <v>48</v>
      </c>
      <c r="K107" s="54" t="s">
        <v>125</v>
      </c>
      <c r="M107" s="26" t="s">
        <v>52</v>
      </c>
      <c r="N107" s="33">
        <v>542</v>
      </c>
      <c r="P107" s="311"/>
      <c r="Q107" s="314"/>
      <c r="R107" s="34">
        <v>43952</v>
      </c>
      <c r="S107" s="319"/>
      <c r="U107" s="47"/>
    </row>
    <row r="108" spans="10:21" ht="18" customHeight="1" thickBot="1" x14ac:dyDescent="0.3">
      <c r="J108" s="53" t="s">
        <v>51</v>
      </c>
      <c r="K108" s="56">
        <v>302.39999999999998</v>
      </c>
      <c r="M108" s="26" t="s">
        <v>55</v>
      </c>
      <c r="N108" s="33">
        <v>521</v>
      </c>
      <c r="P108" s="312"/>
      <c r="Q108" s="315"/>
      <c r="R108" s="34">
        <v>43983</v>
      </c>
      <c r="S108" s="319"/>
      <c r="U108" s="47"/>
    </row>
    <row r="109" spans="10:21" ht="18" customHeight="1" thickBot="1" x14ac:dyDescent="0.3">
      <c r="J109" s="58" t="s">
        <v>54</v>
      </c>
      <c r="K109" s="59">
        <v>44013</v>
      </c>
      <c r="L109" s="6"/>
      <c r="M109" s="61" t="s">
        <v>56</v>
      </c>
      <c r="N109" s="219">
        <v>502</v>
      </c>
      <c r="P109" s="310">
        <v>43952</v>
      </c>
      <c r="Q109" s="313">
        <v>326.10000000000002</v>
      </c>
      <c r="R109" s="127">
        <v>44013</v>
      </c>
      <c r="S109" s="319"/>
      <c r="U109" s="47"/>
    </row>
    <row r="110" spans="10:21" ht="18" customHeight="1" thickBot="1" x14ac:dyDescent="0.3">
      <c r="K110" s="6"/>
      <c r="L110" s="6"/>
      <c r="M110" s="19"/>
      <c r="N110" s="218">
        <v>2020</v>
      </c>
      <c r="P110" s="311"/>
      <c r="Q110" s="314"/>
      <c r="R110" s="34">
        <v>44044</v>
      </c>
      <c r="S110" s="319"/>
      <c r="U110" s="47"/>
    </row>
    <row r="111" spans="10:21" ht="18" customHeight="1" thickBot="1" x14ac:dyDescent="0.3">
      <c r="J111" s="6"/>
      <c r="K111" s="6"/>
      <c r="L111" s="6"/>
      <c r="M111" s="26" t="s">
        <v>21</v>
      </c>
      <c r="N111" s="22" t="s">
        <v>22</v>
      </c>
      <c r="P111" s="312"/>
      <c r="Q111" s="315"/>
      <c r="R111" s="34">
        <v>44075</v>
      </c>
      <c r="S111" s="319"/>
      <c r="U111" s="47"/>
    </row>
    <row r="112" spans="10:21" ht="18" customHeight="1" thickBot="1" x14ac:dyDescent="0.3">
      <c r="J112" s="6"/>
      <c r="K112" s="6"/>
      <c r="L112" s="6"/>
      <c r="M112" s="26" t="s">
        <v>25</v>
      </c>
      <c r="N112" s="33">
        <v>504</v>
      </c>
      <c r="P112" s="310">
        <v>44044</v>
      </c>
      <c r="Q112" s="313"/>
      <c r="R112" s="127">
        <v>44105</v>
      </c>
      <c r="S112" s="319"/>
      <c r="U112" s="47"/>
    </row>
    <row r="113" spans="10:19" ht="18" customHeight="1" thickBot="1" x14ac:dyDescent="0.3">
      <c r="J113" s="6"/>
      <c r="K113" s="6"/>
      <c r="L113" s="6"/>
      <c r="M113" s="26" t="s">
        <v>28</v>
      </c>
      <c r="N113" s="33">
        <v>515</v>
      </c>
      <c r="P113" s="311"/>
      <c r="Q113" s="314"/>
      <c r="R113" s="34">
        <v>44136</v>
      </c>
      <c r="S113" s="319"/>
    </row>
    <row r="114" spans="10:19" ht="18" customHeight="1" thickBot="1" x14ac:dyDescent="0.3">
      <c r="J114" s="6"/>
      <c r="K114" s="6"/>
      <c r="L114" s="6"/>
      <c r="M114" s="26" t="s">
        <v>31</v>
      </c>
      <c r="N114" s="33">
        <v>521</v>
      </c>
      <c r="P114" s="312"/>
      <c r="Q114" s="315"/>
      <c r="R114" s="34">
        <v>44166</v>
      </c>
      <c r="S114" s="319"/>
    </row>
    <row r="115" spans="10:19" ht="18" customHeight="1" thickBot="1" x14ac:dyDescent="0.3">
      <c r="J115" s="6"/>
      <c r="K115" s="6"/>
      <c r="L115" s="6"/>
      <c r="M115" s="26" t="s">
        <v>35</v>
      </c>
      <c r="N115" s="33">
        <v>515</v>
      </c>
      <c r="P115" s="310">
        <v>44136</v>
      </c>
      <c r="Q115" s="313"/>
      <c r="R115" s="127">
        <v>44197</v>
      </c>
      <c r="S115" s="319"/>
    </row>
    <row r="116" spans="10:19" ht="18" customHeight="1" thickBot="1" x14ac:dyDescent="0.3">
      <c r="J116" s="6"/>
      <c r="K116" s="6"/>
      <c r="L116" s="6"/>
      <c r="M116" s="26" t="s">
        <v>38</v>
      </c>
      <c r="N116" s="33">
        <v>496</v>
      </c>
      <c r="P116" s="311"/>
      <c r="Q116" s="314"/>
      <c r="R116" s="34">
        <v>44228</v>
      </c>
      <c r="S116" s="319"/>
    </row>
    <row r="117" spans="10:19" ht="18" customHeight="1" thickBot="1" x14ac:dyDescent="0.3">
      <c r="J117" s="6"/>
      <c r="K117" s="6"/>
      <c r="L117" s="6"/>
      <c r="M117" s="26" t="s">
        <v>20</v>
      </c>
      <c r="N117" s="33">
        <v>471</v>
      </c>
      <c r="P117" s="312"/>
      <c r="Q117" s="315"/>
      <c r="R117" s="34">
        <v>44256</v>
      </c>
      <c r="S117" s="320"/>
    </row>
    <row r="118" spans="10:19" ht="18" customHeight="1" x14ac:dyDescent="0.25">
      <c r="J118" s="6"/>
      <c r="K118" s="6"/>
      <c r="L118" s="6"/>
      <c r="M118" s="26" t="s">
        <v>43</v>
      </c>
      <c r="N118" s="33">
        <v>464</v>
      </c>
      <c r="P118" s="6" t="s">
        <v>42</v>
      </c>
      <c r="Q118" s="80">
        <v>302.39999999999998</v>
      </c>
      <c r="R118" s="6" t="s">
        <v>42</v>
      </c>
      <c r="S118" s="6"/>
    </row>
    <row r="119" spans="10:19" ht="15.5" x14ac:dyDescent="0.25">
      <c r="J119" s="6"/>
      <c r="K119" s="6"/>
      <c r="M119" s="26" t="s">
        <v>46</v>
      </c>
      <c r="N119" s="33">
        <v>474</v>
      </c>
    </row>
    <row r="120" spans="10:19" ht="15.5" x14ac:dyDescent="0.25">
      <c r="M120" s="26" t="s">
        <v>49</v>
      </c>
      <c r="N120" s="33"/>
    </row>
    <row r="121" spans="10:19" ht="15.5" x14ac:dyDescent="0.25">
      <c r="M121" s="26" t="s">
        <v>52</v>
      </c>
      <c r="N121" s="33"/>
    </row>
    <row r="122" spans="10:19" ht="15.5" x14ac:dyDescent="0.25">
      <c r="M122" s="26" t="s">
        <v>55</v>
      </c>
      <c r="N122" s="33"/>
    </row>
    <row r="123" spans="10:19" ht="16" thickBot="1" x14ac:dyDescent="0.3">
      <c r="M123" s="61" t="s">
        <v>56</v>
      </c>
      <c r="N123" s="219"/>
    </row>
    <row r="124" spans="10:19" ht="15.5" x14ac:dyDescent="0.25">
      <c r="M124" s="19"/>
      <c r="N124" s="218">
        <v>2021</v>
      </c>
    </row>
    <row r="125" spans="10:19" ht="15.5" x14ac:dyDescent="0.25">
      <c r="M125" s="26" t="s">
        <v>21</v>
      </c>
      <c r="N125" s="22" t="s">
        <v>22</v>
      </c>
    </row>
    <row r="126" spans="10:19" ht="15.5" x14ac:dyDescent="0.25">
      <c r="M126" s="26" t="s">
        <v>25</v>
      </c>
      <c r="N126" s="33"/>
    </row>
    <row r="127" spans="10:19" ht="15.5" x14ac:dyDescent="0.25">
      <c r="M127" s="26" t="s">
        <v>28</v>
      </c>
      <c r="N127" s="33"/>
    </row>
    <row r="128" spans="10:19" ht="15.5" x14ac:dyDescent="0.25">
      <c r="M128" s="26" t="s">
        <v>31</v>
      </c>
      <c r="N128" s="33"/>
    </row>
    <row r="129" spans="13:14" ht="15.5" x14ac:dyDescent="0.25">
      <c r="M129" s="26" t="s">
        <v>35</v>
      </c>
      <c r="N129" s="33"/>
    </row>
    <row r="130" spans="13:14" ht="16" thickBot="1" x14ac:dyDescent="0.3">
      <c r="M130" s="61" t="s">
        <v>38</v>
      </c>
      <c r="N130" s="219"/>
    </row>
  </sheetData>
  <sheetProtection password="C15A" sheet="1" formatColumns="0" formatRows="0"/>
  <mergeCells count="97">
    <mergeCell ref="B11:H11"/>
    <mergeCell ref="B1:D1"/>
    <mergeCell ref="C3:E3"/>
    <mergeCell ref="G3:H3"/>
    <mergeCell ref="C4:E4"/>
    <mergeCell ref="G4:H4"/>
    <mergeCell ref="B6:E6"/>
    <mergeCell ref="F6:G6"/>
    <mergeCell ref="B7:E7"/>
    <mergeCell ref="B8:H8"/>
    <mergeCell ref="B9:H9"/>
    <mergeCell ref="B10:C10"/>
    <mergeCell ref="D10:F10"/>
    <mergeCell ref="G23:H23"/>
    <mergeCell ref="B12:E12"/>
    <mergeCell ref="B13:H13"/>
    <mergeCell ref="B14:H14"/>
    <mergeCell ref="B15:H15"/>
    <mergeCell ref="B16:H16"/>
    <mergeCell ref="B17:H17"/>
    <mergeCell ref="B18:H18"/>
    <mergeCell ref="G19:H19"/>
    <mergeCell ref="G20:H20"/>
    <mergeCell ref="G21:H21"/>
    <mergeCell ref="G22:H22"/>
    <mergeCell ref="B36:H36"/>
    <mergeCell ref="G24:H24"/>
    <mergeCell ref="G25:H25"/>
    <mergeCell ref="G26:H26"/>
    <mergeCell ref="G27:H27"/>
    <mergeCell ref="G28:H28"/>
    <mergeCell ref="G29:H29"/>
    <mergeCell ref="G30:H30"/>
    <mergeCell ref="B32:C32"/>
    <mergeCell ref="B33:H33"/>
    <mergeCell ref="B34:H34"/>
    <mergeCell ref="B35:H35"/>
    <mergeCell ref="B65:H65"/>
    <mergeCell ref="D37:E37"/>
    <mergeCell ref="B39:D39"/>
    <mergeCell ref="B41:H41"/>
    <mergeCell ref="B56:H56"/>
    <mergeCell ref="B57:H57"/>
    <mergeCell ref="G58:H58"/>
    <mergeCell ref="G59:H59"/>
    <mergeCell ref="G60:H60"/>
    <mergeCell ref="G61:H61"/>
    <mergeCell ref="B63:H63"/>
    <mergeCell ref="B64:H64"/>
    <mergeCell ref="B75:C75"/>
    <mergeCell ref="B66:H66"/>
    <mergeCell ref="B67:B68"/>
    <mergeCell ref="C67:C68"/>
    <mergeCell ref="D67:D68"/>
    <mergeCell ref="E67:F68"/>
    <mergeCell ref="G67:H68"/>
    <mergeCell ref="B69:H69"/>
    <mergeCell ref="B70:H70"/>
    <mergeCell ref="B71:H71"/>
    <mergeCell ref="B72:H72"/>
    <mergeCell ref="B73:C73"/>
    <mergeCell ref="P112:P114"/>
    <mergeCell ref="Q112:Q114"/>
    <mergeCell ref="B87:H87"/>
    <mergeCell ref="C77:G77"/>
    <mergeCell ref="B78:F78"/>
    <mergeCell ref="B81:H81"/>
    <mergeCell ref="B82:H82"/>
    <mergeCell ref="B83:H83"/>
    <mergeCell ref="B84:H84"/>
    <mergeCell ref="B85:B86"/>
    <mergeCell ref="C85:C86"/>
    <mergeCell ref="D85:D86"/>
    <mergeCell ref="E85:F86"/>
    <mergeCell ref="G85:H86"/>
    <mergeCell ref="B88:H88"/>
    <mergeCell ref="B89:C89"/>
    <mergeCell ref="B91:C91"/>
    <mergeCell ref="M93:N95"/>
    <mergeCell ref="P93:S94"/>
    <mergeCell ref="P95:S95"/>
    <mergeCell ref="J96:K96"/>
    <mergeCell ref="P97:P99"/>
    <mergeCell ref="Q97:Q99"/>
    <mergeCell ref="S97:S117"/>
    <mergeCell ref="J100:K100"/>
    <mergeCell ref="P100:P102"/>
    <mergeCell ref="Q100:Q102"/>
    <mergeCell ref="P103:P105"/>
    <mergeCell ref="Q103:Q105"/>
    <mergeCell ref="J104:K104"/>
    <mergeCell ref="P115:P117"/>
    <mergeCell ref="Q115:Q117"/>
    <mergeCell ref="P106:P108"/>
    <mergeCell ref="Q106:Q108"/>
    <mergeCell ref="P109:P111"/>
    <mergeCell ref="Q109:Q111"/>
  </mergeCells>
  <dataValidations count="8">
    <dataValidation type="list" allowBlank="1" showInputMessage="1" showErrorMessage="1" sqref="K97" xr:uid="{89D31F1B-0952-49D5-AA56-6559F900D9AF}">
      <formula1>"2019, 2020, 2021"</formula1>
    </dataValidation>
    <dataValidation type="list" allowBlank="1" showInputMessage="1" showErrorMessage="1" sqref="K106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65467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K131003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K196539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K262075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K327611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K393147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K458683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K524219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K589755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K655291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K720827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K786363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K851899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K917435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K982971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xr:uid="{D7B901DF-1390-45A9-8A1A-0E3CAC44E16B}">
      <formula1>$Q$97:$Q$118</formula1>
    </dataValidation>
    <dataValidation type="list" allowBlank="1" showInputMessage="1" showErrorMessage="1" sqref="K98 WVQ982962 WLU982962 WBY982962 VSC982962 VIG982962 UYK982962 UOO982962 UES982962 TUW982962 TLA982962 TBE982962 SRI982962 SHM982962 RXQ982962 RNU982962 RDY982962 QUC982962 QKG982962 QAK982962 PQO982962 PGS982962 OWW982962 ONA982962 ODE982962 NTI982962 NJM982962 MZQ982962 MPU982962 MFY982962 LWC982962 LMG982962 LCK982962 KSO982962 KIS982962 JYW982962 JPA982962 JFE982962 IVI982962 ILM982962 IBQ982962 HRU982962 HHY982962 GYC982962 GOG982962 GEK982962 FUO982962 FKS982962 FAW982962 ERA982962 EHE982962 DXI982962 DNM982962 DDQ982962 CTU982962 CJY982962 CAC982962 BQG982962 BGK982962 AWO982962 AMS982962 ACW982962 TA982962 JE982962 K982963 WVQ917426 WLU917426 WBY917426 VSC917426 VIG917426 UYK917426 UOO917426 UES917426 TUW917426 TLA917426 TBE917426 SRI917426 SHM917426 RXQ917426 RNU917426 RDY917426 QUC917426 QKG917426 QAK917426 PQO917426 PGS917426 OWW917426 ONA917426 ODE917426 NTI917426 NJM917426 MZQ917426 MPU917426 MFY917426 LWC917426 LMG917426 LCK917426 KSO917426 KIS917426 JYW917426 JPA917426 JFE917426 IVI917426 ILM917426 IBQ917426 HRU917426 HHY917426 GYC917426 GOG917426 GEK917426 FUO917426 FKS917426 FAW917426 ERA917426 EHE917426 DXI917426 DNM917426 DDQ917426 CTU917426 CJY917426 CAC917426 BQG917426 BGK917426 AWO917426 AMS917426 ACW917426 TA917426 JE917426 K917427 WVQ851890 WLU851890 WBY851890 VSC851890 VIG851890 UYK851890 UOO851890 UES851890 TUW851890 TLA851890 TBE851890 SRI851890 SHM851890 RXQ851890 RNU851890 RDY851890 QUC851890 QKG851890 QAK851890 PQO851890 PGS851890 OWW851890 ONA851890 ODE851890 NTI851890 NJM851890 MZQ851890 MPU851890 MFY851890 LWC851890 LMG851890 LCK851890 KSO851890 KIS851890 JYW851890 JPA851890 JFE851890 IVI851890 ILM851890 IBQ851890 HRU851890 HHY851890 GYC851890 GOG851890 GEK851890 FUO851890 FKS851890 FAW851890 ERA851890 EHE851890 DXI851890 DNM851890 DDQ851890 CTU851890 CJY851890 CAC851890 BQG851890 BGK851890 AWO851890 AMS851890 ACW851890 TA851890 JE851890 K851891 WVQ786354 WLU786354 WBY786354 VSC786354 VIG786354 UYK786354 UOO786354 UES786354 TUW786354 TLA786354 TBE786354 SRI786354 SHM786354 RXQ786354 RNU786354 RDY786354 QUC786354 QKG786354 QAK786354 PQO786354 PGS786354 OWW786354 ONA786354 ODE786354 NTI786354 NJM786354 MZQ786354 MPU786354 MFY786354 LWC786354 LMG786354 LCK786354 KSO786354 KIS786354 JYW786354 JPA786354 JFE786354 IVI786354 ILM786354 IBQ786354 HRU786354 HHY786354 GYC786354 GOG786354 GEK786354 FUO786354 FKS786354 FAW786354 ERA786354 EHE786354 DXI786354 DNM786354 DDQ786354 CTU786354 CJY786354 CAC786354 BQG786354 BGK786354 AWO786354 AMS786354 ACW786354 TA786354 JE786354 K786355 WVQ720818 WLU720818 WBY720818 VSC720818 VIG720818 UYK720818 UOO720818 UES720818 TUW720818 TLA720818 TBE720818 SRI720818 SHM720818 RXQ720818 RNU720818 RDY720818 QUC720818 QKG720818 QAK720818 PQO720818 PGS720818 OWW720818 ONA720818 ODE720818 NTI720818 NJM720818 MZQ720818 MPU720818 MFY720818 LWC720818 LMG720818 LCK720818 KSO720818 KIS720818 JYW720818 JPA720818 JFE720818 IVI720818 ILM720818 IBQ720818 HRU720818 HHY720818 GYC720818 GOG720818 GEK720818 FUO720818 FKS720818 FAW720818 ERA720818 EHE720818 DXI720818 DNM720818 DDQ720818 CTU720818 CJY720818 CAC720818 BQG720818 BGK720818 AWO720818 AMS720818 ACW720818 TA720818 JE720818 K720819 WVQ655282 WLU655282 WBY655282 VSC655282 VIG655282 UYK655282 UOO655282 UES655282 TUW655282 TLA655282 TBE655282 SRI655282 SHM655282 RXQ655282 RNU655282 RDY655282 QUC655282 QKG655282 QAK655282 PQO655282 PGS655282 OWW655282 ONA655282 ODE655282 NTI655282 NJM655282 MZQ655282 MPU655282 MFY655282 LWC655282 LMG655282 LCK655282 KSO655282 KIS655282 JYW655282 JPA655282 JFE655282 IVI655282 ILM655282 IBQ655282 HRU655282 HHY655282 GYC655282 GOG655282 GEK655282 FUO655282 FKS655282 FAW655282 ERA655282 EHE655282 DXI655282 DNM655282 DDQ655282 CTU655282 CJY655282 CAC655282 BQG655282 BGK655282 AWO655282 AMS655282 ACW655282 TA655282 JE655282 K655283 WVQ589746 WLU589746 WBY589746 VSC589746 VIG589746 UYK589746 UOO589746 UES589746 TUW589746 TLA589746 TBE589746 SRI589746 SHM589746 RXQ589746 RNU589746 RDY589746 QUC589746 QKG589746 QAK589746 PQO589746 PGS589746 OWW589746 ONA589746 ODE589746 NTI589746 NJM589746 MZQ589746 MPU589746 MFY589746 LWC589746 LMG589746 LCK589746 KSO589746 KIS589746 JYW589746 JPA589746 JFE589746 IVI589746 ILM589746 IBQ589746 HRU589746 HHY589746 GYC589746 GOG589746 GEK589746 FUO589746 FKS589746 FAW589746 ERA589746 EHE589746 DXI589746 DNM589746 DDQ589746 CTU589746 CJY589746 CAC589746 BQG589746 BGK589746 AWO589746 AMS589746 ACW589746 TA589746 JE589746 K589747 WVQ524210 WLU524210 WBY524210 VSC524210 VIG524210 UYK524210 UOO524210 UES524210 TUW524210 TLA524210 TBE524210 SRI524210 SHM524210 RXQ524210 RNU524210 RDY524210 QUC524210 QKG524210 QAK524210 PQO524210 PGS524210 OWW524210 ONA524210 ODE524210 NTI524210 NJM524210 MZQ524210 MPU524210 MFY524210 LWC524210 LMG524210 LCK524210 KSO524210 KIS524210 JYW524210 JPA524210 JFE524210 IVI524210 ILM524210 IBQ524210 HRU524210 HHY524210 GYC524210 GOG524210 GEK524210 FUO524210 FKS524210 FAW524210 ERA524210 EHE524210 DXI524210 DNM524210 DDQ524210 CTU524210 CJY524210 CAC524210 BQG524210 BGK524210 AWO524210 AMS524210 ACW524210 TA524210 JE524210 K524211 WVQ458674 WLU458674 WBY458674 VSC458674 VIG458674 UYK458674 UOO458674 UES458674 TUW458674 TLA458674 TBE458674 SRI458674 SHM458674 RXQ458674 RNU458674 RDY458674 QUC458674 QKG458674 QAK458674 PQO458674 PGS458674 OWW458674 ONA458674 ODE458674 NTI458674 NJM458674 MZQ458674 MPU458674 MFY458674 LWC458674 LMG458674 LCK458674 KSO458674 KIS458674 JYW458674 JPA458674 JFE458674 IVI458674 ILM458674 IBQ458674 HRU458674 HHY458674 GYC458674 GOG458674 GEK458674 FUO458674 FKS458674 FAW458674 ERA458674 EHE458674 DXI458674 DNM458674 DDQ458674 CTU458674 CJY458674 CAC458674 BQG458674 BGK458674 AWO458674 AMS458674 ACW458674 TA458674 JE458674 K458675 WVQ393138 WLU393138 WBY393138 VSC393138 VIG393138 UYK393138 UOO393138 UES393138 TUW393138 TLA393138 TBE393138 SRI393138 SHM393138 RXQ393138 RNU393138 RDY393138 QUC393138 QKG393138 QAK393138 PQO393138 PGS393138 OWW393138 ONA393138 ODE393138 NTI393138 NJM393138 MZQ393138 MPU393138 MFY393138 LWC393138 LMG393138 LCK393138 KSO393138 KIS393138 JYW393138 JPA393138 JFE393138 IVI393138 ILM393138 IBQ393138 HRU393138 HHY393138 GYC393138 GOG393138 GEK393138 FUO393138 FKS393138 FAW393138 ERA393138 EHE393138 DXI393138 DNM393138 DDQ393138 CTU393138 CJY393138 CAC393138 BQG393138 BGK393138 AWO393138 AMS393138 ACW393138 TA393138 JE393138 K393139 WVQ327602 WLU327602 WBY327602 VSC327602 VIG327602 UYK327602 UOO327602 UES327602 TUW327602 TLA327602 TBE327602 SRI327602 SHM327602 RXQ327602 RNU327602 RDY327602 QUC327602 QKG327602 QAK327602 PQO327602 PGS327602 OWW327602 ONA327602 ODE327602 NTI327602 NJM327602 MZQ327602 MPU327602 MFY327602 LWC327602 LMG327602 LCK327602 KSO327602 KIS327602 JYW327602 JPA327602 JFE327602 IVI327602 ILM327602 IBQ327602 HRU327602 HHY327602 GYC327602 GOG327602 GEK327602 FUO327602 FKS327602 FAW327602 ERA327602 EHE327602 DXI327602 DNM327602 DDQ327602 CTU327602 CJY327602 CAC327602 BQG327602 BGK327602 AWO327602 AMS327602 ACW327602 TA327602 JE327602 K327603 WVQ262066 WLU262066 WBY262066 VSC262066 VIG262066 UYK262066 UOO262066 UES262066 TUW262066 TLA262066 TBE262066 SRI262066 SHM262066 RXQ262066 RNU262066 RDY262066 QUC262066 QKG262066 QAK262066 PQO262066 PGS262066 OWW262066 ONA262066 ODE262066 NTI262066 NJM262066 MZQ262066 MPU262066 MFY262066 LWC262066 LMG262066 LCK262066 KSO262066 KIS262066 JYW262066 JPA262066 JFE262066 IVI262066 ILM262066 IBQ262066 HRU262066 HHY262066 GYC262066 GOG262066 GEK262066 FUO262066 FKS262066 FAW262066 ERA262066 EHE262066 DXI262066 DNM262066 DDQ262066 CTU262066 CJY262066 CAC262066 BQG262066 BGK262066 AWO262066 AMS262066 ACW262066 TA262066 JE262066 K262067 WVQ196530 WLU196530 WBY196530 VSC196530 VIG196530 UYK196530 UOO196530 UES196530 TUW196530 TLA196530 TBE196530 SRI196530 SHM196530 RXQ196530 RNU196530 RDY196530 QUC196530 QKG196530 QAK196530 PQO196530 PGS196530 OWW196530 ONA196530 ODE196530 NTI196530 NJM196530 MZQ196530 MPU196530 MFY196530 LWC196530 LMG196530 LCK196530 KSO196530 KIS196530 JYW196530 JPA196530 JFE196530 IVI196530 ILM196530 IBQ196530 HRU196530 HHY196530 GYC196530 GOG196530 GEK196530 FUO196530 FKS196530 FAW196530 ERA196530 EHE196530 DXI196530 DNM196530 DDQ196530 CTU196530 CJY196530 CAC196530 BQG196530 BGK196530 AWO196530 AMS196530 ACW196530 TA196530 JE196530 K196531 WVQ130994 WLU130994 WBY130994 VSC130994 VIG130994 UYK130994 UOO130994 UES130994 TUW130994 TLA130994 TBE130994 SRI130994 SHM130994 RXQ130994 RNU130994 RDY130994 QUC130994 QKG130994 QAK130994 PQO130994 PGS130994 OWW130994 ONA130994 ODE130994 NTI130994 NJM130994 MZQ130994 MPU130994 MFY130994 LWC130994 LMG130994 LCK130994 KSO130994 KIS130994 JYW130994 JPA130994 JFE130994 IVI130994 ILM130994 IBQ130994 HRU130994 HHY130994 GYC130994 GOG130994 GEK130994 FUO130994 FKS130994 FAW130994 ERA130994 EHE130994 DXI130994 DNM130994 DDQ130994 CTU130994 CJY130994 CAC130994 BQG130994 BGK130994 AWO130994 AMS130994 ACW130994 TA130994 JE130994 K130995 WVQ65458 WLU65458 WBY65458 VSC65458 VIG65458 UYK65458 UOO65458 UES65458 TUW65458 TLA65458 TBE65458 SRI65458 SHM65458 RXQ65458 RNU65458 RDY65458 QUC65458 QKG65458 QAK65458 PQO65458 PGS65458 OWW65458 ONA65458 ODE65458 NTI65458 NJM65458 MZQ65458 MPU65458 MFY65458 LWC65458 LMG65458 LCK65458 KSO65458 KIS65458 JYW65458 JPA65458 JFE65458 IVI65458 ILM65458 IBQ65458 HRU65458 HHY65458 GYC65458 GOG65458 GEK65458 FUO65458 FKS65458 FAW65458 ERA65458 EHE65458 DXI65458 DNM65458 DDQ65458 CTU65458 CJY65458 CAC65458 BQG65458 BGK65458 AWO65458 AMS65458 ACW65458 TA65458 JE65458 K65459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xr:uid="{C436E30B-DDC7-4B08-8DFF-2E92AAE875E1}">
      <formula1>$M$98:$M$109</formula1>
    </dataValidation>
    <dataValidation type="list" allowBlank="1" showInputMessage="1" showErrorMessage="1" sqref="K10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K65466 JE65465 TA65465 ACW65465 AMS65465 AWO65465 BGK65465 BQG65465 CAC65465 CJY65465 CTU65465 DDQ65465 DNM65465 DXI65465 EHE65465 ERA65465 FAW65465 FKS65465 FUO65465 GEK65465 GOG65465 GYC65465 HHY65465 HRU65465 IBQ65465 ILM65465 IVI65465 JFE65465 JPA65465 JYW65465 KIS65465 KSO65465 LCK65465 LMG65465 LWC65465 MFY65465 MPU65465 MZQ65465 NJM65465 NTI65465 ODE65465 ONA65465 OWW65465 PGS65465 PQO65465 QAK65465 QKG65465 QUC65465 RDY65465 RNU65465 RXQ65465 SHM65465 SRI65465 TBE65465 TLA65465 TUW65465 UES65465 UOO65465 UYK65465 VIG65465 VSC65465 WBY65465 WLU65465 WVQ65465 K131002 JE131001 TA131001 ACW131001 AMS131001 AWO131001 BGK131001 BQG131001 CAC131001 CJY131001 CTU131001 DDQ131001 DNM131001 DXI131001 EHE131001 ERA131001 FAW131001 FKS131001 FUO131001 GEK131001 GOG131001 GYC131001 HHY131001 HRU131001 IBQ131001 ILM131001 IVI131001 JFE131001 JPA131001 JYW131001 KIS131001 KSO131001 LCK131001 LMG131001 LWC131001 MFY131001 MPU131001 MZQ131001 NJM131001 NTI131001 ODE131001 ONA131001 OWW131001 PGS131001 PQO131001 QAK131001 QKG131001 QUC131001 RDY131001 RNU131001 RXQ131001 SHM131001 SRI131001 TBE131001 TLA131001 TUW131001 UES131001 UOO131001 UYK131001 VIG131001 VSC131001 WBY131001 WLU131001 WVQ131001 K196538 JE196537 TA196537 ACW196537 AMS196537 AWO196537 BGK196537 BQG196537 CAC196537 CJY196537 CTU196537 DDQ196537 DNM196537 DXI196537 EHE196537 ERA196537 FAW196537 FKS196537 FUO196537 GEK196537 GOG196537 GYC196537 HHY196537 HRU196537 IBQ196537 ILM196537 IVI196537 JFE196537 JPA196537 JYW196537 KIS196537 KSO196537 LCK196537 LMG196537 LWC196537 MFY196537 MPU196537 MZQ196537 NJM196537 NTI196537 ODE196537 ONA196537 OWW196537 PGS196537 PQO196537 QAK196537 QKG196537 QUC196537 RDY196537 RNU196537 RXQ196537 SHM196537 SRI196537 TBE196537 TLA196537 TUW196537 UES196537 UOO196537 UYK196537 VIG196537 VSC196537 WBY196537 WLU196537 WVQ196537 K262074 JE262073 TA262073 ACW262073 AMS262073 AWO262073 BGK262073 BQG262073 CAC262073 CJY262073 CTU262073 DDQ262073 DNM262073 DXI262073 EHE262073 ERA262073 FAW262073 FKS262073 FUO262073 GEK262073 GOG262073 GYC262073 HHY262073 HRU262073 IBQ262073 ILM262073 IVI262073 JFE262073 JPA262073 JYW262073 KIS262073 KSO262073 LCK262073 LMG262073 LWC262073 MFY262073 MPU262073 MZQ262073 NJM262073 NTI262073 ODE262073 ONA262073 OWW262073 PGS262073 PQO262073 QAK262073 QKG262073 QUC262073 RDY262073 RNU262073 RXQ262073 SHM262073 SRI262073 TBE262073 TLA262073 TUW262073 UES262073 UOO262073 UYK262073 VIG262073 VSC262073 WBY262073 WLU262073 WVQ262073 K327610 JE327609 TA327609 ACW327609 AMS327609 AWO327609 BGK327609 BQG327609 CAC327609 CJY327609 CTU327609 DDQ327609 DNM327609 DXI327609 EHE327609 ERA327609 FAW327609 FKS327609 FUO327609 GEK327609 GOG327609 GYC327609 HHY327609 HRU327609 IBQ327609 ILM327609 IVI327609 JFE327609 JPA327609 JYW327609 KIS327609 KSO327609 LCK327609 LMG327609 LWC327609 MFY327609 MPU327609 MZQ327609 NJM327609 NTI327609 ODE327609 ONA327609 OWW327609 PGS327609 PQO327609 QAK327609 QKG327609 QUC327609 RDY327609 RNU327609 RXQ327609 SHM327609 SRI327609 TBE327609 TLA327609 TUW327609 UES327609 UOO327609 UYK327609 VIG327609 VSC327609 WBY327609 WLU327609 WVQ327609 K393146 JE393145 TA393145 ACW393145 AMS393145 AWO393145 BGK393145 BQG393145 CAC393145 CJY393145 CTU393145 DDQ393145 DNM393145 DXI393145 EHE393145 ERA393145 FAW393145 FKS393145 FUO393145 GEK393145 GOG393145 GYC393145 HHY393145 HRU393145 IBQ393145 ILM393145 IVI393145 JFE393145 JPA393145 JYW393145 KIS393145 KSO393145 LCK393145 LMG393145 LWC393145 MFY393145 MPU393145 MZQ393145 NJM393145 NTI393145 ODE393145 ONA393145 OWW393145 PGS393145 PQO393145 QAK393145 QKG393145 QUC393145 RDY393145 RNU393145 RXQ393145 SHM393145 SRI393145 TBE393145 TLA393145 TUW393145 UES393145 UOO393145 UYK393145 VIG393145 VSC393145 WBY393145 WLU393145 WVQ393145 K458682 JE458681 TA458681 ACW458681 AMS458681 AWO458681 BGK458681 BQG458681 CAC458681 CJY458681 CTU458681 DDQ458681 DNM458681 DXI458681 EHE458681 ERA458681 FAW458681 FKS458681 FUO458681 GEK458681 GOG458681 GYC458681 HHY458681 HRU458681 IBQ458681 ILM458681 IVI458681 JFE458681 JPA458681 JYW458681 KIS458681 KSO458681 LCK458681 LMG458681 LWC458681 MFY458681 MPU458681 MZQ458681 NJM458681 NTI458681 ODE458681 ONA458681 OWW458681 PGS458681 PQO458681 QAK458681 QKG458681 QUC458681 RDY458681 RNU458681 RXQ458681 SHM458681 SRI458681 TBE458681 TLA458681 TUW458681 UES458681 UOO458681 UYK458681 VIG458681 VSC458681 WBY458681 WLU458681 WVQ458681 K524218 JE524217 TA524217 ACW524217 AMS524217 AWO524217 BGK524217 BQG524217 CAC524217 CJY524217 CTU524217 DDQ524217 DNM524217 DXI524217 EHE524217 ERA524217 FAW524217 FKS524217 FUO524217 GEK524217 GOG524217 GYC524217 HHY524217 HRU524217 IBQ524217 ILM524217 IVI524217 JFE524217 JPA524217 JYW524217 KIS524217 KSO524217 LCK524217 LMG524217 LWC524217 MFY524217 MPU524217 MZQ524217 NJM524217 NTI524217 ODE524217 ONA524217 OWW524217 PGS524217 PQO524217 QAK524217 QKG524217 QUC524217 RDY524217 RNU524217 RXQ524217 SHM524217 SRI524217 TBE524217 TLA524217 TUW524217 UES524217 UOO524217 UYK524217 VIG524217 VSC524217 WBY524217 WLU524217 WVQ524217 K589754 JE589753 TA589753 ACW589753 AMS589753 AWO589753 BGK589753 BQG589753 CAC589753 CJY589753 CTU589753 DDQ589753 DNM589753 DXI589753 EHE589753 ERA589753 FAW589753 FKS589753 FUO589753 GEK589753 GOG589753 GYC589753 HHY589753 HRU589753 IBQ589753 ILM589753 IVI589753 JFE589753 JPA589753 JYW589753 KIS589753 KSO589753 LCK589753 LMG589753 LWC589753 MFY589753 MPU589753 MZQ589753 NJM589753 NTI589753 ODE589753 ONA589753 OWW589753 PGS589753 PQO589753 QAK589753 QKG589753 QUC589753 RDY589753 RNU589753 RXQ589753 SHM589753 SRI589753 TBE589753 TLA589753 TUW589753 UES589753 UOO589753 UYK589753 VIG589753 VSC589753 WBY589753 WLU589753 WVQ589753 K655290 JE655289 TA655289 ACW655289 AMS655289 AWO655289 BGK655289 BQG655289 CAC655289 CJY655289 CTU655289 DDQ655289 DNM655289 DXI655289 EHE655289 ERA655289 FAW655289 FKS655289 FUO655289 GEK655289 GOG655289 GYC655289 HHY655289 HRU655289 IBQ655289 ILM655289 IVI655289 JFE655289 JPA655289 JYW655289 KIS655289 KSO655289 LCK655289 LMG655289 LWC655289 MFY655289 MPU655289 MZQ655289 NJM655289 NTI655289 ODE655289 ONA655289 OWW655289 PGS655289 PQO655289 QAK655289 QKG655289 QUC655289 RDY655289 RNU655289 RXQ655289 SHM655289 SRI655289 TBE655289 TLA655289 TUW655289 UES655289 UOO655289 UYK655289 VIG655289 VSC655289 WBY655289 WLU655289 WVQ655289 K720826 JE720825 TA720825 ACW720825 AMS720825 AWO720825 BGK720825 BQG720825 CAC720825 CJY720825 CTU720825 DDQ720825 DNM720825 DXI720825 EHE720825 ERA720825 FAW720825 FKS720825 FUO720825 GEK720825 GOG720825 GYC720825 HHY720825 HRU720825 IBQ720825 ILM720825 IVI720825 JFE720825 JPA720825 JYW720825 KIS720825 KSO720825 LCK720825 LMG720825 LWC720825 MFY720825 MPU720825 MZQ720825 NJM720825 NTI720825 ODE720825 ONA720825 OWW720825 PGS720825 PQO720825 QAK720825 QKG720825 QUC720825 RDY720825 RNU720825 RXQ720825 SHM720825 SRI720825 TBE720825 TLA720825 TUW720825 UES720825 UOO720825 UYK720825 VIG720825 VSC720825 WBY720825 WLU720825 WVQ720825 K786362 JE786361 TA786361 ACW786361 AMS786361 AWO786361 BGK786361 BQG786361 CAC786361 CJY786361 CTU786361 DDQ786361 DNM786361 DXI786361 EHE786361 ERA786361 FAW786361 FKS786361 FUO786361 GEK786361 GOG786361 GYC786361 HHY786361 HRU786361 IBQ786361 ILM786361 IVI786361 JFE786361 JPA786361 JYW786361 KIS786361 KSO786361 LCK786361 LMG786361 LWC786361 MFY786361 MPU786361 MZQ786361 NJM786361 NTI786361 ODE786361 ONA786361 OWW786361 PGS786361 PQO786361 QAK786361 QKG786361 QUC786361 RDY786361 RNU786361 RXQ786361 SHM786361 SRI786361 TBE786361 TLA786361 TUW786361 UES786361 UOO786361 UYK786361 VIG786361 VSC786361 WBY786361 WLU786361 WVQ786361 K851898 JE851897 TA851897 ACW851897 AMS851897 AWO851897 BGK851897 BQG851897 CAC851897 CJY851897 CTU851897 DDQ851897 DNM851897 DXI851897 EHE851897 ERA851897 FAW851897 FKS851897 FUO851897 GEK851897 GOG851897 GYC851897 HHY851897 HRU851897 IBQ851897 ILM851897 IVI851897 JFE851897 JPA851897 JYW851897 KIS851897 KSO851897 LCK851897 LMG851897 LWC851897 MFY851897 MPU851897 MZQ851897 NJM851897 NTI851897 ODE851897 ONA851897 OWW851897 PGS851897 PQO851897 QAK851897 QKG851897 QUC851897 RDY851897 RNU851897 RXQ851897 SHM851897 SRI851897 TBE851897 TLA851897 TUW851897 UES851897 UOO851897 UYK851897 VIG851897 VSC851897 WBY851897 WLU851897 WVQ851897 K917434 JE917433 TA917433 ACW917433 AMS917433 AWO917433 BGK917433 BQG917433 CAC917433 CJY917433 CTU917433 DDQ917433 DNM917433 DXI917433 EHE917433 ERA917433 FAW917433 FKS917433 FUO917433 GEK917433 GOG917433 GYC917433 HHY917433 HRU917433 IBQ917433 ILM917433 IVI917433 JFE917433 JPA917433 JYW917433 KIS917433 KSO917433 LCK917433 LMG917433 LWC917433 MFY917433 MPU917433 MZQ917433 NJM917433 NTI917433 ODE917433 ONA917433 OWW917433 PGS917433 PQO917433 QAK917433 QKG917433 QUC917433 RDY917433 RNU917433 RXQ917433 SHM917433 SRI917433 TBE917433 TLA917433 TUW917433 UES917433 UOO917433 UYK917433 VIG917433 VSC917433 WBY917433 WLU917433 WVQ917433 K982970 JE982969 TA982969 ACW982969 AMS982969 AWO982969 BGK982969 BQG982969 CAC982969 CJY982969 CTU982969 DDQ982969 DNM982969 DXI982969 EHE982969 ERA982969 FAW982969 FKS982969 FUO982969 GEK982969 GOG982969 GYC982969 HHY982969 HRU982969 IBQ982969 ILM982969 IVI982969 JFE982969 JPA982969 JYW982969 KIS982969 KSO982969 LCK982969 LMG982969 LWC982969 MFY982969 MPU982969 MZQ982969 NJM982969 NTI982969 ODE982969 ONA982969 OWW982969 PGS982969 PQO982969 QAK982969 QKG982969 QUC982969 RDY982969 RNU982969 RXQ982969 SHM982969 SRI982969 TBE982969 TLA982969 TUW982969 UES982969 UOO982969 UYK982969 VIG982969 VSC982969 WBY982969 WLU982969 WVQ982969" xr:uid="{BB736E83-95CD-4722-8C8C-DA71869493E7}">
      <formula1>$P$97:$P$118</formula1>
    </dataValidation>
    <dataValidation type="list" allowBlank="1" showInputMessage="1" showErrorMessage="1" sqref="K109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K65470 JE65469 TA65469 ACW65469 AMS65469 AWO65469 BGK65469 BQG65469 CAC65469 CJY65469 CTU65469 DDQ65469 DNM65469 DXI65469 EHE65469 ERA65469 FAW65469 FKS65469 FUO65469 GEK65469 GOG65469 GYC65469 HHY65469 HRU65469 IBQ65469 ILM65469 IVI65469 JFE65469 JPA65469 JYW65469 KIS65469 KSO65469 LCK65469 LMG65469 LWC65469 MFY65469 MPU65469 MZQ65469 NJM65469 NTI65469 ODE65469 ONA65469 OWW65469 PGS65469 PQO65469 QAK65469 QKG65469 QUC65469 RDY65469 RNU65469 RXQ65469 SHM65469 SRI65469 TBE65469 TLA65469 TUW65469 UES65469 UOO65469 UYK65469 VIG65469 VSC65469 WBY65469 WLU65469 WVQ65469 K131006 JE131005 TA131005 ACW131005 AMS131005 AWO131005 BGK131005 BQG131005 CAC131005 CJY131005 CTU131005 DDQ131005 DNM131005 DXI131005 EHE131005 ERA131005 FAW131005 FKS131005 FUO131005 GEK131005 GOG131005 GYC131005 HHY131005 HRU131005 IBQ131005 ILM131005 IVI131005 JFE131005 JPA131005 JYW131005 KIS131005 KSO131005 LCK131005 LMG131005 LWC131005 MFY131005 MPU131005 MZQ131005 NJM131005 NTI131005 ODE131005 ONA131005 OWW131005 PGS131005 PQO131005 QAK131005 QKG131005 QUC131005 RDY131005 RNU131005 RXQ131005 SHM131005 SRI131005 TBE131005 TLA131005 TUW131005 UES131005 UOO131005 UYK131005 VIG131005 VSC131005 WBY131005 WLU131005 WVQ131005 K196542 JE196541 TA196541 ACW196541 AMS196541 AWO196541 BGK196541 BQG196541 CAC196541 CJY196541 CTU196541 DDQ196541 DNM196541 DXI196541 EHE196541 ERA196541 FAW196541 FKS196541 FUO196541 GEK196541 GOG196541 GYC196541 HHY196541 HRU196541 IBQ196541 ILM196541 IVI196541 JFE196541 JPA196541 JYW196541 KIS196541 KSO196541 LCK196541 LMG196541 LWC196541 MFY196541 MPU196541 MZQ196541 NJM196541 NTI196541 ODE196541 ONA196541 OWW196541 PGS196541 PQO196541 QAK196541 QKG196541 QUC196541 RDY196541 RNU196541 RXQ196541 SHM196541 SRI196541 TBE196541 TLA196541 TUW196541 UES196541 UOO196541 UYK196541 VIG196541 VSC196541 WBY196541 WLU196541 WVQ196541 K262078 JE262077 TA262077 ACW262077 AMS262077 AWO262077 BGK262077 BQG262077 CAC262077 CJY262077 CTU262077 DDQ262077 DNM262077 DXI262077 EHE262077 ERA262077 FAW262077 FKS262077 FUO262077 GEK262077 GOG262077 GYC262077 HHY262077 HRU262077 IBQ262077 ILM262077 IVI262077 JFE262077 JPA262077 JYW262077 KIS262077 KSO262077 LCK262077 LMG262077 LWC262077 MFY262077 MPU262077 MZQ262077 NJM262077 NTI262077 ODE262077 ONA262077 OWW262077 PGS262077 PQO262077 QAK262077 QKG262077 QUC262077 RDY262077 RNU262077 RXQ262077 SHM262077 SRI262077 TBE262077 TLA262077 TUW262077 UES262077 UOO262077 UYK262077 VIG262077 VSC262077 WBY262077 WLU262077 WVQ262077 K327614 JE327613 TA327613 ACW327613 AMS327613 AWO327613 BGK327613 BQG327613 CAC327613 CJY327613 CTU327613 DDQ327613 DNM327613 DXI327613 EHE327613 ERA327613 FAW327613 FKS327613 FUO327613 GEK327613 GOG327613 GYC327613 HHY327613 HRU327613 IBQ327613 ILM327613 IVI327613 JFE327613 JPA327613 JYW327613 KIS327613 KSO327613 LCK327613 LMG327613 LWC327613 MFY327613 MPU327613 MZQ327613 NJM327613 NTI327613 ODE327613 ONA327613 OWW327613 PGS327613 PQO327613 QAK327613 QKG327613 QUC327613 RDY327613 RNU327613 RXQ327613 SHM327613 SRI327613 TBE327613 TLA327613 TUW327613 UES327613 UOO327613 UYK327613 VIG327613 VSC327613 WBY327613 WLU327613 WVQ327613 K393150 JE393149 TA393149 ACW393149 AMS393149 AWO393149 BGK393149 BQG393149 CAC393149 CJY393149 CTU393149 DDQ393149 DNM393149 DXI393149 EHE393149 ERA393149 FAW393149 FKS393149 FUO393149 GEK393149 GOG393149 GYC393149 HHY393149 HRU393149 IBQ393149 ILM393149 IVI393149 JFE393149 JPA393149 JYW393149 KIS393149 KSO393149 LCK393149 LMG393149 LWC393149 MFY393149 MPU393149 MZQ393149 NJM393149 NTI393149 ODE393149 ONA393149 OWW393149 PGS393149 PQO393149 QAK393149 QKG393149 QUC393149 RDY393149 RNU393149 RXQ393149 SHM393149 SRI393149 TBE393149 TLA393149 TUW393149 UES393149 UOO393149 UYK393149 VIG393149 VSC393149 WBY393149 WLU393149 WVQ393149 K458686 JE458685 TA458685 ACW458685 AMS458685 AWO458685 BGK458685 BQG458685 CAC458685 CJY458685 CTU458685 DDQ458685 DNM458685 DXI458685 EHE458685 ERA458685 FAW458685 FKS458685 FUO458685 GEK458685 GOG458685 GYC458685 HHY458685 HRU458685 IBQ458685 ILM458685 IVI458685 JFE458685 JPA458685 JYW458685 KIS458685 KSO458685 LCK458685 LMG458685 LWC458685 MFY458685 MPU458685 MZQ458685 NJM458685 NTI458685 ODE458685 ONA458685 OWW458685 PGS458685 PQO458685 QAK458685 QKG458685 QUC458685 RDY458685 RNU458685 RXQ458685 SHM458685 SRI458685 TBE458685 TLA458685 TUW458685 UES458685 UOO458685 UYK458685 VIG458685 VSC458685 WBY458685 WLU458685 WVQ458685 K524222 JE524221 TA524221 ACW524221 AMS524221 AWO524221 BGK524221 BQG524221 CAC524221 CJY524221 CTU524221 DDQ524221 DNM524221 DXI524221 EHE524221 ERA524221 FAW524221 FKS524221 FUO524221 GEK524221 GOG524221 GYC524221 HHY524221 HRU524221 IBQ524221 ILM524221 IVI524221 JFE524221 JPA524221 JYW524221 KIS524221 KSO524221 LCK524221 LMG524221 LWC524221 MFY524221 MPU524221 MZQ524221 NJM524221 NTI524221 ODE524221 ONA524221 OWW524221 PGS524221 PQO524221 QAK524221 QKG524221 QUC524221 RDY524221 RNU524221 RXQ524221 SHM524221 SRI524221 TBE524221 TLA524221 TUW524221 UES524221 UOO524221 UYK524221 VIG524221 VSC524221 WBY524221 WLU524221 WVQ524221 K589758 JE589757 TA589757 ACW589757 AMS589757 AWO589757 BGK589757 BQG589757 CAC589757 CJY589757 CTU589757 DDQ589757 DNM589757 DXI589757 EHE589757 ERA589757 FAW589757 FKS589757 FUO589757 GEK589757 GOG589757 GYC589757 HHY589757 HRU589757 IBQ589757 ILM589757 IVI589757 JFE589757 JPA589757 JYW589757 KIS589757 KSO589757 LCK589757 LMG589757 LWC589757 MFY589757 MPU589757 MZQ589757 NJM589757 NTI589757 ODE589757 ONA589757 OWW589757 PGS589757 PQO589757 QAK589757 QKG589757 QUC589757 RDY589757 RNU589757 RXQ589757 SHM589757 SRI589757 TBE589757 TLA589757 TUW589757 UES589757 UOO589757 UYK589757 VIG589757 VSC589757 WBY589757 WLU589757 WVQ589757 K655294 JE655293 TA655293 ACW655293 AMS655293 AWO655293 BGK655293 BQG655293 CAC655293 CJY655293 CTU655293 DDQ655293 DNM655293 DXI655293 EHE655293 ERA655293 FAW655293 FKS655293 FUO655293 GEK655293 GOG655293 GYC655293 HHY655293 HRU655293 IBQ655293 ILM655293 IVI655293 JFE655293 JPA655293 JYW655293 KIS655293 KSO655293 LCK655293 LMG655293 LWC655293 MFY655293 MPU655293 MZQ655293 NJM655293 NTI655293 ODE655293 ONA655293 OWW655293 PGS655293 PQO655293 QAK655293 QKG655293 QUC655293 RDY655293 RNU655293 RXQ655293 SHM655293 SRI655293 TBE655293 TLA655293 TUW655293 UES655293 UOO655293 UYK655293 VIG655293 VSC655293 WBY655293 WLU655293 WVQ655293 K720830 JE720829 TA720829 ACW720829 AMS720829 AWO720829 BGK720829 BQG720829 CAC720829 CJY720829 CTU720829 DDQ720829 DNM720829 DXI720829 EHE720829 ERA720829 FAW720829 FKS720829 FUO720829 GEK720829 GOG720829 GYC720829 HHY720829 HRU720829 IBQ720829 ILM720829 IVI720829 JFE720829 JPA720829 JYW720829 KIS720829 KSO720829 LCK720829 LMG720829 LWC720829 MFY720829 MPU720829 MZQ720829 NJM720829 NTI720829 ODE720829 ONA720829 OWW720829 PGS720829 PQO720829 QAK720829 QKG720829 QUC720829 RDY720829 RNU720829 RXQ720829 SHM720829 SRI720829 TBE720829 TLA720829 TUW720829 UES720829 UOO720829 UYK720829 VIG720829 VSC720829 WBY720829 WLU720829 WVQ720829 K786366 JE786365 TA786365 ACW786365 AMS786365 AWO786365 BGK786365 BQG786365 CAC786365 CJY786365 CTU786365 DDQ786365 DNM786365 DXI786365 EHE786365 ERA786365 FAW786365 FKS786365 FUO786365 GEK786365 GOG786365 GYC786365 HHY786365 HRU786365 IBQ786365 ILM786365 IVI786365 JFE786365 JPA786365 JYW786365 KIS786365 KSO786365 LCK786365 LMG786365 LWC786365 MFY786365 MPU786365 MZQ786365 NJM786365 NTI786365 ODE786365 ONA786365 OWW786365 PGS786365 PQO786365 QAK786365 QKG786365 QUC786365 RDY786365 RNU786365 RXQ786365 SHM786365 SRI786365 TBE786365 TLA786365 TUW786365 UES786365 UOO786365 UYK786365 VIG786365 VSC786365 WBY786365 WLU786365 WVQ786365 K851902 JE851901 TA851901 ACW851901 AMS851901 AWO851901 BGK851901 BQG851901 CAC851901 CJY851901 CTU851901 DDQ851901 DNM851901 DXI851901 EHE851901 ERA851901 FAW851901 FKS851901 FUO851901 GEK851901 GOG851901 GYC851901 HHY851901 HRU851901 IBQ851901 ILM851901 IVI851901 JFE851901 JPA851901 JYW851901 KIS851901 KSO851901 LCK851901 LMG851901 LWC851901 MFY851901 MPU851901 MZQ851901 NJM851901 NTI851901 ODE851901 ONA851901 OWW851901 PGS851901 PQO851901 QAK851901 QKG851901 QUC851901 RDY851901 RNU851901 RXQ851901 SHM851901 SRI851901 TBE851901 TLA851901 TUW851901 UES851901 UOO851901 UYK851901 VIG851901 VSC851901 WBY851901 WLU851901 WVQ851901 K917438 JE917437 TA917437 ACW917437 AMS917437 AWO917437 BGK917437 BQG917437 CAC917437 CJY917437 CTU917437 DDQ917437 DNM917437 DXI917437 EHE917437 ERA917437 FAW917437 FKS917437 FUO917437 GEK917437 GOG917437 GYC917437 HHY917437 HRU917437 IBQ917437 ILM917437 IVI917437 JFE917437 JPA917437 JYW917437 KIS917437 KSO917437 LCK917437 LMG917437 LWC917437 MFY917437 MPU917437 MZQ917437 NJM917437 NTI917437 ODE917437 ONA917437 OWW917437 PGS917437 PQO917437 QAK917437 QKG917437 QUC917437 RDY917437 RNU917437 RXQ917437 SHM917437 SRI917437 TBE917437 TLA917437 TUW917437 UES917437 UOO917437 UYK917437 VIG917437 VSC917437 WBY917437 WLU917437 WVQ917437 K982974 JE982973 TA982973 ACW982973 AMS982973 AWO982973 BGK982973 BQG982973 CAC982973 CJY982973 CTU982973 DDQ982973 DNM982973 DXI982973 EHE982973 ERA982973 FAW982973 FKS982973 FUO982973 GEK982973 GOG982973 GYC982973 HHY982973 HRU982973 IBQ982973 ILM982973 IVI982973 JFE982973 JPA982973 JYW982973 KIS982973 KSO982973 LCK982973 LMG982973 LWC982973 MFY982973 MPU982973 MZQ982973 NJM982973 NTI982973 ODE982973 ONA982973 OWW982973 PGS982973 PQO982973 QAK982973 QKG982973 QUC982973 RDY982973 RNU982973 RXQ982973 SHM982973 SRI982973 TBE982973 TLA982973 TUW982973 UES982973 UOO982973 UYK982973 VIG982973 VSC982973 WBY982973 WLU982973 WVQ982973" xr:uid="{B2090417-37F6-4A11-92F0-F3A4483235B3}">
      <formula1>$R$97:$R$118</formula1>
    </dataValidation>
    <dataValidation type="list" allowBlank="1" showInputMessage="1" showErrorMessage="1" sqref="JE9 WVQ982966 WLU982966 WBY982966 VSC982966 VIG982966 UYK982966 UOO982966 UES982966 TUW982966 TLA982966 TBE982966 SRI982966 SHM982966 RXQ982966 RNU982966 RDY982966 QUC982966 QKG982966 QAK982966 PQO982966 PGS982966 OWW982966 ONA982966 ODE982966 NTI982966 NJM982966 MZQ982966 MPU982966 MFY982966 LWC982966 LMG982966 LCK982966 KSO982966 KIS982966 JYW982966 JPA982966 JFE982966 IVI982966 ILM982966 IBQ982966 HRU982966 HHY982966 GYC982966 GOG982966 GEK982966 FUO982966 FKS982966 FAW982966 ERA982966 EHE982966 DXI982966 DNM982966 DDQ982966 CTU982966 CJY982966 CAC982966 BQG982966 BGK982966 AWO982966 AMS982966 ACW982966 TA982966 JE982966 K982967 WVQ917430 WLU917430 WBY917430 VSC917430 VIG917430 UYK917430 UOO917430 UES917430 TUW917430 TLA917430 TBE917430 SRI917430 SHM917430 RXQ917430 RNU917430 RDY917430 QUC917430 QKG917430 QAK917430 PQO917430 PGS917430 OWW917430 ONA917430 ODE917430 NTI917430 NJM917430 MZQ917430 MPU917430 MFY917430 LWC917430 LMG917430 LCK917430 KSO917430 KIS917430 JYW917430 JPA917430 JFE917430 IVI917430 ILM917430 IBQ917430 HRU917430 HHY917430 GYC917430 GOG917430 GEK917430 FUO917430 FKS917430 FAW917430 ERA917430 EHE917430 DXI917430 DNM917430 DDQ917430 CTU917430 CJY917430 CAC917430 BQG917430 BGK917430 AWO917430 AMS917430 ACW917430 TA917430 JE917430 K917431 WVQ851894 WLU851894 WBY851894 VSC851894 VIG851894 UYK851894 UOO851894 UES851894 TUW851894 TLA851894 TBE851894 SRI851894 SHM851894 RXQ851894 RNU851894 RDY851894 QUC851894 QKG851894 QAK851894 PQO851894 PGS851894 OWW851894 ONA851894 ODE851894 NTI851894 NJM851894 MZQ851894 MPU851894 MFY851894 LWC851894 LMG851894 LCK851894 KSO851894 KIS851894 JYW851894 JPA851894 JFE851894 IVI851894 ILM851894 IBQ851894 HRU851894 HHY851894 GYC851894 GOG851894 GEK851894 FUO851894 FKS851894 FAW851894 ERA851894 EHE851894 DXI851894 DNM851894 DDQ851894 CTU851894 CJY851894 CAC851894 BQG851894 BGK851894 AWO851894 AMS851894 ACW851894 TA851894 JE851894 K851895 WVQ786358 WLU786358 WBY786358 VSC786358 VIG786358 UYK786358 UOO786358 UES786358 TUW786358 TLA786358 TBE786358 SRI786358 SHM786358 RXQ786358 RNU786358 RDY786358 QUC786358 QKG786358 QAK786358 PQO786358 PGS786358 OWW786358 ONA786358 ODE786358 NTI786358 NJM786358 MZQ786358 MPU786358 MFY786358 LWC786358 LMG786358 LCK786358 KSO786358 KIS786358 JYW786358 JPA786358 JFE786358 IVI786358 ILM786358 IBQ786358 HRU786358 HHY786358 GYC786358 GOG786358 GEK786358 FUO786358 FKS786358 FAW786358 ERA786358 EHE786358 DXI786358 DNM786358 DDQ786358 CTU786358 CJY786358 CAC786358 BQG786358 BGK786358 AWO786358 AMS786358 ACW786358 TA786358 JE786358 K786359 WVQ720822 WLU720822 WBY720822 VSC720822 VIG720822 UYK720822 UOO720822 UES720822 TUW720822 TLA720822 TBE720822 SRI720822 SHM720822 RXQ720822 RNU720822 RDY720822 QUC720822 QKG720822 QAK720822 PQO720822 PGS720822 OWW720822 ONA720822 ODE720822 NTI720822 NJM720822 MZQ720822 MPU720822 MFY720822 LWC720822 LMG720822 LCK720822 KSO720822 KIS720822 JYW720822 JPA720822 JFE720822 IVI720822 ILM720822 IBQ720822 HRU720822 HHY720822 GYC720822 GOG720822 GEK720822 FUO720822 FKS720822 FAW720822 ERA720822 EHE720822 DXI720822 DNM720822 DDQ720822 CTU720822 CJY720822 CAC720822 BQG720822 BGK720822 AWO720822 AMS720822 ACW720822 TA720822 JE720822 K720823 WVQ655286 WLU655286 WBY655286 VSC655286 VIG655286 UYK655286 UOO655286 UES655286 TUW655286 TLA655286 TBE655286 SRI655286 SHM655286 RXQ655286 RNU655286 RDY655286 QUC655286 QKG655286 QAK655286 PQO655286 PGS655286 OWW655286 ONA655286 ODE655286 NTI655286 NJM655286 MZQ655286 MPU655286 MFY655286 LWC655286 LMG655286 LCK655286 KSO655286 KIS655286 JYW655286 JPA655286 JFE655286 IVI655286 ILM655286 IBQ655286 HRU655286 HHY655286 GYC655286 GOG655286 GEK655286 FUO655286 FKS655286 FAW655286 ERA655286 EHE655286 DXI655286 DNM655286 DDQ655286 CTU655286 CJY655286 CAC655286 BQG655286 BGK655286 AWO655286 AMS655286 ACW655286 TA655286 JE655286 K655287 WVQ589750 WLU589750 WBY589750 VSC589750 VIG589750 UYK589750 UOO589750 UES589750 TUW589750 TLA589750 TBE589750 SRI589750 SHM589750 RXQ589750 RNU589750 RDY589750 QUC589750 QKG589750 QAK589750 PQO589750 PGS589750 OWW589750 ONA589750 ODE589750 NTI589750 NJM589750 MZQ589750 MPU589750 MFY589750 LWC589750 LMG589750 LCK589750 KSO589750 KIS589750 JYW589750 JPA589750 JFE589750 IVI589750 ILM589750 IBQ589750 HRU589750 HHY589750 GYC589750 GOG589750 GEK589750 FUO589750 FKS589750 FAW589750 ERA589750 EHE589750 DXI589750 DNM589750 DDQ589750 CTU589750 CJY589750 CAC589750 BQG589750 BGK589750 AWO589750 AMS589750 ACW589750 TA589750 JE589750 K589751 WVQ524214 WLU524214 WBY524214 VSC524214 VIG524214 UYK524214 UOO524214 UES524214 TUW524214 TLA524214 TBE524214 SRI524214 SHM524214 RXQ524214 RNU524214 RDY524214 QUC524214 QKG524214 QAK524214 PQO524214 PGS524214 OWW524214 ONA524214 ODE524214 NTI524214 NJM524214 MZQ524214 MPU524214 MFY524214 LWC524214 LMG524214 LCK524214 KSO524214 KIS524214 JYW524214 JPA524214 JFE524214 IVI524214 ILM524214 IBQ524214 HRU524214 HHY524214 GYC524214 GOG524214 GEK524214 FUO524214 FKS524214 FAW524214 ERA524214 EHE524214 DXI524214 DNM524214 DDQ524214 CTU524214 CJY524214 CAC524214 BQG524214 BGK524214 AWO524214 AMS524214 ACW524214 TA524214 JE524214 K524215 WVQ458678 WLU458678 WBY458678 VSC458678 VIG458678 UYK458678 UOO458678 UES458678 TUW458678 TLA458678 TBE458678 SRI458678 SHM458678 RXQ458678 RNU458678 RDY458678 QUC458678 QKG458678 QAK458678 PQO458678 PGS458678 OWW458678 ONA458678 ODE458678 NTI458678 NJM458678 MZQ458678 MPU458678 MFY458678 LWC458678 LMG458678 LCK458678 KSO458678 KIS458678 JYW458678 JPA458678 JFE458678 IVI458678 ILM458678 IBQ458678 HRU458678 HHY458678 GYC458678 GOG458678 GEK458678 FUO458678 FKS458678 FAW458678 ERA458678 EHE458678 DXI458678 DNM458678 DDQ458678 CTU458678 CJY458678 CAC458678 BQG458678 BGK458678 AWO458678 AMS458678 ACW458678 TA458678 JE458678 K458679 WVQ393142 WLU393142 WBY393142 VSC393142 VIG393142 UYK393142 UOO393142 UES393142 TUW393142 TLA393142 TBE393142 SRI393142 SHM393142 RXQ393142 RNU393142 RDY393142 QUC393142 QKG393142 QAK393142 PQO393142 PGS393142 OWW393142 ONA393142 ODE393142 NTI393142 NJM393142 MZQ393142 MPU393142 MFY393142 LWC393142 LMG393142 LCK393142 KSO393142 KIS393142 JYW393142 JPA393142 JFE393142 IVI393142 ILM393142 IBQ393142 HRU393142 HHY393142 GYC393142 GOG393142 GEK393142 FUO393142 FKS393142 FAW393142 ERA393142 EHE393142 DXI393142 DNM393142 DDQ393142 CTU393142 CJY393142 CAC393142 BQG393142 BGK393142 AWO393142 AMS393142 ACW393142 TA393142 JE393142 K393143 WVQ327606 WLU327606 WBY327606 VSC327606 VIG327606 UYK327606 UOO327606 UES327606 TUW327606 TLA327606 TBE327606 SRI327606 SHM327606 RXQ327606 RNU327606 RDY327606 QUC327606 QKG327606 QAK327606 PQO327606 PGS327606 OWW327606 ONA327606 ODE327606 NTI327606 NJM327606 MZQ327606 MPU327606 MFY327606 LWC327606 LMG327606 LCK327606 KSO327606 KIS327606 JYW327606 JPA327606 JFE327606 IVI327606 ILM327606 IBQ327606 HRU327606 HHY327606 GYC327606 GOG327606 GEK327606 FUO327606 FKS327606 FAW327606 ERA327606 EHE327606 DXI327606 DNM327606 DDQ327606 CTU327606 CJY327606 CAC327606 BQG327606 BGK327606 AWO327606 AMS327606 ACW327606 TA327606 JE327606 K327607 WVQ262070 WLU262070 WBY262070 VSC262070 VIG262070 UYK262070 UOO262070 UES262070 TUW262070 TLA262070 TBE262070 SRI262070 SHM262070 RXQ262070 RNU262070 RDY262070 QUC262070 QKG262070 QAK262070 PQO262070 PGS262070 OWW262070 ONA262070 ODE262070 NTI262070 NJM262070 MZQ262070 MPU262070 MFY262070 LWC262070 LMG262070 LCK262070 KSO262070 KIS262070 JYW262070 JPA262070 JFE262070 IVI262070 ILM262070 IBQ262070 HRU262070 HHY262070 GYC262070 GOG262070 GEK262070 FUO262070 FKS262070 FAW262070 ERA262070 EHE262070 DXI262070 DNM262070 DDQ262070 CTU262070 CJY262070 CAC262070 BQG262070 BGK262070 AWO262070 AMS262070 ACW262070 TA262070 JE262070 K262071 WVQ196534 WLU196534 WBY196534 VSC196534 VIG196534 UYK196534 UOO196534 UES196534 TUW196534 TLA196534 TBE196534 SRI196534 SHM196534 RXQ196534 RNU196534 RDY196534 QUC196534 QKG196534 QAK196534 PQO196534 PGS196534 OWW196534 ONA196534 ODE196534 NTI196534 NJM196534 MZQ196534 MPU196534 MFY196534 LWC196534 LMG196534 LCK196534 KSO196534 KIS196534 JYW196534 JPA196534 JFE196534 IVI196534 ILM196534 IBQ196534 HRU196534 HHY196534 GYC196534 GOG196534 GEK196534 FUO196534 FKS196534 FAW196534 ERA196534 EHE196534 DXI196534 DNM196534 DDQ196534 CTU196534 CJY196534 CAC196534 BQG196534 BGK196534 AWO196534 AMS196534 ACW196534 TA196534 JE196534 K196535 WVQ130998 WLU130998 WBY130998 VSC130998 VIG130998 UYK130998 UOO130998 UES130998 TUW130998 TLA130998 TBE130998 SRI130998 SHM130998 RXQ130998 RNU130998 RDY130998 QUC130998 QKG130998 QAK130998 PQO130998 PGS130998 OWW130998 ONA130998 ODE130998 NTI130998 NJM130998 MZQ130998 MPU130998 MFY130998 LWC130998 LMG130998 LCK130998 KSO130998 KIS130998 JYW130998 JPA130998 JFE130998 IVI130998 ILM130998 IBQ130998 HRU130998 HHY130998 GYC130998 GOG130998 GEK130998 FUO130998 FKS130998 FAW130998 ERA130998 EHE130998 DXI130998 DNM130998 DDQ130998 CTU130998 CJY130998 CAC130998 BQG130998 BGK130998 AWO130998 AMS130998 ACW130998 TA130998 JE130998 K130999 WVQ65462 WLU65462 WBY65462 VSC65462 VIG65462 UYK65462 UOO65462 UES65462 TUW65462 TLA65462 TBE65462 SRI65462 SHM65462 RXQ65462 RNU65462 RDY65462 QUC65462 QKG65462 QAK65462 PQO65462 PGS65462 OWW65462 ONA65462 ODE65462 NTI65462 NJM65462 MZQ65462 MPU65462 MFY65462 LWC65462 LMG65462 LCK65462 KSO65462 KIS65462 JYW65462 JPA65462 JFE65462 IVI65462 ILM65462 IBQ65462 HRU65462 HHY65462 GYC65462 GOG65462 GEK65462 FUO65462 FKS65462 FAW65462 ERA65462 EHE65462 DXI65462 DNM65462 DDQ65462 CTU65462 CJY65462 CAC65462 BQG65462 BGK65462 AWO65462 AMS65462 ACW65462 TA65462 JE65462 K65463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xr:uid="{B4A43D1F-A694-4EF0-8072-E0D2B80608EB}">
      <formula1>$N$98:$N$109</formula1>
    </dataValidation>
    <dataValidation type="list" allowBlank="1" showInputMessage="1" showErrorMessage="1" sqref="WVQ982961 K65458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K130994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K196530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K262066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K327602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K393138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K458674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K524210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K589746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K655282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K720818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K786354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K851890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K917426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K982962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xr:uid="{36B78E37-D816-474E-B17D-FAC27DC19499}">
      <formula1>$N$96:$N$96</formula1>
    </dataValidation>
    <dataValidation type="list" allowBlank="1" showInputMessage="1" showErrorMessage="1" sqref="K102" xr:uid="{82332D5F-0344-4A81-8B4E-56D2392BBF0E}">
      <formula1>$N$96:$N$130</formula1>
    </dataValidation>
  </dataValidations>
  <printOptions horizontalCentered="1"/>
  <pageMargins left="0.25" right="0.25" top="0.75" bottom="0.75" header="0.3" footer="0.3"/>
  <pageSetup scale="60" orientation="landscape" horizontalDpi="4294967295" r:id="rId1"/>
  <rowBreaks count="3" manualBreakCount="3">
    <brk id="30" min="1" max="7" man="1"/>
    <brk id="79" min="1" max="7" man="1"/>
    <brk id="9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50</vt:i4>
      </vt:variant>
    </vt:vector>
  </HeadingPairs>
  <TitlesOfParts>
    <vt:vector size="75" baseType="lpstr">
      <vt:lpstr>April 2021</vt:lpstr>
      <vt:lpstr>March 2021</vt:lpstr>
      <vt:lpstr>Feb 2021</vt:lpstr>
      <vt:lpstr>Jan 2021</vt:lpstr>
      <vt:lpstr>Dec 2020</vt:lpstr>
      <vt:lpstr>Nov 2020</vt:lpstr>
      <vt:lpstr>Oct 2020</vt:lpstr>
      <vt:lpstr>Sept 2020</vt:lpstr>
      <vt:lpstr>August 2020</vt:lpstr>
      <vt:lpstr>July 2020 </vt:lpstr>
      <vt:lpstr>June 2020</vt:lpstr>
      <vt:lpstr>May 2020</vt:lpstr>
      <vt:lpstr>April 2020</vt:lpstr>
      <vt:lpstr>March 2020 </vt:lpstr>
      <vt:lpstr>February 2020 </vt:lpstr>
      <vt:lpstr>January 2020</vt:lpstr>
      <vt:lpstr>December 2019</vt:lpstr>
      <vt:lpstr>November 2019</vt:lpstr>
      <vt:lpstr>October 2019 </vt:lpstr>
      <vt:lpstr>September 2019</vt:lpstr>
      <vt:lpstr>August 2019</vt:lpstr>
      <vt:lpstr>July 2019</vt:lpstr>
      <vt:lpstr>June 2019</vt:lpstr>
      <vt:lpstr>May 2019</vt:lpstr>
      <vt:lpstr>April 2019</vt:lpstr>
      <vt:lpstr>'April 2019'!Print_Area</vt:lpstr>
      <vt:lpstr>'April 2020'!Print_Area</vt:lpstr>
      <vt:lpstr>'April 2021'!Print_Area</vt:lpstr>
      <vt:lpstr>'August 2019'!Print_Area</vt:lpstr>
      <vt:lpstr>'August 2020'!Print_Area</vt:lpstr>
      <vt:lpstr>'Dec 2020'!Print_Area</vt:lpstr>
      <vt:lpstr>'December 2019'!Print_Area</vt:lpstr>
      <vt:lpstr>'Feb 2021'!Print_Area</vt:lpstr>
      <vt:lpstr>'February 2020 '!Print_Area</vt:lpstr>
      <vt:lpstr>'Jan 2021'!Print_Area</vt:lpstr>
      <vt:lpstr>'January 2020'!Print_Area</vt:lpstr>
      <vt:lpstr>'July 2019'!Print_Area</vt:lpstr>
      <vt:lpstr>'July 2020 '!Print_Area</vt:lpstr>
      <vt:lpstr>'June 2019'!Print_Area</vt:lpstr>
      <vt:lpstr>'June 2020'!Print_Area</vt:lpstr>
      <vt:lpstr>'March 2020 '!Print_Area</vt:lpstr>
      <vt:lpstr>'March 2021'!Print_Area</vt:lpstr>
      <vt:lpstr>'May 2019'!Print_Area</vt:lpstr>
      <vt:lpstr>'May 2020'!Print_Area</vt:lpstr>
      <vt:lpstr>'Nov 2020'!Print_Area</vt:lpstr>
      <vt:lpstr>'November 2019'!Print_Area</vt:lpstr>
      <vt:lpstr>'Oct 2020'!Print_Area</vt:lpstr>
      <vt:lpstr>'October 2019 '!Print_Area</vt:lpstr>
      <vt:lpstr>'Sept 2020'!Print_Area</vt:lpstr>
      <vt:lpstr>'September 2019'!Print_Area</vt:lpstr>
      <vt:lpstr>'April 2019'!Print_Titles</vt:lpstr>
      <vt:lpstr>'April 2020'!Print_Titles</vt:lpstr>
      <vt:lpstr>'April 2021'!Print_Titles</vt:lpstr>
      <vt:lpstr>'August 2019'!Print_Titles</vt:lpstr>
      <vt:lpstr>'August 2020'!Print_Titles</vt:lpstr>
      <vt:lpstr>'Dec 2020'!Print_Titles</vt:lpstr>
      <vt:lpstr>'December 2019'!Print_Titles</vt:lpstr>
      <vt:lpstr>'Feb 2021'!Print_Titles</vt:lpstr>
      <vt:lpstr>'February 2020 '!Print_Titles</vt:lpstr>
      <vt:lpstr>'Jan 2021'!Print_Titles</vt:lpstr>
      <vt:lpstr>'January 2020'!Print_Titles</vt:lpstr>
      <vt:lpstr>'July 2019'!Print_Titles</vt:lpstr>
      <vt:lpstr>'July 2020 '!Print_Titles</vt:lpstr>
      <vt:lpstr>'June 2019'!Print_Titles</vt:lpstr>
      <vt:lpstr>'June 2020'!Print_Titles</vt:lpstr>
      <vt:lpstr>'March 2020 '!Print_Titles</vt:lpstr>
      <vt:lpstr>'March 2021'!Print_Titles</vt:lpstr>
      <vt:lpstr>'May 2019'!Print_Titles</vt:lpstr>
      <vt:lpstr>'May 2020'!Print_Titles</vt:lpstr>
      <vt:lpstr>'Nov 2020'!Print_Titles</vt:lpstr>
      <vt:lpstr>'November 2019'!Print_Titles</vt:lpstr>
      <vt:lpstr>'Oct 2020'!Print_Titles</vt:lpstr>
      <vt:lpstr>'October 2019 '!Print_Titles</vt:lpstr>
      <vt:lpstr>'Sept 2020'!Print_Titles</vt:lpstr>
      <vt:lpstr>'September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(OGS)</dc:creator>
  <cp:lastModifiedBy>Dettmer, Christine (OGS)</cp:lastModifiedBy>
  <cp:lastPrinted>2021-02-26T18:30:51Z</cp:lastPrinted>
  <dcterms:created xsi:type="dcterms:W3CDTF">2019-04-01T13:26:18Z</dcterms:created>
  <dcterms:modified xsi:type="dcterms:W3CDTF">2021-03-25T16:55:41Z</dcterms:modified>
</cp:coreProperties>
</file>