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V:\ProcurementServices\PSTm03(StJock)\03SHARED\RoadwaysSHARED\Price Adjust_HMA_Liquids\2024 Price Adjustments\5_May 2024\"/>
    </mc:Choice>
  </mc:AlternateContent>
  <xr:revisionPtr revIDLastSave="0" documentId="13_ncr:1_{B25D8F1E-B94B-485D-BE2D-B2653ACCA6DE}" xr6:coauthVersionLast="47" xr6:coauthVersionMax="47" xr10:uidLastSave="{00000000-0000-0000-0000-000000000000}"/>
  <workbookProtection workbookAlgorithmName="SHA-512" workbookHashValue="DyxRdzeDvSVZ4n+8vihaqdGGwhKgyCT7zqqpfs546pBIjfACZBZPKKsVORqxDdwC1bzt/hlcw/ghltl6SlHHTQ==" workbookSaltValue="eMOfNOXE9Kf/mtU30dcj5A==" workbookSpinCount="100000" lockStructure="1"/>
  <bookViews>
    <workbookView xWindow="-23148" yWindow="-108" windowWidth="23256" windowHeight="12576" xr2:uid="{B502164B-3D17-4142-AF3D-63723BE6B7F3}"/>
  </bookViews>
  <sheets>
    <sheet name="May 2024" sheetId="14" r:id="rId1"/>
    <sheet name="April 2024" sheetId="13" r:id="rId2"/>
    <sheet name="March 2024" sheetId="12" r:id="rId3"/>
    <sheet name="February 2024" sheetId="11" r:id="rId4"/>
    <sheet name="January 2024" sheetId="10" r:id="rId5"/>
    <sheet name="December 2023" sheetId="9" r:id="rId6"/>
    <sheet name="November 2023" sheetId="8" r:id="rId7"/>
    <sheet name="October 2023" sheetId="7" r:id="rId8"/>
    <sheet name="September 2023" sheetId="6" r:id="rId9"/>
    <sheet name="August 2023" sheetId="5" r:id="rId10"/>
    <sheet name="July 2023" sheetId="4" r:id="rId11"/>
    <sheet name="June 2023" sheetId="3" r:id="rId12"/>
    <sheet name="May 2023" sheetId="2" r:id="rId13"/>
    <sheet name="April 2023" sheetId="1" r:id="rId14"/>
  </sheets>
  <definedNames>
    <definedName name="_xlnm.Print_Area" localSheetId="13">'April 2023'!$B$1:$H$91</definedName>
    <definedName name="_xlnm.Print_Area" localSheetId="1">'April 2024'!$B$1:$H$122</definedName>
    <definedName name="_xlnm.Print_Area" localSheetId="9">'August 2023'!$B$1:$H$91</definedName>
    <definedName name="_xlnm.Print_Area" localSheetId="5">'December 2023'!$B$1:$H$122</definedName>
    <definedName name="_xlnm.Print_Area" localSheetId="3">'February 2024'!$B$1:$H$122</definedName>
    <definedName name="_xlnm.Print_Area" localSheetId="4">'January 2024'!$B$1:$H$122</definedName>
    <definedName name="_xlnm.Print_Area" localSheetId="10">'July 2023'!$B$1:$H$91</definedName>
    <definedName name="_xlnm.Print_Area" localSheetId="11">'June 2023'!$B$1:$H$91</definedName>
    <definedName name="_xlnm.Print_Area" localSheetId="2">'March 2024'!$B$1:$H$122</definedName>
    <definedName name="_xlnm.Print_Area" localSheetId="12">'May 2023'!$B$1:$H$91</definedName>
    <definedName name="_xlnm.Print_Area" localSheetId="0">'May 2024'!$B$1:$H$122</definedName>
    <definedName name="_xlnm.Print_Area" localSheetId="6">'November 2023'!$B$1:$H$122</definedName>
    <definedName name="_xlnm.Print_Area" localSheetId="7">'October 2023'!$B$1:$H$122</definedName>
    <definedName name="_xlnm.Print_Area" localSheetId="8">'September 2023'!$B$1:$H$91</definedName>
    <definedName name="_xlnm.Print_Titles" localSheetId="13">'April 2023'!$1:$4</definedName>
    <definedName name="_xlnm.Print_Titles" localSheetId="1">'April 2024'!$1:$4</definedName>
    <definedName name="_xlnm.Print_Titles" localSheetId="9">'August 2023'!$1:$4</definedName>
    <definedName name="_xlnm.Print_Titles" localSheetId="5">'December 2023'!$1:$4</definedName>
    <definedName name="_xlnm.Print_Titles" localSheetId="3">'February 2024'!$1:$4</definedName>
    <definedName name="_xlnm.Print_Titles" localSheetId="4">'January 2024'!$1:$4</definedName>
    <definedName name="_xlnm.Print_Titles" localSheetId="10">'July 2023'!$1:$4</definedName>
    <definedName name="_xlnm.Print_Titles" localSheetId="11">'June 2023'!$1:$4</definedName>
    <definedName name="_xlnm.Print_Titles" localSheetId="2">'March 2024'!$1:$4</definedName>
    <definedName name="_xlnm.Print_Titles" localSheetId="12">'May 2023'!$1:$4</definedName>
    <definedName name="_xlnm.Print_Titles" localSheetId="0">'May 2024'!$1:$4</definedName>
    <definedName name="_xlnm.Print_Titles" localSheetId="6">'November 2023'!$1:$4</definedName>
    <definedName name="_xlnm.Print_Titles" localSheetId="7">'October 2023'!$1:$4</definedName>
    <definedName name="_xlnm.Print_Titles" localSheetId="8">'September 2023'!$1:$4</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0" i="14" l="1"/>
  <c r="F77" i="14"/>
  <c r="F70" i="14"/>
  <c r="F80" i="14" s="1"/>
  <c r="H61" i="14"/>
  <c r="F61" i="14"/>
  <c r="G61" i="14" s="1"/>
  <c r="H60" i="14"/>
  <c r="G60" i="14"/>
  <c r="F60" i="14"/>
  <c r="H59" i="14"/>
  <c r="F59" i="14"/>
  <c r="G59" i="14" s="1"/>
  <c r="Q53" i="14"/>
  <c r="F53" i="14"/>
  <c r="Q52" i="14"/>
  <c r="F52" i="14"/>
  <c r="Q51" i="14"/>
  <c r="F51" i="14"/>
  <c r="Q50" i="14"/>
  <c r="F50" i="14"/>
  <c r="Q49" i="14"/>
  <c r="F49" i="14"/>
  <c r="Q48" i="14"/>
  <c r="F48" i="14"/>
  <c r="Q47" i="14"/>
  <c r="F47" i="14"/>
  <c r="Q46" i="14"/>
  <c r="F46" i="14"/>
  <c r="Q45" i="14"/>
  <c r="F45" i="14"/>
  <c r="Q44" i="14"/>
  <c r="F44" i="14"/>
  <c r="Q43" i="14"/>
  <c r="H43" i="14"/>
  <c r="D106" i="14" s="1"/>
  <c r="F43" i="14"/>
  <c r="G39" i="14"/>
  <c r="E39" i="14"/>
  <c r="F37" i="14"/>
  <c r="C37" i="14"/>
  <c r="H30" i="14"/>
  <c r="F30" i="14"/>
  <c r="G30" i="14" s="1"/>
  <c r="H29" i="14"/>
  <c r="G29" i="14"/>
  <c r="F29" i="14"/>
  <c r="H28" i="14"/>
  <c r="G28" i="14"/>
  <c r="F28" i="14"/>
  <c r="H27" i="14"/>
  <c r="F27" i="14"/>
  <c r="G27" i="14" s="1"/>
  <c r="H26" i="14"/>
  <c r="F26" i="14"/>
  <c r="G26" i="14" s="1"/>
  <c r="H25" i="14"/>
  <c r="G25" i="14"/>
  <c r="F25" i="14"/>
  <c r="H24" i="14"/>
  <c r="G24" i="14"/>
  <c r="F24" i="14"/>
  <c r="H23" i="14"/>
  <c r="F23" i="14"/>
  <c r="G23" i="14" s="1"/>
  <c r="H22" i="14"/>
  <c r="F22" i="14"/>
  <c r="G22" i="14" s="1"/>
  <c r="H21" i="14"/>
  <c r="G21" i="14"/>
  <c r="F21" i="14"/>
  <c r="H20" i="14"/>
  <c r="G20" i="14"/>
  <c r="C104" i="14" s="1"/>
  <c r="F20" i="14"/>
  <c r="F12" i="14"/>
  <c r="G10" i="14"/>
  <c r="G6" i="14"/>
  <c r="G1" i="14"/>
  <c r="F1" i="14"/>
  <c r="D10" i="14" s="1"/>
  <c r="F90" i="13"/>
  <c r="F77" i="13"/>
  <c r="F70" i="13"/>
  <c r="F80" i="13" s="1"/>
  <c r="H61" i="13"/>
  <c r="F61" i="13"/>
  <c r="G61" i="13" s="1"/>
  <c r="H60" i="13"/>
  <c r="F60" i="13"/>
  <c r="G60" i="13" s="1"/>
  <c r="H59" i="13"/>
  <c r="G59" i="13"/>
  <c r="D120" i="13" s="1"/>
  <c r="D121" i="13" s="1"/>
  <c r="F59" i="13"/>
  <c r="Q53" i="13"/>
  <c r="F53" i="13"/>
  <c r="Q52" i="13"/>
  <c r="F52" i="13"/>
  <c r="Q51" i="13"/>
  <c r="F51" i="13"/>
  <c r="Q50" i="13"/>
  <c r="F50" i="13"/>
  <c r="Q49" i="13"/>
  <c r="F49" i="13"/>
  <c r="Q48" i="13"/>
  <c r="F48" i="13"/>
  <c r="Q47" i="13"/>
  <c r="F47" i="13"/>
  <c r="Q46" i="13"/>
  <c r="F46" i="13"/>
  <c r="Q45" i="13"/>
  <c r="F45" i="13"/>
  <c r="Q44" i="13"/>
  <c r="F44" i="13"/>
  <c r="Q43" i="13"/>
  <c r="H43" i="13"/>
  <c r="D106" i="13" s="1"/>
  <c r="F43" i="13"/>
  <c r="G39" i="13"/>
  <c r="E39" i="13"/>
  <c r="F37" i="13"/>
  <c r="C37" i="13"/>
  <c r="H30" i="13"/>
  <c r="F30" i="13"/>
  <c r="G30" i="13" s="1"/>
  <c r="H29" i="13"/>
  <c r="F29" i="13"/>
  <c r="G29" i="13" s="1"/>
  <c r="H28" i="13"/>
  <c r="G28" i="13"/>
  <c r="F28" i="13"/>
  <c r="H27" i="13"/>
  <c r="F27" i="13"/>
  <c r="G27" i="13" s="1"/>
  <c r="H26" i="13"/>
  <c r="F26" i="13"/>
  <c r="G26" i="13" s="1"/>
  <c r="H25" i="13"/>
  <c r="F25" i="13"/>
  <c r="G25" i="13" s="1"/>
  <c r="H24" i="13"/>
  <c r="G24" i="13"/>
  <c r="F24" i="13"/>
  <c r="H23" i="13"/>
  <c r="F23" i="13"/>
  <c r="G23" i="13" s="1"/>
  <c r="H22" i="13"/>
  <c r="F22" i="13"/>
  <c r="G22" i="13" s="1"/>
  <c r="H21" i="13"/>
  <c r="F21" i="13"/>
  <c r="G21" i="13" s="1"/>
  <c r="H20" i="13"/>
  <c r="G20" i="13"/>
  <c r="D104" i="13" s="1"/>
  <c r="F20" i="13"/>
  <c r="F12" i="13"/>
  <c r="G10" i="13"/>
  <c r="G6" i="13"/>
  <c r="G1" i="13"/>
  <c r="F1" i="13"/>
  <c r="D10" i="13" s="1"/>
  <c r="F90" i="12"/>
  <c r="F77" i="12"/>
  <c r="F70" i="12"/>
  <c r="F80" i="12" s="1"/>
  <c r="H61" i="12"/>
  <c r="F61" i="12"/>
  <c r="G61" i="12" s="1"/>
  <c r="H60" i="12"/>
  <c r="G60" i="12"/>
  <c r="F60" i="12"/>
  <c r="H59" i="12"/>
  <c r="G59" i="12"/>
  <c r="D120" i="12" s="1"/>
  <c r="D121" i="12" s="1"/>
  <c r="F59" i="12"/>
  <c r="Q53" i="12"/>
  <c r="F53" i="12"/>
  <c r="Q52" i="12"/>
  <c r="F52" i="12"/>
  <c r="Q51" i="12"/>
  <c r="F51" i="12"/>
  <c r="Q50" i="12"/>
  <c r="F50" i="12"/>
  <c r="Q49" i="12"/>
  <c r="F49" i="12"/>
  <c r="Q48" i="12"/>
  <c r="F48" i="12"/>
  <c r="Q47" i="12"/>
  <c r="F47" i="12"/>
  <c r="Q46" i="12"/>
  <c r="F46" i="12"/>
  <c r="Q45" i="12"/>
  <c r="F45" i="12"/>
  <c r="Q44" i="12"/>
  <c r="F44" i="12"/>
  <c r="Q43" i="12"/>
  <c r="H43" i="12"/>
  <c r="D106" i="12" s="1"/>
  <c r="F43" i="12"/>
  <c r="G39" i="12"/>
  <c r="E39" i="12"/>
  <c r="F37" i="12"/>
  <c r="C37" i="12"/>
  <c r="H30" i="12"/>
  <c r="F30" i="12"/>
  <c r="G30" i="12" s="1"/>
  <c r="H29" i="12"/>
  <c r="G29" i="12"/>
  <c r="F29" i="12"/>
  <c r="H28" i="12"/>
  <c r="G28" i="12"/>
  <c r="F28" i="12"/>
  <c r="H27" i="12"/>
  <c r="F27" i="12"/>
  <c r="G27" i="12" s="1"/>
  <c r="H26" i="12"/>
  <c r="G26" i="12"/>
  <c r="F26" i="12"/>
  <c r="H25" i="12"/>
  <c r="F25" i="12"/>
  <c r="G25" i="12" s="1"/>
  <c r="H24" i="12"/>
  <c r="G24" i="12"/>
  <c r="F24" i="12"/>
  <c r="H23" i="12"/>
  <c r="F23" i="12"/>
  <c r="G23" i="12" s="1"/>
  <c r="H22" i="12"/>
  <c r="G22" i="12"/>
  <c r="F22" i="12"/>
  <c r="H21" i="12"/>
  <c r="F21" i="12"/>
  <c r="G21" i="12" s="1"/>
  <c r="H20" i="12"/>
  <c r="G20" i="12"/>
  <c r="D104" i="12" s="1"/>
  <c r="F20" i="12"/>
  <c r="F12" i="12"/>
  <c r="G10" i="12"/>
  <c r="G6" i="12"/>
  <c r="G1" i="12"/>
  <c r="F1" i="12"/>
  <c r="F6" i="12" s="1"/>
  <c r="F90" i="11"/>
  <c r="F77" i="11"/>
  <c r="F70" i="11"/>
  <c r="H61" i="11"/>
  <c r="F61" i="11"/>
  <c r="G61" i="11" s="1"/>
  <c r="H60" i="11"/>
  <c r="G60" i="11"/>
  <c r="F60" i="11"/>
  <c r="H59" i="11"/>
  <c r="G59" i="11"/>
  <c r="D120" i="11" s="1"/>
  <c r="D121" i="11" s="1"/>
  <c r="F59" i="11"/>
  <c r="Q53" i="11"/>
  <c r="F53" i="11"/>
  <c r="Q52" i="11"/>
  <c r="F52" i="11"/>
  <c r="Q51" i="11"/>
  <c r="F51" i="11"/>
  <c r="Q50" i="11"/>
  <c r="F50" i="11"/>
  <c r="Q49" i="11"/>
  <c r="F49" i="11"/>
  <c r="Q48" i="11"/>
  <c r="F48" i="11"/>
  <c r="Q47" i="11"/>
  <c r="F47" i="11"/>
  <c r="Q46" i="11"/>
  <c r="F46" i="11"/>
  <c r="Q45" i="11"/>
  <c r="F45" i="11"/>
  <c r="Q44" i="11"/>
  <c r="F44" i="11"/>
  <c r="Q43" i="11"/>
  <c r="H43" i="11"/>
  <c r="D106" i="11" s="1"/>
  <c r="F43" i="11"/>
  <c r="G39" i="11"/>
  <c r="E39" i="11"/>
  <c r="F37" i="11"/>
  <c r="C37" i="11"/>
  <c r="H30" i="11"/>
  <c r="F30" i="11"/>
  <c r="G30" i="11" s="1"/>
  <c r="H29" i="11"/>
  <c r="G29" i="11"/>
  <c r="F29" i="11"/>
  <c r="H28" i="11"/>
  <c r="G28" i="11"/>
  <c r="F28" i="11"/>
  <c r="H27" i="11"/>
  <c r="F27" i="11"/>
  <c r="G27" i="11" s="1"/>
  <c r="H26" i="11"/>
  <c r="F26" i="11"/>
  <c r="G26" i="11" s="1"/>
  <c r="H25" i="11"/>
  <c r="G25" i="11"/>
  <c r="F25" i="11"/>
  <c r="H24" i="11"/>
  <c r="G24" i="11"/>
  <c r="F24" i="11"/>
  <c r="H23" i="11"/>
  <c r="F23" i="11"/>
  <c r="G23" i="11" s="1"/>
  <c r="H22" i="11"/>
  <c r="F22" i="11"/>
  <c r="G22" i="11" s="1"/>
  <c r="H21" i="11"/>
  <c r="G21" i="11"/>
  <c r="F21" i="11"/>
  <c r="H20" i="11"/>
  <c r="G20" i="11"/>
  <c r="C104" i="11" s="1"/>
  <c r="F20" i="11"/>
  <c r="F12" i="11"/>
  <c r="G10" i="11"/>
  <c r="G6" i="11"/>
  <c r="G1" i="11"/>
  <c r="F1" i="11"/>
  <c r="F6" i="11" s="1"/>
  <c r="F90" i="10"/>
  <c r="F77" i="10"/>
  <c r="F70" i="10"/>
  <c r="F80" i="10" s="1"/>
  <c r="H61" i="10"/>
  <c r="F61" i="10"/>
  <c r="G61" i="10" s="1"/>
  <c r="H60" i="10"/>
  <c r="G60" i="10"/>
  <c r="F60" i="10"/>
  <c r="H59" i="10"/>
  <c r="G59" i="10"/>
  <c r="D120" i="10" s="1"/>
  <c r="D121" i="10" s="1"/>
  <c r="F59" i="10"/>
  <c r="Q53" i="10"/>
  <c r="F53" i="10"/>
  <c r="Q52" i="10"/>
  <c r="F52" i="10"/>
  <c r="Q51" i="10"/>
  <c r="F51" i="10"/>
  <c r="Q50" i="10"/>
  <c r="F50" i="10"/>
  <c r="Q49" i="10"/>
  <c r="F49" i="10"/>
  <c r="Q48" i="10"/>
  <c r="F48" i="10"/>
  <c r="Q47" i="10"/>
  <c r="F47" i="10"/>
  <c r="Q46" i="10"/>
  <c r="F46" i="10"/>
  <c r="Q45" i="10"/>
  <c r="F45" i="10"/>
  <c r="Q44" i="10"/>
  <c r="F44" i="10"/>
  <c r="Q43" i="10"/>
  <c r="H43" i="10"/>
  <c r="D106" i="10" s="1"/>
  <c r="F43" i="10"/>
  <c r="G39" i="10"/>
  <c r="E39" i="10"/>
  <c r="F37" i="10"/>
  <c r="C37" i="10"/>
  <c r="H30" i="10"/>
  <c r="F30" i="10"/>
  <c r="G30" i="10" s="1"/>
  <c r="H29" i="10"/>
  <c r="G29" i="10"/>
  <c r="F29" i="10"/>
  <c r="H28" i="10"/>
  <c r="G28" i="10"/>
  <c r="F28" i="10"/>
  <c r="H27" i="10"/>
  <c r="F27" i="10"/>
  <c r="G27" i="10" s="1"/>
  <c r="H26" i="10"/>
  <c r="F26" i="10"/>
  <c r="G26" i="10" s="1"/>
  <c r="H25" i="10"/>
  <c r="G25" i="10"/>
  <c r="F25" i="10"/>
  <c r="H24" i="10"/>
  <c r="G24" i="10"/>
  <c r="F24" i="10"/>
  <c r="H23" i="10"/>
  <c r="F23" i="10"/>
  <c r="G23" i="10" s="1"/>
  <c r="H22" i="10"/>
  <c r="F22" i="10"/>
  <c r="G22" i="10" s="1"/>
  <c r="H21" i="10"/>
  <c r="G21" i="10"/>
  <c r="F21" i="10"/>
  <c r="H20" i="10"/>
  <c r="G20" i="10"/>
  <c r="C104" i="10" s="1"/>
  <c r="F20" i="10"/>
  <c r="F12" i="10"/>
  <c r="G10" i="10"/>
  <c r="G6" i="10"/>
  <c r="G1" i="10"/>
  <c r="F1" i="10"/>
  <c r="F90" i="9"/>
  <c r="F77" i="9"/>
  <c r="F70" i="9"/>
  <c r="H61" i="9"/>
  <c r="F61" i="9"/>
  <c r="G61" i="9" s="1"/>
  <c r="H60" i="9"/>
  <c r="G60" i="9"/>
  <c r="F60" i="9"/>
  <c r="H59" i="9"/>
  <c r="G59" i="9"/>
  <c r="D120" i="9" s="1"/>
  <c r="D121" i="9" s="1"/>
  <c r="F59" i="9"/>
  <c r="Q53" i="9"/>
  <c r="F53" i="9"/>
  <c r="Q52" i="9"/>
  <c r="F52" i="9"/>
  <c r="Q51" i="9"/>
  <c r="F51" i="9"/>
  <c r="Q50" i="9"/>
  <c r="F50" i="9"/>
  <c r="Q49" i="9"/>
  <c r="F49" i="9"/>
  <c r="Q48" i="9"/>
  <c r="F48" i="9"/>
  <c r="Q47" i="9"/>
  <c r="F47" i="9"/>
  <c r="Q46" i="9"/>
  <c r="F46" i="9"/>
  <c r="Q45" i="9"/>
  <c r="F45" i="9"/>
  <c r="Q44" i="9"/>
  <c r="F44" i="9"/>
  <c r="Q43" i="9"/>
  <c r="H43" i="9"/>
  <c r="D106" i="9" s="1"/>
  <c r="F43" i="9"/>
  <c r="G39" i="9"/>
  <c r="E39" i="9"/>
  <c r="F37" i="9"/>
  <c r="C37" i="9"/>
  <c r="H30" i="9"/>
  <c r="F30" i="9"/>
  <c r="G30" i="9" s="1"/>
  <c r="H29" i="9"/>
  <c r="G29" i="9"/>
  <c r="F29" i="9"/>
  <c r="H28" i="9"/>
  <c r="G28" i="9"/>
  <c r="F28" i="9"/>
  <c r="H27" i="9"/>
  <c r="F27" i="9"/>
  <c r="G27" i="9" s="1"/>
  <c r="H26" i="9"/>
  <c r="G26" i="9"/>
  <c r="F26" i="9"/>
  <c r="H25" i="9"/>
  <c r="F25" i="9"/>
  <c r="G25" i="9" s="1"/>
  <c r="H24" i="9"/>
  <c r="G24" i="9"/>
  <c r="F24" i="9"/>
  <c r="H23" i="9"/>
  <c r="F23" i="9"/>
  <c r="G23" i="9" s="1"/>
  <c r="H22" i="9"/>
  <c r="G22" i="9"/>
  <c r="F22" i="9"/>
  <c r="H21" i="9"/>
  <c r="F21" i="9"/>
  <c r="G21" i="9" s="1"/>
  <c r="H20" i="9"/>
  <c r="G20" i="9"/>
  <c r="D104" i="9" s="1"/>
  <c r="F20" i="9"/>
  <c r="F12" i="9"/>
  <c r="G10" i="9"/>
  <c r="G6" i="9"/>
  <c r="G1" i="9"/>
  <c r="F1" i="9"/>
  <c r="F6" i="9" s="1"/>
  <c r="F90" i="8"/>
  <c r="F77" i="8"/>
  <c r="F70" i="8"/>
  <c r="H61" i="8"/>
  <c r="F61" i="8"/>
  <c r="G61" i="8" s="1"/>
  <c r="H60" i="8"/>
  <c r="G60" i="8"/>
  <c r="F60" i="8"/>
  <c r="H59" i="8"/>
  <c r="G59" i="8"/>
  <c r="D120" i="8" s="1"/>
  <c r="D121" i="8" s="1"/>
  <c r="F59" i="8"/>
  <c r="Q53" i="8"/>
  <c r="F53" i="8"/>
  <c r="Q52" i="8"/>
  <c r="F52" i="8"/>
  <c r="Q51" i="8"/>
  <c r="F51" i="8"/>
  <c r="Q50" i="8"/>
  <c r="F50" i="8"/>
  <c r="Q49" i="8"/>
  <c r="F49" i="8"/>
  <c r="Q48" i="8"/>
  <c r="F48" i="8"/>
  <c r="Q47" i="8"/>
  <c r="F47" i="8"/>
  <c r="Q46" i="8"/>
  <c r="F46" i="8"/>
  <c r="Q45" i="8"/>
  <c r="F45" i="8"/>
  <c r="Q44" i="8"/>
  <c r="F44" i="8"/>
  <c r="Q43" i="8"/>
  <c r="H43" i="8"/>
  <c r="D106" i="8" s="1"/>
  <c r="F43" i="8"/>
  <c r="G39" i="8"/>
  <c r="E39" i="8"/>
  <c r="F37" i="8"/>
  <c r="C37" i="8"/>
  <c r="H30" i="8"/>
  <c r="F30" i="8"/>
  <c r="G30" i="8" s="1"/>
  <c r="H29" i="8"/>
  <c r="G29" i="8"/>
  <c r="F29" i="8"/>
  <c r="H28" i="8"/>
  <c r="G28" i="8"/>
  <c r="F28" i="8"/>
  <c r="H27" i="8"/>
  <c r="F27" i="8"/>
  <c r="G27" i="8" s="1"/>
  <c r="H26" i="8"/>
  <c r="G26" i="8"/>
  <c r="F26" i="8"/>
  <c r="H25" i="8"/>
  <c r="F25" i="8"/>
  <c r="G25" i="8" s="1"/>
  <c r="H24" i="8"/>
  <c r="G24" i="8"/>
  <c r="F24" i="8"/>
  <c r="H23" i="8"/>
  <c r="F23" i="8"/>
  <c r="G23" i="8" s="1"/>
  <c r="H22" i="8"/>
  <c r="G22" i="8"/>
  <c r="F22" i="8"/>
  <c r="H21" i="8"/>
  <c r="F21" i="8"/>
  <c r="G21" i="8" s="1"/>
  <c r="H20" i="8"/>
  <c r="G20" i="8"/>
  <c r="D104" i="8" s="1"/>
  <c r="F20" i="8"/>
  <c r="F12" i="8"/>
  <c r="G10" i="8"/>
  <c r="G6" i="8"/>
  <c r="G1" i="8"/>
  <c r="F1" i="8"/>
  <c r="F6" i="8" s="1"/>
  <c r="F90" i="7"/>
  <c r="F77" i="7"/>
  <c r="F70" i="7"/>
  <c r="H61" i="7"/>
  <c r="F61" i="7"/>
  <c r="G61" i="7" s="1"/>
  <c r="H60" i="7"/>
  <c r="F60" i="7"/>
  <c r="G60" i="7" s="1"/>
  <c r="H59" i="7"/>
  <c r="F59" i="7"/>
  <c r="G59" i="7" s="1"/>
  <c r="D120" i="7" s="1"/>
  <c r="D121" i="7" s="1"/>
  <c r="Q53" i="7"/>
  <c r="F53" i="7"/>
  <c r="Q52" i="7"/>
  <c r="F52" i="7"/>
  <c r="Q51" i="7"/>
  <c r="F51" i="7"/>
  <c r="Q50" i="7"/>
  <c r="F50" i="7"/>
  <c r="Q49" i="7"/>
  <c r="F49" i="7"/>
  <c r="Q48" i="7"/>
  <c r="F48" i="7"/>
  <c r="Q47" i="7"/>
  <c r="F47" i="7"/>
  <c r="Q46" i="7"/>
  <c r="F46" i="7"/>
  <c r="Q45" i="7"/>
  <c r="F45" i="7"/>
  <c r="Q44" i="7"/>
  <c r="F44" i="7"/>
  <c r="Q43" i="7"/>
  <c r="H43" i="7"/>
  <c r="C106" i="7" s="1"/>
  <c r="F43" i="7"/>
  <c r="G39" i="7"/>
  <c r="E39" i="7"/>
  <c r="F37" i="7"/>
  <c r="C37" i="7"/>
  <c r="H30" i="7"/>
  <c r="F30" i="7"/>
  <c r="G30" i="7" s="1"/>
  <c r="H29" i="7"/>
  <c r="F29" i="7"/>
  <c r="G29" i="7" s="1"/>
  <c r="H28" i="7"/>
  <c r="F28" i="7"/>
  <c r="G28" i="7" s="1"/>
  <c r="H27" i="7"/>
  <c r="F27" i="7"/>
  <c r="G27" i="7" s="1"/>
  <c r="H26" i="7"/>
  <c r="F26" i="7"/>
  <c r="G26" i="7" s="1"/>
  <c r="H25" i="7"/>
  <c r="F25" i="7"/>
  <c r="G25" i="7" s="1"/>
  <c r="H24" i="7"/>
  <c r="F24" i="7"/>
  <c r="G24" i="7" s="1"/>
  <c r="H23" i="7"/>
  <c r="F23" i="7"/>
  <c r="G23" i="7" s="1"/>
  <c r="H22" i="7"/>
  <c r="F22" i="7"/>
  <c r="G22" i="7" s="1"/>
  <c r="H21" i="7"/>
  <c r="F21" i="7"/>
  <c r="G21" i="7" s="1"/>
  <c r="H20" i="7"/>
  <c r="F20" i="7"/>
  <c r="G20" i="7" s="1"/>
  <c r="D104" i="7" s="1"/>
  <c r="F12" i="7"/>
  <c r="G10" i="7"/>
  <c r="G6" i="7"/>
  <c r="G1" i="7"/>
  <c r="F1" i="7"/>
  <c r="H61" i="6"/>
  <c r="F61" i="6"/>
  <c r="G61" i="6" s="1"/>
  <c r="H60" i="6"/>
  <c r="G60" i="6"/>
  <c r="F60" i="6"/>
  <c r="H59" i="6"/>
  <c r="F59" i="6"/>
  <c r="G59" i="6" s="1"/>
  <c r="Q53" i="6"/>
  <c r="F53" i="6"/>
  <c r="Q52" i="6"/>
  <c r="F52" i="6"/>
  <c r="Q51" i="6"/>
  <c r="F51" i="6"/>
  <c r="Q50" i="6"/>
  <c r="F50" i="6"/>
  <c r="Q49" i="6"/>
  <c r="F49" i="6"/>
  <c r="Q48" i="6"/>
  <c r="F48" i="6"/>
  <c r="Q47" i="6"/>
  <c r="F47" i="6"/>
  <c r="Q46" i="6"/>
  <c r="F46" i="6"/>
  <c r="Q45" i="6"/>
  <c r="F45" i="6"/>
  <c r="Q44" i="6"/>
  <c r="F44" i="6"/>
  <c r="Q43" i="6"/>
  <c r="H43" i="6"/>
  <c r="J76" i="6" s="1"/>
  <c r="F43" i="6"/>
  <c r="G39" i="6"/>
  <c r="E39" i="6"/>
  <c r="F37" i="6"/>
  <c r="C37" i="6"/>
  <c r="H30" i="6"/>
  <c r="F30" i="6"/>
  <c r="G30" i="6" s="1"/>
  <c r="H29" i="6"/>
  <c r="G29" i="6"/>
  <c r="F29" i="6"/>
  <c r="H28" i="6"/>
  <c r="F28" i="6"/>
  <c r="G28" i="6" s="1"/>
  <c r="H27" i="6"/>
  <c r="G27" i="6"/>
  <c r="F27" i="6"/>
  <c r="H26" i="6"/>
  <c r="F26" i="6"/>
  <c r="G26" i="6" s="1"/>
  <c r="H25" i="6"/>
  <c r="G25" i="6"/>
  <c r="F25" i="6"/>
  <c r="H24" i="6"/>
  <c r="F24" i="6"/>
  <c r="G24" i="6" s="1"/>
  <c r="H23" i="6"/>
  <c r="G23" i="6"/>
  <c r="F23" i="6"/>
  <c r="H22" i="6"/>
  <c r="F22" i="6"/>
  <c r="G22" i="6" s="1"/>
  <c r="H21" i="6"/>
  <c r="G21" i="6"/>
  <c r="F21" i="6"/>
  <c r="H20" i="6"/>
  <c r="F20" i="6"/>
  <c r="G20" i="6" s="1"/>
  <c r="F12" i="6"/>
  <c r="G10" i="6"/>
  <c r="G6" i="6"/>
  <c r="G1" i="6"/>
  <c r="F1" i="6"/>
  <c r="D10" i="6" s="1"/>
  <c r="H61" i="5"/>
  <c r="F61" i="5"/>
  <c r="G61" i="5" s="1"/>
  <c r="H60" i="5"/>
  <c r="G60" i="5"/>
  <c r="F60" i="5"/>
  <c r="H59" i="5"/>
  <c r="F59" i="5"/>
  <c r="G59" i="5" s="1"/>
  <c r="Q53" i="5"/>
  <c r="F53" i="5"/>
  <c r="Q52" i="5"/>
  <c r="F52" i="5"/>
  <c r="Q51" i="5"/>
  <c r="F51" i="5"/>
  <c r="Q50" i="5"/>
  <c r="F50" i="5"/>
  <c r="Q49" i="5"/>
  <c r="F49" i="5"/>
  <c r="Q48" i="5"/>
  <c r="F48" i="5"/>
  <c r="Q47" i="5"/>
  <c r="F47" i="5"/>
  <c r="Q46" i="5"/>
  <c r="F46" i="5"/>
  <c r="Q45" i="5"/>
  <c r="F45" i="5"/>
  <c r="Q44" i="5"/>
  <c r="F44" i="5"/>
  <c r="Q43" i="5"/>
  <c r="H43" i="5"/>
  <c r="J76" i="5" s="1"/>
  <c r="F43" i="5"/>
  <c r="G39" i="5"/>
  <c r="E39" i="5"/>
  <c r="F37" i="5"/>
  <c r="C37" i="5"/>
  <c r="H30" i="5"/>
  <c r="G30" i="5"/>
  <c r="F30" i="5"/>
  <c r="H29" i="5"/>
  <c r="G29" i="5"/>
  <c r="F29" i="5"/>
  <c r="H28" i="5"/>
  <c r="F28" i="5"/>
  <c r="G28" i="5" s="1"/>
  <c r="H27" i="5"/>
  <c r="F27" i="5"/>
  <c r="G27" i="5" s="1"/>
  <c r="H26" i="5"/>
  <c r="G26" i="5"/>
  <c r="F26" i="5"/>
  <c r="H25" i="5"/>
  <c r="G25" i="5"/>
  <c r="F25" i="5"/>
  <c r="H24" i="5"/>
  <c r="F24" i="5"/>
  <c r="G24" i="5" s="1"/>
  <c r="H23" i="5"/>
  <c r="F23" i="5"/>
  <c r="G23" i="5" s="1"/>
  <c r="H22" i="5"/>
  <c r="G22" i="5"/>
  <c r="F22" i="5"/>
  <c r="H21" i="5"/>
  <c r="G21" i="5"/>
  <c r="F21" i="5"/>
  <c r="H20" i="5"/>
  <c r="F20" i="5"/>
  <c r="G20" i="5" s="1"/>
  <c r="F12" i="5"/>
  <c r="G10" i="5"/>
  <c r="G6" i="5"/>
  <c r="G1" i="5"/>
  <c r="F6" i="5" s="1"/>
  <c r="F1" i="5"/>
  <c r="D10" i="5" s="1"/>
  <c r="Q43" i="4"/>
  <c r="H43" i="4"/>
  <c r="D104" i="14" l="1"/>
  <c r="F6" i="14"/>
  <c r="D120" i="14"/>
  <c r="D121" i="14" s="1"/>
  <c r="C120" i="14"/>
  <c r="H107" i="14"/>
  <c r="O107" i="14"/>
  <c r="C107" i="14"/>
  <c r="D109" i="14"/>
  <c r="C106" i="14"/>
  <c r="C109" i="14"/>
  <c r="O107" i="13"/>
  <c r="H107" i="13"/>
  <c r="C107" i="13"/>
  <c r="D109" i="13"/>
  <c r="C109" i="13"/>
  <c r="C104" i="13"/>
  <c r="F6" i="13"/>
  <c r="C120" i="13"/>
  <c r="C106" i="13"/>
  <c r="O107" i="12"/>
  <c r="H107" i="12"/>
  <c r="C109" i="12" s="1"/>
  <c r="C107" i="12"/>
  <c r="D10" i="12"/>
  <c r="C104" i="12"/>
  <c r="C120" i="12"/>
  <c r="C106" i="12"/>
  <c r="F80" i="11"/>
  <c r="O107" i="11"/>
  <c r="C107" i="11"/>
  <c r="H107" i="11"/>
  <c r="D104" i="11"/>
  <c r="C120" i="11"/>
  <c r="D10" i="11"/>
  <c r="C106" i="11"/>
  <c r="D10" i="10"/>
  <c r="O107" i="10"/>
  <c r="C107" i="10"/>
  <c r="H107" i="10"/>
  <c r="D104" i="10"/>
  <c r="C120" i="10"/>
  <c r="F6" i="10"/>
  <c r="C106" i="10"/>
  <c r="F80" i="9"/>
  <c r="D109" i="9"/>
  <c r="C107" i="9"/>
  <c r="O107" i="9"/>
  <c r="H107" i="9"/>
  <c r="C109" i="9" s="1"/>
  <c r="D10" i="9"/>
  <c r="C104" i="9"/>
  <c r="C120" i="9"/>
  <c r="C106" i="9"/>
  <c r="F80" i="8"/>
  <c r="O107" i="8"/>
  <c r="H107" i="8"/>
  <c r="C109" i="8" s="1"/>
  <c r="C107" i="8"/>
  <c r="C104" i="8"/>
  <c r="C120" i="8"/>
  <c r="D10" i="8"/>
  <c r="C106" i="8"/>
  <c r="C104" i="7"/>
  <c r="D106" i="7"/>
  <c r="H107" i="7" s="1"/>
  <c r="D109" i="7" s="1"/>
  <c r="C120" i="7"/>
  <c r="F80" i="7"/>
  <c r="D10" i="7"/>
  <c r="F6" i="7"/>
  <c r="D90" i="6"/>
  <c r="D91" i="6" s="1"/>
  <c r="C90" i="6"/>
  <c r="C74" i="6"/>
  <c r="D74" i="6"/>
  <c r="K76" i="6"/>
  <c r="F6" i="6"/>
  <c r="C76" i="6"/>
  <c r="D76" i="6"/>
  <c r="D90" i="5"/>
  <c r="D91" i="5" s="1"/>
  <c r="C90" i="5"/>
  <c r="C74" i="5"/>
  <c r="D74" i="5"/>
  <c r="K76" i="5"/>
  <c r="C76" i="5"/>
  <c r="D76" i="5"/>
  <c r="C76" i="4"/>
  <c r="D76" i="4"/>
  <c r="O77" i="4" s="1"/>
  <c r="K76" i="4"/>
  <c r="J76" i="4"/>
  <c r="H61" i="4"/>
  <c r="G61" i="4"/>
  <c r="F61" i="4"/>
  <c r="H60" i="4"/>
  <c r="G60" i="4"/>
  <c r="F60" i="4"/>
  <c r="H59" i="4"/>
  <c r="F59" i="4"/>
  <c r="G59" i="4" s="1"/>
  <c r="Q53" i="4"/>
  <c r="F53" i="4"/>
  <c r="Q52" i="4"/>
  <c r="F52" i="4"/>
  <c r="Q51" i="4"/>
  <c r="F51" i="4"/>
  <c r="Q50" i="4"/>
  <c r="F50" i="4"/>
  <c r="Q49" i="4"/>
  <c r="F49" i="4"/>
  <c r="Q48" i="4"/>
  <c r="F48" i="4"/>
  <c r="Q47" i="4"/>
  <c r="F47" i="4"/>
  <c r="Q46" i="4"/>
  <c r="F46" i="4"/>
  <c r="Q45" i="4"/>
  <c r="F45" i="4"/>
  <c r="Q44" i="4"/>
  <c r="F44" i="4"/>
  <c r="F43" i="4"/>
  <c r="G39" i="4"/>
  <c r="E39" i="4"/>
  <c r="F37" i="4"/>
  <c r="C37" i="4"/>
  <c r="H30" i="4"/>
  <c r="F30" i="4"/>
  <c r="G30" i="4" s="1"/>
  <c r="H29" i="4"/>
  <c r="F29" i="4"/>
  <c r="G29" i="4" s="1"/>
  <c r="H28" i="4"/>
  <c r="F28" i="4"/>
  <c r="G28" i="4" s="1"/>
  <c r="H27" i="4"/>
  <c r="F27" i="4"/>
  <c r="G27" i="4" s="1"/>
  <c r="H26" i="4"/>
  <c r="F26" i="4"/>
  <c r="G26" i="4" s="1"/>
  <c r="H25" i="4"/>
  <c r="F25" i="4"/>
  <c r="G25" i="4" s="1"/>
  <c r="H24" i="4"/>
  <c r="F24" i="4"/>
  <c r="G24" i="4" s="1"/>
  <c r="H23" i="4"/>
  <c r="G23" i="4"/>
  <c r="F23" i="4"/>
  <c r="H22" i="4"/>
  <c r="F22" i="4"/>
  <c r="G22" i="4" s="1"/>
  <c r="H21" i="4"/>
  <c r="F21" i="4"/>
  <c r="G21" i="4" s="1"/>
  <c r="H20" i="4"/>
  <c r="F20" i="4"/>
  <c r="G20" i="4" s="1"/>
  <c r="F12" i="4"/>
  <c r="G10" i="4"/>
  <c r="G6" i="4"/>
  <c r="G1" i="4"/>
  <c r="F1" i="4"/>
  <c r="O77" i="3"/>
  <c r="J77" i="3"/>
  <c r="K76" i="3"/>
  <c r="J76" i="3"/>
  <c r="H61" i="3"/>
  <c r="F61" i="3"/>
  <c r="G61" i="3" s="1"/>
  <c r="H60" i="3"/>
  <c r="F60" i="3"/>
  <c r="G60" i="3" s="1"/>
  <c r="H59" i="3"/>
  <c r="F59" i="3"/>
  <c r="G59" i="3" s="1"/>
  <c r="Q53" i="3"/>
  <c r="F53" i="3"/>
  <c r="Q52" i="3"/>
  <c r="F52" i="3"/>
  <c r="Q51" i="3"/>
  <c r="F51" i="3"/>
  <c r="Q50" i="3"/>
  <c r="F50" i="3"/>
  <c r="Q49" i="3"/>
  <c r="F49" i="3"/>
  <c r="Q48" i="3"/>
  <c r="F48" i="3"/>
  <c r="Q47" i="3"/>
  <c r="F47" i="3"/>
  <c r="Q46" i="3"/>
  <c r="F46" i="3"/>
  <c r="Q45" i="3"/>
  <c r="F45" i="3"/>
  <c r="Q44" i="3"/>
  <c r="F44" i="3"/>
  <c r="Q43" i="3"/>
  <c r="F43" i="3"/>
  <c r="G39" i="3"/>
  <c r="E39" i="3"/>
  <c r="F37" i="3"/>
  <c r="C37" i="3"/>
  <c r="H30" i="3"/>
  <c r="F30" i="3"/>
  <c r="G30" i="3" s="1"/>
  <c r="H29" i="3"/>
  <c r="F29" i="3"/>
  <c r="G29" i="3" s="1"/>
  <c r="H28" i="3"/>
  <c r="F28" i="3"/>
  <c r="G28" i="3" s="1"/>
  <c r="H27" i="3"/>
  <c r="G27" i="3"/>
  <c r="F27" i="3"/>
  <c r="H26" i="3"/>
  <c r="F26" i="3"/>
  <c r="G26" i="3" s="1"/>
  <c r="H25" i="3"/>
  <c r="F25" i="3"/>
  <c r="G25" i="3" s="1"/>
  <c r="H24" i="3"/>
  <c r="F24" i="3"/>
  <c r="G24" i="3" s="1"/>
  <c r="H23" i="3"/>
  <c r="F23" i="3"/>
  <c r="G23" i="3" s="1"/>
  <c r="H22" i="3"/>
  <c r="G22" i="3"/>
  <c r="F22" i="3"/>
  <c r="H21" i="3"/>
  <c r="F21" i="3"/>
  <c r="G21" i="3" s="1"/>
  <c r="H20" i="3"/>
  <c r="F20" i="3"/>
  <c r="G20" i="3" s="1"/>
  <c r="F12" i="3"/>
  <c r="G10" i="3"/>
  <c r="G6" i="3"/>
  <c r="G1" i="3"/>
  <c r="F1" i="3"/>
  <c r="F1" i="2"/>
  <c r="O77" i="2"/>
  <c r="J77" i="2"/>
  <c r="K76" i="2"/>
  <c r="J76" i="2"/>
  <c r="H61" i="2"/>
  <c r="F61" i="2"/>
  <c r="G61" i="2" s="1"/>
  <c r="H60" i="2"/>
  <c r="G60" i="2"/>
  <c r="F60" i="2"/>
  <c r="H59" i="2"/>
  <c r="F59" i="2"/>
  <c r="G59" i="2" s="1"/>
  <c r="Q53" i="2"/>
  <c r="F53" i="2"/>
  <c r="Q52" i="2"/>
  <c r="F52" i="2"/>
  <c r="Q51" i="2"/>
  <c r="F51" i="2"/>
  <c r="Q50" i="2"/>
  <c r="F50" i="2"/>
  <c r="Q49" i="2"/>
  <c r="F49" i="2"/>
  <c r="Q48" i="2"/>
  <c r="F48" i="2"/>
  <c r="Q47" i="2"/>
  <c r="F47" i="2"/>
  <c r="Q46" i="2"/>
  <c r="F46" i="2"/>
  <c r="Q45" i="2"/>
  <c r="F45" i="2"/>
  <c r="Q44" i="2"/>
  <c r="F44" i="2"/>
  <c r="Q43" i="2"/>
  <c r="F43" i="2"/>
  <c r="G39" i="2"/>
  <c r="E39" i="2"/>
  <c r="F37" i="2"/>
  <c r="C37" i="2"/>
  <c r="H30" i="2"/>
  <c r="F30" i="2"/>
  <c r="G30" i="2" s="1"/>
  <c r="H29" i="2"/>
  <c r="F29" i="2"/>
  <c r="G29" i="2" s="1"/>
  <c r="H28" i="2"/>
  <c r="F28" i="2"/>
  <c r="G28" i="2" s="1"/>
  <c r="H27" i="2"/>
  <c r="F27" i="2"/>
  <c r="G27" i="2" s="1"/>
  <c r="H26" i="2"/>
  <c r="F26" i="2"/>
  <c r="G26" i="2" s="1"/>
  <c r="H25" i="2"/>
  <c r="F25" i="2"/>
  <c r="G25" i="2" s="1"/>
  <c r="H24" i="2"/>
  <c r="F24" i="2"/>
  <c r="G24" i="2" s="1"/>
  <c r="H23" i="2"/>
  <c r="G23" i="2"/>
  <c r="F23" i="2"/>
  <c r="H22" i="2"/>
  <c r="F22" i="2"/>
  <c r="G22" i="2" s="1"/>
  <c r="H21" i="2"/>
  <c r="F21" i="2"/>
  <c r="G21" i="2" s="1"/>
  <c r="H20" i="2"/>
  <c r="F20" i="2"/>
  <c r="G20" i="2" s="1"/>
  <c r="F12" i="2"/>
  <c r="G10" i="2"/>
  <c r="G6" i="2"/>
  <c r="G1" i="2"/>
  <c r="D10" i="2" s="1"/>
  <c r="O77" i="1"/>
  <c r="J77" i="1"/>
  <c r="J76" i="1"/>
  <c r="K76" i="1"/>
  <c r="Q53" i="1"/>
  <c r="Q52" i="1"/>
  <c r="Q51" i="1"/>
  <c r="Q50" i="1"/>
  <c r="Q49" i="1"/>
  <c r="Q48" i="1"/>
  <c r="Q47" i="1"/>
  <c r="Q46" i="1"/>
  <c r="Q45" i="1"/>
  <c r="Q44" i="1"/>
  <c r="Q43" i="1"/>
  <c r="D109" i="12" l="1"/>
  <c r="C109" i="11"/>
  <c r="D109" i="11"/>
  <c r="C109" i="10"/>
  <c r="D109" i="10"/>
  <c r="D109" i="8"/>
  <c r="C107" i="7"/>
  <c r="O107" i="7"/>
  <c r="C109" i="7"/>
  <c r="C79" i="6"/>
  <c r="K79" i="6"/>
  <c r="J77" i="6"/>
  <c r="H77" i="6"/>
  <c r="J79" i="6" s="1"/>
  <c r="C77" i="6"/>
  <c r="O77" i="6"/>
  <c r="J77" i="5"/>
  <c r="H77" i="5"/>
  <c r="C77" i="5"/>
  <c r="O77" i="5"/>
  <c r="J79" i="5"/>
  <c r="D79" i="5"/>
  <c r="C79" i="5"/>
  <c r="K79" i="5"/>
  <c r="D10" i="4"/>
  <c r="J77" i="4"/>
  <c r="F6" i="2"/>
  <c r="D10" i="3"/>
  <c r="H77" i="4"/>
  <c r="C77" i="4"/>
  <c r="F6" i="4"/>
  <c r="D90" i="4"/>
  <c r="D91" i="4" s="1"/>
  <c r="C90" i="4"/>
  <c r="D74" i="4"/>
  <c r="C74" i="4"/>
  <c r="F6" i="3"/>
  <c r="D90" i="3"/>
  <c r="D91" i="3" s="1"/>
  <c r="C90" i="3"/>
  <c r="D74" i="3"/>
  <c r="C74" i="3"/>
  <c r="D90" i="2"/>
  <c r="D91" i="2" s="1"/>
  <c r="C90" i="2"/>
  <c r="D74" i="2"/>
  <c r="C74" i="2"/>
  <c r="G1" i="1"/>
  <c r="D10" i="1" s="1"/>
  <c r="G6" i="1"/>
  <c r="G10" i="1"/>
  <c r="F12" i="1"/>
  <c r="F20" i="1"/>
  <c r="G20" i="1" s="1"/>
  <c r="H20" i="1"/>
  <c r="F21" i="1"/>
  <c r="G21" i="1" s="1"/>
  <c r="H21" i="1"/>
  <c r="F22" i="1"/>
  <c r="G22" i="1" s="1"/>
  <c r="H22" i="1"/>
  <c r="F23" i="1"/>
  <c r="G23" i="1"/>
  <c r="H23" i="1"/>
  <c r="F24" i="1"/>
  <c r="G24" i="1" s="1"/>
  <c r="H24" i="1"/>
  <c r="F25" i="1"/>
  <c r="G25" i="1" s="1"/>
  <c r="H25" i="1"/>
  <c r="F27" i="1"/>
  <c r="G27" i="1" s="1"/>
  <c r="H27" i="1"/>
  <c r="F28" i="1"/>
  <c r="G28" i="1" s="1"/>
  <c r="H28" i="1"/>
  <c r="F29" i="1"/>
  <c r="G29" i="1" s="1"/>
  <c r="H29" i="1"/>
  <c r="F30" i="1"/>
  <c r="G30" i="1" s="1"/>
  <c r="H30" i="1"/>
  <c r="F26" i="1"/>
  <c r="G26" i="1" s="1"/>
  <c r="H26" i="1"/>
  <c r="C37" i="1"/>
  <c r="F37" i="1"/>
  <c r="E39" i="1"/>
  <c r="G39" i="1"/>
  <c r="F43" i="1"/>
  <c r="F44" i="1"/>
  <c r="F45" i="1"/>
  <c r="F46" i="1"/>
  <c r="F47" i="1"/>
  <c r="F48" i="1"/>
  <c r="F50" i="1"/>
  <c r="F51" i="1"/>
  <c r="F52" i="1"/>
  <c r="F53" i="1"/>
  <c r="F49" i="1"/>
  <c r="F59" i="1"/>
  <c r="G59" i="1" s="1"/>
  <c r="H59" i="1"/>
  <c r="F60" i="1"/>
  <c r="G60" i="1" s="1"/>
  <c r="H60" i="1"/>
  <c r="F61" i="1"/>
  <c r="G61" i="1" s="1"/>
  <c r="H61" i="1"/>
  <c r="D79" i="6" l="1"/>
  <c r="D79" i="4"/>
  <c r="C79" i="4"/>
  <c r="J79" i="4"/>
  <c r="K79" i="4"/>
  <c r="J79" i="3"/>
  <c r="K79" i="3"/>
  <c r="J79" i="2"/>
  <c r="K79" i="2"/>
  <c r="C74" i="1"/>
  <c r="D74" i="1"/>
  <c r="C90" i="1"/>
  <c r="D90" i="1"/>
  <c r="D91" i="1" s="1"/>
  <c r="F6" i="1"/>
  <c r="J79" i="1" l="1"/>
  <c r="K79" i="1"/>
</calcChain>
</file>

<file path=xl/sharedStrings.xml><?xml version="1.0" encoding="utf-8"?>
<sst xmlns="http://schemas.openxmlformats.org/spreadsheetml/2006/main" count="2915" uniqueCount="156">
  <si>
    <t>Binder Adjustment:</t>
  </si>
  <si>
    <t>Example:  1 ton of 15402.2010 at $45.000/ ton (example, not reflecting actual pricing from the contract)</t>
  </si>
  <si>
    <t>)     X     (Total % Asphalt + Fuel
Allowance)</t>
  </si>
  <si>
    <t>Base Average F.O.B.
Terminal Price</t>
  </si>
  <si>
    <t>-</t>
  </si>
  <si>
    <t>New Monthly Average
F.O.B. Terminal Price</t>
  </si>
  <si>
    <t>Unit prices per ton of Cold Patch will be subject to adjustment based on the following formula:</t>
  </si>
  <si>
    <t>EXAMPLE:   COLD PATCH  - MATERIAL PRICE ADJUSTMENT</t>
  </si>
  <si>
    <t>PPI Adjustment:</t>
  </si>
  <si>
    <t>Example:  1 ton of 302.01 at $45.000/ ton (example, not reflecting actual pricing from the contract)</t>
  </si>
  <si>
    <t>Note: To obtain the correct price adjustment for a Hot Mix Asphalt material, both charts (part 1 and 2) above must be utilized</t>
  </si>
  <si>
    <t>Unit prices per ton of Hot Mix Asphalt (HMA) will be subject to adjustment based on the following formula:</t>
  </si>
  <si>
    <t>EXAMPLE:   HOT MIX ASPHALT  - MATERIAL PRICE ADJUSTMENT</t>
  </si>
  <si>
    <t>Cold Patch - Fiber Reinforced</t>
  </si>
  <si>
    <t>15402.2040</t>
  </si>
  <si>
    <t>Cold Patch - Modified Mix</t>
  </si>
  <si>
    <t>15402.2030</t>
  </si>
  <si>
    <t>Cold Patch - Regular Mix</t>
  </si>
  <si>
    <t>15402.2010</t>
  </si>
  <si>
    <t>PRICE ADJUST / TON</t>
  </si>
  <si>
    <t>TOTAL % ASPHALT
PLUS FUEL
ALLOWANCE</t>
  </si>
  <si>
    <t>FUEL ALLOWANCE</t>
  </si>
  <si>
    <t>% ASPHALT</t>
  </si>
  <si>
    <t>GRADE / DESCRIPTION</t>
  </si>
  <si>
    <t>ITEM</t>
  </si>
  <si>
    <r>
      <rPr>
        <b/>
        <sz val="16"/>
        <color rgb="FFFF0000"/>
        <rFont val="Arial"/>
        <family val="2"/>
      </rPr>
      <t>Table 3</t>
    </r>
    <r>
      <rPr>
        <b/>
        <sz val="16"/>
        <color indexed="8"/>
        <rFont val="Arial"/>
        <family val="2"/>
      </rPr>
      <t xml:space="preserve"> - </t>
    </r>
    <r>
      <rPr>
        <b/>
        <u/>
        <sz val="16"/>
        <color rgb="FF000000"/>
        <rFont val="Arial"/>
        <family val="2"/>
      </rPr>
      <t>ONLY</t>
    </r>
    <r>
      <rPr>
        <b/>
        <sz val="16"/>
        <color indexed="8"/>
        <rFont val="Arial"/>
        <family val="2"/>
      </rPr>
      <t xml:space="preserve"> COLD PATCH ITEMS - MONTHLY PRICE ADJUSTMENTS</t>
    </r>
  </si>
  <si>
    <t>May</t>
  </si>
  <si>
    <t>April</t>
  </si>
  <si>
    <t>QUARTERLY PPI PRICE ADJUSTMENT PERCENTAGE</t>
  </si>
  <si>
    <t>DIFFERENCE
(100% Material Minus
Total % Asphalt  Plus
Fuel Allowance)</t>
  </si>
  <si>
    <t>March</t>
  </si>
  <si>
    <r>
      <rPr>
        <b/>
        <sz val="14"/>
        <color rgb="FFFF0000"/>
        <rFont val="Arial"/>
        <family val="2"/>
      </rPr>
      <t>Table 2</t>
    </r>
    <r>
      <rPr>
        <b/>
        <sz val="14"/>
        <color indexed="8"/>
        <rFont val="Arial"/>
        <family val="2"/>
      </rPr>
      <t xml:space="preserve"> - HOT MIX ASPHALT ITEMS - PERIODIC PPI PRICE ADJUSTMENTS - (STATEWIDE CONTRACT) - PART 2 of 2:</t>
    </r>
  </si>
  <si>
    <t>February</t>
  </si>
  <si>
    <t>January</t>
  </si>
  <si>
    <t>used for Calculation is</t>
  </si>
  <si>
    <t>The New Bureau of Labor of Statistics (BLS) PPI for the month of</t>
  </si>
  <si>
    <t>$/ton</t>
  </si>
  <si>
    <t>Month</t>
  </si>
  <si>
    <t>("Base" month for calculations) is</t>
  </si>
  <si>
    <t>The PPI value for</t>
  </si>
  <si>
    <t>December</t>
  </si>
  <si>
    <t>Producer Price Index (PPI) -  Series ID: PCU 21231-21231 (Industry: Stone Mining &amp; Quarrying; Product: Stone Mining &amp; Quarrying)</t>
  </si>
  <si>
    <t>November</t>
  </si>
  <si>
    <t>Price adjustments will NOT be recalculated if PPI changes due to change in (P) status.</t>
  </si>
  <si>
    <t>No Adjustment</t>
  </si>
  <si>
    <t>October</t>
  </si>
  <si>
    <r>
      <t xml:space="preserve"> the US Bureau of Labor Statistics (BLS).  </t>
    </r>
    <r>
      <rPr>
        <u/>
        <sz val="12"/>
        <color indexed="8"/>
        <rFont val="Arial"/>
        <family val="2"/>
      </rPr>
      <t>The PPI Price Adjustment does not apply to any optional items, only to materials items.</t>
    </r>
  </si>
  <si>
    <t>September</t>
  </si>
  <si>
    <t>Every three months the base prices shown in the initial CONTRACT AWARD NOTIFICATION may be adjusted in accordance with changes in</t>
  </si>
  <si>
    <t>August</t>
  </si>
  <si>
    <t xml:space="preserve">PERIODIC PPI PRICE ADJUSTMENT:  </t>
  </si>
  <si>
    <t xml:space="preserve"> </t>
  </si>
  <si>
    <t>July</t>
  </si>
  <si>
    <t>June</t>
  </si>
  <si>
    <t>Effective Date for Adjustment</t>
  </si>
  <si>
    <t>Base PPI Value</t>
  </si>
  <si>
    <t>Base PPI Month</t>
  </si>
  <si>
    <t>New PPI for that Month:</t>
  </si>
  <si>
    <t>FUEL
ALLOWANCE</t>
  </si>
  <si>
    <t>BLS Month for Calculation</t>
  </si>
  <si>
    <r>
      <rPr>
        <b/>
        <sz val="16"/>
        <color rgb="FFFF0000"/>
        <rFont val="Arial"/>
        <family val="2"/>
      </rPr>
      <t>Table 1</t>
    </r>
    <r>
      <rPr>
        <b/>
        <sz val="16"/>
        <color indexed="8"/>
        <rFont val="Arial"/>
        <family val="2"/>
      </rPr>
      <t xml:space="preserve"> - HOT MIX ASPHALT ITEMS - MONTHLY PRICE ADJUSTMENTS - (STATEWIDE CONTRACT) - PART 1 of 2:</t>
    </r>
  </si>
  <si>
    <t>PPI Price Adjustment</t>
  </si>
  <si>
    <t>Cold Patch Price Adjustments can be found after the Hot Mix Asphalt Price Adjustments.</t>
  </si>
  <si>
    <t xml:space="preserve">New Average = </t>
  </si>
  <si>
    <t xml:space="preserve"> Note: Examples of how to calculate these price adjustmets can be found at the bottom of this page.</t>
  </si>
  <si>
    <t xml:space="preserve">Old Average = </t>
  </si>
  <si>
    <t>the price adjustments listed below:</t>
  </si>
  <si>
    <t>e) At the next page click "Retrieve data".  This brings you to the chart where you pull the numbers from and can calculate PPI as shown in the examples in the award document.</t>
  </si>
  <si>
    <t>Asphalt Price Adjustment</t>
  </si>
  <si>
    <t>Until further notice, please revise the original contract per ton prices for materials in the referenced awards by using</t>
  </si>
  <si>
    <t>d) Select "21231 - Stone mining &amp; quarrying" again and click on "Next Form".</t>
  </si>
  <si>
    <t>per ton.</t>
  </si>
  <si>
    <t>c) In the "Choose Industry" box, scroll down and highlight "21231 - Stone mining &amp; quarrying" and click on "Next Form".</t>
  </si>
  <si>
    <t>Month:</t>
  </si>
  <si>
    <t>(F.O.B. Terminal Price for unmodified PG 64S-22 binder without anti-stripping agent)</t>
  </si>
  <si>
    <t>b) Choose "Price Producer" -&gt; Industry Data -&gt; Multi-Screen Data-Search.</t>
  </si>
  <si>
    <t>Year:</t>
  </si>
  <si>
    <t>per ton</t>
  </si>
  <si>
    <t>MONTHLY PG 64S-22 BINDER ADJUSTMENT:</t>
  </si>
  <si>
    <t>a) Go to: http://www.bls.gov/data/</t>
  </si>
  <si>
    <t>PPI &amp; CPI
Base Month</t>
  </si>
  <si>
    <t>Effective Date
for Adjustment</t>
  </si>
  <si>
    <t>PPI's Month
for Calculation</t>
  </si>
  <si>
    <t>BLS Month
for Calculation</t>
  </si>
  <si>
    <t>Posted Price</t>
  </si>
  <si>
    <t>Contract Manager Input</t>
  </si>
  <si>
    <t>the following price adjustments have been calculated.</t>
  </si>
  <si>
    <t>Instructions PPI:</t>
  </si>
  <si>
    <t>PPI - DATES FOR IMPLEMENTATION:</t>
  </si>
  <si>
    <t>NYSDOT Average Posted Prices
for Asphalt
(Performance Graded Binder)</t>
  </si>
  <si>
    <r>
      <t xml:space="preserve">Bituminous materials price adjustment(s) </t>
    </r>
    <r>
      <rPr>
        <b/>
        <sz val="12"/>
        <rFont val="Arial"/>
        <family val="2"/>
      </rPr>
      <t>EFFECTIVE on:</t>
    </r>
  </si>
  <si>
    <t>31502</t>
  </si>
  <si>
    <t>Contract No.</t>
  </si>
  <si>
    <t>Award #</t>
  </si>
  <si>
    <t>Description</t>
  </si>
  <si>
    <t>Group</t>
  </si>
  <si>
    <t>P</t>
  </si>
  <si>
    <t xml:space="preserve"> - </t>
  </si>
  <si>
    <t>Comprehensive Bituminous Concrete
(Asphalt Mix and Cold Patch)
(Statewide)</t>
  </si>
  <si>
    <t>23291</t>
  </si>
  <si>
    <t>PC69963 - PC70024</t>
  </si>
  <si>
    <r>
      <t xml:space="preserve">Award(s) using November 1, 2022 </t>
    </r>
    <r>
      <rPr>
        <u/>
        <sz val="12"/>
        <rFont val="Arial"/>
        <family val="2"/>
      </rPr>
      <t>base</t>
    </r>
    <r>
      <rPr>
        <sz val="12"/>
        <rFont val="Arial"/>
        <family val="2"/>
      </rPr>
      <t xml:space="preserve"> index of </t>
    </r>
  </si>
  <si>
    <t>In compliance with the referenced price adjustment clauses contained in the Contract Award Notification dated April 1, 2023</t>
  </si>
  <si>
    <t xml:space="preserve">The November 1, 2022 Base Average FOB Terminal Price for Asphalt Cement was </t>
  </si>
  <si>
    <t>December 2022</t>
  </si>
  <si>
    <t>Please be aware that this month's Price Adjustments are lower; decreasing the prices of the contract.
See examples below when making calculations.</t>
  </si>
  <si>
    <t>N/A until 7/1/23</t>
  </si>
  <si>
    <t>404.03810218</t>
  </si>
  <si>
    <t>404.03820218</t>
  </si>
  <si>
    <t>404.03830218</t>
  </si>
  <si>
    <t>404.03890218</t>
  </si>
  <si>
    <t>404.058901</t>
  </si>
  <si>
    <t>404.12XX01</t>
  </si>
  <si>
    <t>404.19XX01</t>
  </si>
  <si>
    <t>404.25XX01</t>
  </si>
  <si>
    <t>404.068X01</t>
  </si>
  <si>
    <t>404.098X01</t>
  </si>
  <si>
    <t>Misc Patching F1, Asphalt Mix</t>
  </si>
  <si>
    <t>Misc Patching F2, Asphalt Mix</t>
  </si>
  <si>
    <t>Misc Patching F3, Asphalt Mix</t>
  </si>
  <si>
    <t>Misc Patching F9, Asphalt Mix</t>
  </si>
  <si>
    <t>Shim Course F9, Asphalt</t>
  </si>
  <si>
    <t>Bituminous Stabilized Course</t>
  </si>
  <si>
    <t>6.3 F(X), Top Course Asphalt,        80 Series Compaction</t>
  </si>
  <si>
    <t>9.5 F(X,) Top Course Asphalt,        80 Series Compaction</t>
  </si>
  <si>
    <t>12.5 F(X), Top Course Asphalt,     80 Series Compaction</t>
  </si>
  <si>
    <t>19.0 F9, Binder Course Asphalt,    80 Series Compaction</t>
  </si>
  <si>
    <t>25.0 F9, Binder Course Asphalt,    80 Series Compaction</t>
  </si>
  <si>
    <t>Total Material Price After Adjustment: (Binder Adjustment + PPI Adjustment)</t>
  </si>
  <si>
    <t>Total Material Price After Adjustment:</t>
  </si>
  <si>
    <t>Price
Adjustment =    (
(per ton)</t>
  </si>
  <si>
    <r>
      <rPr>
        <b/>
        <sz val="16"/>
        <color rgb="FFFF0000"/>
        <rFont val="Arial"/>
        <family val="2"/>
      </rPr>
      <t>Table 1</t>
    </r>
    <r>
      <rPr>
        <b/>
        <sz val="16"/>
        <color indexed="8"/>
        <rFont val="Arial"/>
        <family val="2"/>
      </rPr>
      <t xml:space="preserve"> - ASPHALT MIX ITEMS - MONTHLY PRICE ADJUSTMENTS - (STATEWIDE CONTRACT) - PART 1 of 2:</t>
    </r>
  </si>
  <si>
    <r>
      <rPr>
        <b/>
        <sz val="14"/>
        <color rgb="FFFF0000"/>
        <rFont val="Arial"/>
        <family val="2"/>
      </rPr>
      <t>Table 2</t>
    </r>
    <r>
      <rPr>
        <b/>
        <sz val="14"/>
        <color indexed="8"/>
        <rFont val="Arial"/>
        <family val="2"/>
      </rPr>
      <t xml:space="preserve"> - ASPHALT MIX ITEMS - PERIODIC PPI PRICE ADJUSTMENTS - (STATEWIDE CONTRACT) - PART 2 of 2:</t>
    </r>
  </si>
  <si>
    <t>Step 1 : Binder Adjustment:</t>
  </si>
  <si>
    <t>Total Binder Adjustment for that Material =</t>
  </si>
  <si>
    <t>Note: To obtain the correct price adjustment for an Asphalt Mix material, both charts (part 1 and 2) above must be utilized</t>
  </si>
  <si>
    <t>Step 2 : PPI Adjustment:</t>
  </si>
  <si>
    <t>Total PPI Adjustment for that Material =</t>
  </si>
  <si>
    <t>Step 3 : Final Total Price/Ton After Adjustment: (Binder Adjustment + PPI Adjustment)</t>
  </si>
  <si>
    <t>/Ton</t>
  </si>
  <si>
    <t>EXAMPLE OF HOW TO CALCULATE ASPHALT MIX MATERIAL'S PRICE ADJUSTMENT</t>
  </si>
  <si>
    <t>EXAMPLE OF HOW TO CALCULATE COLD PATCH MATERIAL'S PRICE ADJUSTMENT</t>
  </si>
  <si>
    <r>
      <t xml:space="preserve">Enter the Material's Unit Price/Ton </t>
    </r>
    <r>
      <rPr>
        <u/>
        <sz val="14"/>
        <rFont val="Arial"/>
        <family val="2"/>
      </rPr>
      <t>shown in the Contractor's Quick Quote</t>
    </r>
    <r>
      <rPr>
        <sz val="14"/>
        <rFont val="Arial"/>
        <family val="2"/>
      </rPr>
      <t xml:space="preserve">  =</t>
    </r>
  </si>
  <si>
    <t>Enter the Cold Patch's Unit Price/Ton shown in the Contractor's Quick Quote  =</t>
  </si>
  <si>
    <r>
      <t xml:space="preserve">Enter the "Price Adjustment/Ton" for that Material as found in </t>
    </r>
    <r>
      <rPr>
        <u/>
        <sz val="14"/>
        <color rgb="FFFF0000"/>
        <rFont val="Arial"/>
        <family val="2"/>
      </rPr>
      <t>Table 1</t>
    </r>
    <r>
      <rPr>
        <sz val="14"/>
        <rFont val="Arial"/>
        <family val="2"/>
      </rPr>
      <t xml:space="preserve"> above =
</t>
    </r>
    <r>
      <rPr>
        <u/>
        <sz val="12"/>
        <rFont val="Arial"/>
        <family val="2"/>
      </rPr>
      <t xml:space="preserve">Note: Enter a negative number if the Price Adjustment in Table 1 shows a negative adjustment </t>
    </r>
  </si>
  <si>
    <r>
      <t xml:space="preserve">Enter the Material's "Quarterly PPI Price Adjustment Percentage" as found
in </t>
    </r>
    <r>
      <rPr>
        <u/>
        <sz val="14"/>
        <color rgb="FFFF0000"/>
        <rFont val="Arial"/>
        <family val="2"/>
      </rPr>
      <t>Table 2</t>
    </r>
    <r>
      <rPr>
        <sz val="14"/>
        <rFont val="Arial"/>
        <family val="2"/>
      </rPr>
      <t xml:space="preserve"> above =
</t>
    </r>
    <r>
      <rPr>
        <u/>
        <sz val="12"/>
        <rFont val="Arial"/>
        <family val="2"/>
      </rPr>
      <t>Note: Don't enter the percentage sign, just the number</t>
    </r>
  </si>
  <si>
    <r>
      <t xml:space="preserve">Enter the Material's "Difference of 100% Material Minus Total % Asphalt + Fuel Allowance" as found in </t>
    </r>
    <r>
      <rPr>
        <u/>
        <sz val="14"/>
        <color rgb="FFFF0000"/>
        <rFont val="Arial"/>
        <family val="2"/>
      </rPr>
      <t>Table 2</t>
    </r>
    <r>
      <rPr>
        <sz val="14"/>
        <rFont val="Arial"/>
        <family val="2"/>
      </rPr>
      <t xml:space="preserve"> above =
</t>
    </r>
    <r>
      <rPr>
        <u/>
        <sz val="12"/>
        <rFont val="Arial"/>
        <family val="2"/>
      </rPr>
      <t>Note: Don't enter the percentage sign, just the number</t>
    </r>
  </si>
  <si>
    <r>
      <t xml:space="preserve">Enter the "Price Adjustment/Ton" for that Material as found in </t>
    </r>
    <r>
      <rPr>
        <u/>
        <sz val="14"/>
        <color rgb="FFFF0000"/>
        <rFont val="Arial"/>
        <family val="2"/>
      </rPr>
      <t>Table 3</t>
    </r>
    <r>
      <rPr>
        <sz val="14"/>
        <rFont val="Arial"/>
        <family val="2"/>
      </rPr>
      <t xml:space="preserve"> above =
</t>
    </r>
    <r>
      <rPr>
        <u/>
        <sz val="12"/>
        <rFont val="Arial"/>
        <family val="2"/>
      </rPr>
      <t xml:space="preserve">Note: Enter a negative number if the Price Adjustment in Table 1 shows a negative adjustment </t>
    </r>
  </si>
  <si>
    <t>Total Material Price/Ton After Adjustment (Binder Adjust. + PPI Adjust.) =</t>
  </si>
  <si>
    <t>Final Total Cold Patch Material Adjustment =</t>
  </si>
  <si>
    <t>Material Adjustment (Note: there is not PPI Adjustment for Cold Patch Items)</t>
  </si>
  <si>
    <t>Unit prices per ton of Asphalt Mix items will be subject to adjustment based on the following formula:</t>
  </si>
  <si>
    <t>Until further notice, please revise the original contract per ton prices for materials in the referenced awards by using the price adjustments listed below:</t>
  </si>
  <si>
    <r>
      <rPr>
        <b/>
        <sz val="16"/>
        <color rgb="FFFF0000"/>
        <rFont val="Arial"/>
        <family val="2"/>
      </rPr>
      <t>New</t>
    </r>
    <r>
      <rPr>
        <b/>
        <sz val="16"/>
        <color indexed="8"/>
        <rFont val="Arial"/>
        <family val="2"/>
      </rPr>
      <t xml:space="preserve"> interactive Price Adjustment calculators (Asphalt Mix and Cold Patch)
can be found at the bottom of this page.</t>
    </r>
  </si>
  <si>
    <t>INTERACTIVE PRICE ADJUSTMENT CALCULATOR:   ASPHALT MIX ITEMS</t>
  </si>
  <si>
    <t>INTERACTIVE PRICE ADJUSTMENT CALCULATOR:   COLD PATCH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</si>
</sst>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000;[Red]&quot;$&quot;#,##0.000"/>
    <numFmt numFmtId="165" formatCode="&quot;$&quot;#,##0.000"/>
    <numFmt numFmtId="166" formatCode="&quot;$&quot;#,##0.000_);[Red]\-\ &quot;$&quot;#,##0.000"/>
    <numFmt numFmtId="167" formatCode="0.000"/>
    <numFmt numFmtId="168" formatCode="[$-409]mmmm\-yy;@"/>
    <numFmt numFmtId="169" formatCode="#,##0.000"/>
    <numFmt numFmtId="170" formatCode="[$-409]mmmm\ d\,\ yyyy;@"/>
    <numFmt numFmtId="171" formatCode="[$-409]dd\-mmm\-yy;@"/>
  </numFmts>
  <fonts count="34" x14ac:knownFonts="1">
    <font>
      <sz val="10"/>
      <name val="Arial"/>
    </font>
    <font>
      <sz val="10"/>
      <name val="Arial"/>
      <family val="2"/>
    </font>
    <font>
      <sz val="12"/>
      <name val="Arial"/>
      <family val="2"/>
    </font>
    <font>
      <sz val="14"/>
      <name val="Arial"/>
      <family val="2"/>
    </font>
    <font>
      <b/>
      <sz val="14"/>
      <name val="Arial"/>
      <family val="2"/>
    </font>
    <font>
      <b/>
      <u/>
      <sz val="14"/>
      <name val="Arial"/>
      <family val="2"/>
    </font>
    <font>
      <sz val="14"/>
      <color rgb="FFFF0000"/>
      <name val="Arial"/>
      <family val="2"/>
    </font>
    <font>
      <b/>
      <sz val="12"/>
      <name val="Arial"/>
      <family val="2"/>
    </font>
    <font>
      <u/>
      <sz val="14"/>
      <name val="Arial"/>
      <family val="2"/>
    </font>
    <font>
      <b/>
      <sz val="10"/>
      <color indexed="8"/>
      <name val="Arial"/>
      <family val="2"/>
    </font>
    <font>
      <b/>
      <sz val="12"/>
      <color indexed="8"/>
      <name val="Arial"/>
      <family val="2"/>
    </font>
    <font>
      <sz val="12"/>
      <color indexed="8"/>
      <name val="Arial"/>
      <family val="2"/>
    </font>
    <font>
      <b/>
      <u/>
      <sz val="8"/>
      <color indexed="8"/>
      <name val="Arial"/>
      <family val="2"/>
    </font>
    <font>
      <b/>
      <u/>
      <sz val="12"/>
      <color indexed="8"/>
      <name val="Arial"/>
      <family val="2"/>
    </font>
    <font>
      <b/>
      <sz val="16"/>
      <color indexed="8"/>
      <name val="Arial"/>
      <family val="2"/>
    </font>
    <font>
      <b/>
      <sz val="16"/>
      <color rgb="FFFF0000"/>
      <name val="Arial"/>
      <family val="2"/>
    </font>
    <font>
      <b/>
      <u/>
      <sz val="16"/>
      <color rgb="FF000000"/>
      <name val="Arial"/>
      <family val="2"/>
    </font>
    <font>
      <sz val="10"/>
      <color indexed="8"/>
      <name val="Arial"/>
      <family val="2"/>
    </font>
    <font>
      <b/>
      <sz val="12"/>
      <color rgb="FF000000"/>
      <name val="Arial"/>
      <family val="2"/>
    </font>
    <font>
      <b/>
      <sz val="14"/>
      <color indexed="8"/>
      <name val="Arial"/>
      <family val="2"/>
    </font>
    <font>
      <b/>
      <sz val="14"/>
      <color rgb="FFFF0000"/>
      <name val="Arial"/>
      <family val="2"/>
    </font>
    <font>
      <u/>
      <sz val="12"/>
      <name val="Arial"/>
      <family val="2"/>
    </font>
    <font>
      <u/>
      <sz val="12"/>
      <color indexed="8"/>
      <name val="Arial"/>
      <family val="2"/>
    </font>
    <font>
      <u/>
      <sz val="10"/>
      <color indexed="12"/>
      <name val="Arial"/>
      <family val="2"/>
    </font>
    <font>
      <b/>
      <sz val="10"/>
      <name val="Arial"/>
      <family val="2"/>
    </font>
    <font>
      <b/>
      <sz val="11"/>
      <color indexed="8"/>
      <name val="Arial"/>
      <family val="2"/>
    </font>
    <font>
      <b/>
      <u/>
      <sz val="12"/>
      <name val="Arial"/>
      <family val="2"/>
    </font>
    <font>
      <b/>
      <sz val="11"/>
      <name val="Arial"/>
      <family val="2"/>
    </font>
    <font>
      <b/>
      <sz val="18"/>
      <color indexed="8"/>
      <name val="Arial"/>
      <family val="2"/>
    </font>
    <font>
      <b/>
      <sz val="24"/>
      <color indexed="8"/>
      <name val="Arial"/>
      <family val="2"/>
    </font>
    <font>
      <sz val="8"/>
      <name val="Arial"/>
      <family val="2"/>
    </font>
    <font>
      <b/>
      <u/>
      <sz val="18"/>
      <name val="Arial"/>
      <family val="2"/>
    </font>
    <font>
      <b/>
      <sz val="16"/>
      <name val="Arial"/>
      <family val="2"/>
    </font>
    <font>
      <u/>
      <sz val="14"/>
      <color rgb="FFFF0000"/>
      <name val="Arial"/>
      <family val="2"/>
    </font>
  </fonts>
  <fills count="11">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59999389629810485"/>
        <bgColor indexed="64"/>
      </patternFill>
    </fill>
  </fills>
  <borders count="48">
    <border>
      <left/>
      <right/>
      <top/>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3" fillId="0" borderId="0" applyNumberFormat="0" applyFill="0" applyBorder="0" applyAlignment="0" applyProtection="0">
      <alignment vertical="top"/>
      <protection locked="0"/>
    </xf>
  </cellStyleXfs>
  <cellXfs count="327">
    <xf numFmtId="0" fontId="0" fillId="0" borderId="0" xfId="0"/>
    <xf numFmtId="0" fontId="1" fillId="0" borderId="0" xfId="0" applyFont="1" applyProtection="1">
      <protection hidden="1"/>
    </xf>
    <xf numFmtId="0" fontId="0" fillId="0" borderId="0" xfId="0" applyProtection="1">
      <protection hidden="1"/>
    </xf>
    <xf numFmtId="0" fontId="1" fillId="0" borderId="0" xfId="0" applyFont="1" applyAlignment="1" applyProtection="1">
      <alignment vertical="center"/>
      <protection hidden="1"/>
    </xf>
    <xf numFmtId="0" fontId="2" fillId="0" borderId="0" xfId="0" applyFont="1" applyProtection="1">
      <protection hidden="1"/>
    </xf>
    <xf numFmtId="0" fontId="2" fillId="0" borderId="0" xfId="0" applyFont="1" applyAlignment="1" applyProtection="1">
      <alignment vertical="center"/>
      <protection hidden="1"/>
    </xf>
    <xf numFmtId="164" fontId="3" fillId="0" borderId="0" xfId="0" applyNumberFormat="1" applyFont="1" applyAlignment="1" applyProtection="1">
      <alignment horizontal="left" vertical="center"/>
      <protection hidden="1"/>
    </xf>
    <xf numFmtId="0" fontId="2" fillId="0" borderId="1" xfId="0" applyFont="1" applyBorder="1" applyProtection="1">
      <protection hidden="1"/>
    </xf>
    <xf numFmtId="164" fontId="4" fillId="0" borderId="0" xfId="0" applyNumberFormat="1" applyFont="1" applyAlignment="1" applyProtection="1">
      <alignment horizontal="left"/>
      <protection hidden="1"/>
    </xf>
    <xf numFmtId="0" fontId="6" fillId="0" borderId="0" xfId="0" applyFont="1" applyAlignment="1" applyProtection="1">
      <alignment horizontal="left" vertical="center"/>
      <protection hidden="1"/>
    </xf>
    <xf numFmtId="0" fontId="7" fillId="0" borderId="0" xfId="0" applyFont="1" applyAlignment="1" applyProtection="1">
      <alignment horizontal="left" vertical="center" indent="5"/>
      <protection hidden="1"/>
    </xf>
    <xf numFmtId="0" fontId="1" fillId="0" borderId="1" xfId="0" applyFont="1" applyBorder="1" applyProtection="1">
      <protection hidden="1"/>
    </xf>
    <xf numFmtId="164" fontId="4" fillId="0" borderId="0" xfId="0" applyNumberFormat="1" applyFont="1" applyAlignment="1" applyProtection="1">
      <alignment horizontal="left" vertical="center"/>
      <protection hidden="1"/>
    </xf>
    <xf numFmtId="165" fontId="8" fillId="0" borderId="0" xfId="0" applyNumberFormat="1" applyFont="1" applyAlignment="1" applyProtection="1">
      <alignment horizontal="left" vertical="center"/>
      <protection hidden="1"/>
    </xf>
    <xf numFmtId="0" fontId="3" fillId="0" borderId="0" xfId="0" applyFont="1" applyAlignment="1" applyProtection="1">
      <alignment vertical="center"/>
      <protection hidden="1"/>
    </xf>
    <xf numFmtId="164" fontId="2" fillId="0" borderId="0" xfId="0" applyNumberFormat="1" applyFont="1" applyAlignment="1" applyProtection="1">
      <alignment horizontal="center" vertical="center"/>
      <protection hidden="1"/>
    </xf>
    <xf numFmtId="165" fontId="9" fillId="0" borderId="1" xfId="0" applyNumberFormat="1" applyFont="1" applyBorder="1" applyAlignment="1" applyProtection="1">
      <alignment horizontal="right"/>
      <protection hidden="1"/>
    </xf>
    <xf numFmtId="2" fontId="11" fillId="0" borderId="12" xfId="0" applyNumberFormat="1" applyFont="1" applyBorder="1" applyAlignment="1" applyProtection="1">
      <alignment horizontal="center" vertical="center"/>
      <protection hidden="1"/>
    </xf>
    <xf numFmtId="1" fontId="11" fillId="0" borderId="12" xfId="0" applyNumberFormat="1" applyFont="1" applyBorder="1" applyAlignment="1" applyProtection="1">
      <alignment vertical="center"/>
      <protection hidden="1"/>
    </xf>
    <xf numFmtId="49" fontId="10" fillId="0" borderId="13" xfId="0" applyNumberFormat="1" applyFont="1" applyBorder="1" applyAlignment="1" applyProtection="1">
      <alignment horizontal="left" vertical="center" indent="1"/>
      <protection hidden="1"/>
    </xf>
    <xf numFmtId="2" fontId="11" fillId="0" borderId="15" xfId="0" applyNumberFormat="1" applyFont="1" applyBorder="1" applyAlignment="1" applyProtection="1">
      <alignment horizontal="center" vertical="center"/>
      <protection hidden="1"/>
    </xf>
    <xf numFmtId="1" fontId="11" fillId="0" borderId="15" xfId="0" applyNumberFormat="1" applyFont="1" applyBorder="1" applyAlignment="1" applyProtection="1">
      <alignment vertical="center"/>
      <protection hidden="1"/>
    </xf>
    <xf numFmtId="49" fontId="10" fillId="0" borderId="16" xfId="0" applyNumberFormat="1" applyFont="1" applyBorder="1" applyAlignment="1" applyProtection="1">
      <alignment horizontal="left" vertical="center" indent="1"/>
      <protection hidden="1"/>
    </xf>
    <xf numFmtId="2" fontId="11" fillId="0" borderId="18" xfId="0" applyNumberFormat="1" applyFont="1" applyBorder="1" applyAlignment="1" applyProtection="1">
      <alignment horizontal="center" vertical="center"/>
      <protection hidden="1"/>
    </xf>
    <xf numFmtId="1" fontId="11" fillId="0" borderId="18" xfId="0" applyNumberFormat="1" applyFont="1" applyBorder="1" applyAlignment="1" applyProtection="1">
      <alignment vertical="center"/>
      <protection hidden="1"/>
    </xf>
    <xf numFmtId="49" fontId="10" fillId="0" borderId="19" xfId="0" applyNumberFormat="1" applyFont="1" applyBorder="1" applyAlignment="1" applyProtection="1">
      <alignment horizontal="left" vertical="center" indent="1"/>
      <protection hidden="1"/>
    </xf>
    <xf numFmtId="167" fontId="12" fillId="0" borderId="1" xfId="0" applyNumberFormat="1" applyFont="1" applyBorder="1" applyAlignment="1" applyProtection="1">
      <alignment horizontal="right" vertical="center" wrapText="1"/>
      <protection hidden="1"/>
    </xf>
    <xf numFmtId="2" fontId="10" fillId="0" borderId="21" xfId="0" applyNumberFormat="1" applyFont="1" applyBorder="1" applyAlignment="1" applyProtection="1">
      <alignment horizontal="center" vertical="center" wrapText="1"/>
      <protection hidden="1"/>
    </xf>
    <xf numFmtId="1" fontId="10" fillId="0" borderId="21" xfId="0" applyNumberFormat="1"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49" fontId="14" fillId="0" borderId="1" xfId="0" applyNumberFormat="1" applyFont="1" applyBorder="1" applyAlignment="1" applyProtection="1">
      <alignment horizontal="center" vertical="center"/>
      <protection hidden="1"/>
    </xf>
    <xf numFmtId="49" fontId="17" fillId="0" borderId="1" xfId="0" applyNumberFormat="1" applyFont="1" applyBorder="1" applyAlignment="1" applyProtection="1">
      <alignment vertical="top"/>
      <protection hidden="1"/>
    </xf>
    <xf numFmtId="49" fontId="17" fillId="0" borderId="0" xfId="0" applyNumberFormat="1" applyFont="1" applyAlignment="1" applyProtection="1">
      <alignment vertical="top"/>
      <protection hidden="1"/>
    </xf>
    <xf numFmtId="49" fontId="17" fillId="0" borderId="0" xfId="0" applyNumberFormat="1" applyFont="1" applyAlignment="1" applyProtection="1">
      <alignment vertical="top" wrapText="1"/>
      <protection hidden="1"/>
    </xf>
    <xf numFmtId="10" fontId="9" fillId="0" borderId="1" xfId="0" applyNumberFormat="1" applyFont="1" applyBorder="1" applyAlignment="1" applyProtection="1">
      <alignment horizontal="right"/>
      <protection hidden="1"/>
    </xf>
    <xf numFmtId="10" fontId="18" fillId="0" borderId="12" xfId="0" applyNumberFormat="1" applyFont="1" applyBorder="1" applyAlignment="1" applyProtection="1">
      <alignment horizontal="center" vertical="center" wrapText="1"/>
      <protection hidden="1"/>
    </xf>
    <xf numFmtId="2" fontId="11" fillId="0" borderId="12" xfId="0" applyNumberFormat="1" applyFont="1" applyBorder="1" applyAlignment="1" applyProtection="1">
      <alignment horizontal="center" vertical="center" wrapText="1"/>
      <protection hidden="1"/>
    </xf>
    <xf numFmtId="2" fontId="11" fillId="0" borderId="12" xfId="0" quotePrefix="1" applyNumberFormat="1" applyFont="1" applyBorder="1" applyAlignment="1" applyProtection="1">
      <alignment horizontal="center" vertical="center"/>
      <protection hidden="1"/>
    </xf>
    <xf numFmtId="10" fontId="18" fillId="0" borderId="15" xfId="0" applyNumberFormat="1" applyFont="1" applyBorder="1" applyAlignment="1" applyProtection="1">
      <alignment horizontal="center" vertical="center" wrapText="1"/>
      <protection hidden="1"/>
    </xf>
    <xf numFmtId="2" fontId="11" fillId="0" borderId="15" xfId="0" applyNumberFormat="1" applyFont="1" applyBorder="1" applyAlignment="1" applyProtection="1">
      <alignment horizontal="center" vertical="center" wrapText="1"/>
      <protection hidden="1"/>
    </xf>
    <xf numFmtId="2" fontId="11" fillId="0" borderId="15" xfId="0" quotePrefix="1" applyNumberFormat="1" applyFont="1" applyBorder="1" applyAlignment="1" applyProtection="1">
      <alignment horizontal="center" vertical="center"/>
      <protection hidden="1"/>
    </xf>
    <xf numFmtId="3" fontId="0" fillId="0" borderId="11" xfId="0" applyNumberForma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10" fontId="7" fillId="0" borderId="23" xfId="0" applyNumberFormat="1" applyFont="1" applyBorder="1" applyAlignment="1" applyProtection="1">
      <alignment horizontal="center" vertical="center" wrapText="1"/>
      <protection hidden="1"/>
    </xf>
    <xf numFmtId="10" fontId="18" fillId="0" borderId="24" xfId="0" applyNumberFormat="1" applyFont="1" applyBorder="1" applyAlignment="1" applyProtection="1">
      <alignment horizontal="center" vertical="center" wrapText="1"/>
      <protection hidden="1"/>
    </xf>
    <xf numFmtId="2" fontId="11" fillId="0" borderId="24" xfId="0" applyNumberFormat="1" applyFont="1" applyBorder="1" applyAlignment="1" applyProtection="1">
      <alignment horizontal="center" vertical="center" wrapText="1"/>
      <protection hidden="1"/>
    </xf>
    <xf numFmtId="2" fontId="11" fillId="0" borderId="24" xfId="0" quotePrefix="1" applyNumberFormat="1" applyFont="1" applyBorder="1" applyAlignment="1" applyProtection="1">
      <alignment horizontal="center" vertical="center"/>
      <protection hidden="1"/>
    </xf>
    <xf numFmtId="2" fontId="11" fillId="0" borderId="24" xfId="0" applyNumberFormat="1" applyFont="1" applyBorder="1" applyAlignment="1" applyProtection="1">
      <alignment horizontal="center" vertical="center"/>
      <protection hidden="1"/>
    </xf>
    <xf numFmtId="49" fontId="10" fillId="0" borderId="25" xfId="0" applyNumberFormat="1" applyFont="1" applyBorder="1" applyAlignment="1" applyProtection="1">
      <alignment horizontal="left" vertical="center" indent="1"/>
      <protection hidden="1"/>
    </xf>
    <xf numFmtId="3" fontId="0" fillId="0" borderId="14" xfId="0" applyNumberForma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167" fontId="10" fillId="0" borderId="26" xfId="0" applyNumberFormat="1" applyFont="1" applyBorder="1" applyAlignment="1" applyProtection="1">
      <alignment horizontal="center" vertical="center" wrapText="1"/>
      <protection hidden="1"/>
    </xf>
    <xf numFmtId="167" fontId="10" fillId="0" borderId="27" xfId="0" applyNumberFormat="1" applyFont="1" applyBorder="1" applyAlignment="1" applyProtection="1">
      <alignment horizontal="center" vertical="center" wrapText="1"/>
      <protection hidden="1"/>
    </xf>
    <xf numFmtId="2" fontId="10" fillId="0" borderId="27" xfId="0" applyNumberFormat="1" applyFont="1" applyBorder="1" applyAlignment="1" applyProtection="1">
      <alignment horizontal="center" vertical="center" wrapText="1"/>
      <protection hidden="1"/>
    </xf>
    <xf numFmtId="1" fontId="10" fillId="0" borderId="27" xfId="0" applyNumberFormat="1" applyFont="1" applyBorder="1" applyAlignment="1" applyProtection="1">
      <alignment horizontal="center" vertical="center" wrapText="1"/>
      <protection hidden="1"/>
    </xf>
    <xf numFmtId="0" fontId="10" fillId="0" borderId="28" xfId="0" applyFont="1" applyBorder="1" applyAlignment="1" applyProtection="1">
      <alignment horizontal="center" vertical="center" wrapText="1"/>
      <protection hidden="1"/>
    </xf>
    <xf numFmtId="49" fontId="11" fillId="0" borderId="0" xfId="0" applyNumberFormat="1" applyFont="1" applyAlignment="1" applyProtection="1">
      <alignment vertical="center"/>
      <protection hidden="1"/>
    </xf>
    <xf numFmtId="167" fontId="21" fillId="3" borderId="0" xfId="0" applyNumberFormat="1" applyFont="1" applyFill="1" applyAlignment="1" applyProtection="1">
      <alignment horizontal="center" vertical="center"/>
      <protection hidden="1"/>
    </xf>
    <xf numFmtId="49" fontId="11" fillId="3" borderId="0" xfId="0" applyNumberFormat="1" applyFont="1" applyFill="1" applyAlignment="1" applyProtection="1">
      <alignment vertical="center"/>
      <protection hidden="1"/>
    </xf>
    <xf numFmtId="168" fontId="21" fillId="3" borderId="0" xfId="0" applyNumberFormat="1" applyFont="1" applyFill="1" applyAlignment="1" applyProtection="1">
      <alignment horizontal="center" vertical="center"/>
      <protection hidden="1"/>
    </xf>
    <xf numFmtId="0" fontId="7" fillId="0" borderId="14" xfId="0" applyFont="1" applyBorder="1" applyAlignment="1" applyProtection="1">
      <alignment horizontal="center" vertical="center"/>
      <protection hidden="1"/>
    </xf>
    <xf numFmtId="169" fontId="22" fillId="0" borderId="0" xfId="0" applyNumberFormat="1" applyFont="1" applyAlignment="1" applyProtection="1">
      <alignment horizontal="center" vertical="center"/>
      <protection hidden="1"/>
    </xf>
    <xf numFmtId="49" fontId="11" fillId="0" borderId="0" xfId="0" applyNumberFormat="1" applyFont="1" applyAlignment="1" applyProtection="1">
      <alignment horizontal="center" vertical="center"/>
      <protection hidden="1"/>
    </xf>
    <xf numFmtId="49" fontId="22" fillId="0" borderId="0" xfId="0" applyNumberFormat="1" applyFont="1" applyAlignment="1" applyProtection="1">
      <alignment horizontal="center" vertical="center"/>
      <protection hidden="1"/>
    </xf>
    <xf numFmtId="0" fontId="7" fillId="4" borderId="14" xfId="0" applyFont="1" applyFill="1" applyBorder="1" applyAlignment="1" applyProtection="1">
      <alignment horizontal="center" vertical="center"/>
      <protection hidden="1"/>
    </xf>
    <xf numFmtId="0" fontId="23" fillId="5" borderId="16" xfId="1" applyFill="1" applyBorder="1" applyAlignment="1" applyProtection="1">
      <alignment horizontal="center" vertical="center" wrapText="1"/>
      <protection hidden="1"/>
    </xf>
    <xf numFmtId="167" fontId="1" fillId="0" borderId="0" xfId="0" applyNumberFormat="1" applyFont="1" applyProtection="1">
      <protection hidden="1"/>
    </xf>
    <xf numFmtId="170" fontId="1" fillId="0" borderId="8" xfId="0" applyNumberFormat="1" applyFont="1" applyBorder="1" applyAlignment="1" applyProtection="1">
      <alignment horizontal="left" vertical="center" wrapText="1" indent="1"/>
      <protection hidden="1"/>
    </xf>
    <xf numFmtId="170" fontId="24" fillId="6" borderId="8" xfId="0" applyNumberFormat="1" applyFont="1" applyFill="1" applyBorder="1" applyAlignment="1" applyProtection="1">
      <alignment horizontal="left" vertical="center" wrapText="1" indent="1"/>
      <protection hidden="1"/>
    </xf>
    <xf numFmtId="166" fontId="7" fillId="0" borderId="0" xfId="0" applyNumberFormat="1" applyFont="1" applyAlignment="1" applyProtection="1">
      <alignment horizontal="center" vertical="center"/>
      <protection hidden="1"/>
    </xf>
    <xf numFmtId="2" fontId="11" fillId="0" borderId="0" xfId="0" applyNumberFormat="1" applyFont="1" applyAlignment="1" applyProtection="1">
      <alignment horizontal="center" vertical="center" wrapText="1"/>
      <protection hidden="1"/>
    </xf>
    <xf numFmtId="2" fontId="11" fillId="0" borderId="0" xfId="0" quotePrefix="1" applyNumberFormat="1" applyFont="1" applyAlignment="1" applyProtection="1">
      <alignment horizontal="center" vertical="center"/>
      <protection hidden="1"/>
    </xf>
    <xf numFmtId="2" fontId="11" fillId="0" borderId="0" xfId="0" applyNumberFormat="1" applyFont="1" applyAlignment="1" applyProtection="1">
      <alignment horizontal="center" vertical="center"/>
      <protection hidden="1"/>
    </xf>
    <xf numFmtId="1" fontId="11" fillId="0" borderId="0" xfId="0" applyNumberFormat="1" applyFont="1" applyAlignment="1" applyProtection="1">
      <alignment horizontal="left" vertical="center" indent="2"/>
      <protection hidden="1"/>
    </xf>
    <xf numFmtId="49" fontId="10" fillId="0" borderId="0" xfId="0" applyNumberFormat="1" applyFont="1" applyAlignment="1" applyProtection="1">
      <alignment horizontal="left" vertical="center" indent="1"/>
      <protection hidden="1"/>
    </xf>
    <xf numFmtId="0" fontId="1" fillId="0" borderId="0" xfId="0" applyFont="1" applyAlignment="1" applyProtection="1">
      <alignment vertical="top" wrapText="1"/>
      <protection hidden="1"/>
    </xf>
    <xf numFmtId="171" fontId="1" fillId="5" borderId="2" xfId="0" applyNumberFormat="1" applyFont="1" applyFill="1" applyBorder="1" applyAlignment="1" applyProtection="1">
      <alignment horizontal="center" vertical="center"/>
      <protection hidden="1"/>
    </xf>
    <xf numFmtId="2" fontId="10" fillId="0" borderId="4" xfId="0" applyNumberFormat="1" applyFont="1" applyBorder="1" applyAlignment="1" applyProtection="1">
      <alignment horizontal="right" vertical="center" wrapText="1"/>
      <protection hidden="1"/>
    </xf>
    <xf numFmtId="167" fontId="1" fillId="0" borderId="32" xfId="0" applyNumberFormat="1" applyFont="1" applyBorder="1" applyAlignment="1" applyProtection="1">
      <alignment horizontal="center" vertical="center"/>
      <protection hidden="1"/>
    </xf>
    <xf numFmtId="2" fontId="10" fillId="0" borderId="33" xfId="0" applyNumberFormat="1" applyFont="1" applyBorder="1" applyAlignment="1" applyProtection="1">
      <alignment horizontal="right" vertical="center" wrapText="1"/>
      <protection hidden="1"/>
    </xf>
    <xf numFmtId="49" fontId="1" fillId="0" borderId="32" xfId="0" applyNumberFormat="1" applyFont="1" applyBorder="1" applyAlignment="1" applyProtection="1">
      <alignment horizontal="center" vertical="center"/>
      <protection hidden="1"/>
    </xf>
    <xf numFmtId="2" fontId="11" fillId="0" borderId="18" xfId="0" applyNumberFormat="1" applyFont="1" applyBorder="1" applyAlignment="1" applyProtection="1">
      <alignment horizontal="center" vertical="center" wrapText="1"/>
      <protection hidden="1"/>
    </xf>
    <xf numFmtId="167" fontId="1" fillId="5" borderId="32" xfId="0" applyNumberFormat="1" applyFont="1" applyFill="1" applyBorder="1" applyAlignment="1" applyProtection="1">
      <alignment horizontal="center" vertical="center"/>
      <protection hidden="1"/>
    </xf>
    <xf numFmtId="0" fontId="25" fillId="0" borderId="33" xfId="0" applyFont="1" applyBorder="1" applyAlignment="1" applyProtection="1">
      <alignment horizontal="right" vertical="center" wrapText="1"/>
      <protection hidden="1"/>
    </xf>
    <xf numFmtId="168" fontId="1" fillId="5" borderId="32" xfId="0" applyNumberFormat="1" applyFont="1" applyFill="1" applyBorder="1" applyAlignment="1" applyProtection="1">
      <alignment horizontal="center" vertical="center"/>
      <protection hidden="1"/>
    </xf>
    <xf numFmtId="1" fontId="25" fillId="0" borderId="33" xfId="0" applyNumberFormat="1" applyFont="1" applyBorder="1" applyAlignment="1" applyProtection="1">
      <alignment horizontal="right" vertical="center" wrapText="1"/>
      <protection hidden="1"/>
    </xf>
    <xf numFmtId="0" fontId="26" fillId="0" borderId="1" xfId="0" applyFont="1" applyBorder="1" applyAlignment="1" applyProtection="1">
      <alignment horizontal="center" vertical="center"/>
      <protection hidden="1"/>
    </xf>
    <xf numFmtId="0" fontId="1" fillId="0" borderId="32" xfId="0" applyFont="1" applyBorder="1" applyAlignment="1" applyProtection="1">
      <alignment vertical="center"/>
      <protection hidden="1"/>
    </xf>
    <xf numFmtId="0" fontId="1" fillId="0" borderId="33" xfId="0" applyFont="1" applyBorder="1" applyAlignment="1" applyProtection="1">
      <alignment vertical="center"/>
      <protection hidden="1"/>
    </xf>
    <xf numFmtId="49" fontId="10" fillId="0" borderId="1" xfId="0" applyNumberFormat="1" applyFont="1" applyBorder="1" applyAlignment="1" applyProtection="1">
      <alignment horizontal="left" vertical="center" indent="4"/>
      <protection hidden="1"/>
    </xf>
    <xf numFmtId="165" fontId="1" fillId="5" borderId="2" xfId="0" applyNumberFormat="1" applyFont="1" applyFill="1" applyBorder="1" applyAlignment="1" applyProtection="1">
      <alignment horizontal="center" vertical="center"/>
      <protection hidden="1"/>
    </xf>
    <xf numFmtId="0" fontId="7" fillId="0" borderId="4" xfId="0" applyFont="1" applyBorder="1" applyAlignment="1" applyProtection="1">
      <alignment horizontal="right" vertical="center"/>
      <protection hidden="1"/>
    </xf>
    <xf numFmtId="49" fontId="10" fillId="0" borderId="1" xfId="0" applyNumberFormat="1" applyFont="1" applyBorder="1" applyAlignment="1" applyProtection="1">
      <alignment horizontal="left" vertical="center"/>
      <protection hidden="1"/>
    </xf>
    <xf numFmtId="165" fontId="1" fillId="0" borderId="32" xfId="0" applyNumberFormat="1" applyFont="1" applyBorder="1" applyAlignment="1" applyProtection="1">
      <alignment horizontal="center" vertical="center"/>
      <protection hidden="1"/>
    </xf>
    <xf numFmtId="0" fontId="7" fillId="0" borderId="33" xfId="0" applyFont="1" applyBorder="1" applyAlignment="1" applyProtection="1">
      <alignment horizontal="right" vertical="center"/>
      <protection hidden="1"/>
    </xf>
    <xf numFmtId="49" fontId="11" fillId="0" borderId="1" xfId="0" applyNumberFormat="1" applyFont="1" applyBorder="1" applyAlignment="1" applyProtection="1">
      <alignment horizontal="left" vertical="center"/>
      <protection hidden="1"/>
    </xf>
    <xf numFmtId="0" fontId="1" fillId="0" borderId="29" xfId="0" applyFont="1" applyBorder="1" applyProtection="1">
      <protection hidden="1"/>
    </xf>
    <xf numFmtId="0" fontId="1" fillId="0" borderId="30" xfId="0" applyFont="1" applyBorder="1" applyProtection="1">
      <protection hidden="1"/>
    </xf>
    <xf numFmtId="0" fontId="2" fillId="0" borderId="1" xfId="0" applyFont="1" applyBorder="1" applyAlignment="1" applyProtection="1">
      <alignment vertical="center"/>
      <protection hidden="1"/>
    </xf>
    <xf numFmtId="165" fontId="2" fillId="0" borderId="0" xfId="0" applyNumberFormat="1" applyFont="1" applyAlignment="1" applyProtection="1">
      <alignment horizontal="center" vertical="center"/>
      <protection hidden="1"/>
    </xf>
    <xf numFmtId="0" fontId="1" fillId="5" borderId="32" xfId="0" applyFont="1" applyFill="1" applyBorder="1" applyAlignment="1" applyProtection="1">
      <alignment horizontal="center" vertical="center"/>
      <protection hidden="1"/>
    </xf>
    <xf numFmtId="49" fontId="17" fillId="0" borderId="1" xfId="0" applyNumberFormat="1" applyFont="1" applyBorder="1" applyAlignment="1" applyProtection="1">
      <alignment horizontal="right" vertical="top"/>
      <protection hidden="1"/>
    </xf>
    <xf numFmtId="49" fontId="10" fillId="0" borderId="1" xfId="0" applyNumberFormat="1" applyFont="1" applyBorder="1" applyAlignment="1" applyProtection="1">
      <alignment vertical="center"/>
      <protection hidden="1"/>
    </xf>
    <xf numFmtId="49" fontId="10" fillId="3" borderId="35" xfId="0" applyNumberFormat="1" applyFont="1" applyFill="1" applyBorder="1" applyAlignment="1" applyProtection="1">
      <alignment vertical="center"/>
      <protection hidden="1"/>
    </xf>
    <xf numFmtId="165" fontId="10" fillId="3" borderId="35" xfId="0" applyNumberFormat="1" applyFont="1" applyFill="1" applyBorder="1" applyAlignment="1" applyProtection="1">
      <alignment horizontal="center" vertical="center"/>
      <protection hidden="1"/>
    </xf>
    <xf numFmtId="0" fontId="1" fillId="0" borderId="30" xfId="0" applyFont="1" applyBorder="1" applyAlignment="1" applyProtection="1">
      <alignment vertical="center"/>
      <protection hidden="1"/>
    </xf>
    <xf numFmtId="0" fontId="27" fillId="0" borderId="5" xfId="0" applyFont="1" applyBorder="1" applyAlignment="1" applyProtection="1">
      <alignment horizontal="left" vertical="center" wrapText="1" indent="1"/>
      <protection hidden="1"/>
    </xf>
    <xf numFmtId="0" fontId="27" fillId="0" borderId="31" xfId="0" applyFont="1" applyBorder="1" applyAlignment="1" applyProtection="1">
      <alignment horizontal="left" vertical="center" wrapText="1" indent="1"/>
      <protection hidden="1"/>
    </xf>
    <xf numFmtId="0" fontId="7" fillId="0" borderId="0" xfId="0" applyFont="1" applyAlignment="1" applyProtection="1">
      <alignment horizontal="right" vertical="center"/>
      <protection hidden="1"/>
    </xf>
    <xf numFmtId="0" fontId="24" fillId="0" borderId="31" xfId="0" applyFont="1" applyBorder="1" applyAlignment="1" applyProtection="1">
      <alignment vertical="center"/>
      <protection hidden="1"/>
    </xf>
    <xf numFmtId="49" fontId="14" fillId="3" borderId="0" xfId="0" applyNumberFormat="1" applyFont="1" applyFill="1" applyAlignment="1" applyProtection="1">
      <alignment horizontal="center" vertical="center"/>
      <protection hidden="1"/>
    </xf>
    <xf numFmtId="49" fontId="14" fillId="0" borderId="0" xfId="0" applyNumberFormat="1" applyFont="1" applyAlignment="1" applyProtection="1">
      <alignment horizontal="center" vertical="center"/>
      <protection hidden="1"/>
    </xf>
    <xf numFmtId="49" fontId="10" fillId="0" borderId="1" xfId="0" applyNumberFormat="1" applyFont="1" applyBorder="1" applyAlignment="1" applyProtection="1">
      <alignment horizontal="center" vertical="center"/>
      <protection hidden="1"/>
    </xf>
    <xf numFmtId="49" fontId="10" fillId="0" borderId="12" xfId="0" applyNumberFormat="1" applyFont="1" applyBorder="1" applyAlignment="1" applyProtection="1">
      <alignment horizontal="center" vertical="center"/>
      <protection hidden="1"/>
    </xf>
    <xf numFmtId="49" fontId="10" fillId="0" borderId="13" xfId="0" applyNumberFormat="1" applyFont="1" applyBorder="1" applyAlignment="1" applyProtection="1">
      <alignment horizontal="center" vertical="center"/>
      <protection hidden="1"/>
    </xf>
    <xf numFmtId="49" fontId="19" fillId="0" borderId="24" xfId="0" applyNumberFormat="1" applyFont="1" applyBorder="1" applyAlignment="1" applyProtection="1">
      <alignment horizontal="center" vertical="center"/>
      <protection hidden="1"/>
    </xf>
    <xf numFmtId="49" fontId="19" fillId="0" borderId="25" xfId="0" applyNumberFormat="1" applyFont="1" applyBorder="1" applyAlignment="1" applyProtection="1">
      <alignment horizontal="center" vertical="center"/>
      <protection hidden="1"/>
    </xf>
    <xf numFmtId="49" fontId="19" fillId="0" borderId="0" xfId="0" applyNumberFormat="1" applyFont="1" applyAlignment="1" applyProtection="1">
      <alignment horizontal="center" vertical="center"/>
      <protection hidden="1"/>
    </xf>
    <xf numFmtId="0" fontId="1" fillId="8" borderId="0" xfId="0" applyFont="1" applyFill="1" applyProtection="1">
      <protection hidden="1"/>
    </xf>
    <xf numFmtId="0" fontId="0" fillId="8" borderId="0" xfId="0" applyFill="1" applyProtection="1">
      <protection hidden="1"/>
    </xf>
    <xf numFmtId="0" fontId="1" fillId="8" borderId="0" xfId="0" applyFont="1" applyFill="1" applyAlignment="1" applyProtection="1">
      <alignment vertical="center"/>
      <protection hidden="1"/>
    </xf>
    <xf numFmtId="49" fontId="28" fillId="0" borderId="1" xfId="0" applyNumberFormat="1" applyFont="1" applyBorder="1" applyAlignment="1" applyProtection="1">
      <alignment vertical="center"/>
      <protection hidden="1"/>
    </xf>
    <xf numFmtId="49" fontId="29" fillId="3" borderId="8" xfId="0" applyNumberFormat="1" applyFont="1" applyFill="1" applyBorder="1" applyAlignment="1" applyProtection="1">
      <alignment vertical="center"/>
      <protection hidden="1"/>
    </xf>
    <xf numFmtId="0" fontId="29" fillId="3" borderId="9" xfId="0" applyFont="1" applyFill="1" applyBorder="1" applyAlignment="1" applyProtection="1">
      <alignment horizontal="center" vertical="center"/>
      <protection hidden="1"/>
    </xf>
    <xf numFmtId="49" fontId="29" fillId="3" borderId="9" xfId="0" applyNumberFormat="1" applyFont="1" applyFill="1" applyBorder="1" applyAlignment="1" applyProtection="1">
      <alignment horizontal="center" vertical="center"/>
      <protection hidden="1"/>
    </xf>
    <xf numFmtId="0" fontId="23" fillId="5" borderId="39" xfId="1" applyFill="1" applyBorder="1" applyAlignment="1" applyProtection="1">
      <alignment horizontal="center" vertical="center" wrapText="1"/>
      <protection hidden="1"/>
    </xf>
    <xf numFmtId="0" fontId="7" fillId="4" borderId="40" xfId="0" applyFont="1" applyFill="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7" fillId="0" borderId="23" xfId="0" applyFont="1" applyBorder="1" applyAlignment="1" applyProtection="1">
      <alignment horizontal="center" vertical="center"/>
      <protection hidden="1"/>
    </xf>
    <xf numFmtId="10" fontId="7" fillId="0" borderId="0" xfId="0" applyNumberFormat="1" applyFont="1" applyBorder="1" applyAlignment="1" applyProtection="1">
      <alignment horizontal="center" vertical="center" wrapText="1"/>
      <protection hidden="1"/>
    </xf>
    <xf numFmtId="164" fontId="1" fillId="0" borderId="0" xfId="0" applyNumberFormat="1" applyFont="1" applyAlignment="1" applyProtection="1">
      <alignment vertical="center"/>
      <protection hidden="1"/>
    </xf>
    <xf numFmtId="0" fontId="1" fillId="0" borderId="0" xfId="0" applyNumberFormat="1" applyFont="1" applyProtection="1">
      <protection hidden="1"/>
    </xf>
    <xf numFmtId="1" fontId="11" fillId="0" borderId="15" xfId="0" applyNumberFormat="1" applyFont="1" applyBorder="1" applyAlignment="1" applyProtection="1">
      <alignment horizontal="center" vertical="center"/>
      <protection hidden="1"/>
    </xf>
    <xf numFmtId="1" fontId="11" fillId="0" borderId="12" xfId="0" applyNumberFormat="1" applyFont="1" applyBorder="1" applyAlignment="1" applyProtection="1">
      <alignment horizontal="center" vertical="center" wrapText="1"/>
      <protection hidden="1"/>
    </xf>
    <xf numFmtId="1" fontId="11" fillId="0" borderId="15" xfId="0" applyNumberFormat="1" applyFont="1" applyBorder="1" applyAlignment="1" applyProtection="1">
      <alignment horizontal="center" vertical="center" wrapText="1"/>
      <protection hidden="1"/>
    </xf>
    <xf numFmtId="1" fontId="11" fillId="0" borderId="18" xfId="0" applyNumberFormat="1" applyFont="1" applyBorder="1" applyAlignment="1" applyProtection="1">
      <alignment horizontal="center" vertical="center" wrapText="1"/>
      <protection hidden="1"/>
    </xf>
    <xf numFmtId="1" fontId="11" fillId="0" borderId="24" xfId="0" applyNumberFormat="1" applyFont="1" applyBorder="1" applyAlignment="1" applyProtection="1">
      <alignment horizontal="center" vertical="center"/>
      <protection hidden="1"/>
    </xf>
    <xf numFmtId="10" fontId="18" fillId="0" borderId="18" xfId="0" applyNumberFormat="1" applyFont="1" applyBorder="1" applyAlignment="1" applyProtection="1">
      <alignment horizontal="center" vertical="center" wrapText="1"/>
      <protection hidden="1"/>
    </xf>
    <xf numFmtId="49" fontId="10" fillId="0" borderId="12" xfId="0" applyNumberFormat="1" applyFont="1" applyBorder="1" applyAlignment="1" applyProtection="1">
      <alignment horizontal="center" vertical="center"/>
      <protection hidden="1"/>
    </xf>
    <xf numFmtId="49" fontId="11" fillId="0" borderId="0" xfId="0" applyNumberFormat="1" applyFont="1" applyAlignment="1" applyProtection="1">
      <alignment horizontal="center" vertical="center"/>
      <protection hidden="1"/>
    </xf>
    <xf numFmtId="49" fontId="11" fillId="0" borderId="0" xfId="0" applyNumberFormat="1" applyFont="1" applyAlignment="1" applyProtection="1">
      <alignment horizontal="center" vertical="center"/>
      <protection hidden="1"/>
    </xf>
    <xf numFmtId="49" fontId="10" fillId="0" borderId="12" xfId="0" applyNumberFormat="1" applyFont="1" applyBorder="1" applyAlignment="1" applyProtection="1">
      <alignment horizontal="center" vertical="center"/>
      <protection hidden="1"/>
    </xf>
    <xf numFmtId="49" fontId="11" fillId="0" borderId="0" xfId="0" applyNumberFormat="1" applyFont="1" applyAlignment="1" applyProtection="1">
      <alignment horizontal="center" vertical="center"/>
      <protection hidden="1"/>
    </xf>
    <xf numFmtId="49" fontId="10" fillId="0" borderId="12" xfId="0" applyNumberFormat="1" applyFont="1" applyBorder="1" applyAlignment="1" applyProtection="1">
      <alignment horizontal="center" vertical="center"/>
      <protection hidden="1"/>
    </xf>
    <xf numFmtId="10" fontId="18" fillId="0" borderId="41" xfId="0" applyNumberFormat="1" applyFont="1" applyBorder="1" applyAlignment="1" applyProtection="1">
      <alignment horizontal="center" vertical="center" wrapText="1"/>
      <protection hidden="1"/>
    </xf>
    <xf numFmtId="10" fontId="18" fillId="0" borderId="42" xfId="0" applyNumberFormat="1" applyFont="1" applyBorder="1" applyAlignment="1" applyProtection="1">
      <alignment horizontal="center" vertical="center" wrapText="1"/>
      <protection hidden="1"/>
    </xf>
    <xf numFmtId="10" fontId="18" fillId="0" borderId="43" xfId="0" applyNumberFormat="1" applyFont="1" applyBorder="1" applyAlignment="1" applyProtection="1">
      <alignment horizontal="center" vertical="center" wrapText="1"/>
      <protection hidden="1"/>
    </xf>
    <xf numFmtId="10" fontId="18" fillId="0" borderId="44" xfId="0" applyNumberFormat="1" applyFont="1" applyBorder="1" applyAlignment="1" applyProtection="1">
      <alignment horizontal="center" vertical="center" wrapText="1"/>
      <protection hidden="1"/>
    </xf>
    <xf numFmtId="10" fontId="7" fillId="0" borderId="14" xfId="0" applyNumberFormat="1" applyFont="1" applyBorder="1" applyAlignment="1" applyProtection="1">
      <alignment horizontal="center" vertical="center" wrapText="1"/>
      <protection hidden="1"/>
    </xf>
    <xf numFmtId="10" fontId="7" fillId="0" borderId="11" xfId="0" applyNumberFormat="1" applyFont="1" applyBorder="1" applyAlignment="1" applyProtection="1">
      <alignment horizontal="center" vertical="center" wrapText="1"/>
      <protection hidden="1"/>
    </xf>
    <xf numFmtId="0" fontId="3" fillId="0" borderId="0" xfId="0" applyFont="1" applyAlignment="1" applyProtection="1">
      <alignment horizontal="left" vertical="center"/>
      <protection hidden="1"/>
    </xf>
    <xf numFmtId="49" fontId="10" fillId="0" borderId="12" xfId="0" applyNumberFormat="1" applyFont="1" applyBorder="1" applyAlignment="1" applyProtection="1">
      <alignment horizontal="center" vertical="center"/>
      <protection hidden="1"/>
    </xf>
    <xf numFmtId="49" fontId="11" fillId="0" borderId="0" xfId="0" applyNumberFormat="1" applyFont="1" applyAlignment="1" applyProtection="1">
      <alignment horizontal="center"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49" fontId="11" fillId="0" borderId="0" xfId="0" applyNumberFormat="1" applyFont="1" applyAlignment="1" applyProtection="1">
      <alignment horizontal="center" vertical="center"/>
      <protection hidden="1"/>
    </xf>
    <xf numFmtId="49" fontId="10" fillId="0" borderId="12" xfId="0" applyNumberFormat="1" applyFont="1" applyBorder="1" applyAlignment="1" applyProtection="1">
      <alignment horizontal="center" vertical="center"/>
      <protection hidden="1"/>
    </xf>
    <xf numFmtId="49" fontId="10" fillId="0" borderId="12" xfId="0" applyNumberFormat="1" applyFont="1" applyBorder="1" applyAlignment="1" applyProtection="1">
      <alignment horizontal="center" vertical="center"/>
      <protection hidden="1"/>
    </xf>
    <xf numFmtId="49" fontId="11" fillId="0" borderId="0" xfId="0" applyNumberFormat="1" applyFont="1" applyAlignment="1" applyProtection="1">
      <alignment horizontal="center" vertical="center"/>
      <protection hidden="1"/>
    </xf>
    <xf numFmtId="0" fontId="3" fillId="0" borderId="0" xfId="0" applyFont="1" applyAlignment="1" applyProtection="1">
      <alignment horizontal="left" vertical="center"/>
      <protection hidden="1"/>
    </xf>
    <xf numFmtId="165" fontId="7" fillId="0" borderId="8" xfId="0" applyNumberFormat="1" applyFont="1" applyFill="1" applyBorder="1" applyAlignment="1" applyProtection="1">
      <alignment horizontal="left" vertical="center" indent="5"/>
      <protection hidden="1"/>
    </xf>
    <xf numFmtId="0" fontId="7" fillId="0" borderId="33" xfId="0" applyFont="1" applyBorder="1" applyAlignment="1" applyProtection="1">
      <alignment vertical="center" wrapText="1"/>
      <protection hidden="1"/>
    </xf>
    <xf numFmtId="0" fontId="7" fillId="0" borderId="1" xfId="0" applyFont="1" applyBorder="1" applyAlignment="1" applyProtection="1">
      <alignment vertical="center" wrapText="1"/>
      <protection hidden="1"/>
    </xf>
    <xf numFmtId="165" fontId="32" fillId="6" borderId="9" xfId="0" applyNumberFormat="1" applyFont="1" applyFill="1" applyBorder="1" applyAlignment="1" applyProtection="1">
      <alignment horizontal="left" vertical="center" indent="5"/>
      <protection hidden="1"/>
    </xf>
    <xf numFmtId="0" fontId="32" fillId="6" borderId="8" xfId="0" applyFont="1" applyFill="1" applyBorder="1" applyAlignment="1" applyProtection="1">
      <alignment vertical="center"/>
      <protection hidden="1"/>
    </xf>
    <xf numFmtId="0" fontId="2" fillId="0" borderId="0" xfId="0" applyFont="1" applyBorder="1" applyProtection="1">
      <protection hidden="1"/>
    </xf>
    <xf numFmtId="0" fontId="7" fillId="0" borderId="0" xfId="0" applyFont="1" applyBorder="1" applyAlignment="1" applyProtection="1">
      <alignment horizontal="left" vertical="center" indent="5"/>
      <protection hidden="1"/>
    </xf>
    <xf numFmtId="0" fontId="7" fillId="0" borderId="32" xfId="0" applyFont="1" applyBorder="1" applyAlignment="1" applyProtection="1">
      <alignment horizontal="left" vertical="center" indent="5"/>
      <protection hidden="1"/>
    </xf>
    <xf numFmtId="0" fontId="7" fillId="0" borderId="32" xfId="0" applyFont="1" applyBorder="1" applyAlignment="1" applyProtection="1">
      <alignment vertical="center" wrapText="1"/>
      <protection hidden="1"/>
    </xf>
    <xf numFmtId="0" fontId="2" fillId="0" borderId="33" xfId="0" applyFont="1" applyBorder="1" applyProtection="1">
      <protection hidden="1"/>
    </xf>
    <xf numFmtId="0" fontId="6" fillId="0" borderId="0" xfId="0" applyFont="1" applyBorder="1" applyAlignment="1" applyProtection="1">
      <alignment horizontal="left" vertical="center"/>
      <protection hidden="1"/>
    </xf>
    <xf numFmtId="164" fontId="3" fillId="0" borderId="0" xfId="0" applyNumberFormat="1" applyFont="1" applyBorder="1" applyAlignment="1" applyProtection="1">
      <alignment horizontal="left" vertical="center"/>
      <protection hidden="1"/>
    </xf>
    <xf numFmtId="0" fontId="2" fillId="0" borderId="0" xfId="0" applyFont="1" applyBorder="1" applyAlignment="1" applyProtection="1">
      <alignment vertical="center"/>
      <protection hidden="1"/>
    </xf>
    <xf numFmtId="0" fontId="2" fillId="0" borderId="32" xfId="0" applyFont="1" applyBorder="1" applyAlignment="1" applyProtection="1">
      <alignment vertical="center"/>
      <protection hidden="1"/>
    </xf>
    <xf numFmtId="0" fontId="3" fillId="0" borderId="0" xfId="0" applyFont="1" applyAlignment="1" applyProtection="1">
      <alignment horizontal="left" vertical="center"/>
      <protection hidden="1"/>
    </xf>
    <xf numFmtId="49" fontId="11" fillId="0" borderId="0" xfId="0" applyNumberFormat="1" applyFont="1" applyAlignment="1" applyProtection="1">
      <alignment horizontal="center" vertical="center"/>
      <protection hidden="1"/>
    </xf>
    <xf numFmtId="49" fontId="10" fillId="0" borderId="12" xfId="0" applyNumberFormat="1" applyFont="1" applyBorder="1" applyAlignment="1" applyProtection="1">
      <alignment horizontal="center" vertical="center"/>
      <protection hidden="1"/>
    </xf>
    <xf numFmtId="0" fontId="1" fillId="5" borderId="32" xfId="0" applyFont="1" applyFill="1" applyBorder="1" applyAlignment="1" applyProtection="1">
      <alignment horizontal="center" vertical="center"/>
      <protection locked="0"/>
    </xf>
    <xf numFmtId="165" fontId="1" fillId="5" borderId="2" xfId="0" applyNumberFormat="1" applyFont="1" applyFill="1" applyBorder="1" applyAlignment="1" applyProtection="1">
      <alignment horizontal="center" vertical="center"/>
      <protection locked="0"/>
    </xf>
    <xf numFmtId="168" fontId="1" fillId="5" borderId="32" xfId="0" applyNumberFormat="1" applyFont="1" applyFill="1" applyBorder="1" applyAlignment="1" applyProtection="1">
      <alignment horizontal="center" vertical="center"/>
      <protection locked="0"/>
    </xf>
    <xf numFmtId="167" fontId="1" fillId="5" borderId="32" xfId="0" applyNumberFormat="1" applyFont="1" applyFill="1" applyBorder="1" applyAlignment="1" applyProtection="1">
      <alignment horizontal="center" vertical="center"/>
      <protection locked="0"/>
    </xf>
    <xf numFmtId="171" fontId="1" fillId="5" borderId="2" xfId="0" applyNumberFormat="1" applyFont="1" applyFill="1" applyBorder="1" applyAlignment="1" applyProtection="1">
      <alignment horizontal="center" vertical="center"/>
      <protection locked="0"/>
    </xf>
    <xf numFmtId="3" fontId="0" fillId="0" borderId="14" xfId="0" applyNumberFormat="1" applyBorder="1" applyAlignment="1" applyProtection="1">
      <alignment horizontal="center" vertical="center"/>
      <protection locked="0"/>
    </xf>
    <xf numFmtId="3" fontId="0" fillId="0" borderId="11" xfId="0" applyNumberFormat="1" applyBorder="1" applyAlignment="1" applyProtection="1">
      <alignment horizontal="center" vertical="center"/>
      <protection locked="0"/>
    </xf>
    <xf numFmtId="165" fontId="7" fillId="4" borderId="47" xfId="0" applyNumberFormat="1" applyFont="1" applyFill="1" applyBorder="1" applyAlignment="1" applyProtection="1">
      <alignment horizontal="left" vertical="center" indent="5"/>
      <protection locked="0"/>
    </xf>
    <xf numFmtId="10" fontId="7" fillId="4" borderId="47" xfId="0" applyNumberFormat="1" applyFont="1" applyFill="1" applyBorder="1" applyAlignment="1" applyProtection="1">
      <alignment horizontal="left" vertical="center" indent="5"/>
      <protection locked="0"/>
    </xf>
    <xf numFmtId="49" fontId="10" fillId="0" borderId="12" xfId="0" applyNumberFormat="1" applyFont="1" applyBorder="1" applyAlignment="1" applyProtection="1">
      <alignment horizontal="center" vertical="center"/>
      <protection hidden="1"/>
    </xf>
    <xf numFmtId="49" fontId="11" fillId="0" borderId="0" xfId="0" applyNumberFormat="1" applyFont="1" applyAlignment="1" applyProtection="1">
      <alignment horizontal="center"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49" fontId="11" fillId="0" borderId="0" xfId="0" applyNumberFormat="1" applyFont="1" applyAlignment="1" applyProtection="1">
      <alignment horizontal="center" vertical="center"/>
      <protection hidden="1"/>
    </xf>
    <xf numFmtId="49" fontId="10" fillId="0" borderId="12" xfId="0" applyNumberFormat="1" applyFont="1" applyBorder="1" applyAlignment="1" applyProtection="1">
      <alignment horizontal="center" vertical="center"/>
      <protection hidden="1"/>
    </xf>
    <xf numFmtId="49" fontId="10" fillId="0" borderId="12" xfId="0" applyNumberFormat="1" applyFont="1" applyBorder="1" applyAlignment="1" applyProtection="1">
      <alignment horizontal="center" vertical="center"/>
      <protection hidden="1"/>
    </xf>
    <xf numFmtId="49" fontId="11" fillId="0" borderId="0" xfId="0" applyNumberFormat="1" applyFont="1" applyAlignment="1" applyProtection="1">
      <alignment horizontal="center" vertical="center"/>
      <protection hidden="1"/>
    </xf>
    <xf numFmtId="0" fontId="3" fillId="0" borderId="0" xfId="0" applyFont="1" applyAlignment="1" applyProtection="1">
      <alignment horizontal="left" vertical="center"/>
      <protection hidden="1"/>
    </xf>
    <xf numFmtId="0" fontId="31" fillId="0" borderId="4" xfId="0" applyFont="1" applyBorder="1" applyAlignment="1" applyProtection="1">
      <alignment vertical="center"/>
      <protection hidden="1"/>
    </xf>
    <xf numFmtId="0" fontId="31" fillId="0" borderId="3" xfId="0" applyFont="1" applyBorder="1" applyAlignment="1" applyProtection="1">
      <alignment vertical="center"/>
      <protection hidden="1"/>
    </xf>
    <xf numFmtId="0" fontId="3" fillId="0" borderId="0" xfId="0" applyFont="1" applyAlignment="1" applyProtection="1">
      <alignment horizontal="left" vertical="center"/>
      <protection hidden="1"/>
    </xf>
    <xf numFmtId="49" fontId="11" fillId="0" borderId="0" xfId="0" applyNumberFormat="1" applyFont="1" applyAlignment="1" applyProtection="1">
      <alignment horizontal="center" vertical="center"/>
      <protection hidden="1"/>
    </xf>
    <xf numFmtId="49" fontId="10" fillId="0" borderId="12" xfId="0" applyNumberFormat="1" applyFont="1" applyBorder="1" applyAlignment="1" applyProtection="1">
      <alignment horizontal="center" vertical="center"/>
      <protection hidden="1"/>
    </xf>
    <xf numFmtId="49" fontId="10" fillId="0" borderId="12" xfId="0" applyNumberFormat="1" applyFont="1" applyBorder="1" applyAlignment="1" applyProtection="1">
      <alignment horizontal="center" vertical="center"/>
      <protection hidden="1"/>
    </xf>
    <xf numFmtId="49" fontId="11" fillId="0" borderId="0" xfId="0" applyNumberFormat="1" applyFont="1" applyAlignment="1" applyProtection="1">
      <alignment horizontal="center"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49" fontId="11" fillId="0" borderId="0" xfId="0" applyNumberFormat="1" applyFont="1" applyAlignment="1" applyProtection="1">
      <alignment horizontal="center" vertical="center"/>
      <protection hidden="1"/>
    </xf>
    <xf numFmtId="49" fontId="10" fillId="0" borderId="12" xfId="0" applyNumberFormat="1" applyFont="1" applyBorder="1" applyAlignment="1" applyProtection="1">
      <alignment horizontal="center" vertical="center"/>
      <protection hidden="1"/>
    </xf>
    <xf numFmtId="0" fontId="4"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left"/>
      <protection hidden="1"/>
    </xf>
    <xf numFmtId="0" fontId="4" fillId="0" borderId="7" xfId="0" applyFont="1" applyBorder="1" applyAlignment="1" applyProtection="1">
      <alignment horizontal="left" vertical="center" wrapText="1"/>
      <protection hidden="1"/>
    </xf>
    <xf numFmtId="0" fontId="4" fillId="0" borderId="4" xfId="0" applyFont="1" applyBorder="1" applyAlignment="1" applyProtection="1">
      <alignment horizontal="left" vertical="center" wrapText="1"/>
      <protection hidden="1"/>
    </xf>
    <xf numFmtId="0" fontId="4" fillId="0" borderId="6"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5"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1" fillId="0" borderId="0" xfId="0" applyFont="1" applyAlignment="1" applyProtection="1">
      <alignment horizontal="center"/>
      <protection hidden="1"/>
    </xf>
    <xf numFmtId="0" fontId="3" fillId="0" borderId="0" xfId="0" applyFont="1" applyAlignment="1" applyProtection="1">
      <alignment horizontal="left" vertical="center"/>
      <protection hidden="1"/>
    </xf>
    <xf numFmtId="0" fontId="5" fillId="2" borderId="10"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8" xfId="0" applyFont="1"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3" fillId="10" borderId="10" xfId="0" applyFont="1" applyFill="1" applyBorder="1" applyAlignment="1" applyProtection="1">
      <alignment horizontal="left" vertical="center"/>
      <protection hidden="1"/>
    </xf>
    <xf numFmtId="0" fontId="3" fillId="10" borderId="9" xfId="0" applyFont="1" applyFill="1" applyBorder="1" applyAlignment="1" applyProtection="1">
      <alignment horizontal="left" vertical="center"/>
      <protection hidden="1"/>
    </xf>
    <xf numFmtId="0" fontId="1" fillId="0" borderId="33"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32" xfId="0" applyFont="1" applyBorder="1" applyAlignment="1" applyProtection="1">
      <alignment horizontal="center"/>
      <protection hidden="1"/>
    </xf>
    <xf numFmtId="0" fontId="3" fillId="10" borderId="10" xfId="0" applyFont="1" applyFill="1" applyBorder="1" applyAlignment="1" applyProtection="1">
      <alignment horizontal="left" vertical="center" wrapText="1"/>
      <protection hidden="1"/>
    </xf>
    <xf numFmtId="0" fontId="5" fillId="6" borderId="10" xfId="0" applyFont="1" applyFill="1" applyBorder="1" applyAlignment="1" applyProtection="1">
      <alignment horizontal="left" vertical="center"/>
      <protection hidden="1"/>
    </xf>
    <xf numFmtId="0" fontId="5" fillId="6" borderId="9" xfId="0" applyFont="1" applyFill="1" applyBorder="1" applyAlignment="1" applyProtection="1">
      <alignment horizontal="left" vertical="center"/>
      <protection hidden="1"/>
    </xf>
    <xf numFmtId="0" fontId="1" fillId="0" borderId="4"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1" fillId="0" borderId="2" xfId="0" applyFont="1" applyBorder="1" applyAlignment="1" applyProtection="1">
      <alignment horizontal="center"/>
      <protection hidden="1"/>
    </xf>
    <xf numFmtId="0" fontId="5" fillId="0" borderId="10" xfId="0" applyFont="1" applyFill="1" applyBorder="1" applyAlignment="1" applyProtection="1">
      <alignment horizontal="left" vertical="center"/>
      <protection hidden="1"/>
    </xf>
    <xf numFmtId="0" fontId="5" fillId="0" borderId="9" xfId="0" applyFont="1" applyFill="1" applyBorder="1" applyAlignment="1" applyProtection="1">
      <alignment horizontal="left" vertical="center"/>
      <protection hidden="1"/>
    </xf>
    <xf numFmtId="0" fontId="31" fillId="0" borderId="33" xfId="0" applyFont="1" applyBorder="1" applyAlignment="1" applyProtection="1">
      <alignment horizontal="left" vertical="center"/>
      <protection hidden="1"/>
    </xf>
    <xf numFmtId="0" fontId="31" fillId="0" borderId="0" xfId="0" applyFont="1" applyBorder="1" applyAlignment="1" applyProtection="1">
      <alignment horizontal="left" vertical="center"/>
      <protection hidden="1"/>
    </xf>
    <xf numFmtId="0" fontId="31" fillId="0" borderId="32" xfId="0" applyFont="1" applyBorder="1" applyAlignment="1" applyProtection="1">
      <alignment horizontal="left" vertical="center"/>
      <protection hidden="1"/>
    </xf>
    <xf numFmtId="0" fontId="5" fillId="9" borderId="10" xfId="0" applyFont="1" applyFill="1" applyBorder="1" applyAlignment="1" applyProtection="1">
      <alignment horizontal="center" vertical="center"/>
      <protection hidden="1"/>
    </xf>
    <xf numFmtId="0" fontId="5" fillId="9" borderId="9" xfId="0" applyFont="1" applyFill="1" applyBorder="1" applyAlignment="1" applyProtection="1">
      <alignment horizontal="center" vertical="center"/>
      <protection hidden="1"/>
    </xf>
    <xf numFmtId="0" fontId="5" fillId="9" borderId="8" xfId="0" applyFont="1" applyFill="1" applyBorder="1" applyAlignment="1" applyProtection="1">
      <alignment horizontal="center" vertical="center"/>
      <protection hidden="1"/>
    </xf>
    <xf numFmtId="0" fontId="3" fillId="10" borderId="9" xfId="0" applyFont="1" applyFill="1" applyBorder="1" applyAlignment="1" applyProtection="1">
      <alignment horizontal="left" vertical="center" wrapText="1"/>
      <protection hidden="1"/>
    </xf>
    <xf numFmtId="49" fontId="14" fillId="3" borderId="10" xfId="0" applyNumberFormat="1" applyFont="1" applyFill="1" applyBorder="1" applyAlignment="1" applyProtection="1">
      <alignment horizontal="center" vertical="center"/>
      <protection hidden="1"/>
    </xf>
    <xf numFmtId="49" fontId="14" fillId="3" borderId="9" xfId="0" applyNumberFormat="1" applyFont="1" applyFill="1" applyBorder="1" applyAlignment="1" applyProtection="1">
      <alignment horizontal="center" vertical="center"/>
      <protection hidden="1"/>
    </xf>
    <xf numFmtId="49" fontId="14" fillId="3" borderId="8" xfId="0" applyNumberFormat="1" applyFont="1" applyFill="1" applyBorder="1" applyAlignment="1" applyProtection="1">
      <alignment horizontal="center" vertical="center"/>
      <protection hidden="1"/>
    </xf>
    <xf numFmtId="167" fontId="13" fillId="0" borderId="20" xfId="0" applyNumberFormat="1" applyFont="1" applyBorder="1" applyAlignment="1" applyProtection="1">
      <alignment horizontal="center" vertical="center" wrapText="1"/>
      <protection hidden="1"/>
    </xf>
    <xf numFmtId="167" fontId="13" fillId="0" borderId="8" xfId="0" applyNumberFormat="1" applyFont="1" applyBorder="1" applyAlignment="1" applyProtection="1">
      <alignment horizontal="center" vertical="center" wrapText="1"/>
      <protection hidden="1"/>
    </xf>
    <xf numFmtId="166" fontId="10" fillId="0" borderId="18" xfId="0" applyNumberFormat="1" applyFont="1" applyBorder="1" applyAlignment="1" applyProtection="1">
      <alignment horizontal="center" vertical="center"/>
      <protection hidden="1"/>
    </xf>
    <xf numFmtId="166" fontId="10" fillId="0" borderId="17" xfId="0" applyNumberFormat="1" applyFont="1" applyBorder="1" applyAlignment="1" applyProtection="1">
      <alignment horizontal="center" vertical="center"/>
      <protection hidden="1"/>
    </xf>
    <xf numFmtId="166" fontId="10" fillId="0" borderId="15" xfId="0" applyNumberFormat="1" applyFont="1" applyBorder="1" applyAlignment="1" applyProtection="1">
      <alignment horizontal="center" vertical="center"/>
      <protection hidden="1"/>
    </xf>
    <xf numFmtId="166" fontId="10" fillId="0" borderId="14" xfId="0" applyNumberFormat="1" applyFont="1" applyBorder="1" applyAlignment="1" applyProtection="1">
      <alignment horizontal="center" vertical="center"/>
      <protection hidden="1"/>
    </xf>
    <xf numFmtId="166" fontId="10" fillId="0" borderId="12" xfId="0" applyNumberFormat="1" applyFont="1" applyBorder="1" applyAlignment="1" applyProtection="1">
      <alignment horizontal="center" vertical="center"/>
      <protection hidden="1"/>
    </xf>
    <xf numFmtId="166" fontId="10" fillId="0" borderId="11" xfId="0" applyNumberFormat="1" applyFont="1" applyBorder="1" applyAlignment="1" applyProtection="1">
      <alignment horizontal="center" vertical="center"/>
      <protection hidden="1"/>
    </xf>
    <xf numFmtId="49" fontId="11" fillId="0" borderId="0" xfId="0" applyNumberFormat="1" applyFont="1" applyAlignment="1" applyProtection="1">
      <alignment horizontal="left" vertical="center"/>
      <protection hidden="1"/>
    </xf>
    <xf numFmtId="49" fontId="11" fillId="0" borderId="0" xfId="0" applyNumberFormat="1" applyFont="1" applyAlignment="1" applyProtection="1">
      <alignment horizontal="center" vertical="center"/>
      <protection hidden="1"/>
    </xf>
    <xf numFmtId="49" fontId="11" fillId="3" borderId="0" xfId="0" applyNumberFormat="1" applyFont="1" applyFill="1" applyAlignment="1" applyProtection="1">
      <alignment horizontal="left" vertical="center"/>
      <protection hidden="1"/>
    </xf>
    <xf numFmtId="49" fontId="19" fillId="3" borderId="10" xfId="0" applyNumberFormat="1" applyFont="1" applyFill="1" applyBorder="1" applyAlignment="1" applyProtection="1">
      <alignment horizontal="center" vertical="center"/>
      <protection hidden="1"/>
    </xf>
    <xf numFmtId="49" fontId="19" fillId="3" borderId="9" xfId="0" applyNumberFormat="1" applyFont="1" applyFill="1" applyBorder="1" applyAlignment="1" applyProtection="1">
      <alignment horizontal="center" vertical="center"/>
      <protection hidden="1"/>
    </xf>
    <xf numFmtId="49" fontId="19" fillId="3" borderId="8" xfId="0" applyNumberFormat="1" applyFont="1" applyFill="1" applyBorder="1" applyAlignment="1" applyProtection="1">
      <alignment horizontal="center" vertical="center"/>
      <protection hidden="1"/>
    </xf>
    <xf numFmtId="10" fontId="7" fillId="0" borderId="26" xfId="0" applyNumberFormat="1" applyFont="1" applyBorder="1" applyAlignment="1" applyProtection="1">
      <alignment horizontal="center" vertical="center" wrapText="1"/>
      <protection hidden="1"/>
    </xf>
    <xf numFmtId="10" fontId="7" fillId="0" borderId="45" xfId="0" applyNumberFormat="1" applyFont="1" applyBorder="1" applyAlignment="1" applyProtection="1">
      <alignment horizontal="center" vertical="center" wrapText="1"/>
      <protection hidden="1"/>
    </xf>
    <xf numFmtId="10" fontId="7" fillId="0" borderId="46" xfId="0" applyNumberFormat="1" applyFont="1" applyBorder="1" applyAlignment="1" applyProtection="1">
      <alignment horizontal="center" vertical="center" wrapText="1"/>
      <protection hidden="1"/>
    </xf>
    <xf numFmtId="49" fontId="5" fillId="7" borderId="10" xfId="0" applyNumberFormat="1" applyFont="1" applyFill="1" applyBorder="1" applyAlignment="1" applyProtection="1">
      <alignment horizontal="center" vertical="center" wrapText="1"/>
      <protection hidden="1"/>
    </xf>
    <xf numFmtId="49" fontId="5" fillId="7" borderId="9" xfId="0" applyNumberFormat="1" applyFont="1" applyFill="1" applyBorder="1" applyAlignment="1" applyProtection="1">
      <alignment horizontal="center" vertical="center"/>
      <protection hidden="1"/>
    </xf>
    <xf numFmtId="49" fontId="5" fillId="7" borderId="8" xfId="0" applyNumberFormat="1" applyFont="1" applyFill="1" applyBorder="1" applyAlignment="1" applyProtection="1">
      <alignment horizontal="center" vertical="center"/>
      <protection hidden="1"/>
    </xf>
    <xf numFmtId="168" fontId="1" fillId="0" borderId="31" xfId="0" applyNumberFormat="1" applyFont="1" applyBorder="1" applyAlignment="1" applyProtection="1">
      <alignment horizontal="center" vertical="center" wrapText="1"/>
      <protection hidden="1"/>
    </xf>
    <xf numFmtId="168" fontId="1" fillId="0" borderId="30" xfId="0" applyNumberFormat="1" applyFont="1" applyBorder="1" applyAlignment="1" applyProtection="1">
      <alignment horizontal="center" vertical="center" wrapText="1"/>
      <protection hidden="1"/>
    </xf>
    <xf numFmtId="168" fontId="1" fillId="0" borderId="29" xfId="0" applyNumberFormat="1" applyFont="1" applyBorder="1" applyAlignment="1" applyProtection="1">
      <alignment horizontal="center" vertical="center" wrapText="1"/>
      <protection hidden="1"/>
    </xf>
    <xf numFmtId="169" fontId="1" fillId="0" borderId="31" xfId="0" applyNumberFormat="1" applyFont="1" applyBorder="1" applyAlignment="1" applyProtection="1">
      <alignment horizontal="center" vertical="center" wrapText="1"/>
      <protection locked="0"/>
    </xf>
    <xf numFmtId="169" fontId="1" fillId="0" borderId="30" xfId="0" applyNumberFormat="1" applyFont="1" applyBorder="1" applyAlignment="1" applyProtection="1">
      <alignment horizontal="center" vertical="center" wrapText="1"/>
      <protection locked="0"/>
    </xf>
    <xf numFmtId="169" fontId="1" fillId="0" borderId="29" xfId="0" applyNumberFormat="1" applyFont="1" applyBorder="1" applyAlignment="1" applyProtection="1">
      <alignment horizontal="center" vertical="center" wrapText="1"/>
      <protection locked="0"/>
    </xf>
    <xf numFmtId="49" fontId="13" fillId="0" borderId="0" xfId="0" applyNumberFormat="1" applyFont="1" applyAlignment="1" applyProtection="1">
      <alignment horizontal="left" vertical="center"/>
      <protection hidden="1"/>
    </xf>
    <xf numFmtId="166" fontId="7" fillId="0" borderId="15" xfId="0" applyNumberFormat="1" applyFont="1" applyBorder="1" applyAlignment="1" applyProtection="1">
      <alignment horizontal="center" vertical="center"/>
      <protection hidden="1"/>
    </xf>
    <xf numFmtId="166" fontId="7" fillId="0" borderId="14" xfId="0" applyNumberFormat="1" applyFont="1" applyBorder="1" applyAlignment="1" applyProtection="1">
      <alignment horizontal="center" vertical="center"/>
      <protection hidden="1"/>
    </xf>
    <xf numFmtId="166" fontId="7" fillId="0" borderId="18" xfId="0" applyNumberFormat="1" applyFont="1" applyBorder="1" applyAlignment="1" applyProtection="1">
      <alignment horizontal="center" vertical="center"/>
      <protection hidden="1"/>
    </xf>
    <xf numFmtId="166" fontId="7" fillId="0" borderId="17" xfId="0" applyNumberFormat="1" applyFont="1" applyBorder="1" applyAlignment="1" applyProtection="1">
      <alignment horizontal="center" vertical="center"/>
      <protection hidden="1"/>
    </xf>
    <xf numFmtId="166" fontId="7" fillId="0" borderId="12" xfId="0" applyNumberFormat="1" applyFont="1" applyBorder="1" applyAlignment="1" applyProtection="1">
      <alignment horizontal="center" vertical="center"/>
      <protection hidden="1"/>
    </xf>
    <xf numFmtId="166" fontId="7" fillId="0" borderId="11" xfId="0" applyNumberFormat="1" applyFont="1" applyBorder="1" applyAlignment="1" applyProtection="1">
      <alignment horizontal="center" vertical="center"/>
      <protection hidden="1"/>
    </xf>
    <xf numFmtId="167" fontId="10" fillId="0" borderId="21" xfId="0" applyNumberFormat="1" applyFont="1" applyBorder="1" applyAlignment="1" applyProtection="1">
      <alignment horizontal="center" vertical="center" wrapText="1"/>
      <protection hidden="1"/>
    </xf>
    <xf numFmtId="167" fontId="10" fillId="0" borderId="34" xfId="0" applyNumberFormat="1" applyFont="1" applyBorder="1" applyAlignment="1" applyProtection="1">
      <alignment horizontal="center" vertical="center" wrapText="1"/>
      <protection hidden="1"/>
    </xf>
    <xf numFmtId="166" fontId="7" fillId="0" borderId="24" xfId="0" applyNumberFormat="1" applyFont="1" applyBorder="1" applyAlignment="1" applyProtection="1">
      <alignment horizontal="center" vertical="center"/>
      <protection hidden="1"/>
    </xf>
    <xf numFmtId="166" fontId="7" fillId="0" borderId="23" xfId="0" applyNumberFormat="1" applyFont="1" applyBorder="1" applyAlignment="1" applyProtection="1">
      <alignment horizontal="center" vertical="center"/>
      <protection hidden="1"/>
    </xf>
    <xf numFmtId="49" fontId="14" fillId="9" borderId="10" xfId="0" applyNumberFormat="1" applyFont="1" applyFill="1" applyBorder="1" applyAlignment="1" applyProtection="1">
      <alignment horizontal="center" vertical="center" wrapText="1"/>
      <protection hidden="1"/>
    </xf>
    <xf numFmtId="49" fontId="14" fillId="9" borderId="9" xfId="0" applyNumberFormat="1" applyFont="1" applyFill="1" applyBorder="1" applyAlignment="1" applyProtection="1">
      <alignment horizontal="center" vertical="center"/>
      <protection hidden="1"/>
    </xf>
    <xf numFmtId="49" fontId="14" fillId="9" borderId="8" xfId="0" applyNumberFormat="1" applyFont="1" applyFill="1" applyBorder="1" applyAlignment="1" applyProtection="1">
      <alignment horizontal="center" vertical="center"/>
      <protection hidden="1"/>
    </xf>
    <xf numFmtId="49" fontId="13" fillId="0" borderId="0" xfId="0" applyNumberFormat="1" applyFont="1" applyAlignment="1" applyProtection="1">
      <alignment horizontal="center" vertical="center" wrapText="1"/>
      <protection hidden="1"/>
    </xf>
    <xf numFmtId="49" fontId="10" fillId="0" borderId="0" xfId="0" applyNumberFormat="1" applyFont="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0" fillId="3" borderId="35" xfId="0" applyFont="1" applyFill="1" applyBorder="1" applyAlignment="1" applyProtection="1">
      <alignment horizontal="right" vertical="center"/>
      <protection hidden="1"/>
    </xf>
    <xf numFmtId="168" fontId="1" fillId="4" borderId="31" xfId="0" applyNumberFormat="1" applyFont="1" applyFill="1" applyBorder="1" applyAlignment="1" applyProtection="1">
      <alignment horizontal="center" vertical="center" wrapText="1"/>
      <protection hidden="1"/>
    </xf>
    <xf numFmtId="168" fontId="1" fillId="4" borderId="30" xfId="0" applyNumberFormat="1" applyFont="1" applyFill="1" applyBorder="1" applyAlignment="1" applyProtection="1">
      <alignment horizontal="center" vertical="center" wrapText="1"/>
      <protection hidden="1"/>
    </xf>
    <xf numFmtId="168" fontId="1" fillId="4" borderId="29" xfId="0" applyNumberFormat="1" applyFont="1" applyFill="1" applyBorder="1" applyAlignment="1" applyProtection="1">
      <alignment horizontal="center" vertical="center" wrapText="1"/>
      <protection hidden="1"/>
    </xf>
    <xf numFmtId="49" fontId="17" fillId="0" borderId="0" xfId="0" applyNumberFormat="1" applyFont="1" applyAlignment="1" applyProtection="1">
      <alignment horizontal="right" vertical="top" indent="3"/>
      <protection hidden="1"/>
    </xf>
    <xf numFmtId="0" fontId="4" fillId="0" borderId="7"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0" fontId="4" fillId="0" borderId="38" xfId="0" applyFont="1" applyBorder="1" applyAlignment="1" applyProtection="1">
      <alignment horizontal="center" vertical="center" wrapText="1"/>
      <protection hidden="1"/>
    </xf>
    <xf numFmtId="0" fontId="4" fillId="0" borderId="37" xfId="0" applyFont="1" applyBorder="1" applyAlignment="1" applyProtection="1">
      <alignment horizontal="center" vertical="center" wrapText="1"/>
      <protection hidden="1"/>
    </xf>
    <xf numFmtId="0" fontId="26" fillId="0" borderId="7" xfId="0" applyFont="1" applyBorder="1" applyAlignment="1" applyProtection="1">
      <alignment horizontal="center" vertical="center"/>
      <protection hidden="1"/>
    </xf>
    <xf numFmtId="0" fontId="26" fillId="0" borderId="6" xfId="0" applyFont="1" applyBorder="1" applyAlignment="1" applyProtection="1">
      <alignment horizontal="center" vertical="center"/>
      <protection hidden="1"/>
    </xf>
    <xf numFmtId="0" fontId="26" fillId="0" borderId="5" xfId="0" applyFont="1" applyBorder="1" applyAlignment="1" applyProtection="1">
      <alignment horizontal="center" vertical="center"/>
      <protection hidden="1"/>
    </xf>
    <xf numFmtId="0" fontId="26" fillId="0" borderId="4"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6" fillId="0" borderId="2"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23" fillId="5" borderId="10" xfId="1" applyFill="1" applyBorder="1" applyAlignment="1" applyProtection="1">
      <alignment horizontal="center" vertical="center" wrapText="1"/>
      <protection hidden="1"/>
    </xf>
    <xf numFmtId="0" fontId="23" fillId="5" borderId="9" xfId="1" applyFill="1" applyBorder="1" applyAlignment="1" applyProtection="1">
      <alignment horizontal="center" vertical="center" wrapText="1"/>
      <protection hidden="1"/>
    </xf>
    <xf numFmtId="0" fontId="23" fillId="5" borderId="36" xfId="1" applyFill="1" applyBorder="1" applyAlignment="1" applyProtection="1">
      <alignment horizontal="center" vertical="center" wrapText="1"/>
      <protection hidden="1"/>
    </xf>
    <xf numFmtId="0" fontId="4" fillId="0" borderId="7"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49" fontId="29" fillId="3" borderId="10" xfId="0" applyNumberFormat="1" applyFont="1" applyFill="1" applyBorder="1" applyAlignment="1" applyProtection="1">
      <alignment horizontal="right" vertical="center"/>
      <protection hidden="1"/>
    </xf>
    <xf numFmtId="49" fontId="29" fillId="3" borderId="9" xfId="0" applyNumberFormat="1" applyFont="1" applyFill="1" applyBorder="1" applyAlignment="1" applyProtection="1">
      <alignment horizontal="right" vertical="center"/>
      <protection hidden="1"/>
    </xf>
    <xf numFmtId="49" fontId="14" fillId="0" borderId="24" xfId="0" applyNumberFormat="1" applyFont="1" applyBorder="1" applyAlignment="1" applyProtection="1">
      <alignment horizontal="center" vertical="center"/>
      <protection hidden="1"/>
    </xf>
    <xf numFmtId="49" fontId="14" fillId="0" borderId="23" xfId="0" applyNumberFormat="1" applyFont="1" applyBorder="1" applyAlignment="1" applyProtection="1">
      <alignment horizontal="center" vertical="center"/>
      <protection hidden="1"/>
    </xf>
    <xf numFmtId="49" fontId="10" fillId="0" borderId="12" xfId="0" applyNumberFormat="1" applyFont="1" applyBorder="1" applyAlignment="1" applyProtection="1">
      <alignment horizontal="center" vertical="center" wrapText="1"/>
      <protection hidden="1"/>
    </xf>
    <xf numFmtId="49" fontId="10" fillId="0" borderId="12" xfId="0" applyNumberFormat="1" applyFont="1" applyBorder="1" applyAlignment="1" applyProtection="1">
      <alignment horizontal="center" vertical="center"/>
      <protection hidden="1"/>
    </xf>
    <xf numFmtId="49" fontId="10" fillId="0" borderId="11" xfId="0" applyNumberFormat="1" applyFont="1" applyBorder="1" applyAlignment="1" applyProtection="1">
      <alignment horizontal="center" vertical="center"/>
      <protection hidden="1"/>
    </xf>
    <xf numFmtId="0" fontId="2" fillId="3" borderId="0" xfId="0" applyFont="1" applyFill="1" applyAlignment="1" applyProtection="1">
      <alignment horizontal="right" vertical="center"/>
      <protection hidden="1"/>
    </xf>
    <xf numFmtId="0" fontId="7" fillId="3" borderId="35" xfId="0" applyFont="1" applyFill="1" applyBorder="1" applyAlignment="1" applyProtection="1">
      <alignment horizontal="center" vertical="center"/>
      <protection hidden="1"/>
    </xf>
    <xf numFmtId="0" fontId="31" fillId="0" borderId="4" xfId="0" applyFont="1" applyBorder="1" applyAlignment="1" applyProtection="1">
      <alignment horizontal="center" vertical="center"/>
      <protection hidden="1"/>
    </xf>
    <xf numFmtId="0" fontId="31" fillId="0" borderId="3" xfId="0" applyFont="1" applyBorder="1" applyAlignment="1" applyProtection="1">
      <alignment horizontal="center" vertical="center"/>
      <protection hidden="1"/>
    </xf>
    <xf numFmtId="169" fontId="1" fillId="0" borderId="31" xfId="0" applyNumberFormat="1" applyFont="1" applyBorder="1" applyAlignment="1" applyProtection="1">
      <alignment horizontal="center" vertical="center" wrapText="1"/>
      <protection hidden="1"/>
    </xf>
    <xf numFmtId="169" fontId="1" fillId="0" borderId="30" xfId="0" applyNumberFormat="1" applyFont="1" applyBorder="1" applyAlignment="1" applyProtection="1">
      <alignment horizontal="center" vertical="center" wrapText="1"/>
      <protection hidden="1"/>
    </xf>
    <xf numFmtId="169" fontId="1" fillId="0" borderId="29" xfId="0" applyNumberFormat="1" applyFont="1" applyBorder="1" applyAlignment="1" applyProtection="1">
      <alignment horizontal="center" vertical="center" wrapText="1"/>
      <protection hidden="1"/>
    </xf>
    <xf numFmtId="49" fontId="10" fillId="0" borderId="0" xfId="0" applyNumberFormat="1" applyFont="1" applyAlignment="1" applyProtection="1">
      <alignment horizontal="center" vertical="center" wrapText="1"/>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ls.gov/data/"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ls.gov/dat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bls.gov/dat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bls.gov/dat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bls.gov/dat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bls.gov/dat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ls.gov/dat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ls.gov/dat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ls.gov/data/"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ls.gov/data/"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ls.gov/dat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ls.gov/dat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ls.gov/dat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ls.gov/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387B0-3E27-46AB-9BFA-75F2BBDA2EFF}">
  <dimension ref="B1:Z148"/>
  <sheetViews>
    <sheetView showGridLines="0" showRowColHeaders="0" tabSelected="1" zoomScaleNormal="100" workbookViewId="0">
      <selection activeCell="F66" sqref="F66"/>
    </sheetView>
  </sheetViews>
  <sheetFormatPr defaultRowHeight="13.2" x14ac:dyDescent="0.25"/>
  <cols>
    <col min="1" max="1" width="8.88671875" style="1"/>
    <col min="2" max="2" width="25.44140625" style="1" customWidth="1"/>
    <col min="3" max="3" width="35" style="1" customWidth="1"/>
    <col min="4" max="4" width="17.44140625" style="1" customWidth="1"/>
    <col min="5" max="5" width="17.21875" style="1" customWidth="1"/>
    <col min="6" max="6" width="23.77734375" style="1" customWidth="1"/>
    <col min="7" max="7" width="25.44140625" style="1" customWidth="1"/>
    <col min="8" max="8" width="19" style="1" customWidth="1"/>
    <col min="9" max="9" width="6.5546875" style="1" customWidth="1"/>
    <col min="10" max="10" width="33.5546875" style="3" hidden="1" customWidth="1"/>
    <col min="11" max="11" width="20.44140625" style="3" hidden="1" customWidth="1"/>
    <col min="12" max="12" width="4.21875" style="3" hidden="1" customWidth="1"/>
    <col min="13" max="13" width="22" style="1" hidden="1" customWidth="1"/>
    <col min="14" max="14" width="22.21875" style="1" hidden="1" customWidth="1"/>
    <col min="15" max="15" width="4.21875" style="1" hidden="1" customWidth="1"/>
    <col min="16" max="17" width="18.77734375" style="2" hidden="1" customWidth="1"/>
    <col min="18" max="18" width="20.44140625" style="2" hidden="1" customWidth="1"/>
    <col min="19" max="19" width="17.44140625" style="2" hidden="1" customWidth="1"/>
    <col min="20" max="20" width="4.21875" style="1" hidden="1" customWidth="1"/>
    <col min="21" max="21" width="4" style="1" hidden="1" customWidth="1"/>
    <col min="22" max="22" width="13.77734375" style="1" customWidth="1"/>
    <col min="23" max="51" width="9.21875" style="1" customWidth="1"/>
    <col min="52" max="255" width="8.88671875" style="1"/>
    <col min="256" max="256" width="25.44140625" style="1" customWidth="1"/>
    <col min="257" max="257" width="32.77734375" style="1" customWidth="1"/>
    <col min="258" max="258" width="17.44140625" style="1" customWidth="1"/>
    <col min="259" max="259" width="17.21875" style="1" customWidth="1"/>
    <col min="260" max="260" width="23.77734375" style="1" customWidth="1"/>
    <col min="261" max="261" width="25.44140625" style="1" customWidth="1"/>
    <col min="262" max="262" width="19" style="1" customWidth="1"/>
    <col min="263" max="263" width="6.5546875" style="1" customWidth="1"/>
    <col min="264" max="279" width="0" style="1" hidden="1" customWidth="1"/>
    <col min="280" max="511" width="8.88671875" style="1"/>
    <col min="512" max="512" width="25.44140625" style="1" customWidth="1"/>
    <col min="513" max="513" width="32.77734375" style="1" customWidth="1"/>
    <col min="514" max="514" width="17.44140625" style="1" customWidth="1"/>
    <col min="515" max="515" width="17.21875" style="1" customWidth="1"/>
    <col min="516" max="516" width="23.77734375" style="1" customWidth="1"/>
    <col min="517" max="517" width="25.44140625" style="1" customWidth="1"/>
    <col min="518" max="518" width="19" style="1" customWidth="1"/>
    <col min="519" max="519" width="6.5546875" style="1" customWidth="1"/>
    <col min="520" max="535" width="0" style="1" hidden="1" customWidth="1"/>
    <col min="536" max="767" width="8.88671875" style="1"/>
    <col min="768" max="768" width="25.44140625" style="1" customWidth="1"/>
    <col min="769" max="769" width="32.77734375" style="1" customWidth="1"/>
    <col min="770" max="770" width="17.44140625" style="1" customWidth="1"/>
    <col min="771" max="771" width="17.21875" style="1" customWidth="1"/>
    <col min="772" max="772" width="23.77734375" style="1" customWidth="1"/>
    <col min="773" max="773" width="25.44140625" style="1" customWidth="1"/>
    <col min="774" max="774" width="19" style="1" customWidth="1"/>
    <col min="775" max="775" width="6.5546875" style="1" customWidth="1"/>
    <col min="776" max="791" width="0" style="1" hidden="1" customWidth="1"/>
    <col min="792" max="1023" width="8.88671875" style="1"/>
    <col min="1024" max="1024" width="25.44140625" style="1" customWidth="1"/>
    <col min="1025" max="1025" width="32.77734375" style="1" customWidth="1"/>
    <col min="1026" max="1026" width="17.44140625" style="1" customWidth="1"/>
    <col min="1027" max="1027" width="17.21875" style="1" customWidth="1"/>
    <col min="1028" max="1028" width="23.77734375" style="1" customWidth="1"/>
    <col min="1029" max="1029" width="25.44140625" style="1" customWidth="1"/>
    <col min="1030" max="1030" width="19" style="1" customWidth="1"/>
    <col min="1031" max="1031" width="6.5546875" style="1" customWidth="1"/>
    <col min="1032" max="1047" width="0" style="1" hidden="1" customWidth="1"/>
    <col min="1048" max="1279" width="8.88671875" style="1"/>
    <col min="1280" max="1280" width="25.44140625" style="1" customWidth="1"/>
    <col min="1281" max="1281" width="32.77734375" style="1" customWidth="1"/>
    <col min="1282" max="1282" width="17.44140625" style="1" customWidth="1"/>
    <col min="1283" max="1283" width="17.21875" style="1" customWidth="1"/>
    <col min="1284" max="1284" width="23.77734375" style="1" customWidth="1"/>
    <col min="1285" max="1285" width="25.44140625" style="1" customWidth="1"/>
    <col min="1286" max="1286" width="19" style="1" customWidth="1"/>
    <col min="1287" max="1287" width="6.5546875" style="1" customWidth="1"/>
    <col min="1288" max="1303" width="0" style="1" hidden="1" customWidth="1"/>
    <col min="1304" max="1535" width="8.88671875" style="1"/>
    <col min="1536" max="1536" width="25.44140625" style="1" customWidth="1"/>
    <col min="1537" max="1537" width="32.77734375" style="1" customWidth="1"/>
    <col min="1538" max="1538" width="17.44140625" style="1" customWidth="1"/>
    <col min="1539" max="1539" width="17.21875" style="1" customWidth="1"/>
    <col min="1540" max="1540" width="23.77734375" style="1" customWidth="1"/>
    <col min="1541" max="1541" width="25.44140625" style="1" customWidth="1"/>
    <col min="1542" max="1542" width="19" style="1" customWidth="1"/>
    <col min="1543" max="1543" width="6.5546875" style="1" customWidth="1"/>
    <col min="1544" max="1559" width="0" style="1" hidden="1" customWidth="1"/>
    <col min="1560" max="1791" width="8.88671875" style="1"/>
    <col min="1792" max="1792" width="25.44140625" style="1" customWidth="1"/>
    <col min="1793" max="1793" width="32.77734375" style="1" customWidth="1"/>
    <col min="1794" max="1794" width="17.44140625" style="1" customWidth="1"/>
    <col min="1795" max="1795" width="17.21875" style="1" customWidth="1"/>
    <col min="1796" max="1796" width="23.77734375" style="1" customWidth="1"/>
    <col min="1797" max="1797" width="25.44140625" style="1" customWidth="1"/>
    <col min="1798" max="1798" width="19" style="1" customWidth="1"/>
    <col min="1799" max="1799" width="6.5546875" style="1" customWidth="1"/>
    <col min="1800" max="1815" width="0" style="1" hidden="1" customWidth="1"/>
    <col min="1816" max="2047" width="8.88671875" style="1"/>
    <col min="2048" max="2048" width="25.44140625" style="1" customWidth="1"/>
    <col min="2049" max="2049" width="32.77734375" style="1" customWidth="1"/>
    <col min="2050" max="2050" width="17.44140625" style="1" customWidth="1"/>
    <col min="2051" max="2051" width="17.21875" style="1" customWidth="1"/>
    <col min="2052" max="2052" width="23.77734375" style="1" customWidth="1"/>
    <col min="2053" max="2053" width="25.44140625" style="1" customWidth="1"/>
    <col min="2054" max="2054" width="19" style="1" customWidth="1"/>
    <col min="2055" max="2055" width="6.5546875" style="1" customWidth="1"/>
    <col min="2056" max="2071" width="0" style="1" hidden="1" customWidth="1"/>
    <col min="2072" max="2303" width="8.88671875" style="1"/>
    <col min="2304" max="2304" width="25.44140625" style="1" customWidth="1"/>
    <col min="2305" max="2305" width="32.77734375" style="1" customWidth="1"/>
    <col min="2306" max="2306" width="17.44140625" style="1" customWidth="1"/>
    <col min="2307" max="2307" width="17.21875" style="1" customWidth="1"/>
    <col min="2308" max="2308" width="23.77734375" style="1" customWidth="1"/>
    <col min="2309" max="2309" width="25.44140625" style="1" customWidth="1"/>
    <col min="2310" max="2310" width="19" style="1" customWidth="1"/>
    <col min="2311" max="2311" width="6.5546875" style="1" customWidth="1"/>
    <col min="2312" max="2327" width="0" style="1" hidden="1" customWidth="1"/>
    <col min="2328" max="2559" width="8.88671875" style="1"/>
    <col min="2560" max="2560" width="25.44140625" style="1" customWidth="1"/>
    <col min="2561" max="2561" width="32.77734375" style="1" customWidth="1"/>
    <col min="2562" max="2562" width="17.44140625" style="1" customWidth="1"/>
    <col min="2563" max="2563" width="17.21875" style="1" customWidth="1"/>
    <col min="2564" max="2564" width="23.77734375" style="1" customWidth="1"/>
    <col min="2565" max="2565" width="25.44140625" style="1" customWidth="1"/>
    <col min="2566" max="2566" width="19" style="1" customWidth="1"/>
    <col min="2567" max="2567" width="6.5546875" style="1" customWidth="1"/>
    <col min="2568" max="2583" width="0" style="1" hidden="1" customWidth="1"/>
    <col min="2584" max="2815" width="8.88671875" style="1"/>
    <col min="2816" max="2816" width="25.44140625" style="1" customWidth="1"/>
    <col min="2817" max="2817" width="32.77734375" style="1" customWidth="1"/>
    <col min="2818" max="2818" width="17.44140625" style="1" customWidth="1"/>
    <col min="2819" max="2819" width="17.21875" style="1" customWidth="1"/>
    <col min="2820" max="2820" width="23.77734375" style="1" customWidth="1"/>
    <col min="2821" max="2821" width="25.44140625" style="1" customWidth="1"/>
    <col min="2822" max="2822" width="19" style="1" customWidth="1"/>
    <col min="2823" max="2823" width="6.5546875" style="1" customWidth="1"/>
    <col min="2824" max="2839" width="0" style="1" hidden="1" customWidth="1"/>
    <col min="2840" max="3071" width="8.88671875" style="1"/>
    <col min="3072" max="3072" width="25.44140625" style="1" customWidth="1"/>
    <col min="3073" max="3073" width="32.77734375" style="1" customWidth="1"/>
    <col min="3074" max="3074" width="17.44140625" style="1" customWidth="1"/>
    <col min="3075" max="3075" width="17.21875" style="1" customWidth="1"/>
    <col min="3076" max="3076" width="23.77734375" style="1" customWidth="1"/>
    <col min="3077" max="3077" width="25.44140625" style="1" customWidth="1"/>
    <col min="3078" max="3078" width="19" style="1" customWidth="1"/>
    <col min="3079" max="3079" width="6.5546875" style="1" customWidth="1"/>
    <col min="3080" max="3095" width="0" style="1" hidden="1" customWidth="1"/>
    <col min="3096" max="3327" width="8.88671875" style="1"/>
    <col min="3328" max="3328" width="25.44140625" style="1" customWidth="1"/>
    <col min="3329" max="3329" width="32.77734375" style="1" customWidth="1"/>
    <col min="3330" max="3330" width="17.44140625" style="1" customWidth="1"/>
    <col min="3331" max="3331" width="17.21875" style="1" customWidth="1"/>
    <col min="3332" max="3332" width="23.77734375" style="1" customWidth="1"/>
    <col min="3333" max="3333" width="25.44140625" style="1" customWidth="1"/>
    <col min="3334" max="3334" width="19" style="1" customWidth="1"/>
    <col min="3335" max="3335" width="6.5546875" style="1" customWidth="1"/>
    <col min="3336" max="3351" width="0" style="1" hidden="1" customWidth="1"/>
    <col min="3352" max="3583" width="8.88671875" style="1"/>
    <col min="3584" max="3584" width="25.44140625" style="1" customWidth="1"/>
    <col min="3585" max="3585" width="32.77734375" style="1" customWidth="1"/>
    <col min="3586" max="3586" width="17.44140625" style="1" customWidth="1"/>
    <col min="3587" max="3587" width="17.21875" style="1" customWidth="1"/>
    <col min="3588" max="3588" width="23.77734375" style="1" customWidth="1"/>
    <col min="3589" max="3589" width="25.44140625" style="1" customWidth="1"/>
    <col min="3590" max="3590" width="19" style="1" customWidth="1"/>
    <col min="3591" max="3591" width="6.5546875" style="1" customWidth="1"/>
    <col min="3592" max="3607" width="0" style="1" hidden="1" customWidth="1"/>
    <col min="3608" max="3839" width="8.88671875" style="1"/>
    <col min="3840" max="3840" width="25.44140625" style="1" customWidth="1"/>
    <col min="3841" max="3841" width="32.77734375" style="1" customWidth="1"/>
    <col min="3842" max="3842" width="17.44140625" style="1" customWidth="1"/>
    <col min="3843" max="3843" width="17.21875" style="1" customWidth="1"/>
    <col min="3844" max="3844" width="23.77734375" style="1" customWidth="1"/>
    <col min="3845" max="3845" width="25.44140625" style="1" customWidth="1"/>
    <col min="3846" max="3846" width="19" style="1" customWidth="1"/>
    <col min="3847" max="3847" width="6.5546875" style="1" customWidth="1"/>
    <col min="3848" max="3863" width="0" style="1" hidden="1" customWidth="1"/>
    <col min="3864" max="4095" width="8.88671875" style="1"/>
    <col min="4096" max="4096" width="25.44140625" style="1" customWidth="1"/>
    <col min="4097" max="4097" width="32.77734375" style="1" customWidth="1"/>
    <col min="4098" max="4098" width="17.44140625" style="1" customWidth="1"/>
    <col min="4099" max="4099" width="17.21875" style="1" customWidth="1"/>
    <col min="4100" max="4100" width="23.77734375" style="1" customWidth="1"/>
    <col min="4101" max="4101" width="25.44140625" style="1" customWidth="1"/>
    <col min="4102" max="4102" width="19" style="1" customWidth="1"/>
    <col min="4103" max="4103" width="6.5546875" style="1" customWidth="1"/>
    <col min="4104" max="4119" width="0" style="1" hidden="1" customWidth="1"/>
    <col min="4120" max="4351" width="8.88671875" style="1"/>
    <col min="4352" max="4352" width="25.44140625" style="1" customWidth="1"/>
    <col min="4353" max="4353" width="32.77734375" style="1" customWidth="1"/>
    <col min="4354" max="4354" width="17.44140625" style="1" customWidth="1"/>
    <col min="4355" max="4355" width="17.21875" style="1" customWidth="1"/>
    <col min="4356" max="4356" width="23.77734375" style="1" customWidth="1"/>
    <col min="4357" max="4357" width="25.44140625" style="1" customWidth="1"/>
    <col min="4358" max="4358" width="19" style="1" customWidth="1"/>
    <col min="4359" max="4359" width="6.5546875" style="1" customWidth="1"/>
    <col min="4360" max="4375" width="0" style="1" hidden="1" customWidth="1"/>
    <col min="4376" max="4607" width="8.88671875" style="1"/>
    <col min="4608" max="4608" width="25.44140625" style="1" customWidth="1"/>
    <col min="4609" max="4609" width="32.77734375" style="1" customWidth="1"/>
    <col min="4610" max="4610" width="17.44140625" style="1" customWidth="1"/>
    <col min="4611" max="4611" width="17.21875" style="1" customWidth="1"/>
    <col min="4612" max="4612" width="23.77734375" style="1" customWidth="1"/>
    <col min="4613" max="4613" width="25.44140625" style="1" customWidth="1"/>
    <col min="4614" max="4614" width="19" style="1" customWidth="1"/>
    <col min="4615" max="4615" width="6.5546875" style="1" customWidth="1"/>
    <col min="4616" max="4631" width="0" style="1" hidden="1" customWidth="1"/>
    <col min="4632" max="4863" width="8.88671875" style="1"/>
    <col min="4864" max="4864" width="25.44140625" style="1" customWidth="1"/>
    <col min="4865" max="4865" width="32.77734375" style="1" customWidth="1"/>
    <col min="4866" max="4866" width="17.44140625" style="1" customWidth="1"/>
    <col min="4867" max="4867" width="17.21875" style="1" customWidth="1"/>
    <col min="4868" max="4868" width="23.77734375" style="1" customWidth="1"/>
    <col min="4869" max="4869" width="25.44140625" style="1" customWidth="1"/>
    <col min="4870" max="4870" width="19" style="1" customWidth="1"/>
    <col min="4871" max="4871" width="6.5546875" style="1" customWidth="1"/>
    <col min="4872" max="4887" width="0" style="1" hidden="1" customWidth="1"/>
    <col min="4888" max="5119" width="8.88671875" style="1"/>
    <col min="5120" max="5120" width="25.44140625" style="1" customWidth="1"/>
    <col min="5121" max="5121" width="32.77734375" style="1" customWidth="1"/>
    <col min="5122" max="5122" width="17.44140625" style="1" customWidth="1"/>
    <col min="5123" max="5123" width="17.21875" style="1" customWidth="1"/>
    <col min="5124" max="5124" width="23.77734375" style="1" customWidth="1"/>
    <col min="5125" max="5125" width="25.44140625" style="1" customWidth="1"/>
    <col min="5126" max="5126" width="19" style="1" customWidth="1"/>
    <col min="5127" max="5127" width="6.5546875" style="1" customWidth="1"/>
    <col min="5128" max="5143" width="0" style="1" hidden="1" customWidth="1"/>
    <col min="5144" max="5375" width="8.88671875" style="1"/>
    <col min="5376" max="5376" width="25.44140625" style="1" customWidth="1"/>
    <col min="5377" max="5377" width="32.77734375" style="1" customWidth="1"/>
    <col min="5378" max="5378" width="17.44140625" style="1" customWidth="1"/>
    <col min="5379" max="5379" width="17.21875" style="1" customWidth="1"/>
    <col min="5380" max="5380" width="23.77734375" style="1" customWidth="1"/>
    <col min="5381" max="5381" width="25.44140625" style="1" customWidth="1"/>
    <col min="5382" max="5382" width="19" style="1" customWidth="1"/>
    <col min="5383" max="5383" width="6.5546875" style="1" customWidth="1"/>
    <col min="5384" max="5399" width="0" style="1" hidden="1" customWidth="1"/>
    <col min="5400" max="5631" width="8.88671875" style="1"/>
    <col min="5632" max="5632" width="25.44140625" style="1" customWidth="1"/>
    <col min="5633" max="5633" width="32.77734375" style="1" customWidth="1"/>
    <col min="5634" max="5634" width="17.44140625" style="1" customWidth="1"/>
    <col min="5635" max="5635" width="17.21875" style="1" customWidth="1"/>
    <col min="5636" max="5636" width="23.77734375" style="1" customWidth="1"/>
    <col min="5637" max="5637" width="25.44140625" style="1" customWidth="1"/>
    <col min="5638" max="5638" width="19" style="1" customWidth="1"/>
    <col min="5639" max="5639" width="6.5546875" style="1" customWidth="1"/>
    <col min="5640" max="5655" width="0" style="1" hidden="1" customWidth="1"/>
    <col min="5656" max="5887" width="8.88671875" style="1"/>
    <col min="5888" max="5888" width="25.44140625" style="1" customWidth="1"/>
    <col min="5889" max="5889" width="32.77734375" style="1" customWidth="1"/>
    <col min="5890" max="5890" width="17.44140625" style="1" customWidth="1"/>
    <col min="5891" max="5891" width="17.21875" style="1" customWidth="1"/>
    <col min="5892" max="5892" width="23.77734375" style="1" customWidth="1"/>
    <col min="5893" max="5893" width="25.44140625" style="1" customWidth="1"/>
    <col min="5894" max="5894" width="19" style="1" customWidth="1"/>
    <col min="5895" max="5895" width="6.5546875" style="1" customWidth="1"/>
    <col min="5896" max="5911" width="0" style="1" hidden="1" customWidth="1"/>
    <col min="5912" max="6143" width="8.88671875" style="1"/>
    <col min="6144" max="6144" width="25.44140625" style="1" customWidth="1"/>
    <col min="6145" max="6145" width="32.77734375" style="1" customWidth="1"/>
    <col min="6146" max="6146" width="17.44140625" style="1" customWidth="1"/>
    <col min="6147" max="6147" width="17.21875" style="1" customWidth="1"/>
    <col min="6148" max="6148" width="23.77734375" style="1" customWidth="1"/>
    <col min="6149" max="6149" width="25.44140625" style="1" customWidth="1"/>
    <col min="6150" max="6150" width="19" style="1" customWidth="1"/>
    <col min="6151" max="6151" width="6.5546875" style="1" customWidth="1"/>
    <col min="6152" max="6167" width="0" style="1" hidden="1" customWidth="1"/>
    <col min="6168" max="6399" width="8.88671875" style="1"/>
    <col min="6400" max="6400" width="25.44140625" style="1" customWidth="1"/>
    <col min="6401" max="6401" width="32.77734375" style="1" customWidth="1"/>
    <col min="6402" max="6402" width="17.44140625" style="1" customWidth="1"/>
    <col min="6403" max="6403" width="17.21875" style="1" customWidth="1"/>
    <col min="6404" max="6404" width="23.77734375" style="1" customWidth="1"/>
    <col min="6405" max="6405" width="25.44140625" style="1" customWidth="1"/>
    <col min="6406" max="6406" width="19" style="1" customWidth="1"/>
    <col min="6407" max="6407" width="6.5546875" style="1" customWidth="1"/>
    <col min="6408" max="6423" width="0" style="1" hidden="1" customWidth="1"/>
    <col min="6424" max="6655" width="8.88671875" style="1"/>
    <col min="6656" max="6656" width="25.44140625" style="1" customWidth="1"/>
    <col min="6657" max="6657" width="32.77734375" style="1" customWidth="1"/>
    <col min="6658" max="6658" width="17.44140625" style="1" customWidth="1"/>
    <col min="6659" max="6659" width="17.21875" style="1" customWidth="1"/>
    <col min="6660" max="6660" width="23.77734375" style="1" customWidth="1"/>
    <col min="6661" max="6661" width="25.44140625" style="1" customWidth="1"/>
    <col min="6662" max="6662" width="19" style="1" customWidth="1"/>
    <col min="6663" max="6663" width="6.5546875" style="1" customWidth="1"/>
    <col min="6664" max="6679" width="0" style="1" hidden="1" customWidth="1"/>
    <col min="6680" max="6911" width="8.88671875" style="1"/>
    <col min="6912" max="6912" width="25.44140625" style="1" customWidth="1"/>
    <col min="6913" max="6913" width="32.77734375" style="1" customWidth="1"/>
    <col min="6914" max="6914" width="17.44140625" style="1" customWidth="1"/>
    <col min="6915" max="6915" width="17.21875" style="1" customWidth="1"/>
    <col min="6916" max="6916" width="23.77734375" style="1" customWidth="1"/>
    <col min="6917" max="6917" width="25.44140625" style="1" customWidth="1"/>
    <col min="6918" max="6918" width="19" style="1" customWidth="1"/>
    <col min="6919" max="6919" width="6.5546875" style="1" customWidth="1"/>
    <col min="6920" max="6935" width="0" style="1" hidden="1" customWidth="1"/>
    <col min="6936" max="7167" width="8.88671875" style="1"/>
    <col min="7168" max="7168" width="25.44140625" style="1" customWidth="1"/>
    <col min="7169" max="7169" width="32.77734375" style="1" customWidth="1"/>
    <col min="7170" max="7170" width="17.44140625" style="1" customWidth="1"/>
    <col min="7171" max="7171" width="17.21875" style="1" customWidth="1"/>
    <col min="7172" max="7172" width="23.77734375" style="1" customWidth="1"/>
    <col min="7173" max="7173" width="25.44140625" style="1" customWidth="1"/>
    <col min="7174" max="7174" width="19" style="1" customWidth="1"/>
    <col min="7175" max="7175" width="6.5546875" style="1" customWidth="1"/>
    <col min="7176" max="7191" width="0" style="1" hidden="1" customWidth="1"/>
    <col min="7192" max="7423" width="8.88671875" style="1"/>
    <col min="7424" max="7424" width="25.44140625" style="1" customWidth="1"/>
    <col min="7425" max="7425" width="32.77734375" style="1" customWidth="1"/>
    <col min="7426" max="7426" width="17.44140625" style="1" customWidth="1"/>
    <col min="7427" max="7427" width="17.21875" style="1" customWidth="1"/>
    <col min="7428" max="7428" width="23.77734375" style="1" customWidth="1"/>
    <col min="7429" max="7429" width="25.44140625" style="1" customWidth="1"/>
    <col min="7430" max="7430" width="19" style="1" customWidth="1"/>
    <col min="7431" max="7431" width="6.5546875" style="1" customWidth="1"/>
    <col min="7432" max="7447" width="0" style="1" hidden="1" customWidth="1"/>
    <col min="7448" max="7679" width="8.88671875" style="1"/>
    <col min="7680" max="7680" width="25.44140625" style="1" customWidth="1"/>
    <col min="7681" max="7681" width="32.77734375" style="1" customWidth="1"/>
    <col min="7682" max="7682" width="17.44140625" style="1" customWidth="1"/>
    <col min="7683" max="7683" width="17.21875" style="1" customWidth="1"/>
    <col min="7684" max="7684" width="23.77734375" style="1" customWidth="1"/>
    <col min="7685" max="7685" width="25.44140625" style="1" customWidth="1"/>
    <col min="7686" max="7686" width="19" style="1" customWidth="1"/>
    <col min="7687" max="7687" width="6.5546875" style="1" customWidth="1"/>
    <col min="7688" max="7703" width="0" style="1" hidden="1" customWidth="1"/>
    <col min="7704" max="7935" width="8.88671875" style="1"/>
    <col min="7936" max="7936" width="25.44140625" style="1" customWidth="1"/>
    <col min="7937" max="7937" width="32.77734375" style="1" customWidth="1"/>
    <col min="7938" max="7938" width="17.44140625" style="1" customWidth="1"/>
    <col min="7939" max="7939" width="17.21875" style="1" customWidth="1"/>
    <col min="7940" max="7940" width="23.77734375" style="1" customWidth="1"/>
    <col min="7941" max="7941" width="25.44140625" style="1" customWidth="1"/>
    <col min="7942" max="7942" width="19" style="1" customWidth="1"/>
    <col min="7943" max="7943" width="6.5546875" style="1" customWidth="1"/>
    <col min="7944" max="7959" width="0" style="1" hidden="1" customWidth="1"/>
    <col min="7960" max="8191" width="8.88671875" style="1"/>
    <col min="8192" max="8192" width="25.44140625" style="1" customWidth="1"/>
    <col min="8193" max="8193" width="32.77734375" style="1" customWidth="1"/>
    <col min="8194" max="8194" width="17.44140625" style="1" customWidth="1"/>
    <col min="8195" max="8195" width="17.21875" style="1" customWidth="1"/>
    <col min="8196" max="8196" width="23.77734375" style="1" customWidth="1"/>
    <col min="8197" max="8197" width="25.44140625" style="1" customWidth="1"/>
    <col min="8198" max="8198" width="19" style="1" customWidth="1"/>
    <col min="8199" max="8199" width="6.5546875" style="1" customWidth="1"/>
    <col min="8200" max="8215" width="0" style="1" hidden="1" customWidth="1"/>
    <col min="8216" max="8447" width="8.88671875" style="1"/>
    <col min="8448" max="8448" width="25.44140625" style="1" customWidth="1"/>
    <col min="8449" max="8449" width="32.77734375" style="1" customWidth="1"/>
    <col min="8450" max="8450" width="17.44140625" style="1" customWidth="1"/>
    <col min="8451" max="8451" width="17.21875" style="1" customWidth="1"/>
    <col min="8452" max="8452" width="23.77734375" style="1" customWidth="1"/>
    <col min="8453" max="8453" width="25.44140625" style="1" customWidth="1"/>
    <col min="8454" max="8454" width="19" style="1" customWidth="1"/>
    <col min="8455" max="8455" width="6.5546875" style="1" customWidth="1"/>
    <col min="8456" max="8471" width="0" style="1" hidden="1" customWidth="1"/>
    <col min="8472" max="8703" width="8.88671875" style="1"/>
    <col min="8704" max="8704" width="25.44140625" style="1" customWidth="1"/>
    <col min="8705" max="8705" width="32.77734375" style="1" customWidth="1"/>
    <col min="8706" max="8706" width="17.44140625" style="1" customWidth="1"/>
    <col min="8707" max="8707" width="17.21875" style="1" customWidth="1"/>
    <col min="8708" max="8708" width="23.77734375" style="1" customWidth="1"/>
    <col min="8709" max="8709" width="25.44140625" style="1" customWidth="1"/>
    <col min="8710" max="8710" width="19" style="1" customWidth="1"/>
    <col min="8711" max="8711" width="6.5546875" style="1" customWidth="1"/>
    <col min="8712" max="8727" width="0" style="1" hidden="1" customWidth="1"/>
    <col min="8728" max="8959" width="8.88671875" style="1"/>
    <col min="8960" max="8960" width="25.44140625" style="1" customWidth="1"/>
    <col min="8961" max="8961" width="32.77734375" style="1" customWidth="1"/>
    <col min="8962" max="8962" width="17.44140625" style="1" customWidth="1"/>
    <col min="8963" max="8963" width="17.21875" style="1" customWidth="1"/>
    <col min="8964" max="8964" width="23.77734375" style="1" customWidth="1"/>
    <col min="8965" max="8965" width="25.44140625" style="1" customWidth="1"/>
    <col min="8966" max="8966" width="19" style="1" customWidth="1"/>
    <col min="8967" max="8967" width="6.5546875" style="1" customWidth="1"/>
    <col min="8968" max="8983" width="0" style="1" hidden="1" customWidth="1"/>
    <col min="8984" max="9215" width="8.88671875" style="1"/>
    <col min="9216" max="9216" width="25.44140625" style="1" customWidth="1"/>
    <col min="9217" max="9217" width="32.77734375" style="1" customWidth="1"/>
    <col min="9218" max="9218" width="17.44140625" style="1" customWidth="1"/>
    <col min="9219" max="9219" width="17.21875" style="1" customWidth="1"/>
    <col min="9220" max="9220" width="23.77734375" style="1" customWidth="1"/>
    <col min="9221" max="9221" width="25.44140625" style="1" customWidth="1"/>
    <col min="9222" max="9222" width="19" style="1" customWidth="1"/>
    <col min="9223" max="9223" width="6.5546875" style="1" customWidth="1"/>
    <col min="9224" max="9239" width="0" style="1" hidden="1" customWidth="1"/>
    <col min="9240" max="9471" width="8.88671875" style="1"/>
    <col min="9472" max="9472" width="25.44140625" style="1" customWidth="1"/>
    <col min="9473" max="9473" width="32.77734375" style="1" customWidth="1"/>
    <col min="9474" max="9474" width="17.44140625" style="1" customWidth="1"/>
    <col min="9475" max="9475" width="17.21875" style="1" customWidth="1"/>
    <col min="9476" max="9476" width="23.77734375" style="1" customWidth="1"/>
    <col min="9477" max="9477" width="25.44140625" style="1" customWidth="1"/>
    <col min="9478" max="9478" width="19" style="1" customWidth="1"/>
    <col min="9479" max="9479" width="6.5546875" style="1" customWidth="1"/>
    <col min="9480" max="9495" width="0" style="1" hidden="1" customWidth="1"/>
    <col min="9496" max="9727" width="8.88671875" style="1"/>
    <col min="9728" max="9728" width="25.44140625" style="1" customWidth="1"/>
    <col min="9729" max="9729" width="32.77734375" style="1" customWidth="1"/>
    <col min="9730" max="9730" width="17.44140625" style="1" customWidth="1"/>
    <col min="9731" max="9731" width="17.21875" style="1" customWidth="1"/>
    <col min="9732" max="9732" width="23.77734375" style="1" customWidth="1"/>
    <col min="9733" max="9733" width="25.44140625" style="1" customWidth="1"/>
    <col min="9734" max="9734" width="19" style="1" customWidth="1"/>
    <col min="9735" max="9735" width="6.5546875" style="1" customWidth="1"/>
    <col min="9736" max="9751" width="0" style="1" hidden="1" customWidth="1"/>
    <col min="9752" max="9983" width="8.88671875" style="1"/>
    <col min="9984" max="9984" width="25.44140625" style="1" customWidth="1"/>
    <col min="9985" max="9985" width="32.77734375" style="1" customWidth="1"/>
    <col min="9986" max="9986" width="17.44140625" style="1" customWidth="1"/>
    <col min="9987" max="9987" width="17.21875" style="1" customWidth="1"/>
    <col min="9988" max="9988" width="23.77734375" style="1" customWidth="1"/>
    <col min="9989" max="9989" width="25.44140625" style="1" customWidth="1"/>
    <col min="9990" max="9990" width="19" style="1" customWidth="1"/>
    <col min="9991" max="9991" width="6.5546875" style="1" customWidth="1"/>
    <col min="9992" max="10007" width="0" style="1" hidden="1" customWidth="1"/>
    <col min="10008" max="10239" width="8.88671875" style="1"/>
    <col min="10240" max="10240" width="25.44140625" style="1" customWidth="1"/>
    <col min="10241" max="10241" width="32.77734375" style="1" customWidth="1"/>
    <col min="10242" max="10242" width="17.44140625" style="1" customWidth="1"/>
    <col min="10243" max="10243" width="17.21875" style="1" customWidth="1"/>
    <col min="10244" max="10244" width="23.77734375" style="1" customWidth="1"/>
    <col min="10245" max="10245" width="25.44140625" style="1" customWidth="1"/>
    <col min="10246" max="10246" width="19" style="1" customWidth="1"/>
    <col min="10247" max="10247" width="6.5546875" style="1" customWidth="1"/>
    <col min="10248" max="10263" width="0" style="1" hidden="1" customWidth="1"/>
    <col min="10264" max="10495" width="8.88671875" style="1"/>
    <col min="10496" max="10496" width="25.44140625" style="1" customWidth="1"/>
    <col min="10497" max="10497" width="32.77734375" style="1" customWidth="1"/>
    <col min="10498" max="10498" width="17.44140625" style="1" customWidth="1"/>
    <col min="10499" max="10499" width="17.21875" style="1" customWidth="1"/>
    <col min="10500" max="10500" width="23.77734375" style="1" customWidth="1"/>
    <col min="10501" max="10501" width="25.44140625" style="1" customWidth="1"/>
    <col min="10502" max="10502" width="19" style="1" customWidth="1"/>
    <col min="10503" max="10503" width="6.5546875" style="1" customWidth="1"/>
    <col min="10504" max="10519" width="0" style="1" hidden="1" customWidth="1"/>
    <col min="10520" max="10751" width="8.88671875" style="1"/>
    <col min="10752" max="10752" width="25.44140625" style="1" customWidth="1"/>
    <col min="10753" max="10753" width="32.77734375" style="1" customWidth="1"/>
    <col min="10754" max="10754" width="17.44140625" style="1" customWidth="1"/>
    <col min="10755" max="10755" width="17.21875" style="1" customWidth="1"/>
    <col min="10756" max="10756" width="23.77734375" style="1" customWidth="1"/>
    <col min="10757" max="10757" width="25.44140625" style="1" customWidth="1"/>
    <col min="10758" max="10758" width="19" style="1" customWidth="1"/>
    <col min="10759" max="10759" width="6.5546875" style="1" customWidth="1"/>
    <col min="10760" max="10775" width="0" style="1" hidden="1" customWidth="1"/>
    <col min="10776" max="11007" width="8.88671875" style="1"/>
    <col min="11008" max="11008" width="25.44140625" style="1" customWidth="1"/>
    <col min="11009" max="11009" width="32.77734375" style="1" customWidth="1"/>
    <col min="11010" max="11010" width="17.44140625" style="1" customWidth="1"/>
    <col min="11011" max="11011" width="17.21875" style="1" customWidth="1"/>
    <col min="11012" max="11012" width="23.77734375" style="1" customWidth="1"/>
    <col min="11013" max="11013" width="25.44140625" style="1" customWidth="1"/>
    <col min="11014" max="11014" width="19" style="1" customWidth="1"/>
    <col min="11015" max="11015" width="6.5546875" style="1" customWidth="1"/>
    <col min="11016" max="11031" width="0" style="1" hidden="1" customWidth="1"/>
    <col min="11032" max="11263" width="8.88671875" style="1"/>
    <col min="11264" max="11264" width="25.44140625" style="1" customWidth="1"/>
    <col min="11265" max="11265" width="32.77734375" style="1" customWidth="1"/>
    <col min="11266" max="11266" width="17.44140625" style="1" customWidth="1"/>
    <col min="11267" max="11267" width="17.21875" style="1" customWidth="1"/>
    <col min="11268" max="11268" width="23.77734375" style="1" customWidth="1"/>
    <col min="11269" max="11269" width="25.44140625" style="1" customWidth="1"/>
    <col min="11270" max="11270" width="19" style="1" customWidth="1"/>
    <col min="11271" max="11271" width="6.5546875" style="1" customWidth="1"/>
    <col min="11272" max="11287" width="0" style="1" hidden="1" customWidth="1"/>
    <col min="11288" max="11519" width="8.88671875" style="1"/>
    <col min="11520" max="11520" width="25.44140625" style="1" customWidth="1"/>
    <col min="11521" max="11521" width="32.77734375" style="1" customWidth="1"/>
    <col min="11522" max="11522" width="17.44140625" style="1" customWidth="1"/>
    <col min="11523" max="11523" width="17.21875" style="1" customWidth="1"/>
    <col min="11524" max="11524" width="23.77734375" style="1" customWidth="1"/>
    <col min="11525" max="11525" width="25.44140625" style="1" customWidth="1"/>
    <col min="11526" max="11526" width="19" style="1" customWidth="1"/>
    <col min="11527" max="11527" width="6.5546875" style="1" customWidth="1"/>
    <col min="11528" max="11543" width="0" style="1" hidden="1" customWidth="1"/>
    <col min="11544" max="11775" width="8.88671875" style="1"/>
    <col min="11776" max="11776" width="25.44140625" style="1" customWidth="1"/>
    <col min="11777" max="11777" width="32.77734375" style="1" customWidth="1"/>
    <col min="11778" max="11778" width="17.44140625" style="1" customWidth="1"/>
    <col min="11779" max="11779" width="17.21875" style="1" customWidth="1"/>
    <col min="11780" max="11780" width="23.77734375" style="1" customWidth="1"/>
    <col min="11781" max="11781" width="25.44140625" style="1" customWidth="1"/>
    <col min="11782" max="11782" width="19" style="1" customWidth="1"/>
    <col min="11783" max="11783" width="6.5546875" style="1" customWidth="1"/>
    <col min="11784" max="11799" width="0" style="1" hidden="1" customWidth="1"/>
    <col min="11800" max="12031" width="8.88671875" style="1"/>
    <col min="12032" max="12032" width="25.44140625" style="1" customWidth="1"/>
    <col min="12033" max="12033" width="32.77734375" style="1" customWidth="1"/>
    <col min="12034" max="12034" width="17.44140625" style="1" customWidth="1"/>
    <col min="12035" max="12035" width="17.21875" style="1" customWidth="1"/>
    <col min="12036" max="12036" width="23.77734375" style="1" customWidth="1"/>
    <col min="12037" max="12037" width="25.44140625" style="1" customWidth="1"/>
    <col min="12038" max="12038" width="19" style="1" customWidth="1"/>
    <col min="12039" max="12039" width="6.5546875" style="1" customWidth="1"/>
    <col min="12040" max="12055" width="0" style="1" hidden="1" customWidth="1"/>
    <col min="12056" max="12287" width="8.88671875" style="1"/>
    <col min="12288" max="12288" width="25.44140625" style="1" customWidth="1"/>
    <col min="12289" max="12289" width="32.77734375" style="1" customWidth="1"/>
    <col min="12290" max="12290" width="17.44140625" style="1" customWidth="1"/>
    <col min="12291" max="12291" width="17.21875" style="1" customWidth="1"/>
    <col min="12292" max="12292" width="23.77734375" style="1" customWidth="1"/>
    <col min="12293" max="12293" width="25.44140625" style="1" customWidth="1"/>
    <col min="12294" max="12294" width="19" style="1" customWidth="1"/>
    <col min="12295" max="12295" width="6.5546875" style="1" customWidth="1"/>
    <col min="12296" max="12311" width="0" style="1" hidden="1" customWidth="1"/>
    <col min="12312" max="12543" width="8.88671875" style="1"/>
    <col min="12544" max="12544" width="25.44140625" style="1" customWidth="1"/>
    <col min="12545" max="12545" width="32.77734375" style="1" customWidth="1"/>
    <col min="12546" max="12546" width="17.44140625" style="1" customWidth="1"/>
    <col min="12547" max="12547" width="17.21875" style="1" customWidth="1"/>
    <col min="12548" max="12548" width="23.77734375" style="1" customWidth="1"/>
    <col min="12549" max="12549" width="25.44140625" style="1" customWidth="1"/>
    <col min="12550" max="12550" width="19" style="1" customWidth="1"/>
    <col min="12551" max="12551" width="6.5546875" style="1" customWidth="1"/>
    <col min="12552" max="12567" width="0" style="1" hidden="1" customWidth="1"/>
    <col min="12568" max="12799" width="8.88671875" style="1"/>
    <col min="12800" max="12800" width="25.44140625" style="1" customWidth="1"/>
    <col min="12801" max="12801" width="32.77734375" style="1" customWidth="1"/>
    <col min="12802" max="12802" width="17.44140625" style="1" customWidth="1"/>
    <col min="12803" max="12803" width="17.21875" style="1" customWidth="1"/>
    <col min="12804" max="12804" width="23.77734375" style="1" customWidth="1"/>
    <col min="12805" max="12805" width="25.44140625" style="1" customWidth="1"/>
    <col min="12806" max="12806" width="19" style="1" customWidth="1"/>
    <col min="12807" max="12807" width="6.5546875" style="1" customWidth="1"/>
    <col min="12808" max="12823" width="0" style="1" hidden="1" customWidth="1"/>
    <col min="12824" max="13055" width="8.88671875" style="1"/>
    <col min="13056" max="13056" width="25.44140625" style="1" customWidth="1"/>
    <col min="13057" max="13057" width="32.77734375" style="1" customWidth="1"/>
    <col min="13058" max="13058" width="17.44140625" style="1" customWidth="1"/>
    <col min="13059" max="13059" width="17.21875" style="1" customWidth="1"/>
    <col min="13060" max="13060" width="23.77734375" style="1" customWidth="1"/>
    <col min="13061" max="13061" width="25.44140625" style="1" customWidth="1"/>
    <col min="13062" max="13062" width="19" style="1" customWidth="1"/>
    <col min="13063" max="13063" width="6.5546875" style="1" customWidth="1"/>
    <col min="13064" max="13079" width="0" style="1" hidden="1" customWidth="1"/>
    <col min="13080" max="13311" width="8.88671875" style="1"/>
    <col min="13312" max="13312" width="25.44140625" style="1" customWidth="1"/>
    <col min="13313" max="13313" width="32.77734375" style="1" customWidth="1"/>
    <col min="13314" max="13314" width="17.44140625" style="1" customWidth="1"/>
    <col min="13315" max="13315" width="17.21875" style="1" customWidth="1"/>
    <col min="13316" max="13316" width="23.77734375" style="1" customWidth="1"/>
    <col min="13317" max="13317" width="25.44140625" style="1" customWidth="1"/>
    <col min="13318" max="13318" width="19" style="1" customWidth="1"/>
    <col min="13319" max="13319" width="6.5546875" style="1" customWidth="1"/>
    <col min="13320" max="13335" width="0" style="1" hidden="1" customWidth="1"/>
    <col min="13336" max="13567" width="8.88671875" style="1"/>
    <col min="13568" max="13568" width="25.44140625" style="1" customWidth="1"/>
    <col min="13569" max="13569" width="32.77734375" style="1" customWidth="1"/>
    <col min="13570" max="13570" width="17.44140625" style="1" customWidth="1"/>
    <col min="13571" max="13571" width="17.21875" style="1" customWidth="1"/>
    <col min="13572" max="13572" width="23.77734375" style="1" customWidth="1"/>
    <col min="13573" max="13573" width="25.44140625" style="1" customWidth="1"/>
    <col min="13574" max="13574" width="19" style="1" customWidth="1"/>
    <col min="13575" max="13575" width="6.5546875" style="1" customWidth="1"/>
    <col min="13576" max="13591" width="0" style="1" hidden="1" customWidth="1"/>
    <col min="13592" max="13823" width="8.88671875" style="1"/>
    <col min="13824" max="13824" width="25.44140625" style="1" customWidth="1"/>
    <col min="13825" max="13825" width="32.77734375" style="1" customWidth="1"/>
    <col min="13826" max="13826" width="17.44140625" style="1" customWidth="1"/>
    <col min="13827" max="13827" width="17.21875" style="1" customWidth="1"/>
    <col min="13828" max="13828" width="23.77734375" style="1" customWidth="1"/>
    <col min="13829" max="13829" width="25.44140625" style="1" customWidth="1"/>
    <col min="13830" max="13830" width="19" style="1" customWidth="1"/>
    <col min="13831" max="13831" width="6.5546875" style="1" customWidth="1"/>
    <col min="13832" max="13847" width="0" style="1" hidden="1" customWidth="1"/>
    <col min="13848" max="14079" width="8.88671875" style="1"/>
    <col min="14080" max="14080" width="25.44140625" style="1" customWidth="1"/>
    <col min="14081" max="14081" width="32.77734375" style="1" customWidth="1"/>
    <col min="14082" max="14082" width="17.44140625" style="1" customWidth="1"/>
    <col min="14083" max="14083" width="17.21875" style="1" customWidth="1"/>
    <col min="14084" max="14084" width="23.77734375" style="1" customWidth="1"/>
    <col min="14085" max="14085" width="25.44140625" style="1" customWidth="1"/>
    <col min="14086" max="14086" width="19" style="1" customWidth="1"/>
    <col min="14087" max="14087" width="6.5546875" style="1" customWidth="1"/>
    <col min="14088" max="14103" width="0" style="1" hidden="1" customWidth="1"/>
    <col min="14104" max="14335" width="8.88671875" style="1"/>
    <col min="14336" max="14336" width="25.44140625" style="1" customWidth="1"/>
    <col min="14337" max="14337" width="32.77734375" style="1" customWidth="1"/>
    <col min="14338" max="14338" width="17.44140625" style="1" customWidth="1"/>
    <col min="14339" max="14339" width="17.21875" style="1" customWidth="1"/>
    <col min="14340" max="14340" width="23.77734375" style="1" customWidth="1"/>
    <col min="14341" max="14341" width="25.44140625" style="1" customWidth="1"/>
    <col min="14342" max="14342" width="19" style="1" customWidth="1"/>
    <col min="14343" max="14343" width="6.5546875" style="1" customWidth="1"/>
    <col min="14344" max="14359" width="0" style="1" hidden="1" customWidth="1"/>
    <col min="14360" max="14591" width="8.88671875" style="1"/>
    <col min="14592" max="14592" width="25.44140625" style="1" customWidth="1"/>
    <col min="14593" max="14593" width="32.77734375" style="1" customWidth="1"/>
    <col min="14594" max="14594" width="17.44140625" style="1" customWidth="1"/>
    <col min="14595" max="14595" width="17.21875" style="1" customWidth="1"/>
    <col min="14596" max="14596" width="23.77734375" style="1" customWidth="1"/>
    <col min="14597" max="14597" width="25.44140625" style="1" customWidth="1"/>
    <col min="14598" max="14598" width="19" style="1" customWidth="1"/>
    <col min="14599" max="14599" width="6.5546875" style="1" customWidth="1"/>
    <col min="14600" max="14615" width="0" style="1" hidden="1" customWidth="1"/>
    <col min="14616" max="14847" width="8.88671875" style="1"/>
    <col min="14848" max="14848" width="25.44140625" style="1" customWidth="1"/>
    <col min="14849" max="14849" width="32.77734375" style="1" customWidth="1"/>
    <col min="14850" max="14850" width="17.44140625" style="1" customWidth="1"/>
    <col min="14851" max="14851" width="17.21875" style="1" customWidth="1"/>
    <col min="14852" max="14852" width="23.77734375" style="1" customWidth="1"/>
    <col min="14853" max="14853" width="25.44140625" style="1" customWidth="1"/>
    <col min="14854" max="14854" width="19" style="1" customWidth="1"/>
    <col min="14855" max="14855" width="6.5546875" style="1" customWidth="1"/>
    <col min="14856" max="14871" width="0" style="1" hidden="1" customWidth="1"/>
    <col min="14872" max="15103" width="8.88671875" style="1"/>
    <col min="15104" max="15104" width="25.44140625" style="1" customWidth="1"/>
    <col min="15105" max="15105" width="32.77734375" style="1" customWidth="1"/>
    <col min="15106" max="15106" width="17.44140625" style="1" customWidth="1"/>
    <col min="15107" max="15107" width="17.21875" style="1" customWidth="1"/>
    <col min="15108" max="15108" width="23.77734375" style="1" customWidth="1"/>
    <col min="15109" max="15109" width="25.44140625" style="1" customWidth="1"/>
    <col min="15110" max="15110" width="19" style="1" customWidth="1"/>
    <col min="15111" max="15111" width="6.5546875" style="1" customWidth="1"/>
    <col min="15112" max="15127" width="0" style="1" hidden="1" customWidth="1"/>
    <col min="15128" max="15359" width="8.88671875" style="1"/>
    <col min="15360" max="15360" width="25.44140625" style="1" customWidth="1"/>
    <col min="15361" max="15361" width="32.77734375" style="1" customWidth="1"/>
    <col min="15362" max="15362" width="17.44140625" style="1" customWidth="1"/>
    <col min="15363" max="15363" width="17.21875" style="1" customWidth="1"/>
    <col min="15364" max="15364" width="23.77734375" style="1" customWidth="1"/>
    <col min="15365" max="15365" width="25.44140625" style="1" customWidth="1"/>
    <col min="15366" max="15366" width="19" style="1" customWidth="1"/>
    <col min="15367" max="15367" width="6.5546875" style="1" customWidth="1"/>
    <col min="15368" max="15383" width="0" style="1" hidden="1" customWidth="1"/>
    <col min="15384" max="15615" width="8.88671875" style="1"/>
    <col min="15616" max="15616" width="25.44140625" style="1" customWidth="1"/>
    <col min="15617" max="15617" width="32.77734375" style="1" customWidth="1"/>
    <col min="15618" max="15618" width="17.44140625" style="1" customWidth="1"/>
    <col min="15619" max="15619" width="17.21875" style="1" customWidth="1"/>
    <col min="15620" max="15620" width="23.77734375" style="1" customWidth="1"/>
    <col min="15621" max="15621" width="25.44140625" style="1" customWidth="1"/>
    <col min="15622" max="15622" width="19" style="1" customWidth="1"/>
    <col min="15623" max="15623" width="6.5546875" style="1" customWidth="1"/>
    <col min="15624" max="15639" width="0" style="1" hidden="1" customWidth="1"/>
    <col min="15640" max="15871" width="8.88671875" style="1"/>
    <col min="15872" max="15872" width="25.44140625" style="1" customWidth="1"/>
    <col min="15873" max="15873" width="32.77734375" style="1" customWidth="1"/>
    <col min="15874" max="15874" width="17.44140625" style="1" customWidth="1"/>
    <col min="15875" max="15875" width="17.21875" style="1" customWidth="1"/>
    <col min="15876" max="15876" width="23.77734375" style="1" customWidth="1"/>
    <col min="15877" max="15877" width="25.44140625" style="1" customWidth="1"/>
    <col min="15878" max="15878" width="19" style="1" customWidth="1"/>
    <col min="15879" max="15879" width="6.5546875" style="1" customWidth="1"/>
    <col min="15880" max="15895" width="0" style="1" hidden="1" customWidth="1"/>
    <col min="15896" max="16127" width="8.88671875" style="1"/>
    <col min="16128" max="16128" width="25.44140625" style="1" customWidth="1"/>
    <col min="16129" max="16129" width="32.77734375" style="1" customWidth="1"/>
    <col min="16130" max="16130" width="17.44140625" style="1" customWidth="1"/>
    <col min="16131" max="16131" width="17.21875" style="1" customWidth="1"/>
    <col min="16132" max="16132" width="23.77734375" style="1" customWidth="1"/>
    <col min="16133" max="16133" width="25.44140625" style="1" customWidth="1"/>
    <col min="16134" max="16134" width="19" style="1" customWidth="1"/>
    <col min="16135" max="16135" width="6.5546875" style="1" customWidth="1"/>
    <col min="16136" max="16151" width="0" style="1" hidden="1" customWidth="1"/>
    <col min="16152" max="16384" width="8.88671875" style="1"/>
  </cols>
  <sheetData>
    <row r="1" spans="2:22" ht="42.75" customHeight="1" thickBot="1" x14ac:dyDescent="0.3">
      <c r="B1" s="312" t="s">
        <v>68</v>
      </c>
      <c r="C1" s="313"/>
      <c r="D1" s="313"/>
      <c r="E1" s="124" t="s">
        <v>97</v>
      </c>
      <c r="F1" s="123" t="str">
        <f>K11</f>
        <v>May</v>
      </c>
      <c r="G1" s="123">
        <f>K10</f>
        <v>2024</v>
      </c>
      <c r="H1" s="122"/>
      <c r="I1" s="121"/>
      <c r="J1" s="120" t="s">
        <v>96</v>
      </c>
      <c r="K1" s="120"/>
      <c r="L1" s="120"/>
      <c r="M1" s="118"/>
      <c r="N1" s="118"/>
      <c r="O1" s="118"/>
      <c r="P1" s="119"/>
      <c r="Q1" s="119"/>
      <c r="R1" s="119"/>
      <c r="S1" s="119"/>
      <c r="T1" s="118"/>
      <c r="U1" s="118"/>
    </row>
    <row r="2" spans="2:22" ht="8.25" customHeight="1" thickBot="1" x14ac:dyDescent="0.3">
      <c r="B2" s="117"/>
      <c r="C2" s="111"/>
      <c r="D2" s="111"/>
      <c r="E2" s="111"/>
      <c r="F2" s="111"/>
      <c r="G2" s="111"/>
      <c r="H2" s="111"/>
      <c r="I2" s="30"/>
    </row>
    <row r="3" spans="2:22" ht="20.25" customHeight="1" x14ac:dyDescent="0.25">
      <c r="B3" s="116" t="s">
        <v>95</v>
      </c>
      <c r="C3" s="314" t="s">
        <v>94</v>
      </c>
      <c r="D3" s="314"/>
      <c r="E3" s="314"/>
      <c r="F3" s="115" t="s">
        <v>93</v>
      </c>
      <c r="G3" s="314" t="s">
        <v>92</v>
      </c>
      <c r="H3" s="315"/>
      <c r="I3" s="30"/>
    </row>
    <row r="4" spans="2:22" ht="62.25" customHeight="1" thickBot="1" x14ac:dyDescent="0.3">
      <c r="B4" s="114" t="s">
        <v>91</v>
      </c>
      <c r="C4" s="316" t="s">
        <v>98</v>
      </c>
      <c r="D4" s="317"/>
      <c r="E4" s="317"/>
      <c r="F4" s="205" t="s">
        <v>99</v>
      </c>
      <c r="G4" s="317" t="s">
        <v>100</v>
      </c>
      <c r="H4" s="318"/>
      <c r="I4" s="112"/>
    </row>
    <row r="5" spans="2:22" ht="20.25" customHeight="1" thickBot="1" x14ac:dyDescent="0.3">
      <c r="B5" s="111"/>
      <c r="C5" s="111"/>
      <c r="D5" s="111"/>
      <c r="E5" s="111"/>
      <c r="F5" s="111"/>
      <c r="G5" s="111"/>
      <c r="H5" s="111"/>
      <c r="I5" s="30"/>
    </row>
    <row r="6" spans="2:22" ht="24" customHeight="1" x14ac:dyDescent="0.25">
      <c r="B6" s="319" t="s">
        <v>90</v>
      </c>
      <c r="C6" s="319"/>
      <c r="D6" s="319"/>
      <c r="E6" s="319"/>
      <c r="F6" s="320" t="str">
        <f>CONCATENATE(F1," 1, ",G1)</f>
        <v>May 1, 2024</v>
      </c>
      <c r="G6" s="320" t="e">
        <f>CONCATENATE(#REF!," 1, ",#REF!)</f>
        <v>#REF!</v>
      </c>
      <c r="H6" s="110"/>
      <c r="I6" s="30"/>
      <c r="M6" s="295" t="s">
        <v>89</v>
      </c>
      <c r="N6" s="215"/>
      <c r="P6" s="300" t="s">
        <v>88</v>
      </c>
      <c r="Q6" s="301"/>
      <c r="R6" s="301"/>
      <c r="S6" s="302"/>
      <c r="V6" s="4"/>
    </row>
    <row r="7" spans="2:22" ht="24" customHeight="1" thickBot="1" x14ac:dyDescent="0.3">
      <c r="B7" s="306" t="s">
        <v>101</v>
      </c>
      <c r="C7" s="306"/>
      <c r="D7" s="306"/>
      <c r="E7" s="306"/>
      <c r="F7" s="99">
        <v>690</v>
      </c>
      <c r="G7" s="5" t="s">
        <v>71</v>
      </c>
      <c r="H7" s="5"/>
      <c r="I7" s="98"/>
      <c r="M7" s="296"/>
      <c r="N7" s="297"/>
      <c r="P7" s="303"/>
      <c r="Q7" s="304"/>
      <c r="R7" s="304"/>
      <c r="S7" s="305"/>
    </row>
    <row r="8" spans="2:22" ht="24" customHeight="1" thickBot="1" x14ac:dyDescent="0.3">
      <c r="B8" s="254" t="s">
        <v>102</v>
      </c>
      <c r="C8" s="254"/>
      <c r="D8" s="254"/>
      <c r="E8" s="254"/>
      <c r="F8" s="254"/>
      <c r="G8" s="254"/>
      <c r="H8" s="254"/>
      <c r="I8" s="95"/>
      <c r="M8" s="298"/>
      <c r="N8" s="299"/>
      <c r="P8" s="307" t="s">
        <v>84</v>
      </c>
      <c r="Q8" s="308"/>
      <c r="R8" s="308"/>
      <c r="S8" s="309"/>
      <c r="U8" s="109" t="s">
        <v>87</v>
      </c>
    </row>
    <row r="9" spans="2:22" ht="24" customHeight="1" thickBot="1" x14ac:dyDescent="0.3">
      <c r="B9" s="254" t="s">
        <v>86</v>
      </c>
      <c r="C9" s="254"/>
      <c r="D9" s="254"/>
      <c r="E9" s="254"/>
      <c r="F9" s="254"/>
      <c r="G9" s="254"/>
      <c r="H9" s="254"/>
      <c r="I9" s="95"/>
      <c r="J9" s="310" t="s">
        <v>85</v>
      </c>
      <c r="K9" s="311"/>
      <c r="L9" s="108"/>
      <c r="M9" s="65" t="s">
        <v>84</v>
      </c>
      <c r="N9" s="60">
        <v>2023</v>
      </c>
      <c r="P9" s="107" t="s">
        <v>83</v>
      </c>
      <c r="Q9" s="106" t="s">
        <v>82</v>
      </c>
      <c r="R9" s="106" t="s">
        <v>81</v>
      </c>
      <c r="S9" s="106" t="s">
        <v>80</v>
      </c>
      <c r="U9" s="105" t="s">
        <v>79</v>
      </c>
    </row>
    <row r="10" spans="2:22" ht="24" customHeight="1" thickBot="1" x14ac:dyDescent="0.3">
      <c r="B10" s="272" t="s">
        <v>78</v>
      </c>
      <c r="C10" s="272"/>
      <c r="D10" s="290" t="str">
        <f>CONCATENATE("The ",F1," ",G1," Average is")</f>
        <v>The May 2024 Average is</v>
      </c>
      <c r="E10" s="290"/>
      <c r="F10" s="290"/>
      <c r="G10" s="104">
        <f>K15</f>
        <v>623</v>
      </c>
      <c r="H10" s="103" t="s">
        <v>77</v>
      </c>
      <c r="I10" s="102"/>
      <c r="J10" s="94" t="s">
        <v>76</v>
      </c>
      <c r="K10" s="177">
        <v>2024</v>
      </c>
      <c r="M10" s="50" t="s">
        <v>37</v>
      </c>
      <c r="N10" s="60" t="s">
        <v>36</v>
      </c>
      <c r="P10" s="266">
        <v>45047</v>
      </c>
      <c r="Q10" s="269">
        <v>415.67500000000001</v>
      </c>
      <c r="R10" s="68">
        <v>45108</v>
      </c>
      <c r="S10" s="291">
        <v>44896</v>
      </c>
      <c r="U10" s="97" t="s">
        <v>75</v>
      </c>
    </row>
    <row r="11" spans="2:22" ht="24" customHeight="1" thickBot="1" x14ac:dyDescent="0.3">
      <c r="B11" s="294" t="s">
        <v>74</v>
      </c>
      <c r="C11" s="294"/>
      <c r="D11" s="294"/>
      <c r="E11" s="294"/>
      <c r="F11" s="294"/>
      <c r="G11" s="294"/>
      <c r="H11" s="294"/>
      <c r="I11" s="101"/>
      <c r="J11" s="94" t="s">
        <v>73</v>
      </c>
      <c r="K11" s="177" t="s">
        <v>26</v>
      </c>
      <c r="M11" s="50" t="s">
        <v>33</v>
      </c>
      <c r="N11" s="182" t="s">
        <v>4</v>
      </c>
      <c r="P11" s="267"/>
      <c r="Q11" s="270"/>
      <c r="R11" s="67">
        <v>45139</v>
      </c>
      <c r="S11" s="292"/>
      <c r="U11" s="97" t="s">
        <v>72</v>
      </c>
    </row>
    <row r="12" spans="2:22" ht="24" customHeight="1" thickBot="1" x14ac:dyDescent="0.3">
      <c r="B12" s="254" t="s">
        <v>103</v>
      </c>
      <c r="C12" s="254"/>
      <c r="D12" s="254"/>
      <c r="E12" s="254"/>
      <c r="F12" s="99">
        <f>K14</f>
        <v>690</v>
      </c>
      <c r="G12" s="5" t="s">
        <v>71</v>
      </c>
      <c r="I12" s="98"/>
      <c r="J12" s="88"/>
      <c r="K12" s="87"/>
      <c r="M12" s="50" t="s">
        <v>32</v>
      </c>
      <c r="N12" s="182" t="s">
        <v>4</v>
      </c>
      <c r="P12" s="268"/>
      <c r="Q12" s="271"/>
      <c r="R12" s="67">
        <v>45170</v>
      </c>
      <c r="S12" s="292"/>
      <c r="U12" s="97" t="s">
        <v>70</v>
      </c>
    </row>
    <row r="13" spans="2:22" ht="24" customHeight="1" thickBot="1" x14ac:dyDescent="0.3">
      <c r="B13" s="254" t="s">
        <v>152</v>
      </c>
      <c r="C13" s="254"/>
      <c r="D13" s="254"/>
      <c r="E13" s="254"/>
      <c r="F13" s="254"/>
      <c r="G13" s="254"/>
      <c r="H13" s="254"/>
      <c r="I13" s="95"/>
      <c r="J13" s="288" t="s">
        <v>68</v>
      </c>
      <c r="K13" s="289"/>
      <c r="M13" s="50" t="s">
        <v>30</v>
      </c>
      <c r="N13" s="182" t="s">
        <v>4</v>
      </c>
      <c r="P13" s="266">
        <v>45139</v>
      </c>
      <c r="Q13" s="269">
        <v>421.62</v>
      </c>
      <c r="R13" s="68">
        <v>45200</v>
      </c>
      <c r="S13" s="292"/>
      <c r="U13" s="96" t="s">
        <v>67</v>
      </c>
    </row>
    <row r="14" spans="2:22" ht="24" customHeight="1" thickBot="1" x14ac:dyDescent="0.3">
      <c r="B14" s="254"/>
      <c r="C14" s="254"/>
      <c r="D14" s="254"/>
      <c r="E14" s="254"/>
      <c r="F14" s="254"/>
      <c r="G14" s="254"/>
      <c r="H14" s="254"/>
      <c r="I14" s="95"/>
      <c r="J14" s="94" t="s">
        <v>65</v>
      </c>
      <c r="K14" s="93">
        <v>690</v>
      </c>
      <c r="M14" s="50" t="s">
        <v>27</v>
      </c>
      <c r="N14" s="182">
        <v>612</v>
      </c>
      <c r="P14" s="267"/>
      <c r="Q14" s="270"/>
      <c r="R14" s="67">
        <v>45231</v>
      </c>
      <c r="S14" s="292"/>
    </row>
    <row r="15" spans="2:22" ht="56.25" customHeight="1" thickBot="1" x14ac:dyDescent="0.3">
      <c r="B15" s="283" t="s">
        <v>153</v>
      </c>
      <c r="C15" s="284"/>
      <c r="D15" s="284"/>
      <c r="E15" s="284"/>
      <c r="F15" s="284"/>
      <c r="G15" s="284"/>
      <c r="H15" s="285"/>
      <c r="I15" s="92"/>
      <c r="J15" s="91" t="s">
        <v>63</v>
      </c>
      <c r="K15" s="178">
        <v>623</v>
      </c>
      <c r="M15" s="50" t="s">
        <v>26</v>
      </c>
      <c r="N15" s="182">
        <v>621</v>
      </c>
      <c r="P15" s="268"/>
      <c r="Q15" s="271"/>
      <c r="R15" s="67">
        <v>45261</v>
      </c>
      <c r="S15" s="292"/>
    </row>
    <row r="16" spans="2:22" ht="24" customHeight="1" thickBot="1" x14ac:dyDescent="0.3">
      <c r="B16" s="286" t="s">
        <v>62</v>
      </c>
      <c r="C16" s="287"/>
      <c r="D16" s="287"/>
      <c r="E16" s="287"/>
      <c r="F16" s="287"/>
      <c r="G16" s="287"/>
      <c r="H16" s="287"/>
      <c r="I16" s="89"/>
      <c r="J16" s="88"/>
      <c r="K16" s="87"/>
      <c r="M16" s="50" t="s">
        <v>53</v>
      </c>
      <c r="N16" s="182">
        <v>635</v>
      </c>
      <c r="P16" s="266">
        <v>45231</v>
      </c>
      <c r="Q16" s="269">
        <v>423.08600000000001</v>
      </c>
      <c r="R16" s="68">
        <v>45292</v>
      </c>
      <c r="S16" s="292"/>
      <c r="U16" s="75"/>
    </row>
    <row r="17" spans="2:21" ht="43.5" customHeight="1" thickBot="1" x14ac:dyDescent="0.3">
      <c r="B17" s="263" t="s">
        <v>105</v>
      </c>
      <c r="C17" s="264"/>
      <c r="D17" s="264"/>
      <c r="E17" s="264"/>
      <c r="F17" s="264"/>
      <c r="G17" s="264"/>
      <c r="H17" s="265"/>
      <c r="I17" s="86"/>
      <c r="J17" s="288" t="s">
        <v>61</v>
      </c>
      <c r="K17" s="289"/>
      <c r="M17" s="50" t="s">
        <v>52</v>
      </c>
      <c r="N17" s="182">
        <v>640</v>
      </c>
      <c r="P17" s="267"/>
      <c r="Q17" s="270"/>
      <c r="R17" s="67">
        <v>45323</v>
      </c>
      <c r="S17" s="292"/>
      <c r="U17" s="75"/>
    </row>
    <row r="18" spans="2:21" ht="40.5" customHeight="1" thickBot="1" x14ac:dyDescent="0.3">
      <c r="B18" s="243" t="s">
        <v>131</v>
      </c>
      <c r="C18" s="244"/>
      <c r="D18" s="244"/>
      <c r="E18" s="244"/>
      <c r="F18" s="244"/>
      <c r="G18" s="244"/>
      <c r="H18" s="245"/>
      <c r="I18" s="30"/>
      <c r="J18" s="85" t="s">
        <v>59</v>
      </c>
      <c r="K18" s="179">
        <v>45323</v>
      </c>
      <c r="M18" s="50" t="s">
        <v>49</v>
      </c>
      <c r="N18" s="182">
        <v>645</v>
      </c>
      <c r="P18" s="268"/>
      <c r="Q18" s="271"/>
      <c r="R18" s="67">
        <v>45352</v>
      </c>
      <c r="S18" s="292"/>
      <c r="U18" s="75"/>
    </row>
    <row r="19" spans="2:21" ht="56.25" customHeight="1" thickBot="1" x14ac:dyDescent="0.3">
      <c r="B19" s="29" t="s">
        <v>24</v>
      </c>
      <c r="C19" s="28" t="s">
        <v>23</v>
      </c>
      <c r="D19" s="27" t="s">
        <v>22</v>
      </c>
      <c r="E19" s="27" t="s">
        <v>58</v>
      </c>
      <c r="F19" s="27" t="s">
        <v>20</v>
      </c>
      <c r="G19" s="279" t="s">
        <v>19</v>
      </c>
      <c r="H19" s="280"/>
      <c r="I19" s="26"/>
      <c r="J19" s="83" t="s">
        <v>57</v>
      </c>
      <c r="K19" s="180">
        <v>451.846</v>
      </c>
      <c r="M19" s="50" t="s">
        <v>47</v>
      </c>
      <c r="N19" s="182">
        <v>645</v>
      </c>
      <c r="P19" s="266">
        <v>45323</v>
      </c>
      <c r="Q19" s="269">
        <v>451.846</v>
      </c>
      <c r="R19" s="68">
        <v>45383</v>
      </c>
      <c r="S19" s="292"/>
      <c r="U19" s="75"/>
    </row>
    <row r="20" spans="2:21" ht="21.75" customHeight="1" thickBot="1" x14ac:dyDescent="0.3">
      <c r="B20" s="48">
        <v>302.01</v>
      </c>
      <c r="C20" s="136" t="s">
        <v>122</v>
      </c>
      <c r="D20" s="47">
        <v>3.75</v>
      </c>
      <c r="E20" s="46">
        <v>0</v>
      </c>
      <c r="F20" s="45">
        <f t="shared" ref="F20:F30" si="0">D20+E20</f>
        <v>3.75</v>
      </c>
      <c r="G20" s="281">
        <f t="shared" ref="G20:G30" si="1">IF((ABS(($K$15-$K$14)*F20/100))&gt;0.1, ($K$15-$K$14)*F20/100, 0)</f>
        <v>-2.5129999999999999</v>
      </c>
      <c r="H20" s="282" t="e">
        <f>IF((ABS((J15-J14)*E20/100))&gt;0.1, (J15-J14)*E20/100, 0)</f>
        <v>#VALUE!</v>
      </c>
      <c r="I20" s="16"/>
      <c r="J20" s="79" t="s">
        <v>56</v>
      </c>
      <c r="K20" s="80" t="s">
        <v>104</v>
      </c>
      <c r="M20" s="50" t="s">
        <v>45</v>
      </c>
      <c r="N20" s="182">
        <v>646</v>
      </c>
      <c r="P20" s="267"/>
      <c r="Q20" s="270"/>
      <c r="R20" s="67">
        <v>45413</v>
      </c>
      <c r="S20" s="292"/>
      <c r="U20" s="75"/>
    </row>
    <row r="21" spans="2:21" ht="21.75" customHeight="1" thickBot="1" x14ac:dyDescent="0.3">
      <c r="B21" s="22" t="s">
        <v>107</v>
      </c>
      <c r="C21" s="132" t="s">
        <v>117</v>
      </c>
      <c r="D21" s="20">
        <v>6.85</v>
      </c>
      <c r="E21" s="20">
        <v>1</v>
      </c>
      <c r="F21" s="39">
        <f t="shared" si="0"/>
        <v>7.85</v>
      </c>
      <c r="G21" s="273">
        <f t="shared" si="1"/>
        <v>-5.26</v>
      </c>
      <c r="H21" s="274" t="e">
        <f>IF((ABS((#REF!-J15)*E21/100))&gt;0.1, (#REF!-J15)*E21/100, 0)</f>
        <v>#REF!</v>
      </c>
      <c r="I21" s="16"/>
      <c r="J21" s="79" t="s">
        <v>55</v>
      </c>
      <c r="K21" s="78">
        <v>389.00400000000002</v>
      </c>
      <c r="M21" s="50" t="s">
        <v>42</v>
      </c>
      <c r="N21" s="182">
        <v>630</v>
      </c>
      <c r="P21" s="268"/>
      <c r="Q21" s="271"/>
      <c r="R21" s="67">
        <v>45444</v>
      </c>
      <c r="S21" s="292"/>
      <c r="U21" s="75"/>
    </row>
    <row r="22" spans="2:21" ht="21.75" customHeight="1" thickBot="1" x14ac:dyDescent="0.3">
      <c r="B22" s="22" t="s">
        <v>108</v>
      </c>
      <c r="C22" s="132" t="s">
        <v>118</v>
      </c>
      <c r="D22" s="20">
        <v>6.85</v>
      </c>
      <c r="E22" s="20">
        <v>1</v>
      </c>
      <c r="F22" s="39">
        <f t="shared" si="0"/>
        <v>7.85</v>
      </c>
      <c r="G22" s="273">
        <f t="shared" si="1"/>
        <v>-5.26</v>
      </c>
      <c r="H22" s="274" t="e">
        <f>IF((ABS((#REF!-#REF!)*E22/100))&gt;0.1, (#REF!-#REF!)*E22/100, 0)</f>
        <v>#REF!</v>
      </c>
      <c r="I22" s="16"/>
      <c r="J22" s="77" t="s">
        <v>54</v>
      </c>
      <c r="K22" s="181">
        <v>45383</v>
      </c>
      <c r="L22" s="1"/>
      <c r="M22" s="42" t="s">
        <v>40</v>
      </c>
      <c r="N22" s="183">
        <v>615</v>
      </c>
      <c r="P22" s="266">
        <v>45413</v>
      </c>
      <c r="Q22" s="269"/>
      <c r="R22" s="68">
        <v>45474</v>
      </c>
      <c r="S22" s="292"/>
      <c r="U22" s="75"/>
    </row>
    <row r="23" spans="2:21" ht="21.75" customHeight="1" thickBot="1" x14ac:dyDescent="0.3">
      <c r="B23" s="22" t="s">
        <v>109</v>
      </c>
      <c r="C23" s="132" t="s">
        <v>119</v>
      </c>
      <c r="D23" s="20">
        <v>6.85</v>
      </c>
      <c r="E23" s="20">
        <v>1</v>
      </c>
      <c r="F23" s="39">
        <f t="shared" si="0"/>
        <v>7.85</v>
      </c>
      <c r="G23" s="273">
        <f t="shared" si="1"/>
        <v>-5.26</v>
      </c>
      <c r="H23" s="274" t="e">
        <f>IF((ABS((#REF!-#REF!)*E23/100))&gt;0.1, (#REF!-#REF!)*E23/100, 0)</f>
        <v>#REF!</v>
      </c>
      <c r="I23" s="16"/>
      <c r="K23" s="1"/>
      <c r="L23" s="1"/>
      <c r="M23" s="65"/>
      <c r="N23" s="64">
        <v>2024</v>
      </c>
      <c r="P23" s="267"/>
      <c r="Q23" s="270"/>
      <c r="R23" s="67">
        <v>45505</v>
      </c>
      <c r="S23" s="292"/>
      <c r="U23" s="75"/>
    </row>
    <row r="24" spans="2:21" ht="21.75" customHeight="1" thickBot="1" x14ac:dyDescent="0.3">
      <c r="B24" s="22" t="s">
        <v>110</v>
      </c>
      <c r="C24" s="132" t="s">
        <v>120</v>
      </c>
      <c r="D24" s="20">
        <v>6.85</v>
      </c>
      <c r="E24" s="20">
        <v>1</v>
      </c>
      <c r="F24" s="39">
        <f t="shared" si="0"/>
        <v>7.85</v>
      </c>
      <c r="G24" s="273">
        <f t="shared" si="1"/>
        <v>-5.26</v>
      </c>
      <c r="H24" s="274" t="e">
        <f>IF((ABS((#REF!-#REF!)*E24/100))&gt;0.1, (#REF!-#REF!)*E24/100, 0)</f>
        <v>#REF!</v>
      </c>
      <c r="I24" s="16"/>
      <c r="J24" s="1"/>
      <c r="K24" s="1"/>
      <c r="L24" s="1"/>
      <c r="M24" s="50" t="s">
        <v>37</v>
      </c>
      <c r="N24" s="60" t="s">
        <v>36</v>
      </c>
      <c r="P24" s="268"/>
      <c r="Q24" s="271"/>
      <c r="R24" s="67">
        <v>45536</v>
      </c>
      <c r="S24" s="292"/>
      <c r="U24" s="75"/>
    </row>
    <row r="25" spans="2:21" ht="21.75" customHeight="1" thickBot="1" x14ac:dyDescent="0.3">
      <c r="B25" s="22" t="s">
        <v>111</v>
      </c>
      <c r="C25" s="132" t="s">
        <v>121</v>
      </c>
      <c r="D25" s="20">
        <v>8.25</v>
      </c>
      <c r="E25" s="20">
        <v>1</v>
      </c>
      <c r="F25" s="39">
        <f t="shared" si="0"/>
        <v>9.25</v>
      </c>
      <c r="G25" s="273">
        <f t="shared" si="1"/>
        <v>-6.1980000000000004</v>
      </c>
      <c r="H25" s="274" t="e">
        <f>IF((ABS((#REF!-#REF!)*E25/100))&gt;0.1, (#REF!-#REF!)*E25/100, 0)</f>
        <v>#REF!</v>
      </c>
      <c r="I25" s="16"/>
      <c r="J25" s="1"/>
      <c r="K25" s="1"/>
      <c r="L25" s="1"/>
      <c r="M25" s="50" t="s">
        <v>33</v>
      </c>
      <c r="N25" s="182">
        <v>616</v>
      </c>
      <c r="P25" s="266">
        <v>45505</v>
      </c>
      <c r="Q25" s="269"/>
      <c r="R25" s="68">
        <v>45566</v>
      </c>
      <c r="S25" s="292"/>
      <c r="U25" s="75"/>
    </row>
    <row r="26" spans="2:21" ht="30.6" thickBot="1" x14ac:dyDescent="0.3">
      <c r="B26" s="22" t="s">
        <v>115</v>
      </c>
      <c r="C26" s="134" t="s">
        <v>123</v>
      </c>
      <c r="D26" s="20">
        <v>6.7</v>
      </c>
      <c r="E26" s="40">
        <v>1</v>
      </c>
      <c r="F26" s="39">
        <f>D26+E26</f>
        <v>7.7</v>
      </c>
      <c r="G26" s="273">
        <f>IF((ABS(($K$15-$K$14)*F26/100))&gt;0.1, ($K$15-$K$14)*F26/100, 0)</f>
        <v>-5.1589999999999998</v>
      </c>
      <c r="H26" s="274" t="e">
        <f>IF((ABS((#REF!-#REF!)*E26/100))&gt;0.1, (#REF!-#REF!)*E26/100, 0)</f>
        <v>#REF!</v>
      </c>
      <c r="I26" s="16"/>
      <c r="J26" s="1"/>
      <c r="K26" s="1"/>
      <c r="L26" s="1"/>
      <c r="M26" s="50" t="s">
        <v>32</v>
      </c>
      <c r="N26" s="182">
        <v>602</v>
      </c>
      <c r="P26" s="267"/>
      <c r="Q26" s="270"/>
      <c r="R26" s="67">
        <v>45597</v>
      </c>
      <c r="S26" s="292"/>
    </row>
    <row r="27" spans="2:21" ht="30.6" thickBot="1" x14ac:dyDescent="0.3">
      <c r="B27" s="25" t="s">
        <v>116</v>
      </c>
      <c r="C27" s="135" t="s">
        <v>124</v>
      </c>
      <c r="D27" s="23">
        <v>6.2</v>
      </c>
      <c r="E27" s="23">
        <v>1</v>
      </c>
      <c r="F27" s="81">
        <f t="shared" si="0"/>
        <v>7.2</v>
      </c>
      <c r="G27" s="275">
        <f t="shared" si="1"/>
        <v>-4.8239999999999998</v>
      </c>
      <c r="H27" s="276" t="e">
        <f>IF((ABS((#REF!-#REF!)*E27/100))&gt;0.1, (#REF!-#REF!)*E27/100, 0)</f>
        <v>#REF!</v>
      </c>
      <c r="I27" s="16"/>
      <c r="J27" s="1"/>
      <c r="K27" s="1"/>
      <c r="L27" s="1"/>
      <c r="M27" s="50" t="s">
        <v>30</v>
      </c>
      <c r="N27" s="182">
        <v>609</v>
      </c>
      <c r="P27" s="268"/>
      <c r="Q27" s="271"/>
      <c r="R27" s="67">
        <v>45627</v>
      </c>
      <c r="S27" s="292"/>
    </row>
    <row r="28" spans="2:21" ht="30.6" thickBot="1" x14ac:dyDescent="0.3">
      <c r="B28" s="22" t="s">
        <v>112</v>
      </c>
      <c r="C28" s="134" t="s">
        <v>125</v>
      </c>
      <c r="D28" s="20">
        <v>5.5</v>
      </c>
      <c r="E28" s="20">
        <v>1</v>
      </c>
      <c r="F28" s="39">
        <f t="shared" si="0"/>
        <v>6.5</v>
      </c>
      <c r="G28" s="273">
        <f t="shared" si="1"/>
        <v>-4.3550000000000004</v>
      </c>
      <c r="H28" s="274" t="e">
        <f>IF((ABS((#REF!-#REF!)*E28/100))&gt;0.1, (#REF!-#REF!)*E28/100, 0)</f>
        <v>#REF!</v>
      </c>
      <c r="I28" s="16"/>
      <c r="J28" s="1"/>
      <c r="K28" s="1"/>
      <c r="L28" s="1"/>
      <c r="M28" s="50" t="s">
        <v>27</v>
      </c>
      <c r="N28" s="182">
        <v>604</v>
      </c>
      <c r="P28" s="266">
        <v>45597</v>
      </c>
      <c r="Q28" s="269"/>
      <c r="R28" s="68">
        <v>45658</v>
      </c>
      <c r="S28" s="292"/>
    </row>
    <row r="29" spans="2:21" ht="30.6" thickBot="1" x14ac:dyDescent="0.3">
      <c r="B29" s="22" t="s">
        <v>113</v>
      </c>
      <c r="C29" s="134" t="s">
        <v>126</v>
      </c>
      <c r="D29" s="20">
        <v>4.9000000000000004</v>
      </c>
      <c r="E29" s="20">
        <v>1</v>
      </c>
      <c r="F29" s="39">
        <f t="shared" si="0"/>
        <v>5.9</v>
      </c>
      <c r="G29" s="273">
        <f t="shared" si="1"/>
        <v>-3.9529999999999998</v>
      </c>
      <c r="H29" s="274" t="e">
        <f>IF((ABS((#REF!-#REF!)*E29/100))&gt;0.1, (#REF!-#REF!)*E29/100, 0)</f>
        <v>#REF!</v>
      </c>
      <c r="I29" s="16"/>
      <c r="J29" s="1"/>
      <c r="K29" s="1"/>
      <c r="L29" s="1"/>
      <c r="M29" s="50" t="s">
        <v>26</v>
      </c>
      <c r="N29" s="182">
        <v>623</v>
      </c>
      <c r="P29" s="267"/>
      <c r="Q29" s="270"/>
      <c r="R29" s="67">
        <v>45689</v>
      </c>
      <c r="S29" s="292"/>
    </row>
    <row r="30" spans="2:21" ht="30.6" thickBot="1" x14ac:dyDescent="0.3">
      <c r="B30" s="19" t="s">
        <v>114</v>
      </c>
      <c r="C30" s="133" t="s">
        <v>127</v>
      </c>
      <c r="D30" s="17">
        <v>4.5</v>
      </c>
      <c r="E30" s="37">
        <v>1</v>
      </c>
      <c r="F30" s="36">
        <f t="shared" si="0"/>
        <v>5.5</v>
      </c>
      <c r="G30" s="277">
        <f t="shared" si="1"/>
        <v>-3.6850000000000001</v>
      </c>
      <c r="H30" s="278" t="e">
        <f>IF((ABS((#REF!-#REF!)*E30/100))&gt;0.1, (#REF!-#REF!)*E30/100, 0)</f>
        <v>#REF!</v>
      </c>
      <c r="I30" s="16"/>
      <c r="J30" s="1"/>
      <c r="K30" s="1"/>
      <c r="L30" s="1"/>
      <c r="M30" s="50" t="s">
        <v>53</v>
      </c>
      <c r="N30" s="182"/>
      <c r="P30" s="268"/>
      <c r="Q30" s="271"/>
      <c r="R30" s="67">
        <v>45717</v>
      </c>
      <c r="S30" s="293"/>
    </row>
    <row r="31" spans="2:21" ht="21.75" customHeight="1" thickBot="1" x14ac:dyDescent="0.3">
      <c r="B31" s="74"/>
      <c r="C31" s="73"/>
      <c r="D31" s="72"/>
      <c r="E31" s="71"/>
      <c r="F31" s="70"/>
      <c r="G31" s="69"/>
      <c r="H31" s="69"/>
      <c r="I31" s="16"/>
      <c r="J31" s="1"/>
      <c r="K31" s="1"/>
      <c r="L31" s="1"/>
      <c r="M31" s="50" t="s">
        <v>52</v>
      </c>
      <c r="N31" s="182"/>
      <c r="P31" s="266">
        <v>45709</v>
      </c>
      <c r="Q31" s="269" t="s">
        <v>51</v>
      </c>
      <c r="R31" s="68">
        <v>45748</v>
      </c>
      <c r="S31" s="1"/>
    </row>
    <row r="32" spans="2:21" ht="21.75" customHeight="1" thickBot="1" x14ac:dyDescent="0.3">
      <c r="B32" s="272" t="s">
        <v>50</v>
      </c>
      <c r="C32" s="272"/>
      <c r="D32" s="272"/>
      <c r="E32" s="272"/>
      <c r="F32" s="272"/>
      <c r="G32" s="272"/>
      <c r="H32" s="272"/>
      <c r="I32" s="16"/>
      <c r="J32" s="1"/>
      <c r="K32" s="1"/>
      <c r="M32" s="50" t="s">
        <v>49</v>
      </c>
      <c r="N32" s="182"/>
      <c r="P32" s="267"/>
      <c r="Q32" s="270"/>
      <c r="R32" s="67">
        <v>45778</v>
      </c>
    </row>
    <row r="33" spans="2:18" ht="21.75" customHeight="1" thickBot="1" x14ac:dyDescent="0.3">
      <c r="B33" s="254" t="s">
        <v>48</v>
      </c>
      <c r="C33" s="254"/>
      <c r="D33" s="254"/>
      <c r="E33" s="254"/>
      <c r="F33" s="254"/>
      <c r="G33" s="254"/>
      <c r="H33" s="254"/>
      <c r="I33" s="16"/>
      <c r="M33" s="50" t="s">
        <v>47</v>
      </c>
      <c r="N33" s="182"/>
      <c r="P33" s="268"/>
      <c r="Q33" s="271"/>
      <c r="R33" s="67">
        <v>45809</v>
      </c>
    </row>
    <row r="34" spans="2:18" ht="21.75" customHeight="1" x14ac:dyDescent="0.25">
      <c r="B34" s="254" t="s">
        <v>46</v>
      </c>
      <c r="C34" s="254"/>
      <c r="D34" s="254"/>
      <c r="E34" s="254"/>
      <c r="F34" s="254"/>
      <c r="G34" s="254"/>
      <c r="H34" s="254"/>
      <c r="I34" s="16"/>
      <c r="M34" s="50" t="s">
        <v>45</v>
      </c>
      <c r="N34" s="182"/>
      <c r="P34" s="1" t="s">
        <v>44</v>
      </c>
      <c r="Q34" s="66"/>
      <c r="R34" s="1" t="s">
        <v>44</v>
      </c>
    </row>
    <row r="35" spans="2:18" ht="21.75" customHeight="1" x14ac:dyDescent="0.25">
      <c r="B35" s="254" t="s">
        <v>43</v>
      </c>
      <c r="C35" s="254"/>
      <c r="D35" s="254"/>
      <c r="E35" s="254"/>
      <c r="F35" s="254"/>
      <c r="G35" s="254"/>
      <c r="H35" s="254"/>
      <c r="I35" s="16"/>
      <c r="M35" s="50" t="s">
        <v>42</v>
      </c>
      <c r="N35" s="182"/>
    </row>
    <row r="36" spans="2:18" ht="21.75" customHeight="1" thickBot="1" x14ac:dyDescent="0.3">
      <c r="B36" s="254" t="s">
        <v>41</v>
      </c>
      <c r="C36" s="254"/>
      <c r="D36" s="254"/>
      <c r="E36" s="254"/>
      <c r="F36" s="254"/>
      <c r="G36" s="254"/>
      <c r="H36" s="254"/>
      <c r="I36" s="16"/>
      <c r="M36" s="42" t="s">
        <v>40</v>
      </c>
      <c r="N36" s="183"/>
    </row>
    <row r="37" spans="2:18" ht="21.75" customHeight="1" thickBot="1" x14ac:dyDescent="0.3">
      <c r="B37" s="56" t="s">
        <v>39</v>
      </c>
      <c r="C37" s="63" t="str">
        <f>K20</f>
        <v>December 2022</v>
      </c>
      <c r="D37" s="255" t="s">
        <v>38</v>
      </c>
      <c r="E37" s="255"/>
      <c r="F37" s="61">
        <f>K21</f>
        <v>389.00400000000002</v>
      </c>
      <c r="G37" s="56"/>
      <c r="H37" s="56"/>
      <c r="I37" s="16"/>
      <c r="M37" s="125"/>
      <c r="N37" s="126">
        <v>2025</v>
      </c>
    </row>
    <row r="38" spans="2:18" ht="21.75" customHeight="1" x14ac:dyDescent="0.25">
      <c r="B38" s="56"/>
      <c r="C38" s="63"/>
      <c r="D38" s="204"/>
      <c r="E38" s="204"/>
      <c r="F38" s="61"/>
      <c r="G38" s="56"/>
      <c r="H38" s="56"/>
      <c r="I38" s="16"/>
      <c r="M38" s="127" t="s">
        <v>37</v>
      </c>
      <c r="N38" s="128" t="s">
        <v>36</v>
      </c>
    </row>
    <row r="39" spans="2:18" ht="21.75" customHeight="1" x14ac:dyDescent="0.25">
      <c r="B39" s="256" t="s">
        <v>35</v>
      </c>
      <c r="C39" s="256"/>
      <c r="D39" s="256"/>
      <c r="E39" s="59">
        <f>K18</f>
        <v>45323</v>
      </c>
      <c r="F39" s="58" t="s">
        <v>34</v>
      </c>
      <c r="G39" s="57">
        <f>K19</f>
        <v>451.846</v>
      </c>
      <c r="H39" s="56"/>
      <c r="I39" s="16"/>
      <c r="M39" s="50" t="s">
        <v>33</v>
      </c>
      <c r="N39" s="182"/>
    </row>
    <row r="40" spans="2:18" ht="21.75" customHeight="1" thickBot="1" x14ac:dyDescent="0.3">
      <c r="B40" s="56"/>
      <c r="C40" s="56"/>
      <c r="D40" s="56"/>
      <c r="E40" s="56"/>
      <c r="F40" s="56"/>
      <c r="G40" s="56"/>
      <c r="H40" s="56"/>
      <c r="I40" s="16"/>
      <c r="M40" s="50" t="s">
        <v>32</v>
      </c>
      <c r="N40" s="182"/>
    </row>
    <row r="41" spans="2:18" ht="40.5" customHeight="1" thickBot="1" x14ac:dyDescent="0.3">
      <c r="B41" s="257" t="s">
        <v>132</v>
      </c>
      <c r="C41" s="258"/>
      <c r="D41" s="258"/>
      <c r="E41" s="258"/>
      <c r="F41" s="258"/>
      <c r="G41" s="258"/>
      <c r="H41" s="259"/>
      <c r="I41" s="30"/>
      <c r="M41" s="42" t="s">
        <v>30</v>
      </c>
      <c r="N41" s="183"/>
    </row>
    <row r="42" spans="2:18" ht="63" thickBot="1" x14ac:dyDescent="0.3">
      <c r="B42" s="55" t="s">
        <v>24</v>
      </c>
      <c r="C42" s="54" t="s">
        <v>23</v>
      </c>
      <c r="D42" s="53" t="s">
        <v>22</v>
      </c>
      <c r="E42" s="53" t="s">
        <v>21</v>
      </c>
      <c r="F42" s="53" t="s">
        <v>20</v>
      </c>
      <c r="G42" s="52" t="s">
        <v>29</v>
      </c>
      <c r="H42" s="51" t="s">
        <v>28</v>
      </c>
      <c r="I42" s="26"/>
    </row>
    <row r="43" spans="2:18" ht="30" customHeight="1" x14ac:dyDescent="0.25">
      <c r="B43" s="48">
        <v>302.01</v>
      </c>
      <c r="C43" s="136" t="s">
        <v>122</v>
      </c>
      <c r="D43" s="47">
        <v>3.75</v>
      </c>
      <c r="E43" s="46">
        <v>0</v>
      </c>
      <c r="F43" s="45">
        <f t="shared" ref="F43:F53" si="2">D43+E43</f>
        <v>3.75</v>
      </c>
      <c r="G43" s="144">
        <v>0.96250000000000002</v>
      </c>
      <c r="H43" s="260" t="str">
        <f t="shared" ref="H43" si="3">(IF((($K$19-$K$21)/$K$21)&gt;0.05, "5.00%",($K$19-$K$21)/$K$21))</f>
        <v>5.00%</v>
      </c>
      <c r="I43" s="34"/>
      <c r="P43" s="129"/>
      <c r="Q43" s="2">
        <f>(($K$19-$K$21)/$K$21)</f>
        <v>0.16154589670029099</v>
      </c>
    </row>
    <row r="44" spans="2:18" ht="30" customHeight="1" x14ac:dyDescent="0.25">
      <c r="B44" s="22" t="s">
        <v>107</v>
      </c>
      <c r="C44" s="132" t="s">
        <v>117</v>
      </c>
      <c r="D44" s="20">
        <v>6.85</v>
      </c>
      <c r="E44" s="20">
        <v>1</v>
      </c>
      <c r="F44" s="39">
        <f t="shared" si="2"/>
        <v>7.85</v>
      </c>
      <c r="G44" s="145">
        <v>0.92149999999999999</v>
      </c>
      <c r="H44" s="261"/>
      <c r="I44" s="34"/>
      <c r="P44" s="129"/>
      <c r="Q44" s="2" t="str">
        <f t="shared" ref="Q44:Q53" si="4">(IF((($K$19-$K$21)/$K$21)&gt;0.05, "5.00%",($K$19-$K$21)/$K$21))</f>
        <v>5.00%</v>
      </c>
    </row>
    <row r="45" spans="2:18" ht="30" customHeight="1" x14ac:dyDescent="0.25">
      <c r="B45" s="22" t="s">
        <v>108</v>
      </c>
      <c r="C45" s="132" t="s">
        <v>118</v>
      </c>
      <c r="D45" s="20">
        <v>6.85</v>
      </c>
      <c r="E45" s="20">
        <v>1</v>
      </c>
      <c r="F45" s="39">
        <f t="shared" si="2"/>
        <v>7.85</v>
      </c>
      <c r="G45" s="145">
        <v>0.92149999999999999</v>
      </c>
      <c r="H45" s="261"/>
      <c r="I45" s="34"/>
      <c r="P45" s="129"/>
      <c r="Q45" s="2" t="str">
        <f t="shared" si="4"/>
        <v>5.00%</v>
      </c>
    </row>
    <row r="46" spans="2:18" ht="30" customHeight="1" x14ac:dyDescent="0.25">
      <c r="B46" s="22" t="s">
        <v>109</v>
      </c>
      <c r="C46" s="132" t="s">
        <v>119</v>
      </c>
      <c r="D46" s="20">
        <v>6.85</v>
      </c>
      <c r="E46" s="20">
        <v>1</v>
      </c>
      <c r="F46" s="39">
        <f t="shared" si="2"/>
        <v>7.85</v>
      </c>
      <c r="G46" s="145">
        <v>0.92149999999999999</v>
      </c>
      <c r="H46" s="261"/>
      <c r="I46" s="34"/>
      <c r="P46" s="129"/>
      <c r="Q46" s="2" t="str">
        <f t="shared" si="4"/>
        <v>5.00%</v>
      </c>
    </row>
    <row r="47" spans="2:18" ht="30" customHeight="1" x14ac:dyDescent="0.25">
      <c r="B47" s="22" t="s">
        <v>110</v>
      </c>
      <c r="C47" s="132" t="s">
        <v>120</v>
      </c>
      <c r="D47" s="20">
        <v>6.85</v>
      </c>
      <c r="E47" s="20">
        <v>1</v>
      </c>
      <c r="F47" s="39">
        <f t="shared" si="2"/>
        <v>7.85</v>
      </c>
      <c r="G47" s="145">
        <v>0.92149999999999999</v>
      </c>
      <c r="H47" s="261"/>
      <c r="I47" s="34"/>
      <c r="P47" s="129"/>
      <c r="Q47" s="2" t="str">
        <f t="shared" si="4"/>
        <v>5.00%</v>
      </c>
    </row>
    <row r="48" spans="2:18" ht="30" customHeight="1" x14ac:dyDescent="0.25">
      <c r="B48" s="22" t="s">
        <v>111</v>
      </c>
      <c r="C48" s="132" t="s">
        <v>121</v>
      </c>
      <c r="D48" s="20">
        <v>8.25</v>
      </c>
      <c r="E48" s="20">
        <v>1</v>
      </c>
      <c r="F48" s="39">
        <f t="shared" si="2"/>
        <v>9.25</v>
      </c>
      <c r="G48" s="145">
        <v>0.90749999999999997</v>
      </c>
      <c r="H48" s="261"/>
      <c r="I48" s="34"/>
      <c r="P48" s="129"/>
      <c r="Q48" s="2" t="str">
        <f t="shared" si="4"/>
        <v>5.00%</v>
      </c>
    </row>
    <row r="49" spans="2:26" ht="30" x14ac:dyDescent="0.25">
      <c r="B49" s="22" t="s">
        <v>115</v>
      </c>
      <c r="C49" s="134" t="s">
        <v>123</v>
      </c>
      <c r="D49" s="20">
        <v>6.7</v>
      </c>
      <c r="E49" s="40">
        <v>1</v>
      </c>
      <c r="F49" s="39">
        <f>D49+E49</f>
        <v>7.7</v>
      </c>
      <c r="G49" s="145">
        <v>0.92300000000000004</v>
      </c>
      <c r="H49" s="261"/>
      <c r="I49" s="34"/>
      <c r="P49" s="129"/>
      <c r="Q49" s="2" t="str">
        <f t="shared" si="4"/>
        <v>5.00%</v>
      </c>
    </row>
    <row r="50" spans="2:26" ht="30" x14ac:dyDescent="0.25">
      <c r="B50" s="25" t="s">
        <v>116</v>
      </c>
      <c r="C50" s="135" t="s">
        <v>124</v>
      </c>
      <c r="D50" s="23">
        <v>6.2</v>
      </c>
      <c r="E50" s="23">
        <v>1</v>
      </c>
      <c r="F50" s="81">
        <f t="shared" si="2"/>
        <v>7.2</v>
      </c>
      <c r="G50" s="146">
        <v>0.92800000000000005</v>
      </c>
      <c r="H50" s="261"/>
      <c r="I50" s="34"/>
      <c r="P50" s="129"/>
      <c r="Q50" s="2" t="str">
        <f t="shared" si="4"/>
        <v>5.00%</v>
      </c>
    </row>
    <row r="51" spans="2:26" ht="30" x14ac:dyDescent="0.25">
      <c r="B51" s="22" t="s">
        <v>112</v>
      </c>
      <c r="C51" s="134" t="s">
        <v>125</v>
      </c>
      <c r="D51" s="20">
        <v>5.5</v>
      </c>
      <c r="E51" s="20">
        <v>1</v>
      </c>
      <c r="F51" s="39">
        <f t="shared" si="2"/>
        <v>6.5</v>
      </c>
      <c r="G51" s="145">
        <v>0.93500000000000005</v>
      </c>
      <c r="H51" s="261"/>
      <c r="I51" s="34"/>
      <c r="P51" s="129"/>
      <c r="Q51" s="2" t="str">
        <f t="shared" si="4"/>
        <v>5.00%</v>
      </c>
    </row>
    <row r="52" spans="2:26" ht="30" x14ac:dyDescent="0.25">
      <c r="B52" s="22" t="s">
        <v>113</v>
      </c>
      <c r="C52" s="134" t="s">
        <v>126</v>
      </c>
      <c r="D52" s="20">
        <v>4.9000000000000004</v>
      </c>
      <c r="E52" s="20">
        <v>1</v>
      </c>
      <c r="F52" s="39">
        <f t="shared" si="2"/>
        <v>5.9</v>
      </c>
      <c r="G52" s="145">
        <v>0.94099999999999995</v>
      </c>
      <c r="H52" s="261"/>
      <c r="I52" s="34"/>
      <c r="P52" s="129"/>
      <c r="Q52" s="2" t="str">
        <f t="shared" si="4"/>
        <v>5.00%</v>
      </c>
    </row>
    <row r="53" spans="2:26" ht="30.6" thickBot="1" x14ac:dyDescent="0.3">
      <c r="B53" s="19" t="s">
        <v>114</v>
      </c>
      <c r="C53" s="133" t="s">
        <v>127</v>
      </c>
      <c r="D53" s="17">
        <v>4.5</v>
      </c>
      <c r="E53" s="37">
        <v>1</v>
      </c>
      <c r="F53" s="36">
        <f t="shared" si="2"/>
        <v>5.5</v>
      </c>
      <c r="G53" s="147">
        <v>0.94499999999999995</v>
      </c>
      <c r="H53" s="262"/>
      <c r="I53" s="34"/>
      <c r="P53" s="129"/>
      <c r="Q53" s="2" t="str">
        <f t="shared" si="4"/>
        <v>5.00%</v>
      </c>
    </row>
    <row r="54" spans="2:26" x14ac:dyDescent="0.25">
      <c r="B54" s="33"/>
      <c r="C54" s="32"/>
      <c r="D54" s="32"/>
      <c r="E54" s="32"/>
      <c r="F54" s="32"/>
      <c r="G54" s="32"/>
      <c r="H54" s="32"/>
      <c r="I54" s="31"/>
    </row>
    <row r="55" spans="2:26" ht="21" customHeight="1" thickBot="1" x14ac:dyDescent="0.3">
      <c r="B55" s="33"/>
      <c r="C55" s="32"/>
      <c r="D55" s="32"/>
      <c r="E55" s="32"/>
      <c r="F55" s="32"/>
      <c r="G55" s="32"/>
      <c r="H55" s="32"/>
      <c r="I55" s="31"/>
    </row>
    <row r="56" spans="2:26" ht="41.25" customHeight="1" thickBot="1" x14ac:dyDescent="0.3">
      <c r="B56" s="263" t="s">
        <v>105</v>
      </c>
      <c r="C56" s="264"/>
      <c r="D56" s="264"/>
      <c r="E56" s="264"/>
      <c r="F56" s="264"/>
      <c r="G56" s="264"/>
      <c r="H56" s="265"/>
      <c r="I56" s="11"/>
    </row>
    <row r="57" spans="2:26" ht="40.5" customHeight="1" thickBot="1" x14ac:dyDescent="0.3">
      <c r="B57" s="243" t="s">
        <v>25</v>
      </c>
      <c r="C57" s="244"/>
      <c r="D57" s="244"/>
      <c r="E57" s="244"/>
      <c r="F57" s="244"/>
      <c r="G57" s="244"/>
      <c r="H57" s="245"/>
      <c r="I57" s="30"/>
    </row>
    <row r="58" spans="2:26" ht="47.4" thickBot="1" x14ac:dyDescent="0.3">
      <c r="B58" s="29" t="s">
        <v>24</v>
      </c>
      <c r="C58" s="28" t="s">
        <v>23</v>
      </c>
      <c r="D58" s="27" t="s">
        <v>22</v>
      </c>
      <c r="E58" s="27" t="s">
        <v>21</v>
      </c>
      <c r="F58" s="27" t="s">
        <v>20</v>
      </c>
      <c r="G58" s="246" t="s">
        <v>19</v>
      </c>
      <c r="H58" s="247"/>
      <c r="I58" s="26"/>
    </row>
    <row r="59" spans="2:26" ht="21.75" customHeight="1" x14ac:dyDescent="0.25">
      <c r="B59" s="25" t="s">
        <v>18</v>
      </c>
      <c r="C59" s="24" t="s">
        <v>17</v>
      </c>
      <c r="D59" s="23">
        <v>6</v>
      </c>
      <c r="E59" s="23">
        <v>1</v>
      </c>
      <c r="F59" s="23">
        <f>D59+E59</f>
        <v>7</v>
      </c>
      <c r="G59" s="248">
        <f>IF((ABS(($K$15-$K$14)*F59/100))&gt;0.1, ($K$15-$K$14)*F59/100, 0)</f>
        <v>-4.6900000000000004</v>
      </c>
      <c r="H59" s="249" t="e">
        <f>IF((ABS((#REF!-#REF!)*E59/100))&gt;0.1, (#REF!-#REF!)*E59/100, 0)</f>
        <v>#REF!</v>
      </c>
      <c r="I59" s="16"/>
    </row>
    <row r="60" spans="2:26" ht="21.75" customHeight="1" x14ac:dyDescent="0.25">
      <c r="B60" s="22" t="s">
        <v>16</v>
      </c>
      <c r="C60" s="21" t="s">
        <v>15</v>
      </c>
      <c r="D60" s="20">
        <v>6</v>
      </c>
      <c r="E60" s="20">
        <v>1</v>
      </c>
      <c r="F60" s="20">
        <f>D60+E60</f>
        <v>7</v>
      </c>
      <c r="G60" s="250">
        <f>IF((ABS(($K$15-$K$14)*F60/100))&gt;0.1, ($K$15-$K$14)*F60/100, 0)</f>
        <v>-4.6900000000000004</v>
      </c>
      <c r="H60" s="251" t="e">
        <f>IF((ABS((#REF!-#REF!)*E60/100))&gt;0.1, (#REF!-#REF!)*E60/100, 0)</f>
        <v>#REF!</v>
      </c>
      <c r="I60" s="16"/>
    </row>
    <row r="61" spans="2:26" ht="21" customHeight="1" thickBot="1" x14ac:dyDescent="0.3">
      <c r="B61" s="19" t="s">
        <v>14</v>
      </c>
      <c r="C61" s="18" t="s">
        <v>13</v>
      </c>
      <c r="D61" s="17">
        <v>6</v>
      </c>
      <c r="E61" s="17">
        <v>1</v>
      </c>
      <c r="F61" s="17">
        <f>D61+E61</f>
        <v>7</v>
      </c>
      <c r="G61" s="252">
        <f>IF((ABS(($K$15-$K$14)*F61/100))&gt;0.1, ($K$15-$K$14)*F61/100, 0)</f>
        <v>-4.6900000000000004</v>
      </c>
      <c r="H61" s="253" t="e">
        <f>IF((ABS((#REF!-#REF!)*E61/100))&gt;0.1, (#REF!-#REF!)*E61/100, 0)</f>
        <v>#REF!</v>
      </c>
      <c r="I61" s="16"/>
    </row>
    <row r="62" spans="2:26" ht="61.5" customHeight="1" thickBot="1" x14ac:dyDescent="0.3">
      <c r="I62" s="11"/>
    </row>
    <row r="63" spans="2:26" ht="43.5" customHeight="1" thickBot="1" x14ac:dyDescent="0.3">
      <c r="B63" s="239" t="s">
        <v>154</v>
      </c>
      <c r="C63" s="240"/>
      <c r="D63" s="240"/>
      <c r="E63" s="240"/>
      <c r="F63" s="240"/>
      <c r="G63" s="240"/>
      <c r="H63" s="241"/>
      <c r="I63" s="11"/>
    </row>
    <row r="64" spans="2:26" s="3" customFormat="1" ht="15.75" customHeight="1" x14ac:dyDescent="0.25">
      <c r="B64" s="225"/>
      <c r="C64" s="226"/>
      <c r="D64" s="226"/>
      <c r="E64" s="226"/>
      <c r="F64" s="226"/>
      <c r="G64" s="226"/>
      <c r="H64" s="227"/>
      <c r="I64" s="11"/>
      <c r="M64" s="1"/>
      <c r="N64" s="1"/>
      <c r="O64" s="1"/>
      <c r="P64" s="2"/>
      <c r="Q64" s="2"/>
      <c r="R64" s="2"/>
      <c r="S64" s="2"/>
      <c r="T64" s="1"/>
      <c r="U64" s="1"/>
      <c r="V64" s="1"/>
      <c r="W64" s="1"/>
      <c r="X64" s="1"/>
      <c r="Y64" s="1"/>
      <c r="Z64" s="1"/>
    </row>
    <row r="65" spans="2:26" s="4" customFormat="1" ht="33" customHeight="1" thickBot="1" x14ac:dyDescent="0.3">
      <c r="B65" s="236" t="s">
        <v>133</v>
      </c>
      <c r="C65" s="237"/>
      <c r="D65" s="165"/>
      <c r="E65" s="166"/>
      <c r="F65" s="166"/>
      <c r="G65" s="166"/>
      <c r="H65" s="167"/>
      <c r="I65" s="7"/>
      <c r="J65" s="3"/>
      <c r="K65" s="3"/>
      <c r="L65" s="3"/>
      <c r="M65" s="1"/>
      <c r="N65" s="1"/>
      <c r="O65" s="1"/>
      <c r="P65" s="2"/>
      <c r="Q65" s="2"/>
      <c r="R65" s="2"/>
      <c r="S65" s="2"/>
      <c r="T65" s="1"/>
      <c r="U65" s="1"/>
      <c r="V65" s="1"/>
      <c r="W65" s="1"/>
      <c r="X65" s="1"/>
      <c r="Y65" s="1"/>
      <c r="Z65" s="1"/>
    </row>
    <row r="66" spans="2:26" s="4" customFormat="1" ht="33" customHeight="1" thickBot="1" x14ac:dyDescent="0.3">
      <c r="B66" s="223" t="s">
        <v>142</v>
      </c>
      <c r="C66" s="224"/>
      <c r="D66" s="224"/>
      <c r="E66" s="224"/>
      <c r="F66" s="184"/>
      <c r="G66" s="166"/>
      <c r="H66" s="167"/>
      <c r="I66" s="7"/>
      <c r="J66" s="3"/>
      <c r="K66" s="3"/>
      <c r="L66" s="3"/>
      <c r="M66" s="1"/>
      <c r="N66" s="1"/>
      <c r="O66" s="1"/>
      <c r="P66" s="2"/>
      <c r="Q66" s="2"/>
      <c r="R66" s="2"/>
      <c r="S66" s="2"/>
      <c r="T66" s="1"/>
      <c r="U66" s="1"/>
      <c r="V66" s="1"/>
      <c r="W66" s="1"/>
      <c r="X66" s="1"/>
      <c r="Y66" s="1"/>
      <c r="Z66" s="1"/>
    </row>
    <row r="67" spans="2:26" s="3" customFormat="1" ht="15.75" customHeight="1" thickBot="1" x14ac:dyDescent="0.3">
      <c r="B67" s="225"/>
      <c r="C67" s="226"/>
      <c r="D67" s="226"/>
      <c r="E67" s="226"/>
      <c r="F67" s="226"/>
      <c r="G67" s="226"/>
      <c r="H67" s="227"/>
      <c r="I67" s="11"/>
      <c r="M67" s="1"/>
      <c r="N67" s="1"/>
      <c r="O67" s="1"/>
      <c r="P67" s="2"/>
      <c r="Q67" s="2"/>
      <c r="R67" s="2"/>
      <c r="S67" s="2"/>
      <c r="T67" s="1"/>
      <c r="U67" s="1"/>
      <c r="V67" s="1"/>
      <c r="W67" s="1"/>
      <c r="X67" s="1"/>
      <c r="Y67" s="1"/>
      <c r="Z67" s="1"/>
    </row>
    <row r="68" spans="2:26" s="4" customFormat="1" ht="66" customHeight="1" thickBot="1" x14ac:dyDescent="0.3">
      <c r="B68" s="228" t="s">
        <v>144</v>
      </c>
      <c r="C68" s="224"/>
      <c r="D68" s="224"/>
      <c r="E68" s="224"/>
      <c r="F68" s="184"/>
      <c r="G68" s="161"/>
      <c r="H68" s="168"/>
      <c r="I68" s="162"/>
      <c r="J68" s="3"/>
      <c r="K68" s="3"/>
      <c r="L68" s="3"/>
      <c r="M68" s="1"/>
      <c r="N68" s="1"/>
      <c r="O68" s="1"/>
      <c r="P68" s="2"/>
      <c r="Q68" s="2"/>
      <c r="R68" s="2"/>
      <c r="S68" s="2"/>
      <c r="T68" s="1"/>
      <c r="U68" s="1"/>
      <c r="V68" s="1"/>
      <c r="W68" s="1"/>
      <c r="X68" s="1"/>
      <c r="Y68" s="1"/>
      <c r="Z68" s="1"/>
    </row>
    <row r="69" spans="2:26" s="3" customFormat="1" ht="15.75" customHeight="1" thickBot="1" x14ac:dyDescent="0.3">
      <c r="B69" s="225"/>
      <c r="C69" s="226"/>
      <c r="D69" s="226"/>
      <c r="E69" s="226"/>
      <c r="F69" s="226"/>
      <c r="G69" s="226"/>
      <c r="H69" s="227"/>
      <c r="I69" s="11"/>
      <c r="M69" s="1"/>
      <c r="N69" s="1"/>
      <c r="O69" s="1"/>
      <c r="P69" s="2"/>
      <c r="Q69" s="2"/>
      <c r="R69" s="2"/>
      <c r="S69" s="2"/>
      <c r="T69" s="1"/>
      <c r="U69" s="1"/>
      <c r="V69" s="1"/>
      <c r="W69" s="1"/>
      <c r="X69" s="1"/>
      <c r="Y69" s="1"/>
      <c r="Z69" s="1"/>
    </row>
    <row r="70" spans="2:26" s="4" customFormat="1" ht="33" customHeight="1" thickBot="1" x14ac:dyDescent="0.3">
      <c r="B70" s="234" t="s">
        <v>134</v>
      </c>
      <c r="C70" s="235"/>
      <c r="D70" s="235"/>
      <c r="E70" s="235"/>
      <c r="F70" s="160">
        <f>F66+F68</f>
        <v>0</v>
      </c>
      <c r="G70" s="166"/>
      <c r="H70" s="167"/>
      <c r="I70" s="7"/>
      <c r="J70" s="3"/>
      <c r="K70" s="3"/>
      <c r="L70" s="3"/>
      <c r="M70" s="1"/>
      <c r="N70" s="1"/>
      <c r="O70" s="1"/>
      <c r="P70" s="2"/>
      <c r="Q70" s="2"/>
      <c r="R70" s="2"/>
      <c r="S70" s="2"/>
      <c r="T70" s="1"/>
      <c r="U70" s="1"/>
      <c r="V70" s="1"/>
      <c r="W70" s="1"/>
      <c r="X70" s="1"/>
      <c r="Y70" s="1"/>
      <c r="Z70" s="1"/>
    </row>
    <row r="71" spans="2:26" s="4" customFormat="1" ht="22.5" customHeight="1" x14ac:dyDescent="0.25">
      <c r="B71" s="169"/>
      <c r="C71" s="170"/>
      <c r="D71" s="171"/>
      <c r="E71" s="172"/>
      <c r="F71" s="172"/>
      <c r="G71" s="172"/>
      <c r="H71" s="173"/>
      <c r="I71" s="7"/>
      <c r="J71" s="3"/>
      <c r="K71" s="3"/>
      <c r="L71" s="3"/>
      <c r="M71" s="1"/>
      <c r="N71" s="1"/>
      <c r="O71" s="1"/>
      <c r="P71" s="2"/>
      <c r="Q71" s="2"/>
      <c r="R71" s="2"/>
      <c r="S71" s="2"/>
      <c r="T71" s="1"/>
      <c r="U71" s="1"/>
      <c r="V71" s="1"/>
      <c r="W71" s="1"/>
      <c r="X71" s="1"/>
      <c r="Y71" s="1"/>
      <c r="Z71" s="1"/>
    </row>
    <row r="72" spans="2:26" s="4" customFormat="1" ht="33" customHeight="1" thickBot="1" x14ac:dyDescent="0.3">
      <c r="B72" s="236" t="s">
        <v>136</v>
      </c>
      <c r="C72" s="237"/>
      <c r="D72" s="165"/>
      <c r="E72" s="166"/>
      <c r="F72" s="166"/>
      <c r="G72" s="166"/>
      <c r="H72" s="167"/>
      <c r="I72" s="7"/>
      <c r="J72" s="3"/>
      <c r="K72" s="3"/>
      <c r="L72" s="3"/>
      <c r="M72" s="1"/>
      <c r="N72" s="1"/>
      <c r="O72" s="1"/>
      <c r="P72" s="2"/>
      <c r="Q72" s="2"/>
      <c r="R72" s="2"/>
      <c r="S72" s="2"/>
      <c r="T72" s="1"/>
      <c r="U72" s="1"/>
      <c r="V72" s="1"/>
      <c r="W72" s="1"/>
      <c r="X72" s="1"/>
      <c r="Y72" s="1"/>
      <c r="Z72" s="1"/>
    </row>
    <row r="73" spans="2:26" s="4" customFormat="1" ht="66" customHeight="1" thickBot="1" x14ac:dyDescent="0.3">
      <c r="B73" s="228" t="s">
        <v>145</v>
      </c>
      <c r="C73" s="242"/>
      <c r="D73" s="242"/>
      <c r="E73" s="242"/>
      <c r="F73" s="185"/>
      <c r="G73" s="166"/>
      <c r="H73" s="167"/>
      <c r="I73" s="7"/>
      <c r="J73" s="3"/>
      <c r="K73" s="3"/>
      <c r="L73" s="3"/>
      <c r="M73" s="1"/>
      <c r="N73" s="1"/>
      <c r="O73" s="1"/>
      <c r="P73" s="2"/>
      <c r="Q73" s="2"/>
      <c r="R73" s="2"/>
      <c r="S73" s="2"/>
      <c r="T73" s="1"/>
      <c r="U73" s="1"/>
      <c r="V73" s="1"/>
      <c r="W73" s="1"/>
      <c r="X73" s="1"/>
      <c r="Y73" s="1"/>
      <c r="Z73" s="1"/>
    </row>
    <row r="74" spans="2:26" s="3" customFormat="1" ht="15.75" customHeight="1" thickBot="1" x14ac:dyDescent="0.3">
      <c r="B74" s="225"/>
      <c r="C74" s="226"/>
      <c r="D74" s="226"/>
      <c r="E74" s="226"/>
      <c r="F74" s="226"/>
      <c r="G74" s="226"/>
      <c r="H74" s="227"/>
      <c r="I74" s="11"/>
      <c r="M74" s="1"/>
      <c r="N74" s="1"/>
      <c r="O74" s="1"/>
      <c r="P74" s="2"/>
      <c r="Q74" s="2"/>
      <c r="R74" s="2"/>
      <c r="S74" s="2"/>
      <c r="T74" s="1"/>
      <c r="U74" s="1"/>
      <c r="V74" s="1"/>
      <c r="W74" s="1"/>
      <c r="X74" s="1"/>
      <c r="Y74" s="1"/>
      <c r="Z74" s="1"/>
    </row>
    <row r="75" spans="2:26" s="4" customFormat="1" ht="66" customHeight="1" thickBot="1" x14ac:dyDescent="0.3">
      <c r="B75" s="228" t="s">
        <v>146</v>
      </c>
      <c r="C75" s="242"/>
      <c r="D75" s="242"/>
      <c r="E75" s="242"/>
      <c r="F75" s="185"/>
      <c r="G75" s="166"/>
      <c r="H75" s="167"/>
      <c r="I75" s="7"/>
      <c r="J75" s="3"/>
      <c r="K75" s="3"/>
      <c r="L75" s="3"/>
      <c r="M75" s="1"/>
      <c r="N75" s="1"/>
      <c r="O75" s="1"/>
      <c r="P75" s="2"/>
      <c r="Q75" s="2"/>
      <c r="R75" s="2"/>
      <c r="S75" s="2"/>
      <c r="T75" s="1"/>
      <c r="U75" s="1"/>
      <c r="V75" s="1"/>
      <c r="W75" s="1"/>
      <c r="X75" s="1"/>
      <c r="Y75" s="1"/>
      <c r="Z75" s="1"/>
    </row>
    <row r="76" spans="2:26" s="3" customFormat="1" ht="15.75" customHeight="1" thickBot="1" x14ac:dyDescent="0.3">
      <c r="B76" s="225"/>
      <c r="C76" s="226"/>
      <c r="D76" s="226"/>
      <c r="E76" s="226"/>
      <c r="F76" s="226"/>
      <c r="G76" s="226"/>
      <c r="H76" s="227"/>
      <c r="I76" s="11"/>
      <c r="M76" s="1"/>
      <c r="N76" s="1"/>
      <c r="O76" s="1"/>
      <c r="P76" s="2"/>
      <c r="Q76" s="2"/>
      <c r="R76" s="2"/>
      <c r="S76" s="2"/>
      <c r="T76" s="1"/>
      <c r="U76" s="1"/>
      <c r="V76" s="1"/>
      <c r="W76" s="1"/>
      <c r="X76" s="1"/>
      <c r="Y76" s="1"/>
      <c r="Z76" s="1"/>
    </row>
    <row r="77" spans="2:26" s="4" customFormat="1" ht="33" customHeight="1" thickBot="1" x14ac:dyDescent="0.3">
      <c r="B77" s="234" t="s">
        <v>137</v>
      </c>
      <c r="C77" s="235"/>
      <c r="D77" s="235"/>
      <c r="E77" s="235"/>
      <c r="F77" s="160">
        <f>(F66*F73)*F75</f>
        <v>0</v>
      </c>
      <c r="G77" s="166"/>
      <c r="H77" s="167"/>
      <c r="I77" s="7"/>
      <c r="J77" s="3"/>
      <c r="K77" s="3"/>
      <c r="L77" s="3"/>
      <c r="M77" s="1"/>
      <c r="N77" s="1"/>
      <c r="O77" s="1"/>
      <c r="P77" s="2"/>
      <c r="Q77" s="2"/>
      <c r="R77" s="2"/>
      <c r="S77" s="2"/>
      <c r="T77" s="1"/>
      <c r="U77" s="1"/>
      <c r="V77" s="1"/>
      <c r="W77" s="1"/>
      <c r="X77" s="1"/>
      <c r="Y77" s="1"/>
      <c r="Z77" s="1"/>
    </row>
    <row r="78" spans="2:26" s="4" customFormat="1" ht="22.5" customHeight="1" x14ac:dyDescent="0.25">
      <c r="B78" s="169"/>
      <c r="C78" s="170"/>
      <c r="D78" s="171"/>
      <c r="E78" s="172"/>
      <c r="F78" s="172"/>
      <c r="G78" s="172"/>
      <c r="H78" s="173"/>
      <c r="I78" s="7"/>
      <c r="J78" s="3"/>
      <c r="K78" s="3"/>
      <c r="L78" s="3"/>
      <c r="M78" s="1"/>
      <c r="N78" s="1"/>
      <c r="O78" s="1"/>
      <c r="P78" s="2"/>
      <c r="Q78" s="2"/>
      <c r="R78" s="2"/>
      <c r="S78" s="2"/>
      <c r="T78" s="1"/>
      <c r="U78" s="1"/>
      <c r="V78" s="1"/>
      <c r="W78" s="1"/>
      <c r="X78" s="1"/>
      <c r="Y78" s="1"/>
      <c r="Z78" s="1"/>
    </row>
    <row r="79" spans="2:26" s="4" customFormat="1" ht="33" customHeight="1" thickBot="1" x14ac:dyDescent="0.3">
      <c r="B79" s="236" t="s">
        <v>138</v>
      </c>
      <c r="C79" s="237"/>
      <c r="D79" s="237"/>
      <c r="E79" s="237"/>
      <c r="F79" s="237"/>
      <c r="G79" s="237"/>
      <c r="H79" s="238"/>
      <c r="I79" s="7"/>
      <c r="J79" s="3"/>
      <c r="K79" s="3"/>
      <c r="L79" s="3"/>
      <c r="M79" s="1"/>
      <c r="N79" s="1"/>
      <c r="O79" s="1"/>
      <c r="P79" s="2"/>
      <c r="Q79" s="2"/>
      <c r="R79" s="2"/>
      <c r="S79" s="2"/>
      <c r="T79" s="1"/>
      <c r="U79" s="1"/>
      <c r="V79" s="1"/>
      <c r="W79" s="1"/>
      <c r="X79" s="1"/>
      <c r="Y79" s="1"/>
      <c r="Z79" s="1"/>
    </row>
    <row r="80" spans="2:26" s="4" customFormat="1" ht="33" customHeight="1" thickBot="1" x14ac:dyDescent="0.3">
      <c r="B80" s="229" t="s">
        <v>148</v>
      </c>
      <c r="C80" s="230"/>
      <c r="D80" s="230"/>
      <c r="E80" s="230"/>
      <c r="F80" s="163">
        <f>F70+F77</f>
        <v>0</v>
      </c>
      <c r="G80" s="164" t="s">
        <v>139</v>
      </c>
      <c r="H80" s="167"/>
      <c r="I80" s="7"/>
      <c r="J80" s="3"/>
      <c r="K80" s="3"/>
      <c r="L80" s="3"/>
      <c r="M80" s="1"/>
      <c r="N80" s="1"/>
      <c r="O80" s="1"/>
      <c r="P80" s="2"/>
      <c r="Q80" s="2"/>
      <c r="R80" s="2"/>
      <c r="S80" s="2"/>
      <c r="T80" s="1"/>
      <c r="U80" s="1"/>
      <c r="V80" s="1"/>
      <c r="W80" s="1"/>
      <c r="X80" s="1"/>
      <c r="Y80" s="1"/>
      <c r="Z80" s="1"/>
    </row>
    <row r="81" spans="2:26" s="3" customFormat="1" ht="15.75" customHeight="1" thickBot="1" x14ac:dyDescent="0.3">
      <c r="B81" s="231"/>
      <c r="C81" s="232"/>
      <c r="D81" s="232"/>
      <c r="E81" s="232"/>
      <c r="F81" s="232"/>
      <c r="G81" s="232"/>
      <c r="H81" s="233"/>
      <c r="I81" s="11"/>
      <c r="M81" s="1"/>
      <c r="N81" s="1"/>
      <c r="O81" s="1"/>
      <c r="P81" s="2"/>
      <c r="Q81" s="2"/>
      <c r="R81" s="2"/>
      <c r="S81" s="2"/>
      <c r="T81" s="1"/>
      <c r="U81" s="1"/>
      <c r="V81" s="1"/>
      <c r="W81" s="1"/>
      <c r="X81" s="1"/>
      <c r="Y81" s="1"/>
      <c r="Z81" s="1"/>
    </row>
    <row r="82" spans="2:26" ht="73.5" customHeight="1" thickBot="1" x14ac:dyDescent="0.3">
      <c r="I82" s="11"/>
    </row>
    <row r="83" spans="2:26" ht="43.5" customHeight="1" thickBot="1" x14ac:dyDescent="0.3">
      <c r="B83" s="239" t="s">
        <v>155</v>
      </c>
      <c r="C83" s="240"/>
      <c r="D83" s="240"/>
      <c r="E83" s="240"/>
      <c r="F83" s="240"/>
      <c r="G83" s="240"/>
      <c r="H83" s="241"/>
      <c r="I83" s="11"/>
    </row>
    <row r="84" spans="2:26" s="3" customFormat="1" ht="15.75" customHeight="1" x14ac:dyDescent="0.25">
      <c r="B84" s="225"/>
      <c r="C84" s="226"/>
      <c r="D84" s="226"/>
      <c r="E84" s="226"/>
      <c r="F84" s="226"/>
      <c r="G84" s="226"/>
      <c r="H84" s="227"/>
      <c r="I84" s="11"/>
      <c r="M84" s="1"/>
      <c r="N84" s="1"/>
      <c r="O84" s="1"/>
      <c r="P84" s="2"/>
      <c r="Q84" s="2"/>
      <c r="R84" s="2"/>
      <c r="S84" s="2"/>
      <c r="T84" s="1"/>
      <c r="U84" s="1"/>
      <c r="V84" s="1"/>
      <c r="W84" s="1"/>
      <c r="X84" s="1"/>
      <c r="Y84" s="1"/>
      <c r="Z84" s="1"/>
    </row>
    <row r="85" spans="2:26" s="4" customFormat="1" ht="33" customHeight="1" thickBot="1" x14ac:dyDescent="0.3">
      <c r="B85" s="195" t="s">
        <v>150</v>
      </c>
      <c r="C85" s="196"/>
      <c r="D85" s="196"/>
      <c r="E85" s="196"/>
      <c r="F85" s="196"/>
      <c r="G85" s="166"/>
      <c r="H85" s="167"/>
      <c r="I85" s="7"/>
      <c r="J85" s="3"/>
      <c r="K85" s="3"/>
      <c r="L85" s="3"/>
      <c r="M85" s="1"/>
      <c r="N85" s="1"/>
      <c r="O85" s="1"/>
      <c r="P85" s="2"/>
      <c r="Q85" s="2"/>
      <c r="R85" s="2"/>
      <c r="S85" s="2"/>
      <c r="T85" s="1"/>
      <c r="U85" s="1"/>
      <c r="V85" s="1"/>
      <c r="W85" s="1"/>
      <c r="X85" s="1"/>
      <c r="Y85" s="1"/>
      <c r="Z85" s="1"/>
    </row>
    <row r="86" spans="2:26" s="4" customFormat="1" ht="33" customHeight="1" thickBot="1" x14ac:dyDescent="0.3">
      <c r="B86" s="223" t="s">
        <v>143</v>
      </c>
      <c r="C86" s="224"/>
      <c r="D86" s="224"/>
      <c r="E86" s="224"/>
      <c r="F86" s="184"/>
      <c r="G86" s="166"/>
      <c r="H86" s="167"/>
      <c r="I86" s="7"/>
      <c r="J86" s="3"/>
      <c r="K86" s="3"/>
      <c r="L86" s="3"/>
      <c r="M86" s="1"/>
      <c r="N86" s="1"/>
      <c r="O86" s="1"/>
      <c r="P86" s="2"/>
      <c r="Q86" s="2"/>
      <c r="R86" s="2"/>
      <c r="S86" s="2"/>
      <c r="T86" s="1"/>
      <c r="U86" s="1"/>
      <c r="V86" s="1"/>
      <c r="W86" s="1"/>
      <c r="X86" s="1"/>
      <c r="Y86" s="1"/>
      <c r="Z86" s="1"/>
    </row>
    <row r="87" spans="2:26" s="3" customFormat="1" ht="15.75" customHeight="1" thickBot="1" x14ac:dyDescent="0.3">
      <c r="B87" s="225"/>
      <c r="C87" s="226"/>
      <c r="D87" s="226"/>
      <c r="E87" s="226"/>
      <c r="F87" s="226"/>
      <c r="G87" s="226"/>
      <c r="H87" s="227"/>
      <c r="I87" s="11"/>
      <c r="M87" s="1"/>
      <c r="N87" s="1"/>
      <c r="O87" s="1"/>
      <c r="P87" s="2"/>
      <c r="Q87" s="2"/>
      <c r="R87" s="2"/>
      <c r="S87" s="2"/>
      <c r="T87" s="1"/>
      <c r="U87" s="1"/>
      <c r="V87" s="1"/>
      <c r="W87" s="1"/>
      <c r="X87" s="1"/>
      <c r="Y87" s="1"/>
      <c r="Z87" s="1"/>
    </row>
    <row r="88" spans="2:26" s="4" customFormat="1" ht="66" customHeight="1" thickBot="1" x14ac:dyDescent="0.3">
      <c r="B88" s="228" t="s">
        <v>147</v>
      </c>
      <c r="C88" s="224"/>
      <c r="D88" s="224"/>
      <c r="E88" s="224"/>
      <c r="F88" s="184"/>
      <c r="G88" s="161"/>
      <c r="H88" s="168"/>
      <c r="I88" s="162"/>
      <c r="J88" s="3"/>
      <c r="K88" s="3"/>
      <c r="L88" s="3"/>
      <c r="M88" s="1"/>
      <c r="N88" s="1"/>
      <c r="O88" s="1"/>
      <c r="P88" s="2"/>
      <c r="Q88" s="2"/>
      <c r="R88" s="2"/>
      <c r="S88" s="2"/>
      <c r="T88" s="1"/>
      <c r="U88" s="1"/>
      <c r="V88" s="1"/>
      <c r="W88" s="1"/>
      <c r="X88" s="1"/>
      <c r="Y88" s="1"/>
      <c r="Z88" s="1"/>
    </row>
    <row r="89" spans="2:26" s="3" customFormat="1" ht="15.75" customHeight="1" thickBot="1" x14ac:dyDescent="0.3">
      <c r="B89" s="225"/>
      <c r="C89" s="226"/>
      <c r="D89" s="226"/>
      <c r="E89" s="226"/>
      <c r="F89" s="226"/>
      <c r="G89" s="226"/>
      <c r="H89" s="227"/>
      <c r="I89" s="11"/>
      <c r="M89" s="1"/>
      <c r="N89" s="1"/>
      <c r="O89" s="1"/>
      <c r="P89" s="2"/>
      <c r="Q89" s="2"/>
      <c r="R89" s="2"/>
      <c r="S89" s="2"/>
      <c r="T89" s="1"/>
      <c r="U89" s="1"/>
      <c r="V89" s="1"/>
      <c r="W89" s="1"/>
      <c r="X89" s="1"/>
      <c r="Y89" s="1"/>
      <c r="Z89" s="1"/>
    </row>
    <row r="90" spans="2:26" s="4" customFormat="1" ht="33" customHeight="1" thickBot="1" x14ac:dyDescent="0.3">
      <c r="B90" s="229" t="s">
        <v>149</v>
      </c>
      <c r="C90" s="230"/>
      <c r="D90" s="230"/>
      <c r="E90" s="230"/>
      <c r="F90" s="163">
        <f>F86+F88</f>
        <v>0</v>
      </c>
      <c r="G90" s="164" t="s">
        <v>139</v>
      </c>
      <c r="H90" s="167"/>
      <c r="I90" s="7"/>
      <c r="J90" s="3"/>
      <c r="K90" s="3"/>
      <c r="L90" s="3"/>
      <c r="M90" s="1"/>
      <c r="N90" s="1"/>
      <c r="O90" s="1"/>
      <c r="P90" s="2"/>
      <c r="Q90" s="2"/>
      <c r="R90" s="2"/>
      <c r="S90" s="2"/>
      <c r="T90" s="1"/>
      <c r="U90" s="1"/>
      <c r="V90" s="1"/>
      <c r="W90" s="1"/>
      <c r="X90" s="1"/>
      <c r="Y90" s="1"/>
      <c r="Z90" s="1"/>
    </row>
    <row r="91" spans="2:26" s="3" customFormat="1" ht="15.75" customHeight="1" thickBot="1" x14ac:dyDescent="0.3">
      <c r="B91" s="231"/>
      <c r="C91" s="232"/>
      <c r="D91" s="232"/>
      <c r="E91" s="232"/>
      <c r="F91" s="232"/>
      <c r="G91" s="232"/>
      <c r="H91" s="233"/>
      <c r="I91" s="11"/>
      <c r="M91" s="1"/>
      <c r="N91" s="1"/>
      <c r="O91" s="1"/>
      <c r="P91" s="2"/>
      <c r="Q91" s="2"/>
      <c r="R91" s="2"/>
      <c r="S91" s="2"/>
      <c r="T91" s="1"/>
      <c r="U91" s="1"/>
      <c r="V91" s="1"/>
      <c r="W91" s="1"/>
      <c r="X91" s="1"/>
      <c r="Y91" s="1"/>
      <c r="Z91" s="1"/>
    </row>
    <row r="92" spans="2:26" ht="73.5" customHeight="1" thickBot="1" x14ac:dyDescent="0.3">
      <c r="I92" s="11"/>
    </row>
    <row r="93" spans="2:26" ht="43.5" customHeight="1" thickBot="1" x14ac:dyDescent="0.3">
      <c r="B93" s="219" t="s">
        <v>140</v>
      </c>
      <c r="C93" s="220"/>
      <c r="D93" s="220"/>
      <c r="E93" s="220"/>
      <c r="F93" s="220"/>
      <c r="G93" s="220"/>
      <c r="H93" s="221"/>
      <c r="I93" s="11"/>
    </row>
    <row r="94" spans="2:26" s="3" customFormat="1" ht="15" customHeight="1" x14ac:dyDescent="0.25">
      <c r="B94" s="217"/>
      <c r="C94" s="217"/>
      <c r="D94" s="217"/>
      <c r="E94" s="217"/>
      <c r="F94" s="217"/>
      <c r="G94" s="217"/>
      <c r="H94" s="217"/>
      <c r="I94" s="11"/>
      <c r="M94" s="1"/>
      <c r="N94" s="1"/>
      <c r="O94" s="1"/>
      <c r="P94" s="2"/>
      <c r="Q94" s="2"/>
      <c r="R94" s="2"/>
      <c r="S94" s="2"/>
      <c r="T94" s="1"/>
      <c r="U94" s="1"/>
      <c r="V94" s="1"/>
      <c r="W94" s="1"/>
      <c r="X94" s="1"/>
      <c r="Y94" s="1"/>
      <c r="Z94" s="1"/>
    </row>
    <row r="95" spans="2:26" s="3" customFormat="1" ht="21.75" customHeight="1" x14ac:dyDescent="0.25">
      <c r="B95" s="222" t="s">
        <v>151</v>
      </c>
      <c r="C95" s="222"/>
      <c r="D95" s="222"/>
      <c r="E95" s="222"/>
      <c r="F95" s="222"/>
      <c r="G95" s="222"/>
      <c r="H95" s="222"/>
      <c r="I95" s="11"/>
      <c r="M95" s="1"/>
      <c r="N95" s="1"/>
      <c r="O95" s="1"/>
      <c r="P95" s="2"/>
      <c r="Q95" s="2"/>
      <c r="R95" s="2"/>
      <c r="S95" s="2"/>
      <c r="T95" s="1"/>
      <c r="U95" s="1"/>
      <c r="V95" s="1"/>
      <c r="W95" s="1"/>
      <c r="X95" s="1"/>
      <c r="Y95" s="1"/>
      <c r="Z95" s="1"/>
    </row>
    <row r="96" spans="2:26" s="3" customFormat="1" ht="14.25" customHeight="1" thickBot="1" x14ac:dyDescent="0.3">
      <c r="B96" s="217"/>
      <c r="C96" s="217"/>
      <c r="D96" s="217"/>
      <c r="E96" s="217"/>
      <c r="F96" s="217"/>
      <c r="G96" s="217"/>
      <c r="H96" s="217"/>
      <c r="I96" s="11"/>
      <c r="M96" s="1"/>
      <c r="N96" s="1"/>
      <c r="O96" s="1"/>
      <c r="P96" s="2"/>
      <c r="Q96" s="2"/>
      <c r="R96" s="2"/>
      <c r="S96" s="2"/>
      <c r="T96" s="1"/>
      <c r="U96" s="1"/>
      <c r="V96" s="1"/>
      <c r="W96" s="1"/>
      <c r="X96" s="1"/>
      <c r="Y96" s="1"/>
      <c r="Z96" s="1"/>
    </row>
    <row r="97" spans="2:26" s="3" customFormat="1" ht="46.5" customHeight="1" x14ac:dyDescent="0.25">
      <c r="B97" s="209" t="s">
        <v>130</v>
      </c>
      <c r="C97" s="211" t="s">
        <v>5</v>
      </c>
      <c r="D97" s="213" t="s">
        <v>4</v>
      </c>
      <c r="E97" s="211" t="s">
        <v>3</v>
      </c>
      <c r="F97" s="211"/>
      <c r="G97" s="211" t="s">
        <v>2</v>
      </c>
      <c r="H97" s="215"/>
      <c r="I97" s="11"/>
      <c r="M97" s="1"/>
      <c r="N97" s="1"/>
      <c r="O97" s="1"/>
      <c r="P97" s="2"/>
      <c r="Q97" s="2"/>
      <c r="R97" s="2"/>
      <c r="S97" s="2"/>
      <c r="T97" s="1"/>
      <c r="U97" s="1"/>
      <c r="V97" s="1"/>
      <c r="W97" s="1"/>
      <c r="X97" s="1"/>
      <c r="Y97" s="1"/>
      <c r="Z97" s="1"/>
    </row>
    <row r="98" spans="2:26" s="3" customFormat="1" ht="46.5" customHeight="1" thickBot="1" x14ac:dyDescent="0.3">
      <c r="B98" s="210"/>
      <c r="C98" s="212"/>
      <c r="D98" s="214"/>
      <c r="E98" s="212"/>
      <c r="F98" s="212"/>
      <c r="G98" s="212"/>
      <c r="H98" s="216"/>
      <c r="I98" s="11"/>
      <c r="M98" s="1"/>
      <c r="N98" s="1"/>
      <c r="O98" s="1"/>
      <c r="P98" s="2"/>
      <c r="Q98" s="2"/>
      <c r="R98" s="2"/>
      <c r="S98" s="2"/>
      <c r="T98" s="1"/>
      <c r="U98" s="1"/>
      <c r="V98" s="1"/>
      <c r="W98" s="1"/>
      <c r="X98" s="1"/>
      <c r="Y98" s="1"/>
      <c r="Z98" s="1"/>
    </row>
    <row r="99" spans="2:26" s="3" customFormat="1" ht="18.75" customHeight="1" x14ac:dyDescent="0.25">
      <c r="B99" s="217"/>
      <c r="C99" s="217"/>
      <c r="D99" s="217"/>
      <c r="E99" s="217"/>
      <c r="F99" s="217"/>
      <c r="G99" s="217"/>
      <c r="H99" s="217"/>
      <c r="I99" s="11"/>
      <c r="M99" s="1"/>
      <c r="N99" s="1"/>
      <c r="O99" s="1"/>
      <c r="P99" s="2"/>
      <c r="Q99" s="2"/>
      <c r="R99" s="2"/>
      <c r="S99" s="2"/>
      <c r="T99" s="1"/>
      <c r="U99" s="1"/>
      <c r="V99" s="1"/>
      <c r="W99" s="1"/>
      <c r="X99" s="1"/>
      <c r="Y99" s="1"/>
      <c r="Z99" s="1"/>
    </row>
    <row r="100" spans="2:26" s="3" customFormat="1" ht="21.75" customHeight="1" x14ac:dyDescent="0.25">
      <c r="B100" s="222" t="s">
        <v>135</v>
      </c>
      <c r="C100" s="222"/>
      <c r="D100" s="222"/>
      <c r="E100" s="222"/>
      <c r="F100" s="222"/>
      <c r="G100" s="222"/>
      <c r="H100" s="222"/>
      <c r="I100" s="11"/>
      <c r="M100" s="1"/>
      <c r="N100" s="1"/>
      <c r="O100" s="1"/>
      <c r="P100" s="2"/>
      <c r="Q100" s="2"/>
      <c r="R100" s="2"/>
      <c r="S100" s="2"/>
      <c r="T100" s="1"/>
      <c r="U100" s="1"/>
      <c r="V100" s="1"/>
      <c r="W100" s="1"/>
      <c r="X100" s="1"/>
      <c r="Y100" s="1"/>
      <c r="Z100" s="1"/>
    </row>
    <row r="101" spans="2:26" s="3" customFormat="1" ht="15.75" customHeight="1" x14ac:dyDescent="0.25">
      <c r="B101" s="217"/>
      <c r="C101" s="217"/>
      <c r="D101" s="217"/>
      <c r="E101" s="217"/>
      <c r="F101" s="217"/>
      <c r="G101" s="217"/>
      <c r="H101" s="217"/>
      <c r="I101" s="11"/>
      <c r="M101" s="1"/>
      <c r="N101" s="1"/>
      <c r="O101" s="1"/>
      <c r="P101" s="2"/>
      <c r="Q101" s="2"/>
      <c r="R101" s="2"/>
      <c r="S101" s="2"/>
      <c r="T101" s="1"/>
      <c r="U101" s="1"/>
      <c r="V101" s="1"/>
      <c r="W101" s="1"/>
      <c r="X101" s="1"/>
      <c r="Y101" s="1"/>
      <c r="Z101" s="1"/>
    </row>
    <row r="102" spans="2:26" s="3" customFormat="1" ht="33" customHeight="1" x14ac:dyDescent="0.25">
      <c r="B102" s="206" t="s">
        <v>9</v>
      </c>
      <c r="C102" s="206"/>
      <c r="D102" s="206"/>
      <c r="E102" s="206"/>
      <c r="F102" s="206"/>
      <c r="G102" s="206"/>
      <c r="H102" s="206"/>
      <c r="I102" s="11"/>
      <c r="M102" s="1"/>
      <c r="N102" s="1"/>
      <c r="O102" s="1"/>
      <c r="P102" s="2"/>
      <c r="Q102" s="2"/>
      <c r="R102" s="2"/>
      <c r="S102" s="2"/>
      <c r="T102" s="1"/>
      <c r="U102" s="1"/>
      <c r="V102" s="1"/>
      <c r="W102" s="1"/>
      <c r="X102" s="1"/>
      <c r="Y102" s="1"/>
      <c r="Z102" s="1"/>
    </row>
    <row r="103" spans="2:26" s="4" customFormat="1" ht="33" customHeight="1" x14ac:dyDescent="0.25">
      <c r="B103" s="207" t="s">
        <v>0</v>
      </c>
      <c r="C103" s="207"/>
      <c r="E103" s="10"/>
      <c r="F103" s="10"/>
      <c r="G103" s="10"/>
      <c r="H103" s="10"/>
      <c r="I103" s="7"/>
      <c r="J103" s="3"/>
      <c r="K103" s="3"/>
      <c r="L103" s="3"/>
      <c r="M103" s="1"/>
      <c r="N103" s="1"/>
      <c r="O103" s="1"/>
      <c r="P103" s="2"/>
      <c r="Q103" s="2"/>
      <c r="R103" s="2"/>
      <c r="S103" s="2"/>
      <c r="T103" s="1"/>
      <c r="U103" s="1"/>
      <c r="V103" s="1"/>
      <c r="W103" s="1"/>
      <c r="X103" s="1"/>
      <c r="Y103" s="1"/>
      <c r="Z103" s="1"/>
    </row>
    <row r="104" spans="2:26" s="4" customFormat="1" ht="33" customHeight="1" x14ac:dyDescent="0.25">
      <c r="C104" s="9" t="str">
        <f>CONCATENATE(" $45.000"," + ($",G20,") =")</f>
        <v xml:space="preserve"> $45.000 + ($-2.513) =</v>
      </c>
      <c r="D104" s="6">
        <f>(45+G20)</f>
        <v>42.487000000000002</v>
      </c>
      <c r="E104" s="5"/>
      <c r="F104" s="5"/>
      <c r="G104" s="5"/>
      <c r="H104" s="5"/>
      <c r="I104" s="7"/>
      <c r="J104" s="3"/>
      <c r="K104" s="3"/>
      <c r="L104" s="3"/>
      <c r="M104" s="1"/>
      <c r="N104" s="1"/>
      <c r="O104" s="1"/>
      <c r="P104" s="2"/>
      <c r="Q104" s="2"/>
      <c r="R104" s="2"/>
      <c r="S104" s="2"/>
      <c r="T104" s="1"/>
      <c r="U104" s="1"/>
      <c r="V104" s="1"/>
      <c r="W104" s="1"/>
      <c r="X104" s="1"/>
      <c r="Y104" s="1"/>
      <c r="Z104" s="1"/>
    </row>
    <row r="105" spans="2:26" s="4" customFormat="1" ht="33" customHeight="1" x14ac:dyDescent="0.25">
      <c r="B105" s="207" t="s">
        <v>8</v>
      </c>
      <c r="C105" s="207"/>
      <c r="D105" s="15"/>
      <c r="E105" s="5"/>
      <c r="F105" s="5"/>
      <c r="G105" s="5"/>
      <c r="H105" s="5"/>
      <c r="I105" s="7"/>
      <c r="J105" s="3"/>
      <c r="K105" s="3"/>
      <c r="L105" s="3"/>
      <c r="M105" s="1"/>
      <c r="N105" s="1"/>
      <c r="O105" s="1"/>
      <c r="P105" s="2"/>
      <c r="Q105" s="2"/>
      <c r="R105" s="2"/>
      <c r="S105" s="2"/>
      <c r="T105" s="1"/>
      <c r="U105" s="1"/>
      <c r="V105" s="1"/>
      <c r="W105" s="1"/>
      <c r="X105" s="1"/>
      <c r="Y105" s="1"/>
      <c r="Z105" s="1"/>
    </row>
    <row r="106" spans="2:26" s="4" customFormat="1" ht="33" customHeight="1" x14ac:dyDescent="0.25">
      <c r="C106" s="14" t="str">
        <f>CONCATENATE(" $45.000"," x ",H43, " =")</f>
        <v xml:space="preserve"> $45.000 x 5.00% =</v>
      </c>
      <c r="D106" s="13">
        <f>(45*H43)</f>
        <v>2.25</v>
      </c>
      <c r="E106" s="5"/>
      <c r="F106" s="5"/>
      <c r="G106" s="5"/>
      <c r="H106" s="5"/>
      <c r="I106" s="7"/>
      <c r="J106" s="3"/>
      <c r="K106" s="3"/>
      <c r="L106" s="3"/>
      <c r="M106" s="1"/>
      <c r="N106" s="1"/>
      <c r="O106" s="1"/>
      <c r="P106" s="2"/>
      <c r="Q106" s="2"/>
      <c r="R106" s="2"/>
      <c r="S106" s="2"/>
      <c r="T106" s="1"/>
      <c r="U106" s="1"/>
      <c r="V106" s="1"/>
      <c r="W106" s="1"/>
      <c r="X106" s="1"/>
      <c r="Y106" s="1"/>
      <c r="Z106" s="1"/>
    </row>
    <row r="107" spans="2:26" s="4" customFormat="1" ht="33" customHeight="1" x14ac:dyDescent="0.25">
      <c r="C107" s="218" t="str">
        <f>CONCATENATE("$",D106," x 96.25% (Difference of 100% Material Minus Total % Asphalt + Fuel Allowance) =")</f>
        <v>$2.25 x 96.25% (Difference of 100% Material Minus Total % Asphalt + Fuel Allowance) =</v>
      </c>
      <c r="D107" s="218"/>
      <c r="E107" s="218"/>
      <c r="F107" s="218"/>
      <c r="G107" s="218"/>
      <c r="H107" s="6">
        <f>(D106*96.25)/100</f>
        <v>2.1659999999999999</v>
      </c>
      <c r="I107" s="7"/>
      <c r="J107" s="3"/>
      <c r="K107" s="3"/>
      <c r="L107" s="3"/>
      <c r="M107" s="1"/>
      <c r="N107" s="1"/>
      <c r="O107" s="131">
        <f>D106*96.25/100</f>
        <v>2.1656249999999999</v>
      </c>
      <c r="P107" s="2"/>
      <c r="Q107" s="2"/>
      <c r="R107" s="2"/>
      <c r="S107" s="2"/>
      <c r="T107" s="1"/>
      <c r="U107" s="1"/>
      <c r="V107" s="1"/>
      <c r="W107" s="1"/>
      <c r="X107" s="1"/>
      <c r="Y107" s="1"/>
      <c r="Z107" s="1"/>
    </row>
    <row r="108" spans="2:26" s="4" customFormat="1" ht="33" customHeight="1" x14ac:dyDescent="0.25">
      <c r="B108" s="207" t="s">
        <v>128</v>
      </c>
      <c r="C108" s="207"/>
      <c r="D108" s="207"/>
      <c r="E108" s="207"/>
      <c r="F108" s="207"/>
      <c r="G108" s="5"/>
      <c r="H108" s="5"/>
      <c r="I108" s="7"/>
      <c r="J108" s="3"/>
      <c r="K108" s="3"/>
      <c r="L108" s="3"/>
      <c r="M108" s="1"/>
      <c r="N108" s="1"/>
      <c r="O108" s="1"/>
      <c r="P108" s="2"/>
      <c r="Q108" s="2"/>
      <c r="R108" s="2"/>
      <c r="S108" s="2"/>
      <c r="T108" s="1"/>
      <c r="U108" s="1"/>
      <c r="V108" s="1"/>
      <c r="W108" s="1"/>
      <c r="X108" s="1"/>
      <c r="Y108" s="1"/>
      <c r="Z108" s="1"/>
    </row>
    <row r="109" spans="2:26" s="4" customFormat="1" ht="33" customHeight="1" x14ac:dyDescent="0.25">
      <c r="C109" s="203" t="str">
        <f>CONCATENATE("$",D104," + $",H107, "  =")</f>
        <v>$42.487 + $2.166  =</v>
      </c>
      <c r="D109" s="12">
        <f>D104+H107</f>
        <v>44.652999999999999</v>
      </c>
      <c r="E109" s="5"/>
      <c r="F109" s="5"/>
      <c r="G109" s="5"/>
      <c r="H109" s="5"/>
      <c r="I109" s="7"/>
      <c r="J109" s="3"/>
      <c r="K109" s="130"/>
      <c r="L109" s="3"/>
      <c r="M109" s="1"/>
      <c r="N109" s="1"/>
      <c r="O109" s="1"/>
      <c r="P109" s="2"/>
      <c r="Q109" s="2"/>
      <c r="R109" s="2"/>
      <c r="S109" s="2"/>
      <c r="T109" s="1"/>
      <c r="U109" s="1"/>
      <c r="V109" s="1"/>
      <c r="W109" s="1"/>
      <c r="X109" s="1"/>
      <c r="Y109" s="1"/>
      <c r="Z109" s="1"/>
    </row>
    <row r="110" spans="2:26" ht="29.25" customHeight="1" thickBot="1" x14ac:dyDescent="0.3">
      <c r="I110" s="11"/>
    </row>
    <row r="111" spans="2:26" ht="43.5" customHeight="1" thickBot="1" x14ac:dyDescent="0.3">
      <c r="B111" s="219" t="s">
        <v>141</v>
      </c>
      <c r="C111" s="220"/>
      <c r="D111" s="220"/>
      <c r="E111" s="220"/>
      <c r="F111" s="220"/>
      <c r="G111" s="220"/>
      <c r="H111" s="221"/>
      <c r="I111" s="11"/>
    </row>
    <row r="112" spans="2:26" ht="21.75" customHeight="1" x14ac:dyDescent="0.25">
      <c r="B112" s="217"/>
      <c r="C112" s="217"/>
      <c r="D112" s="217"/>
      <c r="E112" s="217"/>
      <c r="F112" s="217"/>
      <c r="G112" s="217"/>
      <c r="H112" s="217"/>
      <c r="I112" s="11"/>
    </row>
    <row r="113" spans="2:26" ht="21.75" customHeight="1" x14ac:dyDescent="0.25">
      <c r="B113" s="222" t="s">
        <v>6</v>
      </c>
      <c r="C113" s="222"/>
      <c r="D113" s="222"/>
      <c r="E113" s="222"/>
      <c r="F113" s="222"/>
      <c r="G113" s="222"/>
      <c r="H113" s="222"/>
      <c r="I113" s="11"/>
    </row>
    <row r="114" spans="2:26" ht="14.25" customHeight="1" thickBot="1" x14ac:dyDescent="0.3">
      <c r="B114" s="217"/>
      <c r="C114" s="217"/>
      <c r="D114" s="217"/>
      <c r="E114" s="217"/>
      <c r="F114" s="217"/>
      <c r="G114" s="217"/>
      <c r="H114" s="217"/>
      <c r="I114" s="11"/>
    </row>
    <row r="115" spans="2:26" ht="46.5" customHeight="1" x14ac:dyDescent="0.25">
      <c r="B115" s="209" t="s">
        <v>130</v>
      </c>
      <c r="C115" s="211" t="s">
        <v>5</v>
      </c>
      <c r="D115" s="213" t="s">
        <v>4</v>
      </c>
      <c r="E115" s="211" t="s">
        <v>3</v>
      </c>
      <c r="F115" s="211"/>
      <c r="G115" s="211" t="s">
        <v>2</v>
      </c>
      <c r="H115" s="215"/>
      <c r="I115" s="11"/>
    </row>
    <row r="116" spans="2:26" ht="46.5" customHeight="1" thickBot="1" x14ac:dyDescent="0.3">
      <c r="B116" s="210"/>
      <c r="C116" s="212"/>
      <c r="D116" s="214"/>
      <c r="E116" s="212"/>
      <c r="F116" s="212"/>
      <c r="G116" s="212"/>
      <c r="H116" s="216"/>
      <c r="I116" s="11"/>
    </row>
    <row r="117" spans="2:26" ht="18.75" customHeight="1" x14ac:dyDescent="0.25">
      <c r="B117" s="217"/>
      <c r="C117" s="217"/>
      <c r="D117" s="217"/>
      <c r="E117" s="217"/>
      <c r="F117" s="217"/>
      <c r="G117" s="217"/>
      <c r="H117" s="217"/>
      <c r="I117" s="11"/>
    </row>
    <row r="118" spans="2:26" ht="33" customHeight="1" x14ac:dyDescent="0.25">
      <c r="B118" s="206" t="s">
        <v>1</v>
      </c>
      <c r="C118" s="206"/>
      <c r="D118" s="206"/>
      <c r="E118" s="206"/>
      <c r="F118" s="206"/>
      <c r="G118" s="206"/>
      <c r="H118" s="206"/>
      <c r="I118" s="11"/>
    </row>
    <row r="119" spans="2:26" s="4" customFormat="1" ht="33" customHeight="1" x14ac:dyDescent="0.25">
      <c r="B119" s="207" t="s">
        <v>0</v>
      </c>
      <c r="C119" s="207"/>
      <c r="E119" s="10"/>
      <c r="F119" s="10"/>
      <c r="G119" s="10"/>
      <c r="H119" s="10"/>
      <c r="I119" s="7"/>
      <c r="J119" s="3"/>
      <c r="K119" s="3"/>
      <c r="L119" s="3"/>
      <c r="M119" s="1"/>
      <c r="N119" s="1"/>
      <c r="O119" s="1"/>
      <c r="P119" s="2"/>
      <c r="Q119" s="2"/>
      <c r="R119" s="2"/>
      <c r="S119" s="2"/>
      <c r="T119" s="1"/>
      <c r="U119" s="1"/>
      <c r="V119" s="1"/>
      <c r="W119" s="1"/>
      <c r="X119" s="1"/>
      <c r="Y119" s="1"/>
      <c r="Z119" s="1"/>
    </row>
    <row r="120" spans="2:26" s="4" customFormat="1" ht="33" customHeight="1" x14ac:dyDescent="0.25">
      <c r="C120" s="9" t="str">
        <f>CONCATENATE(" $45.000"," + ($",G59,") =")</f>
        <v xml:space="preserve"> $45.000 + ($-4.69) =</v>
      </c>
      <c r="D120" s="6">
        <f>(45+G59)</f>
        <v>40.31</v>
      </c>
      <c r="E120" s="5"/>
      <c r="F120" s="5"/>
      <c r="G120" s="5"/>
      <c r="H120" s="5"/>
      <c r="I120" s="7"/>
      <c r="J120" s="3"/>
      <c r="K120" s="3"/>
      <c r="L120" s="3"/>
      <c r="M120" s="1"/>
      <c r="N120" s="1"/>
      <c r="O120" s="1"/>
      <c r="P120" s="2"/>
      <c r="Q120" s="2"/>
      <c r="R120" s="2"/>
      <c r="S120" s="2"/>
      <c r="T120" s="1"/>
      <c r="U120" s="1"/>
      <c r="V120" s="1"/>
      <c r="W120" s="1"/>
      <c r="X120" s="1"/>
      <c r="Y120" s="1"/>
      <c r="Z120" s="1"/>
    </row>
    <row r="121" spans="2:26" s="4" customFormat="1" ht="40.5" customHeight="1" x14ac:dyDescent="0.3">
      <c r="B121" s="208" t="s">
        <v>129</v>
      </c>
      <c r="C121" s="208"/>
      <c r="D121" s="8">
        <f>D120</f>
        <v>40.31</v>
      </c>
      <c r="E121" s="5"/>
      <c r="F121" s="5"/>
      <c r="G121" s="5"/>
      <c r="H121" s="5"/>
      <c r="I121" s="7"/>
      <c r="J121" s="3"/>
      <c r="K121" s="3"/>
      <c r="L121" s="3"/>
      <c r="M121" s="1"/>
      <c r="N121" s="1"/>
      <c r="O121" s="1"/>
      <c r="P121" s="2"/>
      <c r="Q121" s="2"/>
      <c r="R121" s="2"/>
      <c r="S121" s="2"/>
      <c r="T121" s="1"/>
      <c r="U121" s="1"/>
      <c r="V121" s="1"/>
      <c r="W121" s="1"/>
      <c r="X121" s="1"/>
      <c r="Y121" s="1"/>
      <c r="Z121" s="1"/>
    </row>
    <row r="122" spans="2:26" s="4" customFormat="1" ht="33" customHeight="1" x14ac:dyDescent="0.25">
      <c r="D122" s="6"/>
      <c r="E122" s="5"/>
      <c r="F122" s="5"/>
      <c r="G122" s="5"/>
      <c r="H122" s="5"/>
      <c r="J122" s="3"/>
      <c r="K122" s="3"/>
      <c r="L122" s="3"/>
      <c r="M122" s="1"/>
      <c r="N122" s="1"/>
      <c r="O122" s="1"/>
      <c r="P122" s="2"/>
      <c r="Q122" s="2"/>
      <c r="R122" s="2"/>
      <c r="S122" s="2"/>
      <c r="T122" s="1"/>
      <c r="U122" s="1"/>
      <c r="V122" s="1"/>
      <c r="W122" s="1"/>
      <c r="X122" s="1"/>
      <c r="Y122" s="1"/>
      <c r="Z122" s="1"/>
    </row>
    <row r="125" spans="2:26" ht="50.25" customHeight="1" x14ac:dyDescent="0.25"/>
    <row r="126" spans="2:26" ht="56.25" customHeight="1" x14ac:dyDescent="0.25"/>
    <row r="127" spans="2:26" ht="18" customHeight="1" x14ac:dyDescent="0.25"/>
    <row r="128" spans="2:26"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sheetData>
  <sheetProtection algorithmName="SHA-512" hashValue="SySOlZslDi+i+tlGNTMipZ15Fu5DxbfJvkjyXBOM/K9dhWDaI/gw063QH+9Y5egz3sWRYO1pZRWJKFHgIzEVVg==" saltValue="GdyHoX8RImo+6jJGvEeLYA==" spinCount="100000" sheet="1" formatColumns="0" formatRows="0" selectLockedCells="1"/>
  <mergeCells count="125">
    <mergeCell ref="B118:H118"/>
    <mergeCell ref="B119:C119"/>
    <mergeCell ref="B121:C121"/>
    <mergeCell ref="B115:B116"/>
    <mergeCell ref="C115:C116"/>
    <mergeCell ref="D115:D116"/>
    <mergeCell ref="E115:F116"/>
    <mergeCell ref="G115:H116"/>
    <mergeCell ref="B117:H117"/>
    <mergeCell ref="C107:G107"/>
    <mergeCell ref="B108:F108"/>
    <mergeCell ref="B111:H111"/>
    <mergeCell ref="B112:H112"/>
    <mergeCell ref="B113:H113"/>
    <mergeCell ref="B114:H114"/>
    <mergeCell ref="B99:H99"/>
    <mergeCell ref="B100:H100"/>
    <mergeCell ref="B101:H101"/>
    <mergeCell ref="B102:H102"/>
    <mergeCell ref="B103:C103"/>
    <mergeCell ref="B105:C105"/>
    <mergeCell ref="B93:H93"/>
    <mergeCell ref="B94:H94"/>
    <mergeCell ref="B95:H95"/>
    <mergeCell ref="B96:H96"/>
    <mergeCell ref="B97:B98"/>
    <mergeCell ref="C97:C98"/>
    <mergeCell ref="D97:D98"/>
    <mergeCell ref="E97:F98"/>
    <mergeCell ref="G97:H98"/>
    <mergeCell ref="B86:E86"/>
    <mergeCell ref="B87:H87"/>
    <mergeCell ref="B88:E88"/>
    <mergeCell ref="B89:H89"/>
    <mergeCell ref="B90:E90"/>
    <mergeCell ref="B91:H91"/>
    <mergeCell ref="B77:E77"/>
    <mergeCell ref="B79:H79"/>
    <mergeCell ref="B80:E80"/>
    <mergeCell ref="B81:H81"/>
    <mergeCell ref="B83:H83"/>
    <mergeCell ref="B84:H84"/>
    <mergeCell ref="B70:E70"/>
    <mergeCell ref="B72:C72"/>
    <mergeCell ref="B73:E73"/>
    <mergeCell ref="B74:H74"/>
    <mergeCell ref="B75:E75"/>
    <mergeCell ref="B76:H76"/>
    <mergeCell ref="B64:H64"/>
    <mergeCell ref="B65:C65"/>
    <mergeCell ref="B66:E66"/>
    <mergeCell ref="B67:H67"/>
    <mergeCell ref="B68:E68"/>
    <mergeCell ref="B69:H69"/>
    <mergeCell ref="B57:H57"/>
    <mergeCell ref="G58:H58"/>
    <mergeCell ref="G59:H59"/>
    <mergeCell ref="G60:H60"/>
    <mergeCell ref="G61:H61"/>
    <mergeCell ref="B63:H63"/>
    <mergeCell ref="B36:H36"/>
    <mergeCell ref="D37:E37"/>
    <mergeCell ref="B39:D39"/>
    <mergeCell ref="B41:H41"/>
    <mergeCell ref="H43:H53"/>
    <mergeCell ref="B56:H56"/>
    <mergeCell ref="P31:P33"/>
    <mergeCell ref="Q31:Q33"/>
    <mergeCell ref="B32:H32"/>
    <mergeCell ref="B33:H33"/>
    <mergeCell ref="B34:H34"/>
    <mergeCell ref="B35:H35"/>
    <mergeCell ref="G25:H25"/>
    <mergeCell ref="P25:P27"/>
    <mergeCell ref="Q25:Q27"/>
    <mergeCell ref="G26:H26"/>
    <mergeCell ref="G27:H27"/>
    <mergeCell ref="G28:H28"/>
    <mergeCell ref="P28:P30"/>
    <mergeCell ref="Q28:Q30"/>
    <mergeCell ref="G29:H29"/>
    <mergeCell ref="G30:H30"/>
    <mergeCell ref="G19:H19"/>
    <mergeCell ref="P19:P21"/>
    <mergeCell ref="Q19:Q21"/>
    <mergeCell ref="G20:H20"/>
    <mergeCell ref="G21:H21"/>
    <mergeCell ref="G22:H22"/>
    <mergeCell ref="P22:P24"/>
    <mergeCell ref="Q22:Q24"/>
    <mergeCell ref="G23:H23"/>
    <mergeCell ref="G24:H24"/>
    <mergeCell ref="Q13:Q15"/>
    <mergeCell ref="B14:H14"/>
    <mergeCell ref="B15:H15"/>
    <mergeCell ref="B16:H16"/>
    <mergeCell ref="P16:P18"/>
    <mergeCell ref="Q16:Q18"/>
    <mergeCell ref="B17:H17"/>
    <mergeCell ref="J17:K17"/>
    <mergeCell ref="B18:H18"/>
    <mergeCell ref="B10:C10"/>
    <mergeCell ref="D10:F10"/>
    <mergeCell ref="P10:P12"/>
    <mergeCell ref="Q10:Q12"/>
    <mergeCell ref="S10:S30"/>
    <mergeCell ref="B11:H11"/>
    <mergeCell ref="B12:E12"/>
    <mergeCell ref="B13:H13"/>
    <mergeCell ref="J13:K13"/>
    <mergeCell ref="P13:P15"/>
    <mergeCell ref="M6:N8"/>
    <mergeCell ref="P6:S7"/>
    <mergeCell ref="B7:E7"/>
    <mergeCell ref="B8:H8"/>
    <mergeCell ref="P8:S8"/>
    <mergeCell ref="B9:H9"/>
    <mergeCell ref="J9:K9"/>
    <mergeCell ref="B1:D1"/>
    <mergeCell ref="C3:E3"/>
    <mergeCell ref="G3:H3"/>
    <mergeCell ref="C4:E4"/>
    <mergeCell ref="G4:H4"/>
    <mergeCell ref="B6:E6"/>
    <mergeCell ref="F6:G6"/>
  </mergeCells>
  <dataValidations count="8">
    <dataValidation type="list" allowBlank="1" showInputMessage="1" showErrorMessage="1" sqref="K15" xr:uid="{86BA55DC-B70A-4884-BC3C-1C9701DBCC84}">
      <formula1>$N$9:$N$41</formula1>
    </dataValidation>
    <dataValidation type="list" allowBlank="1" showInputMessage="1" showErrorMessage="1" sqref="K10" xr:uid="{2CE9930E-487F-4212-BBE6-C0EE6D09A497}">
      <formula1>"2023, 2024, 2025"</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402 JE65488 TA65488 ACW65488 AMS65488 AWO65488 BGK65488 BQG65488 CAC65488 CJY65488 CTU65488 DDQ65488 DNM65488 DXI65488 EHE65488 ERA65488 FAW65488 FKS65488 FUO65488 GEK65488 GOG65488 GYC65488 HHY65488 HRU65488 IBQ65488 ILM65488 IVI65488 JFE65488 JPA65488 JYW65488 KIS65488 KSO65488 LCK65488 LMG65488 LWC65488 MFY65488 MPU65488 MZQ65488 NJM65488 NTI65488 ODE65488 ONA65488 OWW65488 PGS65488 PQO65488 QAK65488 QKG65488 QUC65488 RDY65488 RNU65488 RXQ65488 SHM65488 SRI65488 TBE65488 TLA65488 TUW65488 UES65488 UOO65488 UYK65488 VIG65488 VSC65488 WBY65488 WLU65488 WVQ65488 K130938 JE131024 TA131024 ACW131024 AMS131024 AWO131024 BGK131024 BQG131024 CAC131024 CJY131024 CTU131024 DDQ131024 DNM131024 DXI131024 EHE131024 ERA131024 FAW131024 FKS131024 FUO131024 GEK131024 GOG131024 GYC131024 HHY131024 HRU131024 IBQ131024 ILM131024 IVI131024 JFE131024 JPA131024 JYW131024 KIS131024 KSO131024 LCK131024 LMG131024 LWC131024 MFY131024 MPU131024 MZQ131024 NJM131024 NTI131024 ODE131024 ONA131024 OWW131024 PGS131024 PQO131024 QAK131024 QKG131024 QUC131024 RDY131024 RNU131024 RXQ131024 SHM131024 SRI131024 TBE131024 TLA131024 TUW131024 UES131024 UOO131024 UYK131024 VIG131024 VSC131024 WBY131024 WLU131024 WVQ131024 K196474 JE196560 TA196560 ACW196560 AMS196560 AWO196560 BGK196560 BQG196560 CAC196560 CJY196560 CTU196560 DDQ196560 DNM196560 DXI196560 EHE196560 ERA196560 FAW196560 FKS196560 FUO196560 GEK196560 GOG196560 GYC196560 HHY196560 HRU196560 IBQ196560 ILM196560 IVI196560 JFE196560 JPA196560 JYW196560 KIS196560 KSO196560 LCK196560 LMG196560 LWC196560 MFY196560 MPU196560 MZQ196560 NJM196560 NTI196560 ODE196560 ONA196560 OWW196560 PGS196560 PQO196560 QAK196560 QKG196560 QUC196560 RDY196560 RNU196560 RXQ196560 SHM196560 SRI196560 TBE196560 TLA196560 TUW196560 UES196560 UOO196560 UYK196560 VIG196560 VSC196560 WBY196560 WLU196560 WVQ196560 K262010 JE262096 TA262096 ACW262096 AMS262096 AWO262096 BGK262096 BQG262096 CAC262096 CJY262096 CTU262096 DDQ262096 DNM262096 DXI262096 EHE262096 ERA262096 FAW262096 FKS262096 FUO262096 GEK262096 GOG262096 GYC262096 HHY262096 HRU262096 IBQ262096 ILM262096 IVI262096 JFE262096 JPA262096 JYW262096 KIS262096 KSO262096 LCK262096 LMG262096 LWC262096 MFY262096 MPU262096 MZQ262096 NJM262096 NTI262096 ODE262096 ONA262096 OWW262096 PGS262096 PQO262096 QAK262096 QKG262096 QUC262096 RDY262096 RNU262096 RXQ262096 SHM262096 SRI262096 TBE262096 TLA262096 TUW262096 UES262096 UOO262096 UYK262096 VIG262096 VSC262096 WBY262096 WLU262096 WVQ262096 K327546 JE327632 TA327632 ACW327632 AMS327632 AWO327632 BGK327632 BQG327632 CAC327632 CJY327632 CTU327632 DDQ327632 DNM327632 DXI327632 EHE327632 ERA327632 FAW327632 FKS327632 FUO327632 GEK327632 GOG327632 GYC327632 HHY327632 HRU327632 IBQ327632 ILM327632 IVI327632 JFE327632 JPA327632 JYW327632 KIS327632 KSO327632 LCK327632 LMG327632 LWC327632 MFY327632 MPU327632 MZQ327632 NJM327632 NTI327632 ODE327632 ONA327632 OWW327632 PGS327632 PQO327632 QAK327632 QKG327632 QUC327632 RDY327632 RNU327632 RXQ327632 SHM327632 SRI327632 TBE327632 TLA327632 TUW327632 UES327632 UOO327632 UYK327632 VIG327632 VSC327632 WBY327632 WLU327632 WVQ327632 K393082 JE393168 TA393168 ACW393168 AMS393168 AWO393168 BGK393168 BQG393168 CAC393168 CJY393168 CTU393168 DDQ393168 DNM393168 DXI393168 EHE393168 ERA393168 FAW393168 FKS393168 FUO393168 GEK393168 GOG393168 GYC393168 HHY393168 HRU393168 IBQ393168 ILM393168 IVI393168 JFE393168 JPA393168 JYW393168 KIS393168 KSO393168 LCK393168 LMG393168 LWC393168 MFY393168 MPU393168 MZQ393168 NJM393168 NTI393168 ODE393168 ONA393168 OWW393168 PGS393168 PQO393168 QAK393168 QKG393168 QUC393168 RDY393168 RNU393168 RXQ393168 SHM393168 SRI393168 TBE393168 TLA393168 TUW393168 UES393168 UOO393168 UYK393168 VIG393168 VSC393168 WBY393168 WLU393168 WVQ393168 K458618 JE458704 TA458704 ACW458704 AMS458704 AWO458704 BGK458704 BQG458704 CAC458704 CJY458704 CTU458704 DDQ458704 DNM458704 DXI458704 EHE458704 ERA458704 FAW458704 FKS458704 FUO458704 GEK458704 GOG458704 GYC458704 HHY458704 HRU458704 IBQ458704 ILM458704 IVI458704 JFE458704 JPA458704 JYW458704 KIS458704 KSO458704 LCK458704 LMG458704 LWC458704 MFY458704 MPU458704 MZQ458704 NJM458704 NTI458704 ODE458704 ONA458704 OWW458704 PGS458704 PQO458704 QAK458704 QKG458704 QUC458704 RDY458704 RNU458704 RXQ458704 SHM458704 SRI458704 TBE458704 TLA458704 TUW458704 UES458704 UOO458704 UYK458704 VIG458704 VSC458704 WBY458704 WLU458704 WVQ458704 K524154 JE524240 TA524240 ACW524240 AMS524240 AWO524240 BGK524240 BQG524240 CAC524240 CJY524240 CTU524240 DDQ524240 DNM524240 DXI524240 EHE524240 ERA524240 FAW524240 FKS524240 FUO524240 GEK524240 GOG524240 GYC524240 HHY524240 HRU524240 IBQ524240 ILM524240 IVI524240 JFE524240 JPA524240 JYW524240 KIS524240 KSO524240 LCK524240 LMG524240 LWC524240 MFY524240 MPU524240 MZQ524240 NJM524240 NTI524240 ODE524240 ONA524240 OWW524240 PGS524240 PQO524240 QAK524240 QKG524240 QUC524240 RDY524240 RNU524240 RXQ524240 SHM524240 SRI524240 TBE524240 TLA524240 TUW524240 UES524240 UOO524240 UYK524240 VIG524240 VSC524240 WBY524240 WLU524240 WVQ524240 K589690 JE589776 TA589776 ACW589776 AMS589776 AWO589776 BGK589776 BQG589776 CAC589776 CJY589776 CTU589776 DDQ589776 DNM589776 DXI589776 EHE589776 ERA589776 FAW589776 FKS589776 FUO589776 GEK589776 GOG589776 GYC589776 HHY589776 HRU589776 IBQ589776 ILM589776 IVI589776 JFE589776 JPA589776 JYW589776 KIS589776 KSO589776 LCK589776 LMG589776 LWC589776 MFY589776 MPU589776 MZQ589776 NJM589776 NTI589776 ODE589776 ONA589776 OWW589776 PGS589776 PQO589776 QAK589776 QKG589776 QUC589776 RDY589776 RNU589776 RXQ589776 SHM589776 SRI589776 TBE589776 TLA589776 TUW589776 UES589776 UOO589776 UYK589776 VIG589776 VSC589776 WBY589776 WLU589776 WVQ589776 K655226 JE655312 TA655312 ACW655312 AMS655312 AWO655312 BGK655312 BQG655312 CAC655312 CJY655312 CTU655312 DDQ655312 DNM655312 DXI655312 EHE655312 ERA655312 FAW655312 FKS655312 FUO655312 GEK655312 GOG655312 GYC655312 HHY655312 HRU655312 IBQ655312 ILM655312 IVI655312 JFE655312 JPA655312 JYW655312 KIS655312 KSO655312 LCK655312 LMG655312 LWC655312 MFY655312 MPU655312 MZQ655312 NJM655312 NTI655312 ODE655312 ONA655312 OWW655312 PGS655312 PQO655312 QAK655312 QKG655312 QUC655312 RDY655312 RNU655312 RXQ655312 SHM655312 SRI655312 TBE655312 TLA655312 TUW655312 UES655312 UOO655312 UYK655312 VIG655312 VSC655312 WBY655312 WLU655312 WVQ655312 K720762 JE720848 TA720848 ACW720848 AMS720848 AWO720848 BGK720848 BQG720848 CAC720848 CJY720848 CTU720848 DDQ720848 DNM720848 DXI720848 EHE720848 ERA720848 FAW720848 FKS720848 FUO720848 GEK720848 GOG720848 GYC720848 HHY720848 HRU720848 IBQ720848 ILM720848 IVI720848 JFE720848 JPA720848 JYW720848 KIS720848 KSO720848 LCK720848 LMG720848 LWC720848 MFY720848 MPU720848 MZQ720848 NJM720848 NTI720848 ODE720848 ONA720848 OWW720848 PGS720848 PQO720848 QAK720848 QKG720848 QUC720848 RDY720848 RNU720848 RXQ720848 SHM720848 SRI720848 TBE720848 TLA720848 TUW720848 UES720848 UOO720848 UYK720848 VIG720848 VSC720848 WBY720848 WLU720848 WVQ720848 K786298 JE786384 TA786384 ACW786384 AMS786384 AWO786384 BGK786384 BQG786384 CAC786384 CJY786384 CTU786384 DDQ786384 DNM786384 DXI786384 EHE786384 ERA786384 FAW786384 FKS786384 FUO786384 GEK786384 GOG786384 GYC786384 HHY786384 HRU786384 IBQ786384 ILM786384 IVI786384 JFE786384 JPA786384 JYW786384 KIS786384 KSO786384 LCK786384 LMG786384 LWC786384 MFY786384 MPU786384 MZQ786384 NJM786384 NTI786384 ODE786384 ONA786384 OWW786384 PGS786384 PQO786384 QAK786384 QKG786384 QUC786384 RDY786384 RNU786384 RXQ786384 SHM786384 SRI786384 TBE786384 TLA786384 TUW786384 UES786384 UOO786384 UYK786384 VIG786384 VSC786384 WBY786384 WLU786384 WVQ786384 K851834 JE851920 TA851920 ACW851920 AMS851920 AWO851920 BGK851920 BQG851920 CAC851920 CJY851920 CTU851920 DDQ851920 DNM851920 DXI851920 EHE851920 ERA851920 FAW851920 FKS851920 FUO851920 GEK851920 GOG851920 GYC851920 HHY851920 HRU851920 IBQ851920 ILM851920 IVI851920 JFE851920 JPA851920 JYW851920 KIS851920 KSO851920 LCK851920 LMG851920 LWC851920 MFY851920 MPU851920 MZQ851920 NJM851920 NTI851920 ODE851920 ONA851920 OWW851920 PGS851920 PQO851920 QAK851920 QKG851920 QUC851920 RDY851920 RNU851920 RXQ851920 SHM851920 SRI851920 TBE851920 TLA851920 TUW851920 UES851920 UOO851920 UYK851920 VIG851920 VSC851920 WBY851920 WLU851920 WVQ851920 K917370 JE917456 TA917456 ACW917456 AMS917456 AWO917456 BGK917456 BQG917456 CAC917456 CJY917456 CTU917456 DDQ917456 DNM917456 DXI917456 EHE917456 ERA917456 FAW917456 FKS917456 FUO917456 GEK917456 GOG917456 GYC917456 HHY917456 HRU917456 IBQ917456 ILM917456 IVI917456 JFE917456 JPA917456 JYW917456 KIS917456 KSO917456 LCK917456 LMG917456 LWC917456 MFY917456 MPU917456 MZQ917456 NJM917456 NTI917456 ODE917456 ONA917456 OWW917456 PGS917456 PQO917456 QAK917456 QKG917456 QUC917456 RDY917456 RNU917456 RXQ917456 SHM917456 SRI917456 TBE917456 TLA917456 TUW917456 UES917456 UOO917456 UYK917456 VIG917456 VSC917456 WBY917456 WLU917456 WVQ917456 K982906 JE982992 TA982992 ACW982992 AMS982992 AWO982992 BGK982992 BQG982992 CAC982992 CJY982992 CTU982992 DDQ982992 DNM982992 DXI982992 EHE982992 ERA982992 FAW982992 FKS982992 FUO982992 GEK982992 GOG982992 GYC982992 HHY982992 HRU982992 IBQ982992 ILM982992 IVI982992 JFE982992 JPA982992 JYW982992 KIS982992 KSO982992 LCK982992 LMG982992 LWC982992 MFY982992 MPU982992 MZQ982992 NJM982992 NTI982992 ODE982992 ONA982992 OWW982992 PGS982992 PQO982992 QAK982992 QKG982992 QUC982992 RDY982992 RNU982992 RXQ982992 SHM982992 SRI982992 TBE982992 TLA982992 TUW982992 UES982992 UOO982992 UYK982992 VIG982992 VSC982992 WBY982992 WLU982992 WVQ982992" xr:uid="{3D952D1B-7264-452A-81B2-E504DEA91361}">
      <formula1>$M$11:$M$22</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406 JE65492 TA65492 ACW65492 AMS65492 AWO65492 BGK65492 BQG65492 CAC65492 CJY65492 CTU65492 DDQ65492 DNM65492 DXI65492 EHE65492 ERA65492 FAW65492 FKS65492 FUO65492 GEK65492 GOG65492 GYC65492 HHY65492 HRU65492 IBQ65492 ILM65492 IVI65492 JFE65492 JPA65492 JYW65492 KIS65492 KSO65492 LCK65492 LMG65492 LWC65492 MFY65492 MPU65492 MZQ65492 NJM65492 NTI65492 ODE65492 ONA65492 OWW65492 PGS65492 PQO65492 QAK65492 QKG65492 QUC65492 RDY65492 RNU65492 RXQ65492 SHM65492 SRI65492 TBE65492 TLA65492 TUW65492 UES65492 UOO65492 UYK65492 VIG65492 VSC65492 WBY65492 WLU65492 WVQ65492 K130942 JE131028 TA131028 ACW131028 AMS131028 AWO131028 BGK131028 BQG131028 CAC131028 CJY131028 CTU131028 DDQ131028 DNM131028 DXI131028 EHE131028 ERA131028 FAW131028 FKS131028 FUO131028 GEK131028 GOG131028 GYC131028 HHY131028 HRU131028 IBQ131028 ILM131028 IVI131028 JFE131028 JPA131028 JYW131028 KIS131028 KSO131028 LCK131028 LMG131028 LWC131028 MFY131028 MPU131028 MZQ131028 NJM131028 NTI131028 ODE131028 ONA131028 OWW131028 PGS131028 PQO131028 QAK131028 QKG131028 QUC131028 RDY131028 RNU131028 RXQ131028 SHM131028 SRI131028 TBE131028 TLA131028 TUW131028 UES131028 UOO131028 UYK131028 VIG131028 VSC131028 WBY131028 WLU131028 WVQ131028 K196478 JE196564 TA196564 ACW196564 AMS196564 AWO196564 BGK196564 BQG196564 CAC196564 CJY196564 CTU196564 DDQ196564 DNM196564 DXI196564 EHE196564 ERA196564 FAW196564 FKS196564 FUO196564 GEK196564 GOG196564 GYC196564 HHY196564 HRU196564 IBQ196564 ILM196564 IVI196564 JFE196564 JPA196564 JYW196564 KIS196564 KSO196564 LCK196564 LMG196564 LWC196564 MFY196564 MPU196564 MZQ196564 NJM196564 NTI196564 ODE196564 ONA196564 OWW196564 PGS196564 PQO196564 QAK196564 QKG196564 QUC196564 RDY196564 RNU196564 RXQ196564 SHM196564 SRI196564 TBE196564 TLA196564 TUW196564 UES196564 UOO196564 UYK196564 VIG196564 VSC196564 WBY196564 WLU196564 WVQ196564 K262014 JE262100 TA262100 ACW262100 AMS262100 AWO262100 BGK262100 BQG262100 CAC262100 CJY262100 CTU262100 DDQ262100 DNM262100 DXI262100 EHE262100 ERA262100 FAW262100 FKS262100 FUO262100 GEK262100 GOG262100 GYC262100 HHY262100 HRU262100 IBQ262100 ILM262100 IVI262100 JFE262100 JPA262100 JYW262100 KIS262100 KSO262100 LCK262100 LMG262100 LWC262100 MFY262100 MPU262100 MZQ262100 NJM262100 NTI262100 ODE262100 ONA262100 OWW262100 PGS262100 PQO262100 QAK262100 QKG262100 QUC262100 RDY262100 RNU262100 RXQ262100 SHM262100 SRI262100 TBE262100 TLA262100 TUW262100 UES262100 UOO262100 UYK262100 VIG262100 VSC262100 WBY262100 WLU262100 WVQ262100 K327550 JE327636 TA327636 ACW327636 AMS327636 AWO327636 BGK327636 BQG327636 CAC327636 CJY327636 CTU327636 DDQ327636 DNM327636 DXI327636 EHE327636 ERA327636 FAW327636 FKS327636 FUO327636 GEK327636 GOG327636 GYC327636 HHY327636 HRU327636 IBQ327636 ILM327636 IVI327636 JFE327636 JPA327636 JYW327636 KIS327636 KSO327636 LCK327636 LMG327636 LWC327636 MFY327636 MPU327636 MZQ327636 NJM327636 NTI327636 ODE327636 ONA327636 OWW327636 PGS327636 PQO327636 QAK327636 QKG327636 QUC327636 RDY327636 RNU327636 RXQ327636 SHM327636 SRI327636 TBE327636 TLA327636 TUW327636 UES327636 UOO327636 UYK327636 VIG327636 VSC327636 WBY327636 WLU327636 WVQ327636 K393086 JE393172 TA393172 ACW393172 AMS393172 AWO393172 BGK393172 BQG393172 CAC393172 CJY393172 CTU393172 DDQ393172 DNM393172 DXI393172 EHE393172 ERA393172 FAW393172 FKS393172 FUO393172 GEK393172 GOG393172 GYC393172 HHY393172 HRU393172 IBQ393172 ILM393172 IVI393172 JFE393172 JPA393172 JYW393172 KIS393172 KSO393172 LCK393172 LMG393172 LWC393172 MFY393172 MPU393172 MZQ393172 NJM393172 NTI393172 ODE393172 ONA393172 OWW393172 PGS393172 PQO393172 QAK393172 QKG393172 QUC393172 RDY393172 RNU393172 RXQ393172 SHM393172 SRI393172 TBE393172 TLA393172 TUW393172 UES393172 UOO393172 UYK393172 VIG393172 VSC393172 WBY393172 WLU393172 WVQ393172 K458622 JE458708 TA458708 ACW458708 AMS458708 AWO458708 BGK458708 BQG458708 CAC458708 CJY458708 CTU458708 DDQ458708 DNM458708 DXI458708 EHE458708 ERA458708 FAW458708 FKS458708 FUO458708 GEK458708 GOG458708 GYC458708 HHY458708 HRU458708 IBQ458708 ILM458708 IVI458708 JFE458708 JPA458708 JYW458708 KIS458708 KSO458708 LCK458708 LMG458708 LWC458708 MFY458708 MPU458708 MZQ458708 NJM458708 NTI458708 ODE458708 ONA458708 OWW458708 PGS458708 PQO458708 QAK458708 QKG458708 QUC458708 RDY458708 RNU458708 RXQ458708 SHM458708 SRI458708 TBE458708 TLA458708 TUW458708 UES458708 UOO458708 UYK458708 VIG458708 VSC458708 WBY458708 WLU458708 WVQ458708 K524158 JE524244 TA524244 ACW524244 AMS524244 AWO524244 BGK524244 BQG524244 CAC524244 CJY524244 CTU524244 DDQ524244 DNM524244 DXI524244 EHE524244 ERA524244 FAW524244 FKS524244 FUO524244 GEK524244 GOG524244 GYC524244 HHY524244 HRU524244 IBQ524244 ILM524244 IVI524244 JFE524244 JPA524244 JYW524244 KIS524244 KSO524244 LCK524244 LMG524244 LWC524244 MFY524244 MPU524244 MZQ524244 NJM524244 NTI524244 ODE524244 ONA524244 OWW524244 PGS524244 PQO524244 QAK524244 QKG524244 QUC524244 RDY524244 RNU524244 RXQ524244 SHM524244 SRI524244 TBE524244 TLA524244 TUW524244 UES524244 UOO524244 UYK524244 VIG524244 VSC524244 WBY524244 WLU524244 WVQ524244 K589694 JE589780 TA589780 ACW589780 AMS589780 AWO589780 BGK589780 BQG589780 CAC589780 CJY589780 CTU589780 DDQ589780 DNM589780 DXI589780 EHE589780 ERA589780 FAW589780 FKS589780 FUO589780 GEK589780 GOG589780 GYC589780 HHY589780 HRU589780 IBQ589780 ILM589780 IVI589780 JFE589780 JPA589780 JYW589780 KIS589780 KSO589780 LCK589780 LMG589780 LWC589780 MFY589780 MPU589780 MZQ589780 NJM589780 NTI589780 ODE589780 ONA589780 OWW589780 PGS589780 PQO589780 QAK589780 QKG589780 QUC589780 RDY589780 RNU589780 RXQ589780 SHM589780 SRI589780 TBE589780 TLA589780 TUW589780 UES589780 UOO589780 UYK589780 VIG589780 VSC589780 WBY589780 WLU589780 WVQ589780 K655230 JE655316 TA655316 ACW655316 AMS655316 AWO655316 BGK655316 BQG655316 CAC655316 CJY655316 CTU655316 DDQ655316 DNM655316 DXI655316 EHE655316 ERA655316 FAW655316 FKS655316 FUO655316 GEK655316 GOG655316 GYC655316 HHY655316 HRU655316 IBQ655316 ILM655316 IVI655316 JFE655316 JPA655316 JYW655316 KIS655316 KSO655316 LCK655316 LMG655316 LWC655316 MFY655316 MPU655316 MZQ655316 NJM655316 NTI655316 ODE655316 ONA655316 OWW655316 PGS655316 PQO655316 QAK655316 QKG655316 QUC655316 RDY655316 RNU655316 RXQ655316 SHM655316 SRI655316 TBE655316 TLA655316 TUW655316 UES655316 UOO655316 UYK655316 VIG655316 VSC655316 WBY655316 WLU655316 WVQ655316 K720766 JE720852 TA720852 ACW720852 AMS720852 AWO720852 BGK720852 BQG720852 CAC720852 CJY720852 CTU720852 DDQ720852 DNM720852 DXI720852 EHE720852 ERA720852 FAW720852 FKS720852 FUO720852 GEK720852 GOG720852 GYC720852 HHY720852 HRU720852 IBQ720852 ILM720852 IVI720852 JFE720852 JPA720852 JYW720852 KIS720852 KSO720852 LCK720852 LMG720852 LWC720852 MFY720852 MPU720852 MZQ720852 NJM720852 NTI720852 ODE720852 ONA720852 OWW720852 PGS720852 PQO720852 QAK720852 QKG720852 QUC720852 RDY720852 RNU720852 RXQ720852 SHM720852 SRI720852 TBE720852 TLA720852 TUW720852 UES720852 UOO720852 UYK720852 VIG720852 VSC720852 WBY720852 WLU720852 WVQ720852 K786302 JE786388 TA786388 ACW786388 AMS786388 AWO786388 BGK786388 BQG786388 CAC786388 CJY786388 CTU786388 DDQ786388 DNM786388 DXI786388 EHE786388 ERA786388 FAW786388 FKS786388 FUO786388 GEK786388 GOG786388 GYC786388 HHY786388 HRU786388 IBQ786388 ILM786388 IVI786388 JFE786388 JPA786388 JYW786388 KIS786388 KSO786388 LCK786388 LMG786388 LWC786388 MFY786388 MPU786388 MZQ786388 NJM786388 NTI786388 ODE786388 ONA786388 OWW786388 PGS786388 PQO786388 QAK786388 QKG786388 QUC786388 RDY786388 RNU786388 RXQ786388 SHM786388 SRI786388 TBE786388 TLA786388 TUW786388 UES786388 UOO786388 UYK786388 VIG786388 VSC786388 WBY786388 WLU786388 WVQ786388 K851838 JE851924 TA851924 ACW851924 AMS851924 AWO851924 BGK851924 BQG851924 CAC851924 CJY851924 CTU851924 DDQ851924 DNM851924 DXI851924 EHE851924 ERA851924 FAW851924 FKS851924 FUO851924 GEK851924 GOG851924 GYC851924 HHY851924 HRU851924 IBQ851924 ILM851924 IVI851924 JFE851924 JPA851924 JYW851924 KIS851924 KSO851924 LCK851924 LMG851924 LWC851924 MFY851924 MPU851924 MZQ851924 NJM851924 NTI851924 ODE851924 ONA851924 OWW851924 PGS851924 PQO851924 QAK851924 QKG851924 QUC851924 RDY851924 RNU851924 RXQ851924 SHM851924 SRI851924 TBE851924 TLA851924 TUW851924 UES851924 UOO851924 UYK851924 VIG851924 VSC851924 WBY851924 WLU851924 WVQ851924 K917374 JE917460 TA917460 ACW917460 AMS917460 AWO917460 BGK917460 BQG917460 CAC917460 CJY917460 CTU917460 DDQ917460 DNM917460 DXI917460 EHE917460 ERA917460 FAW917460 FKS917460 FUO917460 GEK917460 GOG917460 GYC917460 HHY917460 HRU917460 IBQ917460 ILM917460 IVI917460 JFE917460 JPA917460 JYW917460 KIS917460 KSO917460 LCK917460 LMG917460 LWC917460 MFY917460 MPU917460 MZQ917460 NJM917460 NTI917460 ODE917460 ONA917460 OWW917460 PGS917460 PQO917460 QAK917460 QKG917460 QUC917460 RDY917460 RNU917460 RXQ917460 SHM917460 SRI917460 TBE917460 TLA917460 TUW917460 UES917460 UOO917460 UYK917460 VIG917460 VSC917460 WBY917460 WLU917460 WVQ917460 K982910 JE982996 TA982996 ACW982996 AMS982996 AWO982996 BGK982996 BQG982996 CAC982996 CJY982996 CTU982996 DDQ982996 DNM982996 DXI982996 EHE982996 ERA982996 FAW982996 FKS982996 FUO982996 GEK982996 GOG982996 GYC982996 HHY982996 HRU982996 IBQ982996 ILM982996 IVI982996 JFE982996 JPA982996 JYW982996 KIS982996 KSO982996 LCK982996 LMG982996 LWC982996 MFY982996 MPU982996 MZQ982996 NJM982996 NTI982996 ODE982996 ONA982996 OWW982996 PGS982996 PQO982996 QAK982996 QKG982996 QUC982996 RDY982996 RNU982996 RXQ982996 SHM982996 SRI982996 TBE982996 TLA982996 TUW982996 UES982996 UOO982996 UYK982996 VIG982996 VSC982996 WBY982996 WLU982996 WVQ982996" xr:uid="{CDAC2BEE-6D90-4097-AC62-93A92040EB02}">
      <formula1>$N$11:$N$22</formula1>
    </dataValidation>
    <dataValidation type="list" allowBlank="1" showInputMessage="1" showErrorMessage="1" sqref="WVQ982991 WLU982991 WBY982991 VSC982991 VIG982991 UYK982991 UOO982991 UES982991 TUW982991 TLA982991 TBE982991 SRI982991 SHM982991 RXQ982991 RNU982991 RDY982991 QUC982991 QKG982991 QAK982991 PQO982991 PGS982991 OWW982991 ONA982991 ODE982991 NTI982991 NJM982991 MZQ982991 MPU982991 MFY982991 LWC982991 LMG982991 LCK982991 KSO982991 KIS982991 JYW982991 JPA982991 JFE982991 IVI982991 ILM982991 IBQ982991 HRU982991 HHY982991 GYC982991 GOG982991 GEK982991 FUO982991 FKS982991 FAW982991 ERA982991 EHE982991 DXI982991 DNM982991 DDQ982991 CTU982991 CJY982991 CAC982991 BQG982991 BGK982991 AWO982991 AMS982991 ACW982991 TA982991 JE982991 K982905 WVQ917455 WLU917455 WBY917455 VSC917455 VIG917455 UYK917455 UOO917455 UES917455 TUW917455 TLA917455 TBE917455 SRI917455 SHM917455 RXQ917455 RNU917455 RDY917455 QUC917455 QKG917455 QAK917455 PQO917455 PGS917455 OWW917455 ONA917455 ODE917455 NTI917455 NJM917455 MZQ917455 MPU917455 MFY917455 LWC917455 LMG917455 LCK917455 KSO917455 KIS917455 JYW917455 JPA917455 JFE917455 IVI917455 ILM917455 IBQ917455 HRU917455 HHY917455 GYC917455 GOG917455 GEK917455 FUO917455 FKS917455 FAW917455 ERA917455 EHE917455 DXI917455 DNM917455 DDQ917455 CTU917455 CJY917455 CAC917455 BQG917455 BGK917455 AWO917455 AMS917455 ACW917455 TA917455 JE917455 K917369 WVQ851919 WLU851919 WBY851919 VSC851919 VIG851919 UYK851919 UOO851919 UES851919 TUW851919 TLA851919 TBE851919 SRI851919 SHM851919 RXQ851919 RNU851919 RDY851919 QUC851919 QKG851919 QAK851919 PQO851919 PGS851919 OWW851919 ONA851919 ODE851919 NTI851919 NJM851919 MZQ851919 MPU851919 MFY851919 LWC851919 LMG851919 LCK851919 KSO851919 KIS851919 JYW851919 JPA851919 JFE851919 IVI851919 ILM851919 IBQ851919 HRU851919 HHY851919 GYC851919 GOG851919 GEK851919 FUO851919 FKS851919 FAW851919 ERA851919 EHE851919 DXI851919 DNM851919 DDQ851919 CTU851919 CJY851919 CAC851919 BQG851919 BGK851919 AWO851919 AMS851919 ACW851919 TA851919 JE851919 K851833 WVQ786383 WLU786383 WBY786383 VSC786383 VIG786383 UYK786383 UOO786383 UES786383 TUW786383 TLA786383 TBE786383 SRI786383 SHM786383 RXQ786383 RNU786383 RDY786383 QUC786383 QKG786383 QAK786383 PQO786383 PGS786383 OWW786383 ONA786383 ODE786383 NTI786383 NJM786383 MZQ786383 MPU786383 MFY786383 LWC786383 LMG786383 LCK786383 KSO786383 KIS786383 JYW786383 JPA786383 JFE786383 IVI786383 ILM786383 IBQ786383 HRU786383 HHY786383 GYC786383 GOG786383 GEK786383 FUO786383 FKS786383 FAW786383 ERA786383 EHE786383 DXI786383 DNM786383 DDQ786383 CTU786383 CJY786383 CAC786383 BQG786383 BGK786383 AWO786383 AMS786383 ACW786383 TA786383 JE786383 K786297 WVQ720847 WLU720847 WBY720847 VSC720847 VIG720847 UYK720847 UOO720847 UES720847 TUW720847 TLA720847 TBE720847 SRI720847 SHM720847 RXQ720847 RNU720847 RDY720847 QUC720847 QKG720847 QAK720847 PQO720847 PGS720847 OWW720847 ONA720847 ODE720847 NTI720847 NJM720847 MZQ720847 MPU720847 MFY720847 LWC720847 LMG720847 LCK720847 KSO720847 KIS720847 JYW720847 JPA720847 JFE720847 IVI720847 ILM720847 IBQ720847 HRU720847 HHY720847 GYC720847 GOG720847 GEK720847 FUO720847 FKS720847 FAW720847 ERA720847 EHE720847 DXI720847 DNM720847 DDQ720847 CTU720847 CJY720847 CAC720847 BQG720847 BGK720847 AWO720847 AMS720847 ACW720847 TA720847 JE720847 K720761 WVQ655311 WLU655311 WBY655311 VSC655311 VIG655311 UYK655311 UOO655311 UES655311 TUW655311 TLA655311 TBE655311 SRI655311 SHM655311 RXQ655311 RNU655311 RDY655311 QUC655311 QKG655311 QAK655311 PQO655311 PGS655311 OWW655311 ONA655311 ODE655311 NTI655311 NJM655311 MZQ655311 MPU655311 MFY655311 LWC655311 LMG655311 LCK655311 KSO655311 KIS655311 JYW655311 JPA655311 JFE655311 IVI655311 ILM655311 IBQ655311 HRU655311 HHY655311 GYC655311 GOG655311 GEK655311 FUO655311 FKS655311 FAW655311 ERA655311 EHE655311 DXI655311 DNM655311 DDQ655311 CTU655311 CJY655311 CAC655311 BQG655311 BGK655311 AWO655311 AMS655311 ACW655311 TA655311 JE655311 K655225 WVQ589775 WLU589775 WBY589775 VSC589775 VIG589775 UYK589775 UOO589775 UES589775 TUW589775 TLA589775 TBE589775 SRI589775 SHM589775 RXQ589775 RNU589775 RDY589775 QUC589775 QKG589775 QAK589775 PQO589775 PGS589775 OWW589775 ONA589775 ODE589775 NTI589775 NJM589775 MZQ589775 MPU589775 MFY589775 LWC589775 LMG589775 LCK589775 KSO589775 KIS589775 JYW589775 JPA589775 JFE589775 IVI589775 ILM589775 IBQ589775 HRU589775 HHY589775 GYC589775 GOG589775 GEK589775 FUO589775 FKS589775 FAW589775 ERA589775 EHE589775 DXI589775 DNM589775 DDQ589775 CTU589775 CJY589775 CAC589775 BQG589775 BGK589775 AWO589775 AMS589775 ACW589775 TA589775 JE589775 K589689 WVQ524239 WLU524239 WBY524239 VSC524239 VIG524239 UYK524239 UOO524239 UES524239 TUW524239 TLA524239 TBE524239 SRI524239 SHM524239 RXQ524239 RNU524239 RDY524239 QUC524239 QKG524239 QAK524239 PQO524239 PGS524239 OWW524239 ONA524239 ODE524239 NTI524239 NJM524239 MZQ524239 MPU524239 MFY524239 LWC524239 LMG524239 LCK524239 KSO524239 KIS524239 JYW524239 JPA524239 JFE524239 IVI524239 ILM524239 IBQ524239 HRU524239 HHY524239 GYC524239 GOG524239 GEK524239 FUO524239 FKS524239 FAW524239 ERA524239 EHE524239 DXI524239 DNM524239 DDQ524239 CTU524239 CJY524239 CAC524239 BQG524239 BGK524239 AWO524239 AMS524239 ACW524239 TA524239 JE524239 K524153 WVQ458703 WLU458703 WBY458703 VSC458703 VIG458703 UYK458703 UOO458703 UES458703 TUW458703 TLA458703 TBE458703 SRI458703 SHM458703 RXQ458703 RNU458703 RDY458703 QUC458703 QKG458703 QAK458703 PQO458703 PGS458703 OWW458703 ONA458703 ODE458703 NTI458703 NJM458703 MZQ458703 MPU458703 MFY458703 LWC458703 LMG458703 LCK458703 KSO458703 KIS458703 JYW458703 JPA458703 JFE458703 IVI458703 ILM458703 IBQ458703 HRU458703 HHY458703 GYC458703 GOG458703 GEK458703 FUO458703 FKS458703 FAW458703 ERA458703 EHE458703 DXI458703 DNM458703 DDQ458703 CTU458703 CJY458703 CAC458703 BQG458703 BGK458703 AWO458703 AMS458703 ACW458703 TA458703 JE458703 K458617 WVQ393167 WLU393167 WBY393167 VSC393167 VIG393167 UYK393167 UOO393167 UES393167 TUW393167 TLA393167 TBE393167 SRI393167 SHM393167 RXQ393167 RNU393167 RDY393167 QUC393167 QKG393167 QAK393167 PQO393167 PGS393167 OWW393167 ONA393167 ODE393167 NTI393167 NJM393167 MZQ393167 MPU393167 MFY393167 LWC393167 LMG393167 LCK393167 KSO393167 KIS393167 JYW393167 JPA393167 JFE393167 IVI393167 ILM393167 IBQ393167 HRU393167 HHY393167 GYC393167 GOG393167 GEK393167 FUO393167 FKS393167 FAW393167 ERA393167 EHE393167 DXI393167 DNM393167 DDQ393167 CTU393167 CJY393167 CAC393167 BQG393167 BGK393167 AWO393167 AMS393167 ACW393167 TA393167 JE393167 K393081 WVQ327631 WLU327631 WBY327631 VSC327631 VIG327631 UYK327631 UOO327631 UES327631 TUW327631 TLA327631 TBE327631 SRI327631 SHM327631 RXQ327631 RNU327631 RDY327631 QUC327631 QKG327631 QAK327631 PQO327631 PGS327631 OWW327631 ONA327631 ODE327631 NTI327631 NJM327631 MZQ327631 MPU327631 MFY327631 LWC327631 LMG327631 LCK327631 KSO327631 KIS327631 JYW327631 JPA327631 JFE327631 IVI327631 ILM327631 IBQ327631 HRU327631 HHY327631 GYC327631 GOG327631 GEK327631 FUO327631 FKS327631 FAW327631 ERA327631 EHE327631 DXI327631 DNM327631 DDQ327631 CTU327631 CJY327631 CAC327631 BQG327631 BGK327631 AWO327631 AMS327631 ACW327631 TA327631 JE327631 K327545 WVQ262095 WLU262095 WBY262095 VSC262095 VIG262095 UYK262095 UOO262095 UES262095 TUW262095 TLA262095 TBE262095 SRI262095 SHM262095 RXQ262095 RNU262095 RDY262095 QUC262095 QKG262095 QAK262095 PQO262095 PGS262095 OWW262095 ONA262095 ODE262095 NTI262095 NJM262095 MZQ262095 MPU262095 MFY262095 LWC262095 LMG262095 LCK262095 KSO262095 KIS262095 JYW262095 JPA262095 JFE262095 IVI262095 ILM262095 IBQ262095 HRU262095 HHY262095 GYC262095 GOG262095 GEK262095 FUO262095 FKS262095 FAW262095 ERA262095 EHE262095 DXI262095 DNM262095 DDQ262095 CTU262095 CJY262095 CAC262095 BQG262095 BGK262095 AWO262095 AMS262095 ACW262095 TA262095 JE262095 K262009 WVQ196559 WLU196559 WBY196559 VSC196559 VIG196559 UYK196559 UOO196559 UES196559 TUW196559 TLA196559 TBE196559 SRI196559 SHM196559 RXQ196559 RNU196559 RDY196559 QUC196559 QKG196559 QAK196559 PQO196559 PGS196559 OWW196559 ONA196559 ODE196559 NTI196559 NJM196559 MZQ196559 MPU196559 MFY196559 LWC196559 LMG196559 LCK196559 KSO196559 KIS196559 JYW196559 JPA196559 JFE196559 IVI196559 ILM196559 IBQ196559 HRU196559 HHY196559 GYC196559 GOG196559 GEK196559 FUO196559 FKS196559 FAW196559 ERA196559 EHE196559 DXI196559 DNM196559 DDQ196559 CTU196559 CJY196559 CAC196559 BQG196559 BGK196559 AWO196559 AMS196559 ACW196559 TA196559 JE196559 K196473 WVQ131023 WLU131023 WBY131023 VSC131023 VIG131023 UYK131023 UOO131023 UES131023 TUW131023 TLA131023 TBE131023 SRI131023 SHM131023 RXQ131023 RNU131023 RDY131023 QUC131023 QKG131023 QAK131023 PQO131023 PGS131023 OWW131023 ONA131023 ODE131023 NTI131023 NJM131023 MZQ131023 MPU131023 MFY131023 LWC131023 LMG131023 LCK131023 KSO131023 KIS131023 JYW131023 JPA131023 JFE131023 IVI131023 ILM131023 IBQ131023 HRU131023 HHY131023 GYC131023 GOG131023 GEK131023 FUO131023 FKS131023 FAW131023 ERA131023 EHE131023 DXI131023 DNM131023 DDQ131023 CTU131023 CJY131023 CAC131023 BQG131023 BGK131023 AWO131023 AMS131023 ACW131023 TA131023 JE131023 K130937 WVQ65487 WLU65487 WBY65487 VSC65487 VIG65487 UYK65487 UOO65487 UES65487 TUW65487 TLA65487 TBE65487 SRI65487 SHM65487 RXQ65487 RNU65487 RDY65487 QUC65487 QKG65487 QAK65487 PQO65487 PGS65487 OWW65487 ONA65487 ODE65487 NTI65487 NJM65487 MZQ65487 MPU65487 MFY65487 LWC65487 LMG65487 LCK65487 KSO65487 KIS65487 JYW65487 JPA65487 JFE65487 IVI65487 ILM65487 IBQ65487 HRU65487 HHY65487 GYC65487 GOG65487 GEK65487 FUO65487 FKS65487 FAW65487 ERA65487 EHE65487 DXI65487 DNM65487 DDQ65487 CTU65487 CJY65487 CAC65487 BQG65487 BGK65487 AWO65487 AMS65487 ACW65487 TA65487 JE65487 K65401" xr:uid="{47A893F1-295E-4B05-A146-5E552D1A85C4}">
      <formula1>$N$9:$N$9</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10 JE65496 TA65496 ACW65496 AMS65496 AWO65496 BGK65496 BQG65496 CAC65496 CJY65496 CTU65496 DDQ65496 DNM65496 DXI65496 EHE65496 ERA65496 FAW65496 FKS65496 FUO65496 GEK65496 GOG65496 GYC65496 HHY65496 HRU65496 IBQ65496 ILM65496 IVI65496 JFE65496 JPA65496 JYW65496 KIS65496 KSO65496 LCK65496 LMG65496 LWC65496 MFY65496 MPU65496 MZQ65496 NJM65496 NTI65496 ODE65496 ONA65496 OWW65496 PGS65496 PQO65496 QAK65496 QKG65496 QUC65496 RDY65496 RNU65496 RXQ65496 SHM65496 SRI65496 TBE65496 TLA65496 TUW65496 UES65496 UOO65496 UYK65496 VIG65496 VSC65496 WBY65496 WLU65496 WVQ65496 K130946 JE131032 TA131032 ACW131032 AMS131032 AWO131032 BGK131032 BQG131032 CAC131032 CJY131032 CTU131032 DDQ131032 DNM131032 DXI131032 EHE131032 ERA131032 FAW131032 FKS131032 FUO131032 GEK131032 GOG131032 GYC131032 HHY131032 HRU131032 IBQ131032 ILM131032 IVI131032 JFE131032 JPA131032 JYW131032 KIS131032 KSO131032 LCK131032 LMG131032 LWC131032 MFY131032 MPU131032 MZQ131032 NJM131032 NTI131032 ODE131032 ONA131032 OWW131032 PGS131032 PQO131032 QAK131032 QKG131032 QUC131032 RDY131032 RNU131032 RXQ131032 SHM131032 SRI131032 TBE131032 TLA131032 TUW131032 UES131032 UOO131032 UYK131032 VIG131032 VSC131032 WBY131032 WLU131032 WVQ131032 K196482 JE196568 TA196568 ACW196568 AMS196568 AWO196568 BGK196568 BQG196568 CAC196568 CJY196568 CTU196568 DDQ196568 DNM196568 DXI196568 EHE196568 ERA196568 FAW196568 FKS196568 FUO196568 GEK196568 GOG196568 GYC196568 HHY196568 HRU196568 IBQ196568 ILM196568 IVI196568 JFE196568 JPA196568 JYW196568 KIS196568 KSO196568 LCK196568 LMG196568 LWC196568 MFY196568 MPU196568 MZQ196568 NJM196568 NTI196568 ODE196568 ONA196568 OWW196568 PGS196568 PQO196568 QAK196568 QKG196568 QUC196568 RDY196568 RNU196568 RXQ196568 SHM196568 SRI196568 TBE196568 TLA196568 TUW196568 UES196568 UOO196568 UYK196568 VIG196568 VSC196568 WBY196568 WLU196568 WVQ196568 K262018 JE262104 TA262104 ACW262104 AMS262104 AWO262104 BGK262104 BQG262104 CAC262104 CJY262104 CTU262104 DDQ262104 DNM262104 DXI262104 EHE262104 ERA262104 FAW262104 FKS262104 FUO262104 GEK262104 GOG262104 GYC262104 HHY262104 HRU262104 IBQ262104 ILM262104 IVI262104 JFE262104 JPA262104 JYW262104 KIS262104 KSO262104 LCK262104 LMG262104 LWC262104 MFY262104 MPU262104 MZQ262104 NJM262104 NTI262104 ODE262104 ONA262104 OWW262104 PGS262104 PQO262104 QAK262104 QKG262104 QUC262104 RDY262104 RNU262104 RXQ262104 SHM262104 SRI262104 TBE262104 TLA262104 TUW262104 UES262104 UOO262104 UYK262104 VIG262104 VSC262104 WBY262104 WLU262104 WVQ262104 K327554 JE327640 TA327640 ACW327640 AMS327640 AWO327640 BGK327640 BQG327640 CAC327640 CJY327640 CTU327640 DDQ327640 DNM327640 DXI327640 EHE327640 ERA327640 FAW327640 FKS327640 FUO327640 GEK327640 GOG327640 GYC327640 HHY327640 HRU327640 IBQ327640 ILM327640 IVI327640 JFE327640 JPA327640 JYW327640 KIS327640 KSO327640 LCK327640 LMG327640 LWC327640 MFY327640 MPU327640 MZQ327640 NJM327640 NTI327640 ODE327640 ONA327640 OWW327640 PGS327640 PQO327640 QAK327640 QKG327640 QUC327640 RDY327640 RNU327640 RXQ327640 SHM327640 SRI327640 TBE327640 TLA327640 TUW327640 UES327640 UOO327640 UYK327640 VIG327640 VSC327640 WBY327640 WLU327640 WVQ327640 K393090 JE393176 TA393176 ACW393176 AMS393176 AWO393176 BGK393176 BQG393176 CAC393176 CJY393176 CTU393176 DDQ393176 DNM393176 DXI393176 EHE393176 ERA393176 FAW393176 FKS393176 FUO393176 GEK393176 GOG393176 GYC393176 HHY393176 HRU393176 IBQ393176 ILM393176 IVI393176 JFE393176 JPA393176 JYW393176 KIS393176 KSO393176 LCK393176 LMG393176 LWC393176 MFY393176 MPU393176 MZQ393176 NJM393176 NTI393176 ODE393176 ONA393176 OWW393176 PGS393176 PQO393176 QAK393176 QKG393176 QUC393176 RDY393176 RNU393176 RXQ393176 SHM393176 SRI393176 TBE393176 TLA393176 TUW393176 UES393176 UOO393176 UYK393176 VIG393176 VSC393176 WBY393176 WLU393176 WVQ393176 K458626 JE458712 TA458712 ACW458712 AMS458712 AWO458712 BGK458712 BQG458712 CAC458712 CJY458712 CTU458712 DDQ458712 DNM458712 DXI458712 EHE458712 ERA458712 FAW458712 FKS458712 FUO458712 GEK458712 GOG458712 GYC458712 HHY458712 HRU458712 IBQ458712 ILM458712 IVI458712 JFE458712 JPA458712 JYW458712 KIS458712 KSO458712 LCK458712 LMG458712 LWC458712 MFY458712 MPU458712 MZQ458712 NJM458712 NTI458712 ODE458712 ONA458712 OWW458712 PGS458712 PQO458712 QAK458712 QKG458712 QUC458712 RDY458712 RNU458712 RXQ458712 SHM458712 SRI458712 TBE458712 TLA458712 TUW458712 UES458712 UOO458712 UYK458712 VIG458712 VSC458712 WBY458712 WLU458712 WVQ458712 K524162 JE524248 TA524248 ACW524248 AMS524248 AWO524248 BGK524248 BQG524248 CAC524248 CJY524248 CTU524248 DDQ524248 DNM524248 DXI524248 EHE524248 ERA524248 FAW524248 FKS524248 FUO524248 GEK524248 GOG524248 GYC524248 HHY524248 HRU524248 IBQ524248 ILM524248 IVI524248 JFE524248 JPA524248 JYW524248 KIS524248 KSO524248 LCK524248 LMG524248 LWC524248 MFY524248 MPU524248 MZQ524248 NJM524248 NTI524248 ODE524248 ONA524248 OWW524248 PGS524248 PQO524248 QAK524248 QKG524248 QUC524248 RDY524248 RNU524248 RXQ524248 SHM524248 SRI524248 TBE524248 TLA524248 TUW524248 UES524248 UOO524248 UYK524248 VIG524248 VSC524248 WBY524248 WLU524248 WVQ524248 K589698 JE589784 TA589784 ACW589784 AMS589784 AWO589784 BGK589784 BQG589784 CAC589784 CJY589784 CTU589784 DDQ589784 DNM589784 DXI589784 EHE589784 ERA589784 FAW589784 FKS589784 FUO589784 GEK589784 GOG589784 GYC589784 HHY589784 HRU589784 IBQ589784 ILM589784 IVI589784 JFE589784 JPA589784 JYW589784 KIS589784 KSO589784 LCK589784 LMG589784 LWC589784 MFY589784 MPU589784 MZQ589784 NJM589784 NTI589784 ODE589784 ONA589784 OWW589784 PGS589784 PQO589784 QAK589784 QKG589784 QUC589784 RDY589784 RNU589784 RXQ589784 SHM589784 SRI589784 TBE589784 TLA589784 TUW589784 UES589784 UOO589784 UYK589784 VIG589784 VSC589784 WBY589784 WLU589784 WVQ589784 K655234 JE655320 TA655320 ACW655320 AMS655320 AWO655320 BGK655320 BQG655320 CAC655320 CJY655320 CTU655320 DDQ655320 DNM655320 DXI655320 EHE655320 ERA655320 FAW655320 FKS655320 FUO655320 GEK655320 GOG655320 GYC655320 HHY655320 HRU655320 IBQ655320 ILM655320 IVI655320 JFE655320 JPA655320 JYW655320 KIS655320 KSO655320 LCK655320 LMG655320 LWC655320 MFY655320 MPU655320 MZQ655320 NJM655320 NTI655320 ODE655320 ONA655320 OWW655320 PGS655320 PQO655320 QAK655320 QKG655320 QUC655320 RDY655320 RNU655320 RXQ655320 SHM655320 SRI655320 TBE655320 TLA655320 TUW655320 UES655320 UOO655320 UYK655320 VIG655320 VSC655320 WBY655320 WLU655320 WVQ655320 K720770 JE720856 TA720856 ACW720856 AMS720856 AWO720856 BGK720856 BQG720856 CAC720856 CJY720856 CTU720856 DDQ720856 DNM720856 DXI720856 EHE720856 ERA720856 FAW720856 FKS720856 FUO720856 GEK720856 GOG720856 GYC720856 HHY720856 HRU720856 IBQ720856 ILM720856 IVI720856 JFE720856 JPA720856 JYW720856 KIS720856 KSO720856 LCK720856 LMG720856 LWC720856 MFY720856 MPU720856 MZQ720856 NJM720856 NTI720856 ODE720856 ONA720856 OWW720856 PGS720856 PQO720856 QAK720856 QKG720856 QUC720856 RDY720856 RNU720856 RXQ720856 SHM720856 SRI720856 TBE720856 TLA720856 TUW720856 UES720856 UOO720856 UYK720856 VIG720856 VSC720856 WBY720856 WLU720856 WVQ720856 K786306 JE786392 TA786392 ACW786392 AMS786392 AWO786392 BGK786392 BQG786392 CAC786392 CJY786392 CTU786392 DDQ786392 DNM786392 DXI786392 EHE786392 ERA786392 FAW786392 FKS786392 FUO786392 GEK786392 GOG786392 GYC786392 HHY786392 HRU786392 IBQ786392 ILM786392 IVI786392 JFE786392 JPA786392 JYW786392 KIS786392 KSO786392 LCK786392 LMG786392 LWC786392 MFY786392 MPU786392 MZQ786392 NJM786392 NTI786392 ODE786392 ONA786392 OWW786392 PGS786392 PQO786392 QAK786392 QKG786392 QUC786392 RDY786392 RNU786392 RXQ786392 SHM786392 SRI786392 TBE786392 TLA786392 TUW786392 UES786392 UOO786392 UYK786392 VIG786392 VSC786392 WBY786392 WLU786392 WVQ786392 K851842 JE851928 TA851928 ACW851928 AMS851928 AWO851928 BGK851928 BQG851928 CAC851928 CJY851928 CTU851928 DDQ851928 DNM851928 DXI851928 EHE851928 ERA851928 FAW851928 FKS851928 FUO851928 GEK851928 GOG851928 GYC851928 HHY851928 HRU851928 IBQ851928 ILM851928 IVI851928 JFE851928 JPA851928 JYW851928 KIS851928 KSO851928 LCK851928 LMG851928 LWC851928 MFY851928 MPU851928 MZQ851928 NJM851928 NTI851928 ODE851928 ONA851928 OWW851928 PGS851928 PQO851928 QAK851928 QKG851928 QUC851928 RDY851928 RNU851928 RXQ851928 SHM851928 SRI851928 TBE851928 TLA851928 TUW851928 UES851928 UOO851928 UYK851928 VIG851928 VSC851928 WBY851928 WLU851928 WVQ851928 K917378 JE917464 TA917464 ACW917464 AMS917464 AWO917464 BGK917464 BQG917464 CAC917464 CJY917464 CTU917464 DDQ917464 DNM917464 DXI917464 EHE917464 ERA917464 FAW917464 FKS917464 FUO917464 GEK917464 GOG917464 GYC917464 HHY917464 HRU917464 IBQ917464 ILM917464 IVI917464 JFE917464 JPA917464 JYW917464 KIS917464 KSO917464 LCK917464 LMG917464 LWC917464 MFY917464 MPU917464 MZQ917464 NJM917464 NTI917464 ODE917464 ONA917464 OWW917464 PGS917464 PQO917464 QAK917464 QKG917464 QUC917464 RDY917464 RNU917464 RXQ917464 SHM917464 SRI917464 TBE917464 TLA917464 TUW917464 UES917464 UOO917464 UYK917464 VIG917464 VSC917464 WBY917464 WLU917464 WVQ917464 K982914 JE983000 TA983000 ACW983000 AMS983000 AWO983000 BGK983000 BQG983000 CAC983000 CJY983000 CTU983000 DDQ983000 DNM983000 DXI983000 EHE983000 ERA983000 FAW983000 FKS983000 FUO983000 GEK983000 GOG983000 GYC983000 HHY983000 HRU983000 IBQ983000 ILM983000 IVI983000 JFE983000 JPA983000 JYW983000 KIS983000 KSO983000 LCK983000 LMG983000 LWC983000 MFY983000 MPU983000 MZQ983000 NJM983000 NTI983000 ODE983000 ONA983000 OWW983000 PGS983000 PQO983000 QAK983000 QKG983000 QUC983000 RDY983000 RNU983000 RXQ983000 SHM983000 SRI983000 TBE983000 TLA983000 TUW983000 UES983000 UOO983000 UYK983000 VIG983000 VSC983000 WBY983000 WLU983000 WVQ983000" xr:uid="{046A2E20-DA48-4CD2-AD99-AA6BE9571059}">
      <formula1>$Q$10:$Q$34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09 JE65495 TA65495 ACW65495 AMS65495 AWO65495 BGK65495 BQG65495 CAC65495 CJY65495 CTU65495 DDQ65495 DNM65495 DXI65495 EHE65495 ERA65495 FAW65495 FKS65495 FUO65495 GEK65495 GOG65495 GYC65495 HHY65495 HRU65495 IBQ65495 ILM65495 IVI65495 JFE65495 JPA65495 JYW65495 KIS65495 KSO65495 LCK65495 LMG65495 LWC65495 MFY65495 MPU65495 MZQ65495 NJM65495 NTI65495 ODE65495 ONA65495 OWW65495 PGS65495 PQO65495 QAK65495 QKG65495 QUC65495 RDY65495 RNU65495 RXQ65495 SHM65495 SRI65495 TBE65495 TLA65495 TUW65495 UES65495 UOO65495 UYK65495 VIG65495 VSC65495 WBY65495 WLU65495 WVQ65495 K130945 JE131031 TA131031 ACW131031 AMS131031 AWO131031 BGK131031 BQG131031 CAC131031 CJY131031 CTU131031 DDQ131031 DNM131031 DXI131031 EHE131031 ERA131031 FAW131031 FKS131031 FUO131031 GEK131031 GOG131031 GYC131031 HHY131031 HRU131031 IBQ131031 ILM131031 IVI131031 JFE131031 JPA131031 JYW131031 KIS131031 KSO131031 LCK131031 LMG131031 LWC131031 MFY131031 MPU131031 MZQ131031 NJM131031 NTI131031 ODE131031 ONA131031 OWW131031 PGS131031 PQO131031 QAK131031 QKG131031 QUC131031 RDY131031 RNU131031 RXQ131031 SHM131031 SRI131031 TBE131031 TLA131031 TUW131031 UES131031 UOO131031 UYK131031 VIG131031 VSC131031 WBY131031 WLU131031 WVQ131031 K196481 JE196567 TA196567 ACW196567 AMS196567 AWO196567 BGK196567 BQG196567 CAC196567 CJY196567 CTU196567 DDQ196567 DNM196567 DXI196567 EHE196567 ERA196567 FAW196567 FKS196567 FUO196567 GEK196567 GOG196567 GYC196567 HHY196567 HRU196567 IBQ196567 ILM196567 IVI196567 JFE196567 JPA196567 JYW196567 KIS196567 KSO196567 LCK196567 LMG196567 LWC196567 MFY196567 MPU196567 MZQ196567 NJM196567 NTI196567 ODE196567 ONA196567 OWW196567 PGS196567 PQO196567 QAK196567 QKG196567 QUC196567 RDY196567 RNU196567 RXQ196567 SHM196567 SRI196567 TBE196567 TLA196567 TUW196567 UES196567 UOO196567 UYK196567 VIG196567 VSC196567 WBY196567 WLU196567 WVQ196567 K262017 JE262103 TA262103 ACW262103 AMS262103 AWO262103 BGK262103 BQG262103 CAC262103 CJY262103 CTU262103 DDQ262103 DNM262103 DXI262103 EHE262103 ERA262103 FAW262103 FKS262103 FUO262103 GEK262103 GOG262103 GYC262103 HHY262103 HRU262103 IBQ262103 ILM262103 IVI262103 JFE262103 JPA262103 JYW262103 KIS262103 KSO262103 LCK262103 LMG262103 LWC262103 MFY262103 MPU262103 MZQ262103 NJM262103 NTI262103 ODE262103 ONA262103 OWW262103 PGS262103 PQO262103 QAK262103 QKG262103 QUC262103 RDY262103 RNU262103 RXQ262103 SHM262103 SRI262103 TBE262103 TLA262103 TUW262103 UES262103 UOO262103 UYK262103 VIG262103 VSC262103 WBY262103 WLU262103 WVQ262103 K327553 JE327639 TA327639 ACW327639 AMS327639 AWO327639 BGK327639 BQG327639 CAC327639 CJY327639 CTU327639 DDQ327639 DNM327639 DXI327639 EHE327639 ERA327639 FAW327639 FKS327639 FUO327639 GEK327639 GOG327639 GYC327639 HHY327639 HRU327639 IBQ327639 ILM327639 IVI327639 JFE327639 JPA327639 JYW327639 KIS327639 KSO327639 LCK327639 LMG327639 LWC327639 MFY327639 MPU327639 MZQ327639 NJM327639 NTI327639 ODE327639 ONA327639 OWW327639 PGS327639 PQO327639 QAK327639 QKG327639 QUC327639 RDY327639 RNU327639 RXQ327639 SHM327639 SRI327639 TBE327639 TLA327639 TUW327639 UES327639 UOO327639 UYK327639 VIG327639 VSC327639 WBY327639 WLU327639 WVQ327639 K393089 JE393175 TA393175 ACW393175 AMS393175 AWO393175 BGK393175 BQG393175 CAC393175 CJY393175 CTU393175 DDQ393175 DNM393175 DXI393175 EHE393175 ERA393175 FAW393175 FKS393175 FUO393175 GEK393175 GOG393175 GYC393175 HHY393175 HRU393175 IBQ393175 ILM393175 IVI393175 JFE393175 JPA393175 JYW393175 KIS393175 KSO393175 LCK393175 LMG393175 LWC393175 MFY393175 MPU393175 MZQ393175 NJM393175 NTI393175 ODE393175 ONA393175 OWW393175 PGS393175 PQO393175 QAK393175 QKG393175 QUC393175 RDY393175 RNU393175 RXQ393175 SHM393175 SRI393175 TBE393175 TLA393175 TUW393175 UES393175 UOO393175 UYK393175 VIG393175 VSC393175 WBY393175 WLU393175 WVQ393175 K458625 JE458711 TA458711 ACW458711 AMS458711 AWO458711 BGK458711 BQG458711 CAC458711 CJY458711 CTU458711 DDQ458711 DNM458711 DXI458711 EHE458711 ERA458711 FAW458711 FKS458711 FUO458711 GEK458711 GOG458711 GYC458711 HHY458711 HRU458711 IBQ458711 ILM458711 IVI458711 JFE458711 JPA458711 JYW458711 KIS458711 KSO458711 LCK458711 LMG458711 LWC458711 MFY458711 MPU458711 MZQ458711 NJM458711 NTI458711 ODE458711 ONA458711 OWW458711 PGS458711 PQO458711 QAK458711 QKG458711 QUC458711 RDY458711 RNU458711 RXQ458711 SHM458711 SRI458711 TBE458711 TLA458711 TUW458711 UES458711 UOO458711 UYK458711 VIG458711 VSC458711 WBY458711 WLU458711 WVQ458711 K524161 JE524247 TA524247 ACW524247 AMS524247 AWO524247 BGK524247 BQG524247 CAC524247 CJY524247 CTU524247 DDQ524247 DNM524247 DXI524247 EHE524247 ERA524247 FAW524247 FKS524247 FUO524247 GEK524247 GOG524247 GYC524247 HHY524247 HRU524247 IBQ524247 ILM524247 IVI524247 JFE524247 JPA524247 JYW524247 KIS524247 KSO524247 LCK524247 LMG524247 LWC524247 MFY524247 MPU524247 MZQ524247 NJM524247 NTI524247 ODE524247 ONA524247 OWW524247 PGS524247 PQO524247 QAK524247 QKG524247 QUC524247 RDY524247 RNU524247 RXQ524247 SHM524247 SRI524247 TBE524247 TLA524247 TUW524247 UES524247 UOO524247 UYK524247 VIG524247 VSC524247 WBY524247 WLU524247 WVQ524247 K589697 JE589783 TA589783 ACW589783 AMS589783 AWO589783 BGK589783 BQG589783 CAC589783 CJY589783 CTU589783 DDQ589783 DNM589783 DXI589783 EHE589783 ERA589783 FAW589783 FKS589783 FUO589783 GEK589783 GOG589783 GYC589783 HHY589783 HRU589783 IBQ589783 ILM589783 IVI589783 JFE589783 JPA589783 JYW589783 KIS589783 KSO589783 LCK589783 LMG589783 LWC589783 MFY589783 MPU589783 MZQ589783 NJM589783 NTI589783 ODE589783 ONA589783 OWW589783 PGS589783 PQO589783 QAK589783 QKG589783 QUC589783 RDY589783 RNU589783 RXQ589783 SHM589783 SRI589783 TBE589783 TLA589783 TUW589783 UES589783 UOO589783 UYK589783 VIG589783 VSC589783 WBY589783 WLU589783 WVQ589783 K655233 JE655319 TA655319 ACW655319 AMS655319 AWO655319 BGK655319 BQG655319 CAC655319 CJY655319 CTU655319 DDQ655319 DNM655319 DXI655319 EHE655319 ERA655319 FAW655319 FKS655319 FUO655319 GEK655319 GOG655319 GYC655319 HHY655319 HRU655319 IBQ655319 ILM655319 IVI655319 JFE655319 JPA655319 JYW655319 KIS655319 KSO655319 LCK655319 LMG655319 LWC655319 MFY655319 MPU655319 MZQ655319 NJM655319 NTI655319 ODE655319 ONA655319 OWW655319 PGS655319 PQO655319 QAK655319 QKG655319 QUC655319 RDY655319 RNU655319 RXQ655319 SHM655319 SRI655319 TBE655319 TLA655319 TUW655319 UES655319 UOO655319 UYK655319 VIG655319 VSC655319 WBY655319 WLU655319 WVQ655319 K720769 JE720855 TA720855 ACW720855 AMS720855 AWO720855 BGK720855 BQG720855 CAC720855 CJY720855 CTU720855 DDQ720855 DNM720855 DXI720855 EHE720855 ERA720855 FAW720855 FKS720855 FUO720855 GEK720855 GOG720855 GYC720855 HHY720855 HRU720855 IBQ720855 ILM720855 IVI720855 JFE720855 JPA720855 JYW720855 KIS720855 KSO720855 LCK720855 LMG720855 LWC720855 MFY720855 MPU720855 MZQ720855 NJM720855 NTI720855 ODE720855 ONA720855 OWW720855 PGS720855 PQO720855 QAK720855 QKG720855 QUC720855 RDY720855 RNU720855 RXQ720855 SHM720855 SRI720855 TBE720855 TLA720855 TUW720855 UES720855 UOO720855 UYK720855 VIG720855 VSC720855 WBY720855 WLU720855 WVQ720855 K786305 JE786391 TA786391 ACW786391 AMS786391 AWO786391 BGK786391 BQG786391 CAC786391 CJY786391 CTU786391 DDQ786391 DNM786391 DXI786391 EHE786391 ERA786391 FAW786391 FKS786391 FUO786391 GEK786391 GOG786391 GYC786391 HHY786391 HRU786391 IBQ786391 ILM786391 IVI786391 JFE786391 JPA786391 JYW786391 KIS786391 KSO786391 LCK786391 LMG786391 LWC786391 MFY786391 MPU786391 MZQ786391 NJM786391 NTI786391 ODE786391 ONA786391 OWW786391 PGS786391 PQO786391 QAK786391 QKG786391 QUC786391 RDY786391 RNU786391 RXQ786391 SHM786391 SRI786391 TBE786391 TLA786391 TUW786391 UES786391 UOO786391 UYK786391 VIG786391 VSC786391 WBY786391 WLU786391 WVQ786391 K851841 JE851927 TA851927 ACW851927 AMS851927 AWO851927 BGK851927 BQG851927 CAC851927 CJY851927 CTU851927 DDQ851927 DNM851927 DXI851927 EHE851927 ERA851927 FAW851927 FKS851927 FUO851927 GEK851927 GOG851927 GYC851927 HHY851927 HRU851927 IBQ851927 ILM851927 IVI851927 JFE851927 JPA851927 JYW851927 KIS851927 KSO851927 LCK851927 LMG851927 LWC851927 MFY851927 MPU851927 MZQ851927 NJM851927 NTI851927 ODE851927 ONA851927 OWW851927 PGS851927 PQO851927 QAK851927 QKG851927 QUC851927 RDY851927 RNU851927 RXQ851927 SHM851927 SRI851927 TBE851927 TLA851927 TUW851927 UES851927 UOO851927 UYK851927 VIG851927 VSC851927 WBY851927 WLU851927 WVQ851927 K917377 JE917463 TA917463 ACW917463 AMS917463 AWO917463 BGK917463 BQG917463 CAC917463 CJY917463 CTU917463 DDQ917463 DNM917463 DXI917463 EHE917463 ERA917463 FAW917463 FKS917463 FUO917463 GEK917463 GOG917463 GYC917463 HHY917463 HRU917463 IBQ917463 ILM917463 IVI917463 JFE917463 JPA917463 JYW917463 KIS917463 KSO917463 LCK917463 LMG917463 LWC917463 MFY917463 MPU917463 MZQ917463 NJM917463 NTI917463 ODE917463 ONA917463 OWW917463 PGS917463 PQO917463 QAK917463 QKG917463 QUC917463 RDY917463 RNU917463 RXQ917463 SHM917463 SRI917463 TBE917463 TLA917463 TUW917463 UES917463 UOO917463 UYK917463 VIG917463 VSC917463 WBY917463 WLU917463 WVQ917463 K982913 JE982999 TA982999 ACW982999 AMS982999 AWO982999 BGK982999 BQG982999 CAC982999 CJY982999 CTU982999 DDQ982999 DNM982999 DXI982999 EHE982999 ERA982999 FAW982999 FKS982999 FUO982999 GEK982999 GOG982999 GYC982999 HHY982999 HRU982999 IBQ982999 ILM982999 IVI982999 JFE982999 JPA982999 JYW982999 KIS982999 KSO982999 LCK982999 LMG982999 LWC982999 MFY982999 MPU982999 MZQ982999 NJM982999 NTI982999 ODE982999 ONA982999 OWW982999 PGS982999 PQO982999 QAK982999 QKG982999 QUC982999 RDY982999 RNU982999 RXQ982999 SHM982999 SRI982999 TBE982999 TLA982999 TUW982999 UES982999 UOO982999 UYK982999 VIG982999 VSC982999 WBY982999 WLU982999 WVQ982999" xr:uid="{38135909-C626-4187-A605-603E9B470A23}">
      <formula1>$P$10:$P$34</formula1>
    </dataValidation>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13 JE65499 TA65499 ACW65499 AMS65499 AWO65499 BGK65499 BQG65499 CAC65499 CJY65499 CTU65499 DDQ65499 DNM65499 DXI65499 EHE65499 ERA65499 FAW65499 FKS65499 FUO65499 GEK65499 GOG65499 GYC65499 HHY65499 HRU65499 IBQ65499 ILM65499 IVI65499 JFE65499 JPA65499 JYW65499 KIS65499 KSO65499 LCK65499 LMG65499 LWC65499 MFY65499 MPU65499 MZQ65499 NJM65499 NTI65499 ODE65499 ONA65499 OWW65499 PGS65499 PQO65499 QAK65499 QKG65499 QUC65499 RDY65499 RNU65499 RXQ65499 SHM65499 SRI65499 TBE65499 TLA65499 TUW65499 UES65499 UOO65499 UYK65499 VIG65499 VSC65499 WBY65499 WLU65499 WVQ65499 K130949 JE131035 TA131035 ACW131035 AMS131035 AWO131035 BGK131035 BQG131035 CAC131035 CJY131035 CTU131035 DDQ131035 DNM131035 DXI131035 EHE131035 ERA131035 FAW131035 FKS131035 FUO131035 GEK131035 GOG131035 GYC131035 HHY131035 HRU131035 IBQ131035 ILM131035 IVI131035 JFE131035 JPA131035 JYW131035 KIS131035 KSO131035 LCK131035 LMG131035 LWC131035 MFY131035 MPU131035 MZQ131035 NJM131035 NTI131035 ODE131035 ONA131035 OWW131035 PGS131035 PQO131035 QAK131035 QKG131035 QUC131035 RDY131035 RNU131035 RXQ131035 SHM131035 SRI131035 TBE131035 TLA131035 TUW131035 UES131035 UOO131035 UYK131035 VIG131035 VSC131035 WBY131035 WLU131035 WVQ131035 K196485 JE196571 TA196571 ACW196571 AMS196571 AWO196571 BGK196571 BQG196571 CAC196571 CJY196571 CTU196571 DDQ196571 DNM196571 DXI196571 EHE196571 ERA196571 FAW196571 FKS196571 FUO196571 GEK196571 GOG196571 GYC196571 HHY196571 HRU196571 IBQ196571 ILM196571 IVI196571 JFE196571 JPA196571 JYW196571 KIS196571 KSO196571 LCK196571 LMG196571 LWC196571 MFY196571 MPU196571 MZQ196571 NJM196571 NTI196571 ODE196571 ONA196571 OWW196571 PGS196571 PQO196571 QAK196571 QKG196571 QUC196571 RDY196571 RNU196571 RXQ196571 SHM196571 SRI196571 TBE196571 TLA196571 TUW196571 UES196571 UOO196571 UYK196571 VIG196571 VSC196571 WBY196571 WLU196571 WVQ196571 K262021 JE262107 TA262107 ACW262107 AMS262107 AWO262107 BGK262107 BQG262107 CAC262107 CJY262107 CTU262107 DDQ262107 DNM262107 DXI262107 EHE262107 ERA262107 FAW262107 FKS262107 FUO262107 GEK262107 GOG262107 GYC262107 HHY262107 HRU262107 IBQ262107 ILM262107 IVI262107 JFE262107 JPA262107 JYW262107 KIS262107 KSO262107 LCK262107 LMG262107 LWC262107 MFY262107 MPU262107 MZQ262107 NJM262107 NTI262107 ODE262107 ONA262107 OWW262107 PGS262107 PQO262107 QAK262107 QKG262107 QUC262107 RDY262107 RNU262107 RXQ262107 SHM262107 SRI262107 TBE262107 TLA262107 TUW262107 UES262107 UOO262107 UYK262107 VIG262107 VSC262107 WBY262107 WLU262107 WVQ262107 K327557 JE327643 TA327643 ACW327643 AMS327643 AWO327643 BGK327643 BQG327643 CAC327643 CJY327643 CTU327643 DDQ327643 DNM327643 DXI327643 EHE327643 ERA327643 FAW327643 FKS327643 FUO327643 GEK327643 GOG327643 GYC327643 HHY327643 HRU327643 IBQ327643 ILM327643 IVI327643 JFE327643 JPA327643 JYW327643 KIS327643 KSO327643 LCK327643 LMG327643 LWC327643 MFY327643 MPU327643 MZQ327643 NJM327643 NTI327643 ODE327643 ONA327643 OWW327643 PGS327643 PQO327643 QAK327643 QKG327643 QUC327643 RDY327643 RNU327643 RXQ327643 SHM327643 SRI327643 TBE327643 TLA327643 TUW327643 UES327643 UOO327643 UYK327643 VIG327643 VSC327643 WBY327643 WLU327643 WVQ327643 K393093 JE393179 TA393179 ACW393179 AMS393179 AWO393179 BGK393179 BQG393179 CAC393179 CJY393179 CTU393179 DDQ393179 DNM393179 DXI393179 EHE393179 ERA393179 FAW393179 FKS393179 FUO393179 GEK393179 GOG393179 GYC393179 HHY393179 HRU393179 IBQ393179 ILM393179 IVI393179 JFE393179 JPA393179 JYW393179 KIS393179 KSO393179 LCK393179 LMG393179 LWC393179 MFY393179 MPU393179 MZQ393179 NJM393179 NTI393179 ODE393179 ONA393179 OWW393179 PGS393179 PQO393179 QAK393179 QKG393179 QUC393179 RDY393179 RNU393179 RXQ393179 SHM393179 SRI393179 TBE393179 TLA393179 TUW393179 UES393179 UOO393179 UYK393179 VIG393179 VSC393179 WBY393179 WLU393179 WVQ393179 K458629 JE458715 TA458715 ACW458715 AMS458715 AWO458715 BGK458715 BQG458715 CAC458715 CJY458715 CTU458715 DDQ458715 DNM458715 DXI458715 EHE458715 ERA458715 FAW458715 FKS458715 FUO458715 GEK458715 GOG458715 GYC458715 HHY458715 HRU458715 IBQ458715 ILM458715 IVI458715 JFE458715 JPA458715 JYW458715 KIS458715 KSO458715 LCK458715 LMG458715 LWC458715 MFY458715 MPU458715 MZQ458715 NJM458715 NTI458715 ODE458715 ONA458715 OWW458715 PGS458715 PQO458715 QAK458715 QKG458715 QUC458715 RDY458715 RNU458715 RXQ458715 SHM458715 SRI458715 TBE458715 TLA458715 TUW458715 UES458715 UOO458715 UYK458715 VIG458715 VSC458715 WBY458715 WLU458715 WVQ458715 K524165 JE524251 TA524251 ACW524251 AMS524251 AWO524251 BGK524251 BQG524251 CAC524251 CJY524251 CTU524251 DDQ524251 DNM524251 DXI524251 EHE524251 ERA524251 FAW524251 FKS524251 FUO524251 GEK524251 GOG524251 GYC524251 HHY524251 HRU524251 IBQ524251 ILM524251 IVI524251 JFE524251 JPA524251 JYW524251 KIS524251 KSO524251 LCK524251 LMG524251 LWC524251 MFY524251 MPU524251 MZQ524251 NJM524251 NTI524251 ODE524251 ONA524251 OWW524251 PGS524251 PQO524251 QAK524251 QKG524251 QUC524251 RDY524251 RNU524251 RXQ524251 SHM524251 SRI524251 TBE524251 TLA524251 TUW524251 UES524251 UOO524251 UYK524251 VIG524251 VSC524251 WBY524251 WLU524251 WVQ524251 K589701 JE589787 TA589787 ACW589787 AMS589787 AWO589787 BGK589787 BQG589787 CAC589787 CJY589787 CTU589787 DDQ589787 DNM589787 DXI589787 EHE589787 ERA589787 FAW589787 FKS589787 FUO589787 GEK589787 GOG589787 GYC589787 HHY589787 HRU589787 IBQ589787 ILM589787 IVI589787 JFE589787 JPA589787 JYW589787 KIS589787 KSO589787 LCK589787 LMG589787 LWC589787 MFY589787 MPU589787 MZQ589787 NJM589787 NTI589787 ODE589787 ONA589787 OWW589787 PGS589787 PQO589787 QAK589787 QKG589787 QUC589787 RDY589787 RNU589787 RXQ589787 SHM589787 SRI589787 TBE589787 TLA589787 TUW589787 UES589787 UOO589787 UYK589787 VIG589787 VSC589787 WBY589787 WLU589787 WVQ589787 K655237 JE655323 TA655323 ACW655323 AMS655323 AWO655323 BGK655323 BQG655323 CAC655323 CJY655323 CTU655323 DDQ655323 DNM655323 DXI655323 EHE655323 ERA655323 FAW655323 FKS655323 FUO655323 GEK655323 GOG655323 GYC655323 HHY655323 HRU655323 IBQ655323 ILM655323 IVI655323 JFE655323 JPA655323 JYW655323 KIS655323 KSO655323 LCK655323 LMG655323 LWC655323 MFY655323 MPU655323 MZQ655323 NJM655323 NTI655323 ODE655323 ONA655323 OWW655323 PGS655323 PQO655323 QAK655323 QKG655323 QUC655323 RDY655323 RNU655323 RXQ655323 SHM655323 SRI655323 TBE655323 TLA655323 TUW655323 UES655323 UOO655323 UYK655323 VIG655323 VSC655323 WBY655323 WLU655323 WVQ655323 K720773 JE720859 TA720859 ACW720859 AMS720859 AWO720859 BGK720859 BQG720859 CAC720859 CJY720859 CTU720859 DDQ720859 DNM720859 DXI720859 EHE720859 ERA720859 FAW720859 FKS720859 FUO720859 GEK720859 GOG720859 GYC720859 HHY720859 HRU720859 IBQ720859 ILM720859 IVI720859 JFE720859 JPA720859 JYW720859 KIS720859 KSO720859 LCK720859 LMG720859 LWC720859 MFY720859 MPU720859 MZQ720859 NJM720859 NTI720859 ODE720859 ONA720859 OWW720859 PGS720859 PQO720859 QAK720859 QKG720859 QUC720859 RDY720859 RNU720859 RXQ720859 SHM720859 SRI720859 TBE720859 TLA720859 TUW720859 UES720859 UOO720859 UYK720859 VIG720859 VSC720859 WBY720859 WLU720859 WVQ720859 K786309 JE786395 TA786395 ACW786395 AMS786395 AWO786395 BGK786395 BQG786395 CAC786395 CJY786395 CTU786395 DDQ786395 DNM786395 DXI786395 EHE786395 ERA786395 FAW786395 FKS786395 FUO786395 GEK786395 GOG786395 GYC786395 HHY786395 HRU786395 IBQ786395 ILM786395 IVI786395 JFE786395 JPA786395 JYW786395 KIS786395 KSO786395 LCK786395 LMG786395 LWC786395 MFY786395 MPU786395 MZQ786395 NJM786395 NTI786395 ODE786395 ONA786395 OWW786395 PGS786395 PQO786395 QAK786395 QKG786395 QUC786395 RDY786395 RNU786395 RXQ786395 SHM786395 SRI786395 TBE786395 TLA786395 TUW786395 UES786395 UOO786395 UYK786395 VIG786395 VSC786395 WBY786395 WLU786395 WVQ786395 K851845 JE851931 TA851931 ACW851931 AMS851931 AWO851931 BGK851931 BQG851931 CAC851931 CJY851931 CTU851931 DDQ851931 DNM851931 DXI851931 EHE851931 ERA851931 FAW851931 FKS851931 FUO851931 GEK851931 GOG851931 GYC851931 HHY851931 HRU851931 IBQ851931 ILM851931 IVI851931 JFE851931 JPA851931 JYW851931 KIS851931 KSO851931 LCK851931 LMG851931 LWC851931 MFY851931 MPU851931 MZQ851931 NJM851931 NTI851931 ODE851931 ONA851931 OWW851931 PGS851931 PQO851931 QAK851931 QKG851931 QUC851931 RDY851931 RNU851931 RXQ851931 SHM851931 SRI851931 TBE851931 TLA851931 TUW851931 UES851931 UOO851931 UYK851931 VIG851931 VSC851931 WBY851931 WLU851931 WVQ851931 K917381 JE917467 TA917467 ACW917467 AMS917467 AWO917467 BGK917467 BQG917467 CAC917467 CJY917467 CTU917467 DDQ917467 DNM917467 DXI917467 EHE917467 ERA917467 FAW917467 FKS917467 FUO917467 GEK917467 GOG917467 GYC917467 HHY917467 HRU917467 IBQ917467 ILM917467 IVI917467 JFE917467 JPA917467 JYW917467 KIS917467 KSO917467 LCK917467 LMG917467 LWC917467 MFY917467 MPU917467 MZQ917467 NJM917467 NTI917467 ODE917467 ONA917467 OWW917467 PGS917467 PQO917467 QAK917467 QKG917467 QUC917467 RDY917467 RNU917467 RXQ917467 SHM917467 SRI917467 TBE917467 TLA917467 TUW917467 UES917467 UOO917467 UYK917467 VIG917467 VSC917467 WBY917467 WLU917467 WVQ917467 K982917 JE983003 TA983003 ACW983003 AMS983003 AWO983003 BGK983003 BQG983003 CAC983003 CJY983003 CTU983003 DDQ983003 DNM983003 DXI983003 EHE983003 ERA983003 FAW983003 FKS983003 FUO983003 GEK983003 GOG983003 GYC983003 HHY983003 HRU983003 IBQ983003 ILM983003 IVI983003 JFE983003 JPA983003 JYW983003 KIS983003 KSO983003 LCK983003 LMG983003 LWC983003 MFY983003 MPU983003 MZQ983003 NJM983003 NTI983003 ODE983003 ONA983003 OWW983003 PGS983003 PQO983003 QAK983003 QKG983003 QUC983003 RDY983003 RNU983003 RXQ983003 SHM983003 SRI983003 TBE983003 TLA983003 TUW983003 UES983003 UOO983003 UYK983003 VIG983003 VSC983003 WBY983003 WLU983003 WVQ983003" xr:uid="{6F3C46D4-612B-4670-B4C5-A4016CDCF3D6}">
      <formula1>$R$10:$R$34</formula1>
    </dataValidation>
  </dataValidations>
  <hyperlinks>
    <hyperlink ref="P8:S8" r:id="rId1" display="Posted Price" xr:uid="{A916CC53-B421-4316-8E25-00A178447383}"/>
  </hyperlinks>
  <printOptions horizontalCentered="1"/>
  <pageMargins left="0.25" right="0.25" top="0.75" bottom="0.75" header="0.3" footer="0.3"/>
  <pageSetup scale="49" orientation="landscape" horizontalDpi="4294967295" r:id="rId2"/>
  <rowBreaks count="4" manualBreakCount="4">
    <brk id="30" min="1" max="7" man="1"/>
    <brk id="55" min="1" max="7" man="1"/>
    <brk id="81" min="1" max="7" man="1"/>
    <brk id="104" min="1"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5AD6C-001C-4E41-9465-F1E49EE3B1F3}">
  <dimension ref="B1:Z118"/>
  <sheetViews>
    <sheetView showGridLines="0" showRowColHeaders="0" zoomScale="90" zoomScaleNormal="90" workbookViewId="0">
      <selection activeCell="C4" sqref="C4:E4"/>
    </sheetView>
  </sheetViews>
  <sheetFormatPr defaultRowHeight="13.2" x14ac:dyDescent="0.25"/>
  <cols>
    <col min="1" max="1" width="8.77734375" style="1"/>
    <col min="2" max="2" width="25.44140625" style="1" customWidth="1"/>
    <col min="3" max="3" width="35" style="1" customWidth="1"/>
    <col min="4" max="4" width="17.44140625" style="1" customWidth="1"/>
    <col min="5" max="5" width="17.21875" style="1" customWidth="1"/>
    <col min="6" max="6" width="23.77734375" style="1" customWidth="1"/>
    <col min="7" max="7" width="25.44140625" style="1" customWidth="1"/>
    <col min="8" max="8" width="19" style="1" customWidth="1"/>
    <col min="9" max="9" width="6.5546875" style="1" customWidth="1"/>
    <col min="10" max="10" width="33.5546875" style="3" hidden="1" customWidth="1"/>
    <col min="11" max="11" width="20.44140625" style="3" hidden="1" customWidth="1"/>
    <col min="12" max="12" width="4.21875" style="3" hidden="1" customWidth="1"/>
    <col min="13" max="13" width="22" style="1" hidden="1" customWidth="1"/>
    <col min="14" max="14" width="22.21875" style="1" hidden="1" customWidth="1"/>
    <col min="15" max="15" width="4.21875" style="1" hidden="1" customWidth="1"/>
    <col min="16" max="17" width="18.77734375" style="2" hidden="1" customWidth="1"/>
    <col min="18" max="18" width="20.44140625" style="2" hidden="1" customWidth="1"/>
    <col min="19" max="19" width="17.44140625" style="2" hidden="1" customWidth="1"/>
    <col min="20" max="20" width="4.21875" style="1" hidden="1" customWidth="1"/>
    <col min="21" max="21" width="4" style="1" hidden="1" customWidth="1"/>
    <col min="22" max="22" width="13.77734375" style="1" customWidth="1"/>
    <col min="23" max="51" width="9.21875" style="1" customWidth="1"/>
    <col min="52" max="255" width="8.77734375" style="1"/>
    <col min="256" max="256" width="25.44140625" style="1" customWidth="1"/>
    <col min="257" max="257" width="32.77734375" style="1" customWidth="1"/>
    <col min="258" max="258" width="17.44140625" style="1" customWidth="1"/>
    <col min="259" max="259" width="17.21875" style="1" customWidth="1"/>
    <col min="260" max="260" width="23.77734375" style="1" customWidth="1"/>
    <col min="261" max="261" width="25.44140625" style="1" customWidth="1"/>
    <col min="262" max="262" width="19" style="1" customWidth="1"/>
    <col min="263" max="263" width="6.5546875" style="1" customWidth="1"/>
    <col min="264" max="279" width="0" style="1" hidden="1" customWidth="1"/>
    <col min="280" max="511" width="8.77734375" style="1"/>
    <col min="512" max="512" width="25.44140625" style="1" customWidth="1"/>
    <col min="513" max="513" width="32.77734375" style="1" customWidth="1"/>
    <col min="514" max="514" width="17.44140625" style="1" customWidth="1"/>
    <col min="515" max="515" width="17.21875" style="1" customWidth="1"/>
    <col min="516" max="516" width="23.77734375" style="1" customWidth="1"/>
    <col min="517" max="517" width="25.44140625" style="1" customWidth="1"/>
    <col min="518" max="518" width="19" style="1" customWidth="1"/>
    <col min="519" max="519" width="6.5546875" style="1" customWidth="1"/>
    <col min="520" max="535" width="0" style="1" hidden="1" customWidth="1"/>
    <col min="536" max="767" width="8.77734375" style="1"/>
    <col min="768" max="768" width="25.44140625" style="1" customWidth="1"/>
    <col min="769" max="769" width="32.77734375" style="1" customWidth="1"/>
    <col min="770" max="770" width="17.44140625" style="1" customWidth="1"/>
    <col min="771" max="771" width="17.21875" style="1" customWidth="1"/>
    <col min="772" max="772" width="23.77734375" style="1" customWidth="1"/>
    <col min="773" max="773" width="25.44140625" style="1" customWidth="1"/>
    <col min="774" max="774" width="19" style="1" customWidth="1"/>
    <col min="775" max="775" width="6.5546875" style="1" customWidth="1"/>
    <col min="776" max="791" width="0" style="1" hidden="1" customWidth="1"/>
    <col min="792" max="1023" width="8.77734375" style="1"/>
    <col min="1024" max="1024" width="25.44140625" style="1" customWidth="1"/>
    <col min="1025" max="1025" width="32.77734375" style="1" customWidth="1"/>
    <col min="1026" max="1026" width="17.44140625" style="1" customWidth="1"/>
    <col min="1027" max="1027" width="17.21875" style="1" customWidth="1"/>
    <col min="1028" max="1028" width="23.77734375" style="1" customWidth="1"/>
    <col min="1029" max="1029" width="25.44140625" style="1" customWidth="1"/>
    <col min="1030" max="1030" width="19" style="1" customWidth="1"/>
    <col min="1031" max="1031" width="6.5546875" style="1" customWidth="1"/>
    <col min="1032" max="1047" width="0" style="1" hidden="1" customWidth="1"/>
    <col min="1048" max="1279" width="8.77734375" style="1"/>
    <col min="1280" max="1280" width="25.44140625" style="1" customWidth="1"/>
    <col min="1281" max="1281" width="32.77734375" style="1" customWidth="1"/>
    <col min="1282" max="1282" width="17.44140625" style="1" customWidth="1"/>
    <col min="1283" max="1283" width="17.21875" style="1" customWidth="1"/>
    <col min="1284" max="1284" width="23.77734375" style="1" customWidth="1"/>
    <col min="1285" max="1285" width="25.44140625" style="1" customWidth="1"/>
    <col min="1286" max="1286" width="19" style="1" customWidth="1"/>
    <col min="1287" max="1287" width="6.5546875" style="1" customWidth="1"/>
    <col min="1288" max="1303" width="0" style="1" hidden="1" customWidth="1"/>
    <col min="1304" max="1535" width="8.77734375" style="1"/>
    <col min="1536" max="1536" width="25.44140625" style="1" customWidth="1"/>
    <col min="1537" max="1537" width="32.77734375" style="1" customWidth="1"/>
    <col min="1538" max="1538" width="17.44140625" style="1" customWidth="1"/>
    <col min="1539" max="1539" width="17.21875" style="1" customWidth="1"/>
    <col min="1540" max="1540" width="23.77734375" style="1" customWidth="1"/>
    <col min="1541" max="1541" width="25.44140625" style="1" customWidth="1"/>
    <col min="1542" max="1542" width="19" style="1" customWidth="1"/>
    <col min="1543" max="1543" width="6.5546875" style="1" customWidth="1"/>
    <col min="1544" max="1559" width="0" style="1" hidden="1" customWidth="1"/>
    <col min="1560" max="1791" width="8.77734375" style="1"/>
    <col min="1792" max="1792" width="25.44140625" style="1" customWidth="1"/>
    <col min="1793" max="1793" width="32.77734375" style="1" customWidth="1"/>
    <col min="1794" max="1794" width="17.44140625" style="1" customWidth="1"/>
    <col min="1795" max="1795" width="17.21875" style="1" customWidth="1"/>
    <col min="1796" max="1796" width="23.77734375" style="1" customWidth="1"/>
    <col min="1797" max="1797" width="25.44140625" style="1" customWidth="1"/>
    <col min="1798" max="1798" width="19" style="1" customWidth="1"/>
    <col min="1799" max="1799" width="6.5546875" style="1" customWidth="1"/>
    <col min="1800" max="1815" width="0" style="1" hidden="1" customWidth="1"/>
    <col min="1816" max="2047" width="8.77734375" style="1"/>
    <col min="2048" max="2048" width="25.44140625" style="1" customWidth="1"/>
    <col min="2049" max="2049" width="32.77734375" style="1" customWidth="1"/>
    <col min="2050" max="2050" width="17.44140625" style="1" customWidth="1"/>
    <col min="2051" max="2051" width="17.21875" style="1" customWidth="1"/>
    <col min="2052" max="2052" width="23.77734375" style="1" customWidth="1"/>
    <col min="2053" max="2053" width="25.44140625" style="1" customWidth="1"/>
    <col min="2054" max="2054" width="19" style="1" customWidth="1"/>
    <col min="2055" max="2055" width="6.5546875" style="1" customWidth="1"/>
    <col min="2056" max="2071" width="0" style="1" hidden="1" customWidth="1"/>
    <col min="2072" max="2303" width="8.77734375" style="1"/>
    <col min="2304" max="2304" width="25.44140625" style="1" customWidth="1"/>
    <col min="2305" max="2305" width="32.77734375" style="1" customWidth="1"/>
    <col min="2306" max="2306" width="17.44140625" style="1" customWidth="1"/>
    <col min="2307" max="2307" width="17.21875" style="1" customWidth="1"/>
    <col min="2308" max="2308" width="23.77734375" style="1" customWidth="1"/>
    <col min="2309" max="2309" width="25.44140625" style="1" customWidth="1"/>
    <col min="2310" max="2310" width="19" style="1" customWidth="1"/>
    <col min="2311" max="2311" width="6.5546875" style="1" customWidth="1"/>
    <col min="2312" max="2327" width="0" style="1" hidden="1" customWidth="1"/>
    <col min="2328" max="2559" width="8.77734375" style="1"/>
    <col min="2560" max="2560" width="25.44140625" style="1" customWidth="1"/>
    <col min="2561" max="2561" width="32.77734375" style="1" customWidth="1"/>
    <col min="2562" max="2562" width="17.44140625" style="1" customWidth="1"/>
    <col min="2563" max="2563" width="17.21875" style="1" customWidth="1"/>
    <col min="2564" max="2564" width="23.77734375" style="1" customWidth="1"/>
    <col min="2565" max="2565" width="25.44140625" style="1" customWidth="1"/>
    <col min="2566" max="2566" width="19" style="1" customWidth="1"/>
    <col min="2567" max="2567" width="6.5546875" style="1" customWidth="1"/>
    <col min="2568" max="2583" width="0" style="1" hidden="1" customWidth="1"/>
    <col min="2584" max="2815" width="8.77734375" style="1"/>
    <col min="2816" max="2816" width="25.44140625" style="1" customWidth="1"/>
    <col min="2817" max="2817" width="32.77734375" style="1" customWidth="1"/>
    <col min="2818" max="2818" width="17.44140625" style="1" customWidth="1"/>
    <col min="2819" max="2819" width="17.21875" style="1" customWidth="1"/>
    <col min="2820" max="2820" width="23.77734375" style="1" customWidth="1"/>
    <col min="2821" max="2821" width="25.44140625" style="1" customWidth="1"/>
    <col min="2822" max="2822" width="19" style="1" customWidth="1"/>
    <col min="2823" max="2823" width="6.5546875" style="1" customWidth="1"/>
    <col min="2824" max="2839" width="0" style="1" hidden="1" customWidth="1"/>
    <col min="2840" max="3071" width="8.77734375" style="1"/>
    <col min="3072" max="3072" width="25.44140625" style="1" customWidth="1"/>
    <col min="3073" max="3073" width="32.77734375" style="1" customWidth="1"/>
    <col min="3074" max="3074" width="17.44140625" style="1" customWidth="1"/>
    <col min="3075" max="3075" width="17.21875" style="1" customWidth="1"/>
    <col min="3076" max="3076" width="23.77734375" style="1" customWidth="1"/>
    <col min="3077" max="3077" width="25.44140625" style="1" customWidth="1"/>
    <col min="3078" max="3078" width="19" style="1" customWidth="1"/>
    <col min="3079" max="3079" width="6.5546875" style="1" customWidth="1"/>
    <col min="3080" max="3095" width="0" style="1" hidden="1" customWidth="1"/>
    <col min="3096" max="3327" width="8.77734375" style="1"/>
    <col min="3328" max="3328" width="25.44140625" style="1" customWidth="1"/>
    <col min="3329" max="3329" width="32.77734375" style="1" customWidth="1"/>
    <col min="3330" max="3330" width="17.44140625" style="1" customWidth="1"/>
    <col min="3331" max="3331" width="17.21875" style="1" customWidth="1"/>
    <col min="3332" max="3332" width="23.77734375" style="1" customWidth="1"/>
    <col min="3333" max="3333" width="25.44140625" style="1" customWidth="1"/>
    <col min="3334" max="3334" width="19" style="1" customWidth="1"/>
    <col min="3335" max="3335" width="6.5546875" style="1" customWidth="1"/>
    <col min="3336" max="3351" width="0" style="1" hidden="1" customWidth="1"/>
    <col min="3352" max="3583" width="8.77734375" style="1"/>
    <col min="3584" max="3584" width="25.44140625" style="1" customWidth="1"/>
    <col min="3585" max="3585" width="32.77734375" style="1" customWidth="1"/>
    <col min="3586" max="3586" width="17.44140625" style="1" customWidth="1"/>
    <col min="3587" max="3587" width="17.21875" style="1" customWidth="1"/>
    <col min="3588" max="3588" width="23.77734375" style="1" customWidth="1"/>
    <col min="3589" max="3589" width="25.44140625" style="1" customWidth="1"/>
    <col min="3590" max="3590" width="19" style="1" customWidth="1"/>
    <col min="3591" max="3591" width="6.5546875" style="1" customWidth="1"/>
    <col min="3592" max="3607" width="0" style="1" hidden="1" customWidth="1"/>
    <col min="3608" max="3839" width="8.77734375" style="1"/>
    <col min="3840" max="3840" width="25.44140625" style="1" customWidth="1"/>
    <col min="3841" max="3841" width="32.77734375" style="1" customWidth="1"/>
    <col min="3842" max="3842" width="17.44140625" style="1" customWidth="1"/>
    <col min="3843" max="3843" width="17.21875" style="1" customWidth="1"/>
    <col min="3844" max="3844" width="23.77734375" style="1" customWidth="1"/>
    <col min="3845" max="3845" width="25.44140625" style="1" customWidth="1"/>
    <col min="3846" max="3846" width="19" style="1" customWidth="1"/>
    <col min="3847" max="3847" width="6.5546875" style="1" customWidth="1"/>
    <col min="3848" max="3863" width="0" style="1" hidden="1" customWidth="1"/>
    <col min="3864" max="4095" width="8.77734375" style="1"/>
    <col min="4096" max="4096" width="25.44140625" style="1" customWidth="1"/>
    <col min="4097" max="4097" width="32.77734375" style="1" customWidth="1"/>
    <col min="4098" max="4098" width="17.44140625" style="1" customWidth="1"/>
    <col min="4099" max="4099" width="17.21875" style="1" customWidth="1"/>
    <col min="4100" max="4100" width="23.77734375" style="1" customWidth="1"/>
    <col min="4101" max="4101" width="25.44140625" style="1" customWidth="1"/>
    <col min="4102" max="4102" width="19" style="1" customWidth="1"/>
    <col min="4103" max="4103" width="6.5546875" style="1" customWidth="1"/>
    <col min="4104" max="4119" width="0" style="1" hidden="1" customWidth="1"/>
    <col min="4120" max="4351" width="8.77734375" style="1"/>
    <col min="4352" max="4352" width="25.44140625" style="1" customWidth="1"/>
    <col min="4353" max="4353" width="32.77734375" style="1" customWidth="1"/>
    <col min="4354" max="4354" width="17.44140625" style="1" customWidth="1"/>
    <col min="4355" max="4355" width="17.21875" style="1" customWidth="1"/>
    <col min="4356" max="4356" width="23.77734375" style="1" customWidth="1"/>
    <col min="4357" max="4357" width="25.44140625" style="1" customWidth="1"/>
    <col min="4358" max="4358" width="19" style="1" customWidth="1"/>
    <col min="4359" max="4359" width="6.5546875" style="1" customWidth="1"/>
    <col min="4360" max="4375" width="0" style="1" hidden="1" customWidth="1"/>
    <col min="4376" max="4607" width="8.77734375" style="1"/>
    <col min="4608" max="4608" width="25.44140625" style="1" customWidth="1"/>
    <col min="4609" max="4609" width="32.77734375" style="1" customWidth="1"/>
    <col min="4610" max="4610" width="17.44140625" style="1" customWidth="1"/>
    <col min="4611" max="4611" width="17.21875" style="1" customWidth="1"/>
    <col min="4612" max="4612" width="23.77734375" style="1" customWidth="1"/>
    <col min="4613" max="4613" width="25.44140625" style="1" customWidth="1"/>
    <col min="4614" max="4614" width="19" style="1" customWidth="1"/>
    <col min="4615" max="4615" width="6.5546875" style="1" customWidth="1"/>
    <col min="4616" max="4631" width="0" style="1" hidden="1" customWidth="1"/>
    <col min="4632" max="4863" width="8.77734375" style="1"/>
    <col min="4864" max="4864" width="25.44140625" style="1" customWidth="1"/>
    <col min="4865" max="4865" width="32.77734375" style="1" customWidth="1"/>
    <col min="4866" max="4866" width="17.44140625" style="1" customWidth="1"/>
    <col min="4867" max="4867" width="17.21875" style="1" customWidth="1"/>
    <col min="4868" max="4868" width="23.77734375" style="1" customWidth="1"/>
    <col min="4869" max="4869" width="25.44140625" style="1" customWidth="1"/>
    <col min="4870" max="4870" width="19" style="1" customWidth="1"/>
    <col min="4871" max="4871" width="6.5546875" style="1" customWidth="1"/>
    <col min="4872" max="4887" width="0" style="1" hidden="1" customWidth="1"/>
    <col min="4888" max="5119" width="8.77734375" style="1"/>
    <col min="5120" max="5120" width="25.44140625" style="1" customWidth="1"/>
    <col min="5121" max="5121" width="32.77734375" style="1" customWidth="1"/>
    <col min="5122" max="5122" width="17.44140625" style="1" customWidth="1"/>
    <col min="5123" max="5123" width="17.21875" style="1" customWidth="1"/>
    <col min="5124" max="5124" width="23.77734375" style="1" customWidth="1"/>
    <col min="5125" max="5125" width="25.44140625" style="1" customWidth="1"/>
    <col min="5126" max="5126" width="19" style="1" customWidth="1"/>
    <col min="5127" max="5127" width="6.5546875" style="1" customWidth="1"/>
    <col min="5128" max="5143" width="0" style="1" hidden="1" customWidth="1"/>
    <col min="5144" max="5375" width="8.77734375" style="1"/>
    <col min="5376" max="5376" width="25.44140625" style="1" customWidth="1"/>
    <col min="5377" max="5377" width="32.77734375" style="1" customWidth="1"/>
    <col min="5378" max="5378" width="17.44140625" style="1" customWidth="1"/>
    <col min="5379" max="5379" width="17.21875" style="1" customWidth="1"/>
    <col min="5380" max="5380" width="23.77734375" style="1" customWidth="1"/>
    <col min="5381" max="5381" width="25.44140625" style="1" customWidth="1"/>
    <col min="5382" max="5382" width="19" style="1" customWidth="1"/>
    <col min="5383" max="5383" width="6.5546875" style="1" customWidth="1"/>
    <col min="5384" max="5399" width="0" style="1" hidden="1" customWidth="1"/>
    <col min="5400" max="5631" width="8.77734375" style="1"/>
    <col min="5632" max="5632" width="25.44140625" style="1" customWidth="1"/>
    <col min="5633" max="5633" width="32.77734375" style="1" customWidth="1"/>
    <col min="5634" max="5634" width="17.44140625" style="1" customWidth="1"/>
    <col min="5635" max="5635" width="17.21875" style="1" customWidth="1"/>
    <col min="5636" max="5636" width="23.77734375" style="1" customWidth="1"/>
    <col min="5637" max="5637" width="25.44140625" style="1" customWidth="1"/>
    <col min="5638" max="5638" width="19" style="1" customWidth="1"/>
    <col min="5639" max="5639" width="6.5546875" style="1" customWidth="1"/>
    <col min="5640" max="5655" width="0" style="1" hidden="1" customWidth="1"/>
    <col min="5656" max="5887" width="8.77734375" style="1"/>
    <col min="5888" max="5888" width="25.44140625" style="1" customWidth="1"/>
    <col min="5889" max="5889" width="32.77734375" style="1" customWidth="1"/>
    <col min="5890" max="5890" width="17.44140625" style="1" customWidth="1"/>
    <col min="5891" max="5891" width="17.21875" style="1" customWidth="1"/>
    <col min="5892" max="5892" width="23.77734375" style="1" customWidth="1"/>
    <col min="5893" max="5893" width="25.44140625" style="1" customWidth="1"/>
    <col min="5894" max="5894" width="19" style="1" customWidth="1"/>
    <col min="5895" max="5895" width="6.5546875" style="1" customWidth="1"/>
    <col min="5896" max="5911" width="0" style="1" hidden="1" customWidth="1"/>
    <col min="5912" max="6143" width="8.77734375" style="1"/>
    <col min="6144" max="6144" width="25.44140625" style="1" customWidth="1"/>
    <col min="6145" max="6145" width="32.77734375" style="1" customWidth="1"/>
    <col min="6146" max="6146" width="17.44140625" style="1" customWidth="1"/>
    <col min="6147" max="6147" width="17.21875" style="1" customWidth="1"/>
    <col min="6148" max="6148" width="23.77734375" style="1" customWidth="1"/>
    <col min="6149" max="6149" width="25.44140625" style="1" customWidth="1"/>
    <col min="6150" max="6150" width="19" style="1" customWidth="1"/>
    <col min="6151" max="6151" width="6.5546875" style="1" customWidth="1"/>
    <col min="6152" max="6167" width="0" style="1" hidden="1" customWidth="1"/>
    <col min="6168" max="6399" width="8.77734375" style="1"/>
    <col min="6400" max="6400" width="25.44140625" style="1" customWidth="1"/>
    <col min="6401" max="6401" width="32.77734375" style="1" customWidth="1"/>
    <col min="6402" max="6402" width="17.44140625" style="1" customWidth="1"/>
    <col min="6403" max="6403" width="17.21875" style="1" customWidth="1"/>
    <col min="6404" max="6404" width="23.77734375" style="1" customWidth="1"/>
    <col min="6405" max="6405" width="25.44140625" style="1" customWidth="1"/>
    <col min="6406" max="6406" width="19" style="1" customWidth="1"/>
    <col min="6407" max="6407" width="6.5546875" style="1" customWidth="1"/>
    <col min="6408" max="6423" width="0" style="1" hidden="1" customWidth="1"/>
    <col min="6424" max="6655" width="8.77734375" style="1"/>
    <col min="6656" max="6656" width="25.44140625" style="1" customWidth="1"/>
    <col min="6657" max="6657" width="32.77734375" style="1" customWidth="1"/>
    <col min="6658" max="6658" width="17.44140625" style="1" customWidth="1"/>
    <col min="6659" max="6659" width="17.21875" style="1" customWidth="1"/>
    <col min="6660" max="6660" width="23.77734375" style="1" customWidth="1"/>
    <col min="6661" max="6661" width="25.44140625" style="1" customWidth="1"/>
    <col min="6662" max="6662" width="19" style="1" customWidth="1"/>
    <col min="6663" max="6663" width="6.5546875" style="1" customWidth="1"/>
    <col min="6664" max="6679" width="0" style="1" hidden="1" customWidth="1"/>
    <col min="6680" max="6911" width="8.77734375" style="1"/>
    <col min="6912" max="6912" width="25.44140625" style="1" customWidth="1"/>
    <col min="6913" max="6913" width="32.77734375" style="1" customWidth="1"/>
    <col min="6914" max="6914" width="17.44140625" style="1" customWidth="1"/>
    <col min="6915" max="6915" width="17.21875" style="1" customWidth="1"/>
    <col min="6916" max="6916" width="23.77734375" style="1" customWidth="1"/>
    <col min="6917" max="6917" width="25.44140625" style="1" customWidth="1"/>
    <col min="6918" max="6918" width="19" style="1" customWidth="1"/>
    <col min="6919" max="6919" width="6.5546875" style="1" customWidth="1"/>
    <col min="6920" max="6935" width="0" style="1" hidden="1" customWidth="1"/>
    <col min="6936" max="7167" width="8.77734375" style="1"/>
    <col min="7168" max="7168" width="25.44140625" style="1" customWidth="1"/>
    <col min="7169" max="7169" width="32.77734375" style="1" customWidth="1"/>
    <col min="7170" max="7170" width="17.44140625" style="1" customWidth="1"/>
    <col min="7171" max="7171" width="17.21875" style="1" customWidth="1"/>
    <col min="7172" max="7172" width="23.77734375" style="1" customWidth="1"/>
    <col min="7173" max="7173" width="25.44140625" style="1" customWidth="1"/>
    <col min="7174" max="7174" width="19" style="1" customWidth="1"/>
    <col min="7175" max="7175" width="6.5546875" style="1" customWidth="1"/>
    <col min="7176" max="7191" width="0" style="1" hidden="1" customWidth="1"/>
    <col min="7192" max="7423" width="8.77734375" style="1"/>
    <col min="7424" max="7424" width="25.44140625" style="1" customWidth="1"/>
    <col min="7425" max="7425" width="32.77734375" style="1" customWidth="1"/>
    <col min="7426" max="7426" width="17.44140625" style="1" customWidth="1"/>
    <col min="7427" max="7427" width="17.21875" style="1" customWidth="1"/>
    <col min="7428" max="7428" width="23.77734375" style="1" customWidth="1"/>
    <col min="7429" max="7429" width="25.44140625" style="1" customWidth="1"/>
    <col min="7430" max="7430" width="19" style="1" customWidth="1"/>
    <col min="7431" max="7431" width="6.5546875" style="1" customWidth="1"/>
    <col min="7432" max="7447" width="0" style="1" hidden="1" customWidth="1"/>
    <col min="7448" max="7679" width="8.77734375" style="1"/>
    <col min="7680" max="7680" width="25.44140625" style="1" customWidth="1"/>
    <col min="7681" max="7681" width="32.77734375" style="1" customWidth="1"/>
    <col min="7682" max="7682" width="17.44140625" style="1" customWidth="1"/>
    <col min="7683" max="7683" width="17.21875" style="1" customWidth="1"/>
    <col min="7684" max="7684" width="23.77734375" style="1" customWidth="1"/>
    <col min="7685" max="7685" width="25.44140625" style="1" customWidth="1"/>
    <col min="7686" max="7686" width="19" style="1" customWidth="1"/>
    <col min="7687" max="7687" width="6.5546875" style="1" customWidth="1"/>
    <col min="7688" max="7703" width="0" style="1" hidden="1" customWidth="1"/>
    <col min="7704" max="7935" width="8.77734375" style="1"/>
    <col min="7936" max="7936" width="25.44140625" style="1" customWidth="1"/>
    <col min="7937" max="7937" width="32.77734375" style="1" customWidth="1"/>
    <col min="7938" max="7938" width="17.44140625" style="1" customWidth="1"/>
    <col min="7939" max="7939" width="17.21875" style="1" customWidth="1"/>
    <col min="7940" max="7940" width="23.77734375" style="1" customWidth="1"/>
    <col min="7941" max="7941" width="25.44140625" style="1" customWidth="1"/>
    <col min="7942" max="7942" width="19" style="1" customWidth="1"/>
    <col min="7943" max="7943" width="6.5546875" style="1" customWidth="1"/>
    <col min="7944" max="7959" width="0" style="1" hidden="1" customWidth="1"/>
    <col min="7960" max="8191" width="8.77734375" style="1"/>
    <col min="8192" max="8192" width="25.44140625" style="1" customWidth="1"/>
    <col min="8193" max="8193" width="32.77734375" style="1" customWidth="1"/>
    <col min="8194" max="8194" width="17.44140625" style="1" customWidth="1"/>
    <col min="8195" max="8195" width="17.21875" style="1" customWidth="1"/>
    <col min="8196" max="8196" width="23.77734375" style="1" customWidth="1"/>
    <col min="8197" max="8197" width="25.44140625" style="1" customWidth="1"/>
    <col min="8198" max="8198" width="19" style="1" customWidth="1"/>
    <col min="8199" max="8199" width="6.5546875" style="1" customWidth="1"/>
    <col min="8200" max="8215" width="0" style="1" hidden="1" customWidth="1"/>
    <col min="8216" max="8447" width="8.77734375" style="1"/>
    <col min="8448" max="8448" width="25.44140625" style="1" customWidth="1"/>
    <col min="8449" max="8449" width="32.77734375" style="1" customWidth="1"/>
    <col min="8450" max="8450" width="17.44140625" style="1" customWidth="1"/>
    <col min="8451" max="8451" width="17.21875" style="1" customWidth="1"/>
    <col min="8452" max="8452" width="23.77734375" style="1" customWidth="1"/>
    <col min="8453" max="8453" width="25.44140625" style="1" customWidth="1"/>
    <col min="8454" max="8454" width="19" style="1" customWidth="1"/>
    <col min="8455" max="8455" width="6.5546875" style="1" customWidth="1"/>
    <col min="8456" max="8471" width="0" style="1" hidden="1" customWidth="1"/>
    <col min="8472" max="8703" width="8.77734375" style="1"/>
    <col min="8704" max="8704" width="25.44140625" style="1" customWidth="1"/>
    <col min="8705" max="8705" width="32.77734375" style="1" customWidth="1"/>
    <col min="8706" max="8706" width="17.44140625" style="1" customWidth="1"/>
    <col min="8707" max="8707" width="17.21875" style="1" customWidth="1"/>
    <col min="8708" max="8708" width="23.77734375" style="1" customWidth="1"/>
    <col min="8709" max="8709" width="25.44140625" style="1" customWidth="1"/>
    <col min="8710" max="8710" width="19" style="1" customWidth="1"/>
    <col min="8711" max="8711" width="6.5546875" style="1" customWidth="1"/>
    <col min="8712" max="8727" width="0" style="1" hidden="1" customWidth="1"/>
    <col min="8728" max="8959" width="8.77734375" style="1"/>
    <col min="8960" max="8960" width="25.44140625" style="1" customWidth="1"/>
    <col min="8961" max="8961" width="32.77734375" style="1" customWidth="1"/>
    <col min="8962" max="8962" width="17.44140625" style="1" customWidth="1"/>
    <col min="8963" max="8963" width="17.21875" style="1" customWidth="1"/>
    <col min="8964" max="8964" width="23.77734375" style="1" customWidth="1"/>
    <col min="8965" max="8965" width="25.44140625" style="1" customWidth="1"/>
    <col min="8966" max="8966" width="19" style="1" customWidth="1"/>
    <col min="8967" max="8967" width="6.5546875" style="1" customWidth="1"/>
    <col min="8968" max="8983" width="0" style="1" hidden="1" customWidth="1"/>
    <col min="8984" max="9215" width="8.77734375" style="1"/>
    <col min="9216" max="9216" width="25.44140625" style="1" customWidth="1"/>
    <col min="9217" max="9217" width="32.77734375" style="1" customWidth="1"/>
    <col min="9218" max="9218" width="17.44140625" style="1" customWidth="1"/>
    <col min="9219" max="9219" width="17.21875" style="1" customWidth="1"/>
    <col min="9220" max="9220" width="23.77734375" style="1" customWidth="1"/>
    <col min="9221" max="9221" width="25.44140625" style="1" customWidth="1"/>
    <col min="9222" max="9222" width="19" style="1" customWidth="1"/>
    <col min="9223" max="9223" width="6.5546875" style="1" customWidth="1"/>
    <col min="9224" max="9239" width="0" style="1" hidden="1" customWidth="1"/>
    <col min="9240" max="9471" width="8.77734375" style="1"/>
    <col min="9472" max="9472" width="25.44140625" style="1" customWidth="1"/>
    <col min="9473" max="9473" width="32.77734375" style="1" customWidth="1"/>
    <col min="9474" max="9474" width="17.44140625" style="1" customWidth="1"/>
    <col min="9475" max="9475" width="17.21875" style="1" customWidth="1"/>
    <col min="9476" max="9476" width="23.77734375" style="1" customWidth="1"/>
    <col min="9477" max="9477" width="25.44140625" style="1" customWidth="1"/>
    <col min="9478" max="9478" width="19" style="1" customWidth="1"/>
    <col min="9479" max="9479" width="6.5546875" style="1" customWidth="1"/>
    <col min="9480" max="9495" width="0" style="1" hidden="1" customWidth="1"/>
    <col min="9496" max="9727" width="8.77734375" style="1"/>
    <col min="9728" max="9728" width="25.44140625" style="1" customWidth="1"/>
    <col min="9729" max="9729" width="32.77734375" style="1" customWidth="1"/>
    <col min="9730" max="9730" width="17.44140625" style="1" customWidth="1"/>
    <col min="9731" max="9731" width="17.21875" style="1" customWidth="1"/>
    <col min="9732" max="9732" width="23.77734375" style="1" customWidth="1"/>
    <col min="9733" max="9733" width="25.44140625" style="1" customWidth="1"/>
    <col min="9734" max="9734" width="19" style="1" customWidth="1"/>
    <col min="9735" max="9735" width="6.5546875" style="1" customWidth="1"/>
    <col min="9736" max="9751" width="0" style="1" hidden="1" customWidth="1"/>
    <col min="9752" max="9983" width="8.77734375" style="1"/>
    <col min="9984" max="9984" width="25.44140625" style="1" customWidth="1"/>
    <col min="9985" max="9985" width="32.77734375" style="1" customWidth="1"/>
    <col min="9986" max="9986" width="17.44140625" style="1" customWidth="1"/>
    <col min="9987" max="9987" width="17.21875" style="1" customWidth="1"/>
    <col min="9988" max="9988" width="23.77734375" style="1" customWidth="1"/>
    <col min="9989" max="9989" width="25.44140625" style="1" customWidth="1"/>
    <col min="9990" max="9990" width="19" style="1" customWidth="1"/>
    <col min="9991" max="9991" width="6.5546875" style="1" customWidth="1"/>
    <col min="9992" max="10007" width="0" style="1" hidden="1" customWidth="1"/>
    <col min="10008" max="10239" width="8.77734375" style="1"/>
    <col min="10240" max="10240" width="25.44140625" style="1" customWidth="1"/>
    <col min="10241" max="10241" width="32.77734375" style="1" customWidth="1"/>
    <col min="10242" max="10242" width="17.44140625" style="1" customWidth="1"/>
    <col min="10243" max="10243" width="17.21875" style="1" customWidth="1"/>
    <col min="10244" max="10244" width="23.77734375" style="1" customWidth="1"/>
    <col min="10245" max="10245" width="25.44140625" style="1" customWidth="1"/>
    <col min="10246" max="10246" width="19" style="1" customWidth="1"/>
    <col min="10247" max="10247" width="6.5546875" style="1" customWidth="1"/>
    <col min="10248" max="10263" width="0" style="1" hidden="1" customWidth="1"/>
    <col min="10264" max="10495" width="8.77734375" style="1"/>
    <col min="10496" max="10496" width="25.44140625" style="1" customWidth="1"/>
    <col min="10497" max="10497" width="32.77734375" style="1" customWidth="1"/>
    <col min="10498" max="10498" width="17.44140625" style="1" customWidth="1"/>
    <col min="10499" max="10499" width="17.21875" style="1" customWidth="1"/>
    <col min="10500" max="10500" width="23.77734375" style="1" customWidth="1"/>
    <col min="10501" max="10501" width="25.44140625" style="1" customWidth="1"/>
    <col min="10502" max="10502" width="19" style="1" customWidth="1"/>
    <col min="10503" max="10503" width="6.5546875" style="1" customWidth="1"/>
    <col min="10504" max="10519" width="0" style="1" hidden="1" customWidth="1"/>
    <col min="10520" max="10751" width="8.77734375" style="1"/>
    <col min="10752" max="10752" width="25.44140625" style="1" customWidth="1"/>
    <col min="10753" max="10753" width="32.77734375" style="1" customWidth="1"/>
    <col min="10754" max="10754" width="17.44140625" style="1" customWidth="1"/>
    <col min="10755" max="10755" width="17.21875" style="1" customWidth="1"/>
    <col min="10756" max="10756" width="23.77734375" style="1" customWidth="1"/>
    <col min="10757" max="10757" width="25.44140625" style="1" customWidth="1"/>
    <col min="10758" max="10758" width="19" style="1" customWidth="1"/>
    <col min="10759" max="10759" width="6.5546875" style="1" customWidth="1"/>
    <col min="10760" max="10775" width="0" style="1" hidden="1" customWidth="1"/>
    <col min="10776" max="11007" width="8.77734375" style="1"/>
    <col min="11008" max="11008" width="25.44140625" style="1" customWidth="1"/>
    <col min="11009" max="11009" width="32.77734375" style="1" customWidth="1"/>
    <col min="11010" max="11010" width="17.44140625" style="1" customWidth="1"/>
    <col min="11011" max="11011" width="17.21875" style="1" customWidth="1"/>
    <col min="11012" max="11012" width="23.77734375" style="1" customWidth="1"/>
    <col min="11013" max="11013" width="25.44140625" style="1" customWidth="1"/>
    <col min="11014" max="11014" width="19" style="1" customWidth="1"/>
    <col min="11015" max="11015" width="6.5546875" style="1" customWidth="1"/>
    <col min="11016" max="11031" width="0" style="1" hidden="1" customWidth="1"/>
    <col min="11032" max="11263" width="8.77734375" style="1"/>
    <col min="11264" max="11264" width="25.44140625" style="1" customWidth="1"/>
    <col min="11265" max="11265" width="32.77734375" style="1" customWidth="1"/>
    <col min="11266" max="11266" width="17.44140625" style="1" customWidth="1"/>
    <col min="11267" max="11267" width="17.21875" style="1" customWidth="1"/>
    <col min="11268" max="11268" width="23.77734375" style="1" customWidth="1"/>
    <col min="11269" max="11269" width="25.44140625" style="1" customWidth="1"/>
    <col min="11270" max="11270" width="19" style="1" customWidth="1"/>
    <col min="11271" max="11271" width="6.5546875" style="1" customWidth="1"/>
    <col min="11272" max="11287" width="0" style="1" hidden="1" customWidth="1"/>
    <col min="11288" max="11519" width="8.77734375" style="1"/>
    <col min="11520" max="11520" width="25.44140625" style="1" customWidth="1"/>
    <col min="11521" max="11521" width="32.77734375" style="1" customWidth="1"/>
    <col min="11522" max="11522" width="17.44140625" style="1" customWidth="1"/>
    <col min="11523" max="11523" width="17.21875" style="1" customWidth="1"/>
    <col min="11524" max="11524" width="23.77734375" style="1" customWidth="1"/>
    <col min="11525" max="11525" width="25.44140625" style="1" customWidth="1"/>
    <col min="11526" max="11526" width="19" style="1" customWidth="1"/>
    <col min="11527" max="11527" width="6.5546875" style="1" customWidth="1"/>
    <col min="11528" max="11543" width="0" style="1" hidden="1" customWidth="1"/>
    <col min="11544" max="11775" width="8.77734375" style="1"/>
    <col min="11776" max="11776" width="25.44140625" style="1" customWidth="1"/>
    <col min="11777" max="11777" width="32.77734375" style="1" customWidth="1"/>
    <col min="11778" max="11778" width="17.44140625" style="1" customWidth="1"/>
    <col min="11779" max="11779" width="17.21875" style="1" customWidth="1"/>
    <col min="11780" max="11780" width="23.77734375" style="1" customWidth="1"/>
    <col min="11781" max="11781" width="25.44140625" style="1" customWidth="1"/>
    <col min="11782" max="11782" width="19" style="1" customWidth="1"/>
    <col min="11783" max="11783" width="6.5546875" style="1" customWidth="1"/>
    <col min="11784" max="11799" width="0" style="1" hidden="1" customWidth="1"/>
    <col min="11800" max="12031" width="8.77734375" style="1"/>
    <col min="12032" max="12032" width="25.44140625" style="1" customWidth="1"/>
    <col min="12033" max="12033" width="32.77734375" style="1" customWidth="1"/>
    <col min="12034" max="12034" width="17.44140625" style="1" customWidth="1"/>
    <col min="12035" max="12035" width="17.21875" style="1" customWidth="1"/>
    <col min="12036" max="12036" width="23.77734375" style="1" customWidth="1"/>
    <col min="12037" max="12037" width="25.44140625" style="1" customWidth="1"/>
    <col min="12038" max="12038" width="19" style="1" customWidth="1"/>
    <col min="12039" max="12039" width="6.5546875" style="1" customWidth="1"/>
    <col min="12040" max="12055" width="0" style="1" hidden="1" customWidth="1"/>
    <col min="12056" max="12287" width="8.77734375" style="1"/>
    <col min="12288" max="12288" width="25.44140625" style="1" customWidth="1"/>
    <col min="12289" max="12289" width="32.77734375" style="1" customWidth="1"/>
    <col min="12290" max="12290" width="17.44140625" style="1" customWidth="1"/>
    <col min="12291" max="12291" width="17.21875" style="1" customWidth="1"/>
    <col min="12292" max="12292" width="23.77734375" style="1" customWidth="1"/>
    <col min="12293" max="12293" width="25.44140625" style="1" customWidth="1"/>
    <col min="12294" max="12294" width="19" style="1" customWidth="1"/>
    <col min="12295" max="12295" width="6.5546875" style="1" customWidth="1"/>
    <col min="12296" max="12311" width="0" style="1" hidden="1" customWidth="1"/>
    <col min="12312" max="12543" width="8.77734375" style="1"/>
    <col min="12544" max="12544" width="25.44140625" style="1" customWidth="1"/>
    <col min="12545" max="12545" width="32.77734375" style="1" customWidth="1"/>
    <col min="12546" max="12546" width="17.44140625" style="1" customWidth="1"/>
    <col min="12547" max="12547" width="17.21875" style="1" customWidth="1"/>
    <col min="12548" max="12548" width="23.77734375" style="1" customWidth="1"/>
    <col min="12549" max="12549" width="25.44140625" style="1" customWidth="1"/>
    <col min="12550" max="12550" width="19" style="1" customWidth="1"/>
    <col min="12551" max="12551" width="6.5546875" style="1" customWidth="1"/>
    <col min="12552" max="12567" width="0" style="1" hidden="1" customWidth="1"/>
    <col min="12568" max="12799" width="8.77734375" style="1"/>
    <col min="12800" max="12800" width="25.44140625" style="1" customWidth="1"/>
    <col min="12801" max="12801" width="32.77734375" style="1" customWidth="1"/>
    <col min="12802" max="12802" width="17.44140625" style="1" customWidth="1"/>
    <col min="12803" max="12803" width="17.21875" style="1" customWidth="1"/>
    <col min="12804" max="12804" width="23.77734375" style="1" customWidth="1"/>
    <col min="12805" max="12805" width="25.44140625" style="1" customWidth="1"/>
    <col min="12806" max="12806" width="19" style="1" customWidth="1"/>
    <col min="12807" max="12807" width="6.5546875" style="1" customWidth="1"/>
    <col min="12808" max="12823" width="0" style="1" hidden="1" customWidth="1"/>
    <col min="12824" max="13055" width="8.77734375" style="1"/>
    <col min="13056" max="13056" width="25.44140625" style="1" customWidth="1"/>
    <col min="13057" max="13057" width="32.77734375" style="1" customWidth="1"/>
    <col min="13058" max="13058" width="17.44140625" style="1" customWidth="1"/>
    <col min="13059" max="13059" width="17.21875" style="1" customWidth="1"/>
    <col min="13060" max="13060" width="23.77734375" style="1" customWidth="1"/>
    <col min="13061" max="13061" width="25.44140625" style="1" customWidth="1"/>
    <col min="13062" max="13062" width="19" style="1" customWidth="1"/>
    <col min="13063" max="13063" width="6.5546875" style="1" customWidth="1"/>
    <col min="13064" max="13079" width="0" style="1" hidden="1" customWidth="1"/>
    <col min="13080" max="13311" width="8.77734375" style="1"/>
    <col min="13312" max="13312" width="25.44140625" style="1" customWidth="1"/>
    <col min="13313" max="13313" width="32.77734375" style="1" customWidth="1"/>
    <col min="13314" max="13314" width="17.44140625" style="1" customWidth="1"/>
    <col min="13315" max="13315" width="17.21875" style="1" customWidth="1"/>
    <col min="13316" max="13316" width="23.77734375" style="1" customWidth="1"/>
    <col min="13317" max="13317" width="25.44140625" style="1" customWidth="1"/>
    <col min="13318" max="13318" width="19" style="1" customWidth="1"/>
    <col min="13319" max="13319" width="6.5546875" style="1" customWidth="1"/>
    <col min="13320" max="13335" width="0" style="1" hidden="1" customWidth="1"/>
    <col min="13336" max="13567" width="8.77734375" style="1"/>
    <col min="13568" max="13568" width="25.44140625" style="1" customWidth="1"/>
    <col min="13569" max="13569" width="32.77734375" style="1" customWidth="1"/>
    <col min="13570" max="13570" width="17.44140625" style="1" customWidth="1"/>
    <col min="13571" max="13571" width="17.21875" style="1" customWidth="1"/>
    <col min="13572" max="13572" width="23.77734375" style="1" customWidth="1"/>
    <col min="13573" max="13573" width="25.44140625" style="1" customWidth="1"/>
    <col min="13574" max="13574" width="19" style="1" customWidth="1"/>
    <col min="13575" max="13575" width="6.5546875" style="1" customWidth="1"/>
    <col min="13576" max="13591" width="0" style="1" hidden="1" customWidth="1"/>
    <col min="13592" max="13823" width="8.77734375" style="1"/>
    <col min="13824" max="13824" width="25.44140625" style="1" customWidth="1"/>
    <col min="13825" max="13825" width="32.77734375" style="1" customWidth="1"/>
    <col min="13826" max="13826" width="17.44140625" style="1" customWidth="1"/>
    <col min="13827" max="13827" width="17.21875" style="1" customWidth="1"/>
    <col min="13828" max="13828" width="23.77734375" style="1" customWidth="1"/>
    <col min="13829" max="13829" width="25.44140625" style="1" customWidth="1"/>
    <col min="13830" max="13830" width="19" style="1" customWidth="1"/>
    <col min="13831" max="13831" width="6.5546875" style="1" customWidth="1"/>
    <col min="13832" max="13847" width="0" style="1" hidden="1" customWidth="1"/>
    <col min="13848" max="14079" width="8.77734375" style="1"/>
    <col min="14080" max="14080" width="25.44140625" style="1" customWidth="1"/>
    <col min="14081" max="14081" width="32.77734375" style="1" customWidth="1"/>
    <col min="14082" max="14082" width="17.44140625" style="1" customWidth="1"/>
    <col min="14083" max="14083" width="17.21875" style="1" customWidth="1"/>
    <col min="14084" max="14084" width="23.77734375" style="1" customWidth="1"/>
    <col min="14085" max="14085" width="25.44140625" style="1" customWidth="1"/>
    <col min="14086" max="14086" width="19" style="1" customWidth="1"/>
    <col min="14087" max="14087" width="6.5546875" style="1" customWidth="1"/>
    <col min="14088" max="14103" width="0" style="1" hidden="1" customWidth="1"/>
    <col min="14104" max="14335" width="8.77734375" style="1"/>
    <col min="14336" max="14336" width="25.44140625" style="1" customWidth="1"/>
    <col min="14337" max="14337" width="32.77734375" style="1" customWidth="1"/>
    <col min="14338" max="14338" width="17.44140625" style="1" customWidth="1"/>
    <col min="14339" max="14339" width="17.21875" style="1" customWidth="1"/>
    <col min="14340" max="14340" width="23.77734375" style="1" customWidth="1"/>
    <col min="14341" max="14341" width="25.44140625" style="1" customWidth="1"/>
    <col min="14342" max="14342" width="19" style="1" customWidth="1"/>
    <col min="14343" max="14343" width="6.5546875" style="1" customWidth="1"/>
    <col min="14344" max="14359" width="0" style="1" hidden="1" customWidth="1"/>
    <col min="14360" max="14591" width="8.77734375" style="1"/>
    <col min="14592" max="14592" width="25.44140625" style="1" customWidth="1"/>
    <col min="14593" max="14593" width="32.77734375" style="1" customWidth="1"/>
    <col min="14594" max="14594" width="17.44140625" style="1" customWidth="1"/>
    <col min="14595" max="14595" width="17.21875" style="1" customWidth="1"/>
    <col min="14596" max="14596" width="23.77734375" style="1" customWidth="1"/>
    <col min="14597" max="14597" width="25.44140625" style="1" customWidth="1"/>
    <col min="14598" max="14598" width="19" style="1" customWidth="1"/>
    <col min="14599" max="14599" width="6.5546875" style="1" customWidth="1"/>
    <col min="14600" max="14615" width="0" style="1" hidden="1" customWidth="1"/>
    <col min="14616" max="14847" width="8.77734375" style="1"/>
    <col min="14848" max="14848" width="25.44140625" style="1" customWidth="1"/>
    <col min="14849" max="14849" width="32.77734375" style="1" customWidth="1"/>
    <col min="14850" max="14850" width="17.44140625" style="1" customWidth="1"/>
    <col min="14851" max="14851" width="17.21875" style="1" customWidth="1"/>
    <col min="14852" max="14852" width="23.77734375" style="1" customWidth="1"/>
    <col min="14853" max="14853" width="25.44140625" style="1" customWidth="1"/>
    <col min="14854" max="14854" width="19" style="1" customWidth="1"/>
    <col min="14855" max="14855" width="6.5546875" style="1" customWidth="1"/>
    <col min="14856" max="14871" width="0" style="1" hidden="1" customWidth="1"/>
    <col min="14872" max="15103" width="8.77734375" style="1"/>
    <col min="15104" max="15104" width="25.44140625" style="1" customWidth="1"/>
    <col min="15105" max="15105" width="32.77734375" style="1" customWidth="1"/>
    <col min="15106" max="15106" width="17.44140625" style="1" customWidth="1"/>
    <col min="15107" max="15107" width="17.21875" style="1" customWidth="1"/>
    <col min="15108" max="15108" width="23.77734375" style="1" customWidth="1"/>
    <col min="15109" max="15109" width="25.44140625" style="1" customWidth="1"/>
    <col min="15110" max="15110" width="19" style="1" customWidth="1"/>
    <col min="15111" max="15111" width="6.5546875" style="1" customWidth="1"/>
    <col min="15112" max="15127" width="0" style="1" hidden="1" customWidth="1"/>
    <col min="15128" max="15359" width="8.77734375" style="1"/>
    <col min="15360" max="15360" width="25.44140625" style="1" customWidth="1"/>
    <col min="15361" max="15361" width="32.77734375" style="1" customWidth="1"/>
    <col min="15362" max="15362" width="17.44140625" style="1" customWidth="1"/>
    <col min="15363" max="15363" width="17.21875" style="1" customWidth="1"/>
    <col min="15364" max="15364" width="23.77734375" style="1" customWidth="1"/>
    <col min="15365" max="15365" width="25.44140625" style="1" customWidth="1"/>
    <col min="15366" max="15366" width="19" style="1" customWidth="1"/>
    <col min="15367" max="15367" width="6.5546875" style="1" customWidth="1"/>
    <col min="15368" max="15383" width="0" style="1" hidden="1" customWidth="1"/>
    <col min="15384" max="15615" width="8.77734375" style="1"/>
    <col min="15616" max="15616" width="25.44140625" style="1" customWidth="1"/>
    <col min="15617" max="15617" width="32.77734375" style="1" customWidth="1"/>
    <col min="15618" max="15618" width="17.44140625" style="1" customWidth="1"/>
    <col min="15619" max="15619" width="17.21875" style="1" customWidth="1"/>
    <col min="15620" max="15620" width="23.77734375" style="1" customWidth="1"/>
    <col min="15621" max="15621" width="25.44140625" style="1" customWidth="1"/>
    <col min="15622" max="15622" width="19" style="1" customWidth="1"/>
    <col min="15623" max="15623" width="6.5546875" style="1" customWidth="1"/>
    <col min="15624" max="15639" width="0" style="1" hidden="1" customWidth="1"/>
    <col min="15640" max="15871" width="8.77734375" style="1"/>
    <col min="15872" max="15872" width="25.44140625" style="1" customWidth="1"/>
    <col min="15873" max="15873" width="32.77734375" style="1" customWidth="1"/>
    <col min="15874" max="15874" width="17.44140625" style="1" customWidth="1"/>
    <col min="15875" max="15875" width="17.21875" style="1" customWidth="1"/>
    <col min="15876" max="15876" width="23.77734375" style="1" customWidth="1"/>
    <col min="15877" max="15877" width="25.44140625" style="1" customWidth="1"/>
    <col min="15878" max="15878" width="19" style="1" customWidth="1"/>
    <col min="15879" max="15879" width="6.5546875" style="1" customWidth="1"/>
    <col min="15880" max="15895" width="0" style="1" hidden="1" customWidth="1"/>
    <col min="15896" max="16127" width="8.77734375" style="1"/>
    <col min="16128" max="16128" width="25.44140625" style="1" customWidth="1"/>
    <col min="16129" max="16129" width="32.77734375" style="1" customWidth="1"/>
    <col min="16130" max="16130" width="17.44140625" style="1" customWidth="1"/>
    <col min="16131" max="16131" width="17.21875" style="1" customWidth="1"/>
    <col min="16132" max="16132" width="23.77734375" style="1" customWidth="1"/>
    <col min="16133" max="16133" width="25.44140625" style="1" customWidth="1"/>
    <col min="16134" max="16134" width="19" style="1" customWidth="1"/>
    <col min="16135" max="16135" width="6.5546875" style="1" customWidth="1"/>
    <col min="16136" max="16151" width="0" style="1" hidden="1" customWidth="1"/>
    <col min="16152" max="16384" width="8.77734375" style="1"/>
  </cols>
  <sheetData>
    <row r="1" spans="2:22" ht="42.75" customHeight="1" thickBot="1" x14ac:dyDescent="0.3">
      <c r="B1" s="312" t="s">
        <v>68</v>
      </c>
      <c r="C1" s="313"/>
      <c r="D1" s="313"/>
      <c r="E1" s="124" t="s">
        <v>97</v>
      </c>
      <c r="F1" s="123" t="str">
        <f>K11</f>
        <v>August</v>
      </c>
      <c r="G1" s="123">
        <f>K10</f>
        <v>2023</v>
      </c>
      <c r="H1" s="122"/>
      <c r="I1" s="121"/>
      <c r="J1" s="120" t="s">
        <v>96</v>
      </c>
      <c r="K1" s="120"/>
      <c r="L1" s="120"/>
      <c r="M1" s="118"/>
      <c r="N1" s="118"/>
      <c r="O1" s="118"/>
      <c r="P1" s="119"/>
      <c r="Q1" s="119"/>
      <c r="R1" s="119"/>
      <c r="S1" s="119"/>
      <c r="T1" s="118"/>
      <c r="U1" s="118"/>
    </row>
    <row r="2" spans="2:22" ht="8.25" customHeight="1" thickBot="1" x14ac:dyDescent="0.3">
      <c r="B2" s="117"/>
      <c r="C2" s="111"/>
      <c r="D2" s="111"/>
      <c r="E2" s="111"/>
      <c r="F2" s="111"/>
      <c r="G2" s="111"/>
      <c r="H2" s="111"/>
      <c r="I2" s="30"/>
    </row>
    <row r="3" spans="2:22" ht="20.25" customHeight="1" x14ac:dyDescent="0.25">
      <c r="B3" s="116" t="s">
        <v>95</v>
      </c>
      <c r="C3" s="314" t="s">
        <v>94</v>
      </c>
      <c r="D3" s="314"/>
      <c r="E3" s="314"/>
      <c r="F3" s="115" t="s">
        <v>93</v>
      </c>
      <c r="G3" s="314" t="s">
        <v>92</v>
      </c>
      <c r="H3" s="315"/>
      <c r="I3" s="30"/>
    </row>
    <row r="4" spans="2:22" ht="62.25" customHeight="1" thickBot="1" x14ac:dyDescent="0.3">
      <c r="B4" s="114" t="s">
        <v>91</v>
      </c>
      <c r="C4" s="316" t="s">
        <v>98</v>
      </c>
      <c r="D4" s="317"/>
      <c r="E4" s="317"/>
      <c r="F4" s="151" t="s">
        <v>99</v>
      </c>
      <c r="G4" s="317" t="s">
        <v>100</v>
      </c>
      <c r="H4" s="318"/>
      <c r="I4" s="112"/>
    </row>
    <row r="5" spans="2:22" ht="20.25" customHeight="1" thickBot="1" x14ac:dyDescent="0.3">
      <c r="B5" s="111"/>
      <c r="C5" s="111"/>
      <c r="D5" s="111"/>
      <c r="E5" s="111"/>
      <c r="F5" s="111"/>
      <c r="G5" s="111"/>
      <c r="H5" s="111"/>
      <c r="I5" s="30"/>
    </row>
    <row r="6" spans="2:22" ht="24" customHeight="1" x14ac:dyDescent="0.25">
      <c r="B6" s="319" t="s">
        <v>90</v>
      </c>
      <c r="C6" s="319"/>
      <c r="D6" s="319"/>
      <c r="E6" s="319"/>
      <c r="F6" s="320" t="str">
        <f>CONCATENATE(F1," 1, ",G1)</f>
        <v>August 1, 2023</v>
      </c>
      <c r="G6" s="320" t="e">
        <f>CONCATENATE(#REF!," 1, ",#REF!)</f>
        <v>#REF!</v>
      </c>
      <c r="H6" s="110"/>
      <c r="I6" s="30"/>
      <c r="M6" s="295" t="s">
        <v>89</v>
      </c>
      <c r="N6" s="215"/>
      <c r="P6" s="300" t="s">
        <v>88</v>
      </c>
      <c r="Q6" s="301"/>
      <c r="R6" s="301"/>
      <c r="S6" s="302"/>
      <c r="V6" s="4"/>
    </row>
    <row r="7" spans="2:22" ht="24" customHeight="1" thickBot="1" x14ac:dyDescent="0.3">
      <c r="B7" s="306" t="s">
        <v>101</v>
      </c>
      <c r="C7" s="306"/>
      <c r="D7" s="306"/>
      <c r="E7" s="306"/>
      <c r="F7" s="99">
        <v>690</v>
      </c>
      <c r="G7" s="5" t="s">
        <v>71</v>
      </c>
      <c r="H7" s="5"/>
      <c r="I7" s="98"/>
      <c r="M7" s="296"/>
      <c r="N7" s="297"/>
      <c r="P7" s="303"/>
      <c r="Q7" s="304"/>
      <c r="R7" s="304"/>
      <c r="S7" s="305"/>
    </row>
    <row r="8" spans="2:22" ht="24" customHeight="1" thickBot="1" x14ac:dyDescent="0.3">
      <c r="B8" s="254" t="s">
        <v>102</v>
      </c>
      <c r="C8" s="254"/>
      <c r="D8" s="254"/>
      <c r="E8" s="254"/>
      <c r="F8" s="254"/>
      <c r="G8" s="254"/>
      <c r="H8" s="254"/>
      <c r="I8" s="95"/>
      <c r="M8" s="298"/>
      <c r="N8" s="299"/>
      <c r="P8" s="307" t="s">
        <v>84</v>
      </c>
      <c r="Q8" s="308"/>
      <c r="R8" s="308"/>
      <c r="S8" s="309"/>
      <c r="U8" s="109" t="s">
        <v>87</v>
      </c>
    </row>
    <row r="9" spans="2:22" ht="24" customHeight="1" thickBot="1" x14ac:dyDescent="0.3">
      <c r="B9" s="254" t="s">
        <v>86</v>
      </c>
      <c r="C9" s="254"/>
      <c r="D9" s="254"/>
      <c r="E9" s="254"/>
      <c r="F9" s="254"/>
      <c r="G9" s="254"/>
      <c r="H9" s="254"/>
      <c r="I9" s="95"/>
      <c r="J9" s="310" t="s">
        <v>85</v>
      </c>
      <c r="K9" s="311"/>
      <c r="L9" s="108"/>
      <c r="M9" s="65" t="s">
        <v>84</v>
      </c>
      <c r="N9" s="60">
        <v>2023</v>
      </c>
      <c r="P9" s="107" t="s">
        <v>83</v>
      </c>
      <c r="Q9" s="106" t="s">
        <v>82</v>
      </c>
      <c r="R9" s="106" t="s">
        <v>81</v>
      </c>
      <c r="S9" s="106" t="s">
        <v>80</v>
      </c>
      <c r="U9" s="105" t="s">
        <v>79</v>
      </c>
    </row>
    <row r="10" spans="2:22" ht="24" customHeight="1" thickBot="1" x14ac:dyDescent="0.3">
      <c r="B10" s="272" t="s">
        <v>78</v>
      </c>
      <c r="C10" s="272"/>
      <c r="D10" s="290" t="str">
        <f>CONCATENATE("The ",F1," ",G1," Average is")</f>
        <v>The August 2023 Average is</v>
      </c>
      <c r="E10" s="290"/>
      <c r="F10" s="290"/>
      <c r="G10" s="104">
        <f>K15</f>
        <v>645</v>
      </c>
      <c r="H10" s="103" t="s">
        <v>77</v>
      </c>
      <c r="I10" s="102"/>
      <c r="J10" s="94" t="s">
        <v>76</v>
      </c>
      <c r="K10" s="100">
        <v>2023</v>
      </c>
      <c r="M10" s="50" t="s">
        <v>37</v>
      </c>
      <c r="N10" s="60" t="s">
        <v>36</v>
      </c>
      <c r="P10" s="266">
        <v>45047</v>
      </c>
      <c r="Q10" s="323">
        <v>415.67500000000001</v>
      </c>
      <c r="R10" s="68">
        <v>45108</v>
      </c>
      <c r="S10" s="291">
        <v>44896</v>
      </c>
      <c r="U10" s="97" t="s">
        <v>75</v>
      </c>
    </row>
    <row r="11" spans="2:22" ht="24" customHeight="1" thickBot="1" x14ac:dyDescent="0.3">
      <c r="B11" s="294" t="s">
        <v>74</v>
      </c>
      <c r="C11" s="294"/>
      <c r="D11" s="294"/>
      <c r="E11" s="294"/>
      <c r="F11" s="294"/>
      <c r="G11" s="294"/>
      <c r="H11" s="294"/>
      <c r="I11" s="101"/>
      <c r="J11" s="94" t="s">
        <v>73</v>
      </c>
      <c r="K11" s="100" t="s">
        <v>49</v>
      </c>
      <c r="M11" s="50" t="s">
        <v>33</v>
      </c>
      <c r="N11" s="49" t="s">
        <v>4</v>
      </c>
      <c r="P11" s="267"/>
      <c r="Q11" s="324"/>
      <c r="R11" s="67">
        <v>45139</v>
      </c>
      <c r="S11" s="292"/>
      <c r="U11" s="97" t="s">
        <v>72</v>
      </c>
    </row>
    <row r="12" spans="2:22" ht="24" customHeight="1" thickBot="1" x14ac:dyDescent="0.3">
      <c r="B12" s="254" t="s">
        <v>103</v>
      </c>
      <c r="C12" s="254"/>
      <c r="D12" s="254"/>
      <c r="E12" s="254"/>
      <c r="F12" s="99">
        <f>K14</f>
        <v>690</v>
      </c>
      <c r="G12" s="5" t="s">
        <v>71</v>
      </c>
      <c r="I12" s="98"/>
      <c r="J12" s="88"/>
      <c r="K12" s="87"/>
      <c r="M12" s="50" t="s">
        <v>32</v>
      </c>
      <c r="N12" s="49" t="s">
        <v>4</v>
      </c>
      <c r="P12" s="268"/>
      <c r="Q12" s="325"/>
      <c r="R12" s="67">
        <v>45170</v>
      </c>
      <c r="S12" s="292"/>
      <c r="U12" s="97" t="s">
        <v>70</v>
      </c>
    </row>
    <row r="13" spans="2:22" ht="24" customHeight="1" thickBot="1" x14ac:dyDescent="0.3">
      <c r="B13" s="254" t="s">
        <v>69</v>
      </c>
      <c r="C13" s="254"/>
      <c r="D13" s="254"/>
      <c r="E13" s="254"/>
      <c r="F13" s="254"/>
      <c r="G13" s="254"/>
      <c r="H13" s="254"/>
      <c r="I13" s="95"/>
      <c r="J13" s="288" t="s">
        <v>68</v>
      </c>
      <c r="K13" s="289"/>
      <c r="M13" s="50" t="s">
        <v>30</v>
      </c>
      <c r="N13" s="49" t="s">
        <v>4</v>
      </c>
      <c r="P13" s="266">
        <v>45139</v>
      </c>
      <c r="Q13" s="323"/>
      <c r="R13" s="68">
        <v>45200</v>
      </c>
      <c r="S13" s="292"/>
      <c r="U13" s="96" t="s">
        <v>67</v>
      </c>
    </row>
    <row r="14" spans="2:22" ht="24" customHeight="1" thickBot="1" x14ac:dyDescent="0.3">
      <c r="B14" s="254" t="s">
        <v>66</v>
      </c>
      <c r="C14" s="254"/>
      <c r="D14" s="254"/>
      <c r="E14" s="254"/>
      <c r="F14" s="254"/>
      <c r="G14" s="254"/>
      <c r="H14" s="254"/>
      <c r="I14" s="95"/>
      <c r="J14" s="94" t="s">
        <v>65</v>
      </c>
      <c r="K14" s="93">
        <v>690</v>
      </c>
      <c r="M14" s="50" t="s">
        <v>27</v>
      </c>
      <c r="N14" s="49">
        <v>612</v>
      </c>
      <c r="P14" s="267"/>
      <c r="Q14" s="324"/>
      <c r="R14" s="67">
        <v>45231</v>
      </c>
      <c r="S14" s="292"/>
    </row>
    <row r="15" spans="2:22" ht="24" customHeight="1" thickBot="1" x14ac:dyDescent="0.3">
      <c r="B15" s="326" t="s">
        <v>64</v>
      </c>
      <c r="C15" s="287"/>
      <c r="D15" s="287"/>
      <c r="E15" s="287"/>
      <c r="F15" s="287"/>
      <c r="G15" s="287"/>
      <c r="H15" s="287"/>
      <c r="I15" s="92"/>
      <c r="J15" s="91" t="s">
        <v>63</v>
      </c>
      <c r="K15" s="90">
        <v>645</v>
      </c>
      <c r="M15" s="50" t="s">
        <v>26</v>
      </c>
      <c r="N15" s="49">
        <v>621</v>
      </c>
      <c r="P15" s="268"/>
      <c r="Q15" s="325"/>
      <c r="R15" s="67">
        <v>45261</v>
      </c>
      <c r="S15" s="292"/>
    </row>
    <row r="16" spans="2:22" ht="24" customHeight="1" thickBot="1" x14ac:dyDescent="0.3">
      <c r="B16" s="286" t="s">
        <v>62</v>
      </c>
      <c r="C16" s="287"/>
      <c r="D16" s="287"/>
      <c r="E16" s="287"/>
      <c r="F16" s="287"/>
      <c r="G16" s="287"/>
      <c r="H16" s="287"/>
      <c r="I16" s="89"/>
      <c r="J16" s="88"/>
      <c r="K16" s="87"/>
      <c r="M16" s="50" t="s">
        <v>53</v>
      </c>
      <c r="N16" s="49">
        <v>635</v>
      </c>
      <c r="P16" s="266">
        <v>45231</v>
      </c>
      <c r="Q16" s="323"/>
      <c r="R16" s="68">
        <v>45292</v>
      </c>
      <c r="S16" s="292"/>
      <c r="U16" s="75"/>
    </row>
    <row r="17" spans="2:21" ht="43.5" customHeight="1" thickBot="1" x14ac:dyDescent="0.3">
      <c r="B17" s="263" t="s">
        <v>105</v>
      </c>
      <c r="C17" s="264"/>
      <c r="D17" s="264"/>
      <c r="E17" s="264"/>
      <c r="F17" s="264"/>
      <c r="G17" s="264"/>
      <c r="H17" s="265"/>
      <c r="I17" s="86"/>
      <c r="J17" s="288" t="s">
        <v>61</v>
      </c>
      <c r="K17" s="289"/>
      <c r="M17" s="50" t="s">
        <v>52</v>
      </c>
      <c r="N17" s="49">
        <v>640</v>
      </c>
      <c r="P17" s="267"/>
      <c r="Q17" s="324"/>
      <c r="R17" s="67">
        <v>45323</v>
      </c>
      <c r="S17" s="292"/>
      <c r="U17" s="75"/>
    </row>
    <row r="18" spans="2:21" ht="40.5" customHeight="1" thickBot="1" x14ac:dyDescent="0.3">
      <c r="B18" s="243" t="s">
        <v>60</v>
      </c>
      <c r="C18" s="244"/>
      <c r="D18" s="244"/>
      <c r="E18" s="244"/>
      <c r="F18" s="244"/>
      <c r="G18" s="244"/>
      <c r="H18" s="245"/>
      <c r="I18" s="30"/>
      <c r="J18" s="85" t="s">
        <v>59</v>
      </c>
      <c r="K18" s="84">
        <v>45047</v>
      </c>
      <c r="M18" s="50" t="s">
        <v>49</v>
      </c>
      <c r="N18" s="49">
        <v>645</v>
      </c>
      <c r="P18" s="268"/>
      <c r="Q18" s="325"/>
      <c r="R18" s="67">
        <v>45352</v>
      </c>
      <c r="S18" s="292"/>
      <c r="U18" s="75"/>
    </row>
    <row r="19" spans="2:21" ht="56.25" customHeight="1" thickBot="1" x14ac:dyDescent="0.3">
      <c r="B19" s="29" t="s">
        <v>24</v>
      </c>
      <c r="C19" s="28" t="s">
        <v>23</v>
      </c>
      <c r="D19" s="27" t="s">
        <v>22</v>
      </c>
      <c r="E19" s="27" t="s">
        <v>58</v>
      </c>
      <c r="F19" s="27" t="s">
        <v>20</v>
      </c>
      <c r="G19" s="279" t="s">
        <v>19</v>
      </c>
      <c r="H19" s="280"/>
      <c r="I19" s="26"/>
      <c r="J19" s="83" t="s">
        <v>57</v>
      </c>
      <c r="K19" s="82">
        <v>415.67500000000001</v>
      </c>
      <c r="M19" s="50" t="s">
        <v>47</v>
      </c>
      <c r="N19" s="49"/>
      <c r="P19" s="266">
        <v>45323</v>
      </c>
      <c r="Q19" s="323"/>
      <c r="R19" s="68">
        <v>45383</v>
      </c>
      <c r="S19" s="292"/>
      <c r="U19" s="75"/>
    </row>
    <row r="20" spans="2:21" ht="21.75" customHeight="1" thickBot="1" x14ac:dyDescent="0.3">
      <c r="B20" s="48">
        <v>302.01</v>
      </c>
      <c r="C20" s="136" t="s">
        <v>122</v>
      </c>
      <c r="D20" s="47">
        <v>3.75</v>
      </c>
      <c r="E20" s="46">
        <v>0</v>
      </c>
      <c r="F20" s="45">
        <f t="shared" ref="F20:F30" si="0">D20+E20</f>
        <v>3.75</v>
      </c>
      <c r="G20" s="281">
        <f t="shared" ref="G20:G30" si="1">IF((ABS(($K$15-$K$14)*F20/100))&gt;0.1, ($K$15-$K$14)*F20/100, 0)</f>
        <v>-1.6879999999999999</v>
      </c>
      <c r="H20" s="282" t="e">
        <f>IF((ABS((J15-J14)*E20/100))&gt;0.1, (J15-J14)*E20/100, 0)</f>
        <v>#VALUE!</v>
      </c>
      <c r="I20" s="16"/>
      <c r="J20" s="79" t="s">
        <v>56</v>
      </c>
      <c r="K20" s="80" t="s">
        <v>104</v>
      </c>
      <c r="M20" s="50" t="s">
        <v>45</v>
      </c>
      <c r="N20" s="49"/>
      <c r="P20" s="267"/>
      <c r="Q20" s="324"/>
      <c r="R20" s="67">
        <v>45413</v>
      </c>
      <c r="S20" s="292"/>
      <c r="U20" s="75"/>
    </row>
    <row r="21" spans="2:21" ht="21.75" customHeight="1" thickBot="1" x14ac:dyDescent="0.3">
      <c r="B21" s="22" t="s">
        <v>107</v>
      </c>
      <c r="C21" s="132" t="s">
        <v>117</v>
      </c>
      <c r="D21" s="20">
        <v>6.85</v>
      </c>
      <c r="E21" s="20">
        <v>1</v>
      </c>
      <c r="F21" s="39">
        <f t="shared" si="0"/>
        <v>7.85</v>
      </c>
      <c r="G21" s="273">
        <f t="shared" si="1"/>
        <v>-3.5329999999999999</v>
      </c>
      <c r="H21" s="274" t="e">
        <f>IF((ABS((#REF!-J15)*E21/100))&gt;0.1, (#REF!-J15)*E21/100, 0)</f>
        <v>#REF!</v>
      </c>
      <c r="I21" s="16"/>
      <c r="J21" s="79" t="s">
        <v>55</v>
      </c>
      <c r="K21" s="78">
        <v>389.00400000000002</v>
      </c>
      <c r="M21" s="50" t="s">
        <v>42</v>
      </c>
      <c r="N21" s="49"/>
      <c r="P21" s="268"/>
      <c r="Q21" s="325"/>
      <c r="R21" s="67">
        <v>45444</v>
      </c>
      <c r="S21" s="292"/>
      <c r="U21" s="75"/>
    </row>
    <row r="22" spans="2:21" ht="21.75" customHeight="1" thickBot="1" x14ac:dyDescent="0.3">
      <c r="B22" s="22" t="s">
        <v>108</v>
      </c>
      <c r="C22" s="132" t="s">
        <v>118</v>
      </c>
      <c r="D22" s="20">
        <v>6.85</v>
      </c>
      <c r="E22" s="20">
        <v>1</v>
      </c>
      <c r="F22" s="39">
        <f t="shared" si="0"/>
        <v>7.85</v>
      </c>
      <c r="G22" s="273">
        <f t="shared" si="1"/>
        <v>-3.5329999999999999</v>
      </c>
      <c r="H22" s="274" t="e">
        <f>IF((ABS((#REF!-#REF!)*E22/100))&gt;0.1, (#REF!-#REF!)*E22/100, 0)</f>
        <v>#REF!</v>
      </c>
      <c r="I22" s="16"/>
      <c r="J22" s="77" t="s">
        <v>54</v>
      </c>
      <c r="K22" s="76">
        <v>45108</v>
      </c>
      <c r="L22" s="1"/>
      <c r="M22" s="42" t="s">
        <v>40</v>
      </c>
      <c r="N22" s="41"/>
      <c r="P22" s="266">
        <v>45413</v>
      </c>
      <c r="Q22" s="323"/>
      <c r="R22" s="68">
        <v>45474</v>
      </c>
      <c r="S22" s="292"/>
      <c r="U22" s="75"/>
    </row>
    <row r="23" spans="2:21" ht="21.75" customHeight="1" thickBot="1" x14ac:dyDescent="0.3">
      <c r="B23" s="22" t="s">
        <v>109</v>
      </c>
      <c r="C23" s="132" t="s">
        <v>119</v>
      </c>
      <c r="D23" s="20">
        <v>6.85</v>
      </c>
      <c r="E23" s="20">
        <v>1</v>
      </c>
      <c r="F23" s="39">
        <f t="shared" si="0"/>
        <v>7.85</v>
      </c>
      <c r="G23" s="273">
        <f t="shared" si="1"/>
        <v>-3.5329999999999999</v>
      </c>
      <c r="H23" s="274" t="e">
        <f>IF((ABS((#REF!-#REF!)*E23/100))&gt;0.1, (#REF!-#REF!)*E23/100, 0)</f>
        <v>#REF!</v>
      </c>
      <c r="I23" s="16"/>
      <c r="K23" s="1"/>
      <c r="L23" s="1"/>
      <c r="M23" s="65"/>
      <c r="N23" s="64">
        <v>2024</v>
      </c>
      <c r="P23" s="267"/>
      <c r="Q23" s="324"/>
      <c r="R23" s="67">
        <v>45505</v>
      </c>
      <c r="S23" s="292"/>
      <c r="U23" s="75"/>
    </row>
    <row r="24" spans="2:21" ht="21.75" customHeight="1" thickBot="1" x14ac:dyDescent="0.3">
      <c r="B24" s="22" t="s">
        <v>110</v>
      </c>
      <c r="C24" s="132" t="s">
        <v>120</v>
      </c>
      <c r="D24" s="20">
        <v>6.85</v>
      </c>
      <c r="E24" s="20">
        <v>1</v>
      </c>
      <c r="F24" s="39">
        <f t="shared" si="0"/>
        <v>7.85</v>
      </c>
      <c r="G24" s="273">
        <f t="shared" si="1"/>
        <v>-3.5329999999999999</v>
      </c>
      <c r="H24" s="274" t="e">
        <f>IF((ABS((#REF!-#REF!)*E24/100))&gt;0.1, (#REF!-#REF!)*E24/100, 0)</f>
        <v>#REF!</v>
      </c>
      <c r="I24" s="16"/>
      <c r="J24" s="1"/>
      <c r="K24" s="1"/>
      <c r="L24" s="1"/>
      <c r="M24" s="50" t="s">
        <v>37</v>
      </c>
      <c r="N24" s="60" t="s">
        <v>36</v>
      </c>
      <c r="P24" s="268"/>
      <c r="Q24" s="325"/>
      <c r="R24" s="67">
        <v>45536</v>
      </c>
      <c r="S24" s="292"/>
      <c r="U24" s="75"/>
    </row>
    <row r="25" spans="2:21" ht="21.75" customHeight="1" thickBot="1" x14ac:dyDescent="0.3">
      <c r="B25" s="22" t="s">
        <v>111</v>
      </c>
      <c r="C25" s="132" t="s">
        <v>121</v>
      </c>
      <c r="D25" s="20">
        <v>8.25</v>
      </c>
      <c r="E25" s="20">
        <v>1</v>
      </c>
      <c r="F25" s="39">
        <f t="shared" si="0"/>
        <v>9.25</v>
      </c>
      <c r="G25" s="273">
        <f t="shared" si="1"/>
        <v>-4.1630000000000003</v>
      </c>
      <c r="H25" s="274" t="e">
        <f>IF((ABS((#REF!-#REF!)*E25/100))&gt;0.1, (#REF!-#REF!)*E25/100, 0)</f>
        <v>#REF!</v>
      </c>
      <c r="I25" s="16"/>
      <c r="J25" s="1"/>
      <c r="K25" s="1"/>
      <c r="L25" s="1"/>
      <c r="M25" s="50" t="s">
        <v>33</v>
      </c>
      <c r="N25" s="49"/>
      <c r="P25" s="266">
        <v>45505</v>
      </c>
      <c r="Q25" s="323"/>
      <c r="R25" s="68">
        <v>45566</v>
      </c>
      <c r="S25" s="292"/>
      <c r="U25" s="75"/>
    </row>
    <row r="26" spans="2:21" ht="30.6" thickBot="1" x14ac:dyDescent="0.3">
      <c r="B26" s="22" t="s">
        <v>115</v>
      </c>
      <c r="C26" s="134" t="s">
        <v>123</v>
      </c>
      <c r="D26" s="20">
        <v>6.7</v>
      </c>
      <c r="E26" s="40">
        <v>1</v>
      </c>
      <c r="F26" s="39">
        <f>D26+E26</f>
        <v>7.7</v>
      </c>
      <c r="G26" s="273">
        <f>IF((ABS(($K$15-$K$14)*F26/100))&gt;0.1, ($K$15-$K$14)*F26/100, 0)</f>
        <v>-3.4649999999999999</v>
      </c>
      <c r="H26" s="274" t="e">
        <f>IF((ABS((#REF!-#REF!)*E26/100))&gt;0.1, (#REF!-#REF!)*E26/100, 0)</f>
        <v>#REF!</v>
      </c>
      <c r="I26" s="16"/>
      <c r="J26" s="1"/>
      <c r="K26" s="1"/>
      <c r="L26" s="1"/>
      <c r="M26" s="50" t="s">
        <v>32</v>
      </c>
      <c r="N26" s="49"/>
      <c r="P26" s="267"/>
      <c r="Q26" s="324"/>
      <c r="R26" s="67">
        <v>45597</v>
      </c>
      <c r="S26" s="292"/>
    </row>
    <row r="27" spans="2:21" ht="30.6" thickBot="1" x14ac:dyDescent="0.3">
      <c r="B27" s="25" t="s">
        <v>116</v>
      </c>
      <c r="C27" s="135" t="s">
        <v>124</v>
      </c>
      <c r="D27" s="23">
        <v>6.2</v>
      </c>
      <c r="E27" s="23">
        <v>1</v>
      </c>
      <c r="F27" s="81">
        <f t="shared" si="0"/>
        <v>7.2</v>
      </c>
      <c r="G27" s="275">
        <f t="shared" si="1"/>
        <v>-3.24</v>
      </c>
      <c r="H27" s="276" t="e">
        <f>IF((ABS((#REF!-#REF!)*E27/100))&gt;0.1, (#REF!-#REF!)*E27/100, 0)</f>
        <v>#REF!</v>
      </c>
      <c r="I27" s="16"/>
      <c r="J27" s="1"/>
      <c r="K27" s="1"/>
      <c r="L27" s="1"/>
      <c r="M27" s="50" t="s">
        <v>30</v>
      </c>
      <c r="N27" s="49"/>
      <c r="P27" s="268"/>
      <c r="Q27" s="325"/>
      <c r="R27" s="67">
        <v>45627</v>
      </c>
      <c r="S27" s="292"/>
    </row>
    <row r="28" spans="2:21" ht="30.6" thickBot="1" x14ac:dyDescent="0.3">
      <c r="B28" s="22" t="s">
        <v>112</v>
      </c>
      <c r="C28" s="134" t="s">
        <v>125</v>
      </c>
      <c r="D28" s="20">
        <v>5.5</v>
      </c>
      <c r="E28" s="20">
        <v>1</v>
      </c>
      <c r="F28" s="39">
        <f t="shared" si="0"/>
        <v>6.5</v>
      </c>
      <c r="G28" s="273">
        <f t="shared" si="1"/>
        <v>-2.9249999999999998</v>
      </c>
      <c r="H28" s="274" t="e">
        <f>IF((ABS((#REF!-#REF!)*E28/100))&gt;0.1, (#REF!-#REF!)*E28/100, 0)</f>
        <v>#REF!</v>
      </c>
      <c r="I28" s="16"/>
      <c r="J28" s="1"/>
      <c r="K28" s="1"/>
      <c r="L28" s="1"/>
      <c r="M28" s="50" t="s">
        <v>27</v>
      </c>
      <c r="N28" s="49"/>
      <c r="P28" s="266">
        <v>45597</v>
      </c>
      <c r="Q28" s="323"/>
      <c r="R28" s="68">
        <v>45658</v>
      </c>
      <c r="S28" s="292"/>
    </row>
    <row r="29" spans="2:21" ht="30.6" thickBot="1" x14ac:dyDescent="0.3">
      <c r="B29" s="22" t="s">
        <v>113</v>
      </c>
      <c r="C29" s="134" t="s">
        <v>126</v>
      </c>
      <c r="D29" s="20">
        <v>4.9000000000000004</v>
      </c>
      <c r="E29" s="20">
        <v>1</v>
      </c>
      <c r="F29" s="39">
        <f t="shared" si="0"/>
        <v>5.9</v>
      </c>
      <c r="G29" s="273">
        <f t="shared" si="1"/>
        <v>-2.6549999999999998</v>
      </c>
      <c r="H29" s="274" t="e">
        <f>IF((ABS((#REF!-#REF!)*E29/100))&gt;0.1, (#REF!-#REF!)*E29/100, 0)</f>
        <v>#REF!</v>
      </c>
      <c r="I29" s="16"/>
      <c r="J29" s="1"/>
      <c r="K29" s="1"/>
      <c r="L29" s="1"/>
      <c r="M29" s="50" t="s">
        <v>26</v>
      </c>
      <c r="N29" s="49"/>
      <c r="P29" s="267"/>
      <c r="Q29" s="324"/>
      <c r="R29" s="67">
        <v>45689</v>
      </c>
      <c r="S29" s="292"/>
    </row>
    <row r="30" spans="2:21" ht="30.6" thickBot="1" x14ac:dyDescent="0.3">
      <c r="B30" s="19" t="s">
        <v>114</v>
      </c>
      <c r="C30" s="133" t="s">
        <v>127</v>
      </c>
      <c r="D30" s="17">
        <v>4.5</v>
      </c>
      <c r="E30" s="37">
        <v>1</v>
      </c>
      <c r="F30" s="36">
        <f t="shared" si="0"/>
        <v>5.5</v>
      </c>
      <c r="G30" s="277">
        <f t="shared" si="1"/>
        <v>-2.4750000000000001</v>
      </c>
      <c r="H30" s="278" t="e">
        <f>IF((ABS((#REF!-#REF!)*E30/100))&gt;0.1, (#REF!-#REF!)*E30/100, 0)</f>
        <v>#REF!</v>
      </c>
      <c r="I30" s="16"/>
      <c r="J30" s="1"/>
      <c r="K30" s="1"/>
      <c r="L30" s="1"/>
      <c r="M30" s="50" t="s">
        <v>53</v>
      </c>
      <c r="N30" s="49"/>
      <c r="P30" s="268"/>
      <c r="Q30" s="325"/>
      <c r="R30" s="67">
        <v>45717</v>
      </c>
      <c r="S30" s="293"/>
    </row>
    <row r="31" spans="2:21" ht="21.75" customHeight="1" thickBot="1" x14ac:dyDescent="0.3">
      <c r="B31" s="74"/>
      <c r="C31" s="73"/>
      <c r="D31" s="72"/>
      <c r="E31" s="71"/>
      <c r="F31" s="70"/>
      <c r="G31" s="69"/>
      <c r="H31" s="69"/>
      <c r="I31" s="16"/>
      <c r="J31" s="1"/>
      <c r="K31" s="1"/>
      <c r="L31" s="1"/>
      <c r="M31" s="50" t="s">
        <v>52</v>
      </c>
      <c r="N31" s="49"/>
      <c r="P31" s="266">
        <v>45709</v>
      </c>
      <c r="Q31" s="323" t="s">
        <v>51</v>
      </c>
      <c r="R31" s="68">
        <v>45748</v>
      </c>
      <c r="S31" s="1"/>
    </row>
    <row r="32" spans="2:21" ht="21.75" customHeight="1" thickBot="1" x14ac:dyDescent="0.3">
      <c r="B32" s="272" t="s">
        <v>50</v>
      </c>
      <c r="C32" s="272"/>
      <c r="D32" s="272"/>
      <c r="E32" s="272"/>
      <c r="F32" s="272"/>
      <c r="G32" s="272"/>
      <c r="H32" s="272"/>
      <c r="I32" s="16"/>
      <c r="J32" s="1"/>
      <c r="K32" s="1"/>
      <c r="M32" s="50" t="s">
        <v>49</v>
      </c>
      <c r="N32" s="49"/>
      <c r="P32" s="267"/>
      <c r="Q32" s="324"/>
      <c r="R32" s="67">
        <v>45778</v>
      </c>
    </row>
    <row r="33" spans="2:18" ht="21.75" customHeight="1" thickBot="1" x14ac:dyDescent="0.3">
      <c r="B33" s="254" t="s">
        <v>48</v>
      </c>
      <c r="C33" s="254"/>
      <c r="D33" s="254"/>
      <c r="E33" s="254"/>
      <c r="F33" s="254"/>
      <c r="G33" s="254"/>
      <c r="H33" s="254"/>
      <c r="I33" s="16"/>
      <c r="M33" s="50" t="s">
        <v>47</v>
      </c>
      <c r="N33" s="49"/>
      <c r="P33" s="268"/>
      <c r="Q33" s="325"/>
      <c r="R33" s="67">
        <v>45809</v>
      </c>
    </row>
    <row r="34" spans="2:18" ht="21.75" customHeight="1" x14ac:dyDescent="0.25">
      <c r="B34" s="254" t="s">
        <v>46</v>
      </c>
      <c r="C34" s="254"/>
      <c r="D34" s="254"/>
      <c r="E34" s="254"/>
      <c r="F34" s="254"/>
      <c r="G34" s="254"/>
      <c r="H34" s="254"/>
      <c r="I34" s="16"/>
      <c r="M34" s="50" t="s">
        <v>45</v>
      </c>
      <c r="N34" s="49"/>
      <c r="P34" s="1" t="s">
        <v>44</v>
      </c>
      <c r="Q34" s="66"/>
      <c r="R34" s="1" t="s">
        <v>44</v>
      </c>
    </row>
    <row r="35" spans="2:18" ht="21.75" customHeight="1" x14ac:dyDescent="0.25">
      <c r="B35" s="254" t="s">
        <v>43</v>
      </c>
      <c r="C35" s="254"/>
      <c r="D35" s="254"/>
      <c r="E35" s="254"/>
      <c r="F35" s="254"/>
      <c r="G35" s="254"/>
      <c r="H35" s="254"/>
      <c r="I35" s="16"/>
      <c r="M35" s="50" t="s">
        <v>42</v>
      </c>
      <c r="N35" s="49"/>
    </row>
    <row r="36" spans="2:18" ht="21.75" customHeight="1" thickBot="1" x14ac:dyDescent="0.3">
      <c r="B36" s="254" t="s">
        <v>41</v>
      </c>
      <c r="C36" s="254"/>
      <c r="D36" s="254"/>
      <c r="E36" s="254"/>
      <c r="F36" s="254"/>
      <c r="G36" s="254"/>
      <c r="H36" s="254"/>
      <c r="I36" s="16"/>
      <c r="M36" s="42" t="s">
        <v>40</v>
      </c>
      <c r="N36" s="41"/>
    </row>
    <row r="37" spans="2:18" ht="21.75" customHeight="1" thickBot="1" x14ac:dyDescent="0.3">
      <c r="B37" s="56" t="s">
        <v>39</v>
      </c>
      <c r="C37" s="63" t="str">
        <f>K20</f>
        <v>December 2022</v>
      </c>
      <c r="D37" s="255" t="s">
        <v>38</v>
      </c>
      <c r="E37" s="255"/>
      <c r="F37" s="61">
        <f>K21</f>
        <v>389.00400000000002</v>
      </c>
      <c r="G37" s="56"/>
      <c r="H37" s="56"/>
      <c r="I37" s="16"/>
      <c r="M37" s="125"/>
      <c r="N37" s="126">
        <v>2025</v>
      </c>
    </row>
    <row r="38" spans="2:18" ht="21.75" customHeight="1" x14ac:dyDescent="0.25">
      <c r="B38" s="56"/>
      <c r="C38" s="63"/>
      <c r="D38" s="152"/>
      <c r="E38" s="152"/>
      <c r="F38" s="61"/>
      <c r="G38" s="56"/>
      <c r="H38" s="56"/>
      <c r="I38" s="16"/>
      <c r="M38" s="127" t="s">
        <v>37</v>
      </c>
      <c r="N38" s="128" t="s">
        <v>36</v>
      </c>
    </row>
    <row r="39" spans="2:18" ht="21.75" customHeight="1" x14ac:dyDescent="0.25">
      <c r="B39" s="256" t="s">
        <v>35</v>
      </c>
      <c r="C39" s="256"/>
      <c r="D39" s="256"/>
      <c r="E39" s="59">
        <f>K18</f>
        <v>45047</v>
      </c>
      <c r="F39" s="58" t="s">
        <v>34</v>
      </c>
      <c r="G39" s="57">
        <f>K19</f>
        <v>415.67500000000001</v>
      </c>
      <c r="H39" s="56"/>
      <c r="I39" s="16"/>
      <c r="M39" s="50" t="s">
        <v>33</v>
      </c>
      <c r="N39" s="49"/>
    </row>
    <row r="40" spans="2:18" ht="21.75" customHeight="1" thickBot="1" x14ac:dyDescent="0.3">
      <c r="B40" s="56"/>
      <c r="C40" s="56"/>
      <c r="D40" s="56"/>
      <c r="E40" s="56"/>
      <c r="F40" s="56"/>
      <c r="G40" s="56"/>
      <c r="H40" s="56"/>
      <c r="I40" s="16"/>
      <c r="M40" s="50" t="s">
        <v>32</v>
      </c>
      <c r="N40" s="49"/>
    </row>
    <row r="41" spans="2:18" ht="40.5" customHeight="1" thickBot="1" x14ac:dyDescent="0.3">
      <c r="B41" s="257" t="s">
        <v>31</v>
      </c>
      <c r="C41" s="258"/>
      <c r="D41" s="258"/>
      <c r="E41" s="258"/>
      <c r="F41" s="258"/>
      <c r="G41" s="258"/>
      <c r="H41" s="259"/>
      <c r="I41" s="30"/>
      <c r="M41" s="42" t="s">
        <v>30</v>
      </c>
      <c r="N41" s="41"/>
    </row>
    <row r="42" spans="2:18" ht="63" thickBot="1" x14ac:dyDescent="0.3">
      <c r="B42" s="55" t="s">
        <v>24</v>
      </c>
      <c r="C42" s="54" t="s">
        <v>23</v>
      </c>
      <c r="D42" s="53" t="s">
        <v>22</v>
      </c>
      <c r="E42" s="53" t="s">
        <v>21</v>
      </c>
      <c r="F42" s="53" t="s">
        <v>20</v>
      </c>
      <c r="G42" s="52" t="s">
        <v>29</v>
      </c>
      <c r="H42" s="51" t="s">
        <v>28</v>
      </c>
      <c r="I42" s="26"/>
    </row>
    <row r="43" spans="2:18" ht="30" customHeight="1" x14ac:dyDescent="0.25">
      <c r="B43" s="48">
        <v>302.01</v>
      </c>
      <c r="C43" s="136" t="s">
        <v>122</v>
      </c>
      <c r="D43" s="47">
        <v>3.75</v>
      </c>
      <c r="E43" s="46">
        <v>0</v>
      </c>
      <c r="F43" s="45">
        <f t="shared" ref="F43:F53" si="2">D43+E43</f>
        <v>3.75</v>
      </c>
      <c r="G43" s="144">
        <v>0.96250000000000002</v>
      </c>
      <c r="H43" s="260" t="str">
        <f t="shared" ref="H43" si="3">(IF((($K$19-$K$21)/$K$21)&gt;0.05, "5.00%",($K$19-$K$21)/$K$21))</f>
        <v>5.00%</v>
      </c>
      <c r="I43" s="34"/>
      <c r="P43" s="129"/>
      <c r="Q43" s="2">
        <f>(($K$19-$K$21)/$K$21)</f>
        <v>6.8562276994581006E-2</v>
      </c>
    </row>
    <row r="44" spans="2:18" ht="30" customHeight="1" x14ac:dyDescent="0.25">
      <c r="B44" s="22" t="s">
        <v>107</v>
      </c>
      <c r="C44" s="132" t="s">
        <v>117</v>
      </c>
      <c r="D44" s="20">
        <v>6.85</v>
      </c>
      <c r="E44" s="20">
        <v>1</v>
      </c>
      <c r="F44" s="39">
        <f t="shared" si="2"/>
        <v>7.85</v>
      </c>
      <c r="G44" s="145">
        <v>0.92149999999999999</v>
      </c>
      <c r="H44" s="261"/>
      <c r="I44" s="34"/>
      <c r="P44" s="129"/>
      <c r="Q44" s="2" t="str">
        <f t="shared" ref="Q44:Q53" si="4">(IF((($K$19-$K$21)/$K$21)&gt;0.05, "5.00%",($K$19-$K$21)/$K$21))</f>
        <v>5.00%</v>
      </c>
    </row>
    <row r="45" spans="2:18" ht="30" customHeight="1" x14ac:dyDescent="0.25">
      <c r="B45" s="22" t="s">
        <v>108</v>
      </c>
      <c r="C45" s="132" t="s">
        <v>118</v>
      </c>
      <c r="D45" s="20">
        <v>6.85</v>
      </c>
      <c r="E45" s="20">
        <v>1</v>
      </c>
      <c r="F45" s="39">
        <f t="shared" si="2"/>
        <v>7.85</v>
      </c>
      <c r="G45" s="145">
        <v>0.92149999999999999</v>
      </c>
      <c r="H45" s="261"/>
      <c r="I45" s="34"/>
      <c r="P45" s="129"/>
      <c r="Q45" s="2" t="str">
        <f t="shared" si="4"/>
        <v>5.00%</v>
      </c>
    </row>
    <row r="46" spans="2:18" ht="30" customHeight="1" x14ac:dyDescent="0.25">
      <c r="B46" s="22" t="s">
        <v>109</v>
      </c>
      <c r="C46" s="132" t="s">
        <v>119</v>
      </c>
      <c r="D46" s="20">
        <v>6.85</v>
      </c>
      <c r="E46" s="20">
        <v>1</v>
      </c>
      <c r="F46" s="39">
        <f t="shared" si="2"/>
        <v>7.85</v>
      </c>
      <c r="G46" s="145">
        <v>0.92149999999999999</v>
      </c>
      <c r="H46" s="261"/>
      <c r="I46" s="34"/>
      <c r="P46" s="129"/>
      <c r="Q46" s="2" t="str">
        <f t="shared" si="4"/>
        <v>5.00%</v>
      </c>
    </row>
    <row r="47" spans="2:18" ht="30" customHeight="1" x14ac:dyDescent="0.25">
      <c r="B47" s="22" t="s">
        <v>110</v>
      </c>
      <c r="C47" s="132" t="s">
        <v>120</v>
      </c>
      <c r="D47" s="20">
        <v>6.85</v>
      </c>
      <c r="E47" s="20">
        <v>1</v>
      </c>
      <c r="F47" s="39">
        <f t="shared" si="2"/>
        <v>7.85</v>
      </c>
      <c r="G47" s="145">
        <v>0.92149999999999999</v>
      </c>
      <c r="H47" s="261"/>
      <c r="I47" s="34"/>
      <c r="P47" s="129"/>
      <c r="Q47" s="2" t="str">
        <f t="shared" si="4"/>
        <v>5.00%</v>
      </c>
    </row>
    <row r="48" spans="2:18" ht="30" customHeight="1" x14ac:dyDescent="0.25">
      <c r="B48" s="22" t="s">
        <v>111</v>
      </c>
      <c r="C48" s="132" t="s">
        <v>121</v>
      </c>
      <c r="D48" s="20">
        <v>8.25</v>
      </c>
      <c r="E48" s="20">
        <v>1</v>
      </c>
      <c r="F48" s="39">
        <f t="shared" si="2"/>
        <v>9.25</v>
      </c>
      <c r="G48" s="145">
        <v>0.90749999999999997</v>
      </c>
      <c r="H48" s="261"/>
      <c r="I48" s="34"/>
      <c r="P48" s="129"/>
      <c r="Q48" s="2" t="str">
        <f t="shared" si="4"/>
        <v>5.00%</v>
      </c>
    </row>
    <row r="49" spans="2:26" ht="30" x14ac:dyDescent="0.25">
      <c r="B49" s="22" t="s">
        <v>115</v>
      </c>
      <c r="C49" s="134" t="s">
        <v>123</v>
      </c>
      <c r="D49" s="20">
        <v>6.7</v>
      </c>
      <c r="E49" s="40">
        <v>1</v>
      </c>
      <c r="F49" s="39">
        <f>D49+E49</f>
        <v>7.7</v>
      </c>
      <c r="G49" s="145">
        <v>0.92300000000000004</v>
      </c>
      <c r="H49" s="261"/>
      <c r="I49" s="34"/>
      <c r="P49" s="129"/>
      <c r="Q49" s="2" t="str">
        <f t="shared" si="4"/>
        <v>5.00%</v>
      </c>
    </row>
    <row r="50" spans="2:26" ht="30" x14ac:dyDescent="0.25">
      <c r="B50" s="25" t="s">
        <v>116</v>
      </c>
      <c r="C50" s="135" t="s">
        <v>124</v>
      </c>
      <c r="D50" s="23">
        <v>6.2</v>
      </c>
      <c r="E50" s="23">
        <v>1</v>
      </c>
      <c r="F50" s="81">
        <f t="shared" si="2"/>
        <v>7.2</v>
      </c>
      <c r="G50" s="146">
        <v>0.92800000000000005</v>
      </c>
      <c r="H50" s="261"/>
      <c r="I50" s="34"/>
      <c r="P50" s="129"/>
      <c r="Q50" s="2" t="str">
        <f t="shared" si="4"/>
        <v>5.00%</v>
      </c>
    </row>
    <row r="51" spans="2:26" ht="30" x14ac:dyDescent="0.25">
      <c r="B51" s="22" t="s">
        <v>112</v>
      </c>
      <c r="C51" s="134" t="s">
        <v>125</v>
      </c>
      <c r="D51" s="20">
        <v>5.5</v>
      </c>
      <c r="E51" s="20">
        <v>1</v>
      </c>
      <c r="F51" s="39">
        <f t="shared" si="2"/>
        <v>6.5</v>
      </c>
      <c r="G51" s="145">
        <v>0.93500000000000005</v>
      </c>
      <c r="H51" s="261"/>
      <c r="I51" s="34"/>
      <c r="P51" s="129"/>
      <c r="Q51" s="2" t="str">
        <f t="shared" si="4"/>
        <v>5.00%</v>
      </c>
    </row>
    <row r="52" spans="2:26" ht="30" x14ac:dyDescent="0.25">
      <c r="B52" s="22" t="s">
        <v>113</v>
      </c>
      <c r="C52" s="134" t="s">
        <v>126</v>
      </c>
      <c r="D52" s="20">
        <v>4.9000000000000004</v>
      </c>
      <c r="E52" s="20">
        <v>1</v>
      </c>
      <c r="F52" s="39">
        <f t="shared" si="2"/>
        <v>5.9</v>
      </c>
      <c r="G52" s="145">
        <v>0.94099999999999995</v>
      </c>
      <c r="H52" s="261"/>
      <c r="I52" s="34"/>
      <c r="P52" s="129"/>
      <c r="Q52" s="2" t="str">
        <f t="shared" si="4"/>
        <v>5.00%</v>
      </c>
    </row>
    <row r="53" spans="2:26" ht="30.6" thickBot="1" x14ac:dyDescent="0.3">
      <c r="B53" s="19" t="s">
        <v>114</v>
      </c>
      <c r="C53" s="133" t="s">
        <v>127</v>
      </c>
      <c r="D53" s="17">
        <v>4.5</v>
      </c>
      <c r="E53" s="37">
        <v>1</v>
      </c>
      <c r="F53" s="36">
        <f t="shared" si="2"/>
        <v>5.5</v>
      </c>
      <c r="G53" s="147">
        <v>0.94499999999999995</v>
      </c>
      <c r="H53" s="262"/>
      <c r="I53" s="34"/>
      <c r="P53" s="129"/>
      <c r="Q53" s="2" t="str">
        <f t="shared" si="4"/>
        <v>5.00%</v>
      </c>
    </row>
    <row r="54" spans="2:26" x14ac:dyDescent="0.25">
      <c r="B54" s="33"/>
      <c r="C54" s="32"/>
      <c r="D54" s="32"/>
      <c r="E54" s="32"/>
      <c r="F54" s="32"/>
      <c r="G54" s="32"/>
      <c r="H54" s="32"/>
      <c r="I54" s="31"/>
    </row>
    <row r="55" spans="2:26" ht="21" customHeight="1" thickBot="1" x14ac:dyDescent="0.3">
      <c r="B55" s="33"/>
      <c r="C55" s="32"/>
      <c r="D55" s="32"/>
      <c r="E55" s="32"/>
      <c r="F55" s="32"/>
      <c r="G55" s="32"/>
      <c r="H55" s="32"/>
      <c r="I55" s="31"/>
    </row>
    <row r="56" spans="2:26" ht="41.25" customHeight="1" thickBot="1" x14ac:dyDescent="0.3">
      <c r="B56" s="263" t="s">
        <v>105</v>
      </c>
      <c r="C56" s="264"/>
      <c r="D56" s="264"/>
      <c r="E56" s="264"/>
      <c r="F56" s="264"/>
      <c r="G56" s="264"/>
      <c r="H56" s="265"/>
      <c r="I56" s="11"/>
    </row>
    <row r="57" spans="2:26" ht="40.5" customHeight="1" thickBot="1" x14ac:dyDescent="0.3">
      <c r="B57" s="243" t="s">
        <v>25</v>
      </c>
      <c r="C57" s="244"/>
      <c r="D57" s="244"/>
      <c r="E57" s="244"/>
      <c r="F57" s="244"/>
      <c r="G57" s="244"/>
      <c r="H57" s="245"/>
      <c r="I57" s="30"/>
    </row>
    <row r="58" spans="2:26" ht="47.4" thickBot="1" x14ac:dyDescent="0.3">
      <c r="B58" s="29" t="s">
        <v>24</v>
      </c>
      <c r="C58" s="28" t="s">
        <v>23</v>
      </c>
      <c r="D58" s="27" t="s">
        <v>22</v>
      </c>
      <c r="E58" s="27" t="s">
        <v>21</v>
      </c>
      <c r="F58" s="27" t="s">
        <v>20</v>
      </c>
      <c r="G58" s="246" t="s">
        <v>19</v>
      </c>
      <c r="H58" s="247"/>
      <c r="I58" s="26"/>
    </row>
    <row r="59" spans="2:26" ht="21.75" customHeight="1" x14ac:dyDescent="0.25">
      <c r="B59" s="25" t="s">
        <v>18</v>
      </c>
      <c r="C59" s="24" t="s">
        <v>17</v>
      </c>
      <c r="D59" s="23">
        <v>6</v>
      </c>
      <c r="E59" s="23">
        <v>1</v>
      </c>
      <c r="F59" s="23">
        <f>D59+E59</f>
        <v>7</v>
      </c>
      <c r="G59" s="248">
        <f>IF((ABS(($K$15-$K$14)*F59/100))&gt;0.1, ($K$15-$K$14)*F59/100, 0)</f>
        <v>-3.15</v>
      </c>
      <c r="H59" s="249" t="e">
        <f>IF((ABS((#REF!-#REF!)*E59/100))&gt;0.1, (#REF!-#REF!)*E59/100, 0)</f>
        <v>#REF!</v>
      </c>
      <c r="I59" s="16"/>
    </row>
    <row r="60" spans="2:26" ht="21.75" customHeight="1" x14ac:dyDescent="0.25">
      <c r="B60" s="22" t="s">
        <v>16</v>
      </c>
      <c r="C60" s="21" t="s">
        <v>15</v>
      </c>
      <c r="D60" s="20">
        <v>6</v>
      </c>
      <c r="E60" s="20">
        <v>1</v>
      </c>
      <c r="F60" s="20">
        <f>D60+E60</f>
        <v>7</v>
      </c>
      <c r="G60" s="250">
        <f>IF((ABS(($K$15-$K$14)*F60/100))&gt;0.1, ($K$15-$K$14)*F60/100, 0)</f>
        <v>-3.15</v>
      </c>
      <c r="H60" s="251" t="e">
        <f>IF((ABS((#REF!-#REF!)*E60/100))&gt;0.1, (#REF!-#REF!)*E60/100, 0)</f>
        <v>#REF!</v>
      </c>
      <c r="I60" s="16"/>
    </row>
    <row r="61" spans="2:26" ht="21" customHeight="1" thickBot="1" x14ac:dyDescent="0.3">
      <c r="B61" s="19" t="s">
        <v>14</v>
      </c>
      <c r="C61" s="18" t="s">
        <v>13</v>
      </c>
      <c r="D61" s="17">
        <v>6</v>
      </c>
      <c r="E61" s="17">
        <v>1</v>
      </c>
      <c r="F61" s="17">
        <f>D61+E61</f>
        <v>7</v>
      </c>
      <c r="G61" s="252">
        <f>IF((ABS(($K$15-$K$14)*F61/100))&gt;0.1, ($K$15-$K$14)*F61/100, 0)</f>
        <v>-3.15</v>
      </c>
      <c r="H61" s="253" t="e">
        <f>IF((ABS((#REF!-#REF!)*E61/100))&gt;0.1, (#REF!-#REF!)*E61/100, 0)</f>
        <v>#REF!</v>
      </c>
      <c r="I61" s="16"/>
    </row>
    <row r="62" spans="2:26" ht="61.5" customHeight="1" thickBot="1" x14ac:dyDescent="0.3">
      <c r="I62" s="11"/>
    </row>
    <row r="63" spans="2:26" ht="43.5" customHeight="1" thickBot="1" x14ac:dyDescent="0.3">
      <c r="B63" s="219" t="s">
        <v>12</v>
      </c>
      <c r="C63" s="220"/>
      <c r="D63" s="220"/>
      <c r="E63" s="220"/>
      <c r="F63" s="220"/>
      <c r="G63" s="220"/>
      <c r="H63" s="221"/>
      <c r="I63" s="11"/>
    </row>
    <row r="64" spans="2:26" s="3" customFormat="1" ht="15" customHeight="1" x14ac:dyDescent="0.25">
      <c r="B64" s="217"/>
      <c r="C64" s="217"/>
      <c r="D64" s="217"/>
      <c r="E64" s="217"/>
      <c r="F64" s="217"/>
      <c r="G64" s="217"/>
      <c r="H64" s="217"/>
      <c r="I64" s="11"/>
      <c r="M64" s="1"/>
      <c r="N64" s="1"/>
      <c r="O64" s="1"/>
      <c r="P64" s="2"/>
      <c r="Q64" s="2"/>
      <c r="R64" s="2"/>
      <c r="S64" s="2"/>
      <c r="T64" s="1"/>
      <c r="U64" s="1"/>
      <c r="V64" s="1"/>
      <c r="W64" s="1"/>
      <c r="X64" s="1"/>
      <c r="Y64" s="1"/>
      <c r="Z64" s="1"/>
    </row>
    <row r="65" spans="2:26" s="3" customFormat="1" ht="21.75" customHeight="1" x14ac:dyDescent="0.25">
      <c r="B65" s="222" t="s">
        <v>11</v>
      </c>
      <c r="C65" s="222"/>
      <c r="D65" s="222"/>
      <c r="E65" s="222"/>
      <c r="F65" s="222"/>
      <c r="G65" s="222"/>
      <c r="H65" s="222"/>
      <c r="I65" s="11"/>
      <c r="M65" s="1"/>
      <c r="N65" s="1"/>
      <c r="O65" s="1"/>
      <c r="P65" s="2"/>
      <c r="Q65" s="2"/>
      <c r="R65" s="2"/>
      <c r="S65" s="2"/>
      <c r="T65" s="1"/>
      <c r="U65" s="1"/>
      <c r="V65" s="1"/>
      <c r="W65" s="1"/>
      <c r="X65" s="1"/>
      <c r="Y65" s="1"/>
      <c r="Z65" s="1"/>
    </row>
    <row r="66" spans="2:26" s="3" customFormat="1" ht="14.25" customHeight="1" thickBot="1" x14ac:dyDescent="0.3">
      <c r="B66" s="217"/>
      <c r="C66" s="217"/>
      <c r="D66" s="217"/>
      <c r="E66" s="217"/>
      <c r="F66" s="217"/>
      <c r="G66" s="217"/>
      <c r="H66" s="217"/>
      <c r="I66" s="11"/>
      <c r="M66" s="1"/>
      <c r="N66" s="1"/>
      <c r="O66" s="1"/>
      <c r="P66" s="2"/>
      <c r="Q66" s="2"/>
      <c r="R66" s="2"/>
      <c r="S66" s="2"/>
      <c r="T66" s="1"/>
      <c r="U66" s="1"/>
      <c r="V66" s="1"/>
      <c r="W66" s="1"/>
      <c r="X66" s="1"/>
      <c r="Y66" s="1"/>
      <c r="Z66" s="1"/>
    </row>
    <row r="67" spans="2:26" s="3" customFormat="1" ht="46.5" customHeight="1" x14ac:dyDescent="0.25">
      <c r="B67" s="209" t="s">
        <v>130</v>
      </c>
      <c r="C67" s="211" t="s">
        <v>5</v>
      </c>
      <c r="D67" s="213" t="s">
        <v>4</v>
      </c>
      <c r="E67" s="211" t="s">
        <v>3</v>
      </c>
      <c r="F67" s="211"/>
      <c r="G67" s="211" t="s">
        <v>2</v>
      </c>
      <c r="H67" s="215"/>
      <c r="I67" s="11"/>
      <c r="M67" s="1"/>
      <c r="N67" s="1"/>
      <c r="O67" s="1"/>
      <c r="P67" s="2"/>
      <c r="Q67" s="2"/>
      <c r="R67" s="2"/>
      <c r="S67" s="2"/>
      <c r="T67" s="1"/>
      <c r="U67" s="1"/>
      <c r="V67" s="1"/>
      <c r="W67" s="1"/>
      <c r="X67" s="1"/>
      <c r="Y67" s="1"/>
      <c r="Z67" s="1"/>
    </row>
    <row r="68" spans="2:26" s="3" customFormat="1" ht="46.5" customHeight="1" thickBot="1" x14ac:dyDescent="0.3">
      <c r="B68" s="210"/>
      <c r="C68" s="212"/>
      <c r="D68" s="214"/>
      <c r="E68" s="212"/>
      <c r="F68" s="212"/>
      <c r="G68" s="212"/>
      <c r="H68" s="216"/>
      <c r="I68" s="11"/>
      <c r="M68" s="1"/>
      <c r="N68" s="1"/>
      <c r="O68" s="1"/>
      <c r="P68" s="2"/>
      <c r="Q68" s="2"/>
      <c r="R68" s="2"/>
      <c r="S68" s="2"/>
      <c r="T68" s="1"/>
      <c r="U68" s="1"/>
      <c r="V68" s="1"/>
      <c r="W68" s="1"/>
      <c r="X68" s="1"/>
      <c r="Y68" s="1"/>
      <c r="Z68" s="1"/>
    </row>
    <row r="69" spans="2:26" s="3" customFormat="1" ht="18.75" customHeight="1" x14ac:dyDescent="0.25">
      <c r="B69" s="217"/>
      <c r="C69" s="217"/>
      <c r="D69" s="217"/>
      <c r="E69" s="217"/>
      <c r="F69" s="217"/>
      <c r="G69" s="217"/>
      <c r="H69" s="217"/>
      <c r="I69" s="11"/>
      <c r="M69" s="1"/>
      <c r="N69" s="1"/>
      <c r="O69" s="1"/>
      <c r="P69" s="2"/>
      <c r="Q69" s="2"/>
      <c r="R69" s="2"/>
      <c r="S69" s="2"/>
      <c r="T69" s="1"/>
      <c r="U69" s="1"/>
      <c r="V69" s="1"/>
      <c r="W69" s="1"/>
      <c r="X69" s="1"/>
      <c r="Y69" s="1"/>
      <c r="Z69" s="1"/>
    </row>
    <row r="70" spans="2:26" s="3" customFormat="1" ht="21.75" customHeight="1" x14ac:dyDescent="0.25">
      <c r="B70" s="222" t="s">
        <v>10</v>
      </c>
      <c r="C70" s="222"/>
      <c r="D70" s="222"/>
      <c r="E70" s="222"/>
      <c r="F70" s="222"/>
      <c r="G70" s="222"/>
      <c r="H70" s="222"/>
      <c r="I70" s="11"/>
      <c r="M70" s="1"/>
      <c r="N70" s="1"/>
      <c r="O70" s="1"/>
      <c r="P70" s="2"/>
      <c r="Q70" s="2"/>
      <c r="R70" s="2"/>
      <c r="S70" s="2"/>
      <c r="T70" s="1"/>
      <c r="U70" s="1"/>
      <c r="V70" s="1"/>
      <c r="W70" s="1"/>
      <c r="X70" s="1"/>
      <c r="Y70" s="1"/>
      <c r="Z70" s="1"/>
    </row>
    <row r="71" spans="2:26" s="3" customFormat="1" ht="15.75" customHeight="1" x14ac:dyDescent="0.25">
      <c r="B71" s="217"/>
      <c r="C71" s="217"/>
      <c r="D71" s="217"/>
      <c r="E71" s="217"/>
      <c r="F71" s="217"/>
      <c r="G71" s="217"/>
      <c r="H71" s="217"/>
      <c r="I71" s="11"/>
      <c r="M71" s="1"/>
      <c r="N71" s="1"/>
      <c r="O71" s="1"/>
      <c r="P71" s="2"/>
      <c r="Q71" s="2"/>
      <c r="R71" s="2"/>
      <c r="S71" s="2"/>
      <c r="T71" s="1"/>
      <c r="U71" s="1"/>
      <c r="V71" s="1"/>
      <c r="W71" s="1"/>
      <c r="X71" s="1"/>
      <c r="Y71" s="1"/>
      <c r="Z71" s="1"/>
    </row>
    <row r="72" spans="2:26" s="3" customFormat="1" ht="33" customHeight="1" x14ac:dyDescent="0.25">
      <c r="B72" s="206" t="s">
        <v>9</v>
      </c>
      <c r="C72" s="206"/>
      <c r="D72" s="206"/>
      <c r="E72" s="206"/>
      <c r="F72" s="206"/>
      <c r="G72" s="206"/>
      <c r="H72" s="206"/>
      <c r="I72" s="11"/>
      <c r="M72" s="1"/>
      <c r="N72" s="1"/>
      <c r="O72" s="1"/>
      <c r="P72" s="2"/>
      <c r="Q72" s="2"/>
      <c r="R72" s="2"/>
      <c r="S72" s="2"/>
      <c r="T72" s="1"/>
      <c r="U72" s="1"/>
      <c r="V72" s="1"/>
      <c r="W72" s="1"/>
      <c r="X72" s="1"/>
      <c r="Y72" s="1"/>
      <c r="Z72" s="1"/>
    </row>
    <row r="73" spans="2:26" s="4" customFormat="1" ht="33" customHeight="1" x14ac:dyDescent="0.25">
      <c r="B73" s="207" t="s">
        <v>0</v>
      </c>
      <c r="C73" s="207"/>
      <c r="E73" s="10"/>
      <c r="F73" s="10"/>
      <c r="G73" s="10"/>
      <c r="H73" s="10"/>
      <c r="I73" s="7"/>
      <c r="J73" s="3"/>
      <c r="K73" s="3"/>
      <c r="L73" s="3"/>
      <c r="M73" s="1"/>
      <c r="N73" s="1"/>
      <c r="O73" s="1"/>
      <c r="P73" s="2"/>
      <c r="Q73" s="2"/>
      <c r="R73" s="2"/>
      <c r="S73" s="2"/>
      <c r="T73" s="1"/>
      <c r="U73" s="1"/>
      <c r="V73" s="1"/>
      <c r="W73" s="1"/>
      <c r="X73" s="1"/>
      <c r="Y73" s="1"/>
      <c r="Z73" s="1"/>
    </row>
    <row r="74" spans="2:26" s="4" customFormat="1" ht="33" customHeight="1" x14ac:dyDescent="0.25">
      <c r="C74" s="9" t="str">
        <f>CONCATENATE(" $45.000"," + ($",G20,") =")</f>
        <v xml:space="preserve"> $45.000 + ($-1.688) =</v>
      </c>
      <c r="D74" s="6">
        <f>(45+G20)</f>
        <v>43.311999999999998</v>
      </c>
      <c r="E74" s="5"/>
      <c r="F74" s="5"/>
      <c r="G74" s="5"/>
      <c r="H74" s="5"/>
      <c r="I74" s="7"/>
      <c r="J74" s="3"/>
      <c r="K74" s="3"/>
      <c r="L74" s="3"/>
      <c r="M74" s="1"/>
      <c r="N74" s="1"/>
      <c r="O74" s="1"/>
      <c r="P74" s="2"/>
      <c r="Q74" s="2"/>
      <c r="R74" s="2"/>
      <c r="S74" s="2"/>
      <c r="T74" s="1"/>
      <c r="U74" s="1"/>
      <c r="V74" s="1"/>
      <c r="W74" s="1"/>
      <c r="X74" s="1"/>
      <c r="Y74" s="1"/>
      <c r="Z74" s="1"/>
    </row>
    <row r="75" spans="2:26" s="4" customFormat="1" ht="33" customHeight="1" x14ac:dyDescent="0.25">
      <c r="B75" s="207" t="s">
        <v>8</v>
      </c>
      <c r="C75" s="207"/>
      <c r="D75" s="15"/>
      <c r="E75" s="5"/>
      <c r="F75" s="5"/>
      <c r="G75" s="5"/>
      <c r="H75" s="5"/>
      <c r="I75" s="7"/>
      <c r="J75" s="3"/>
      <c r="K75" s="3"/>
      <c r="L75" s="3"/>
      <c r="M75" s="1"/>
      <c r="N75" s="1"/>
      <c r="O75" s="1"/>
      <c r="P75" s="2"/>
      <c r="Q75" s="2"/>
      <c r="R75" s="2"/>
      <c r="S75" s="2"/>
      <c r="T75" s="1"/>
      <c r="U75" s="1"/>
      <c r="V75" s="1"/>
      <c r="W75" s="1"/>
      <c r="X75" s="1"/>
      <c r="Y75" s="1"/>
      <c r="Z75" s="1"/>
    </row>
    <row r="76" spans="2:26" s="4" customFormat="1" ht="33" customHeight="1" x14ac:dyDescent="0.25">
      <c r="C76" s="14" t="str">
        <f>CONCATENATE(" $45.000"," x ",H43, " =")</f>
        <v xml:space="preserve"> $45.000 x 5.00% =</v>
      </c>
      <c r="D76" s="13">
        <f>(45*H43)</f>
        <v>2.25</v>
      </c>
      <c r="E76" s="5"/>
      <c r="F76" s="5"/>
      <c r="G76" s="5"/>
      <c r="H76" s="5"/>
      <c r="I76" s="7"/>
      <c r="J76" s="3" t="str">
        <f>CONCATENATE(" $45.000"," x ",H43, " =")</f>
        <v xml:space="preserve"> $45.000 x 5.00% =</v>
      </c>
      <c r="K76" s="3">
        <f>(45*H43)</f>
        <v>2.25</v>
      </c>
      <c r="L76" s="3"/>
      <c r="M76" s="1"/>
      <c r="N76" s="1"/>
      <c r="O76" s="1"/>
      <c r="P76" s="2"/>
      <c r="Q76" s="2"/>
      <c r="R76" s="2"/>
      <c r="S76" s="2"/>
      <c r="T76" s="1"/>
      <c r="U76" s="1"/>
      <c r="V76" s="1"/>
      <c r="W76" s="1"/>
      <c r="X76" s="1"/>
      <c r="Y76" s="1"/>
      <c r="Z76" s="1"/>
    </row>
    <row r="77" spans="2:26" s="4" customFormat="1" ht="33" customHeight="1" x14ac:dyDescent="0.25">
      <c r="C77" s="218" t="str">
        <f>CONCATENATE("$",D76," x 96.25% (Difference of 100% Material Minus Total % Asphalt + Fuel Allowance) =")</f>
        <v>$2.25 x 96.25% (Difference of 100% Material Minus Total % Asphalt + Fuel Allowance) =</v>
      </c>
      <c r="D77" s="218"/>
      <c r="E77" s="218"/>
      <c r="F77" s="218"/>
      <c r="G77" s="218"/>
      <c r="H77" s="6">
        <f>D76*96.25/100</f>
        <v>2.1659999999999999</v>
      </c>
      <c r="I77" s="7"/>
      <c r="J77" s="3" t="str">
        <f>CONCATENATE("$",D76," x 96.25% (Difference of 100% Material Minus Total % Asphalt + Fuel Allowance) =")</f>
        <v>$2.25 x 96.25% (Difference of 100% Material Minus Total % Asphalt + Fuel Allowance) =</v>
      </c>
      <c r="K77" s="3"/>
      <c r="L77" s="3"/>
      <c r="M77" s="1"/>
      <c r="N77" s="1"/>
      <c r="O77" s="131">
        <f>D76*96.25/100</f>
        <v>2.1656249999999999</v>
      </c>
      <c r="P77" s="2"/>
      <c r="Q77" s="2"/>
      <c r="R77" s="2"/>
      <c r="S77" s="2"/>
      <c r="T77" s="1"/>
      <c r="U77" s="1"/>
      <c r="V77" s="1"/>
      <c r="W77" s="1"/>
      <c r="X77" s="1"/>
      <c r="Y77" s="1"/>
      <c r="Z77" s="1"/>
    </row>
    <row r="78" spans="2:26" s="4" customFormat="1" ht="33" customHeight="1" x14ac:dyDescent="0.25">
      <c r="B78" s="207" t="s">
        <v>128</v>
      </c>
      <c r="C78" s="207"/>
      <c r="D78" s="207"/>
      <c r="E78" s="207"/>
      <c r="F78" s="207"/>
      <c r="G78" s="5"/>
      <c r="H78" s="5"/>
      <c r="I78" s="7"/>
      <c r="J78" s="3"/>
      <c r="K78" s="3"/>
      <c r="L78" s="3"/>
      <c r="M78" s="1"/>
      <c r="N78" s="1"/>
      <c r="O78" s="1"/>
      <c r="P78" s="2"/>
      <c r="Q78" s="2"/>
      <c r="R78" s="2"/>
      <c r="S78" s="2"/>
      <c r="T78" s="1"/>
      <c r="U78" s="1"/>
      <c r="V78" s="1"/>
      <c r="W78" s="1"/>
      <c r="X78" s="1"/>
      <c r="Y78" s="1"/>
      <c r="Z78" s="1"/>
    </row>
    <row r="79" spans="2:26" s="4" customFormat="1" ht="33" customHeight="1" x14ac:dyDescent="0.25">
      <c r="C79" s="153" t="str">
        <f>CONCATENATE("$",D74," + $",H77, "  =")</f>
        <v>$43.312 + $2.166  =</v>
      </c>
      <c r="D79" s="12">
        <f>D74+H77</f>
        <v>45.478000000000002</v>
      </c>
      <c r="E79" s="5"/>
      <c r="F79" s="5"/>
      <c r="G79" s="5"/>
      <c r="H79" s="5"/>
      <c r="I79" s="7"/>
      <c r="J79" s="3" t="str">
        <f>CONCATENATE("$",D74," + $",H77, "  =")</f>
        <v>$43.312 + $2.166  =</v>
      </c>
      <c r="K79" s="130">
        <f>D74+H77</f>
        <v>45.478000000000002</v>
      </c>
      <c r="L79" s="3"/>
      <c r="M79" s="1"/>
      <c r="N79" s="1"/>
      <c r="O79" s="1"/>
      <c r="P79" s="2"/>
      <c r="Q79" s="2"/>
      <c r="R79" s="2"/>
      <c r="S79" s="2"/>
      <c r="T79" s="1"/>
      <c r="U79" s="1"/>
      <c r="V79" s="1"/>
      <c r="W79" s="1"/>
      <c r="X79" s="1"/>
      <c r="Y79" s="1"/>
      <c r="Z79" s="1"/>
    </row>
    <row r="80" spans="2:26" ht="29.25" customHeight="1" thickBot="1" x14ac:dyDescent="0.3">
      <c r="I80" s="11"/>
    </row>
    <row r="81" spans="2:26" ht="43.5" customHeight="1" thickBot="1" x14ac:dyDescent="0.3">
      <c r="B81" s="219" t="s">
        <v>7</v>
      </c>
      <c r="C81" s="220"/>
      <c r="D81" s="220"/>
      <c r="E81" s="220"/>
      <c r="F81" s="220"/>
      <c r="G81" s="220"/>
      <c r="H81" s="221"/>
      <c r="I81" s="11"/>
    </row>
    <row r="82" spans="2:26" ht="21.75" customHeight="1" x14ac:dyDescent="0.25">
      <c r="B82" s="217"/>
      <c r="C82" s="217"/>
      <c r="D82" s="217"/>
      <c r="E82" s="217"/>
      <c r="F82" s="217"/>
      <c r="G82" s="217"/>
      <c r="H82" s="217"/>
      <c r="I82" s="11"/>
    </row>
    <row r="83" spans="2:26" ht="21.75" customHeight="1" x14ac:dyDescent="0.25">
      <c r="B83" s="222" t="s">
        <v>6</v>
      </c>
      <c r="C83" s="222"/>
      <c r="D83" s="222"/>
      <c r="E83" s="222"/>
      <c r="F83" s="222"/>
      <c r="G83" s="222"/>
      <c r="H83" s="222"/>
      <c r="I83" s="11"/>
    </row>
    <row r="84" spans="2:26" ht="14.25" customHeight="1" thickBot="1" x14ac:dyDescent="0.3">
      <c r="B84" s="217"/>
      <c r="C84" s="217"/>
      <c r="D84" s="217"/>
      <c r="E84" s="217"/>
      <c r="F84" s="217"/>
      <c r="G84" s="217"/>
      <c r="H84" s="217"/>
      <c r="I84" s="11"/>
    </row>
    <row r="85" spans="2:26" ht="46.5" customHeight="1" x14ac:dyDescent="0.25">
      <c r="B85" s="209" t="s">
        <v>130</v>
      </c>
      <c r="C85" s="211" t="s">
        <v>5</v>
      </c>
      <c r="D85" s="213" t="s">
        <v>4</v>
      </c>
      <c r="E85" s="211" t="s">
        <v>3</v>
      </c>
      <c r="F85" s="211"/>
      <c r="G85" s="211" t="s">
        <v>2</v>
      </c>
      <c r="H85" s="215"/>
      <c r="I85" s="11"/>
    </row>
    <row r="86" spans="2:26" ht="46.5" customHeight="1" thickBot="1" x14ac:dyDescent="0.3">
      <c r="B86" s="210"/>
      <c r="C86" s="212"/>
      <c r="D86" s="214"/>
      <c r="E86" s="212"/>
      <c r="F86" s="212"/>
      <c r="G86" s="212"/>
      <c r="H86" s="216"/>
      <c r="I86" s="11"/>
    </row>
    <row r="87" spans="2:26" ht="18.75" customHeight="1" x14ac:dyDescent="0.25">
      <c r="B87" s="217"/>
      <c r="C87" s="217"/>
      <c r="D87" s="217"/>
      <c r="E87" s="217"/>
      <c r="F87" s="217"/>
      <c r="G87" s="217"/>
      <c r="H87" s="217"/>
      <c r="I87" s="11"/>
    </row>
    <row r="88" spans="2:26" ht="33" customHeight="1" x14ac:dyDescent="0.25">
      <c r="B88" s="206" t="s">
        <v>1</v>
      </c>
      <c r="C88" s="206"/>
      <c r="D88" s="206"/>
      <c r="E88" s="206"/>
      <c r="F88" s="206"/>
      <c r="G88" s="206"/>
      <c r="H88" s="206"/>
      <c r="I88" s="11"/>
    </row>
    <row r="89" spans="2:26" s="4" customFormat="1" ht="33" customHeight="1" x14ac:dyDescent="0.25">
      <c r="B89" s="207" t="s">
        <v>0</v>
      </c>
      <c r="C89" s="207"/>
      <c r="E89" s="10"/>
      <c r="F89" s="10"/>
      <c r="G89" s="10"/>
      <c r="H89" s="10"/>
      <c r="I89" s="7"/>
      <c r="J89" s="3"/>
      <c r="K89" s="3"/>
      <c r="L89" s="3"/>
      <c r="M89" s="1"/>
      <c r="N89" s="1"/>
      <c r="O89" s="1"/>
      <c r="P89" s="2"/>
      <c r="Q89" s="2"/>
      <c r="R89" s="2"/>
      <c r="S89" s="2"/>
      <c r="T89" s="1"/>
      <c r="U89" s="1"/>
      <c r="V89" s="1"/>
      <c r="W89" s="1"/>
      <c r="X89" s="1"/>
      <c r="Y89" s="1"/>
      <c r="Z89" s="1"/>
    </row>
    <row r="90" spans="2:26" s="4" customFormat="1" ht="33" customHeight="1" x14ac:dyDescent="0.25">
      <c r="C90" s="9" t="str">
        <f>CONCATENATE(" $45.000"," + ($",G59,") =")</f>
        <v xml:space="preserve"> $45.000 + ($-3.15) =</v>
      </c>
      <c r="D90" s="6">
        <f>(45+G59)</f>
        <v>41.85</v>
      </c>
      <c r="E90" s="5"/>
      <c r="F90" s="5"/>
      <c r="G90" s="5"/>
      <c r="H90" s="5"/>
      <c r="I90" s="7"/>
      <c r="J90" s="3"/>
      <c r="K90" s="3"/>
      <c r="L90" s="3"/>
      <c r="M90" s="1"/>
      <c r="N90" s="1"/>
      <c r="O90" s="1"/>
      <c r="P90" s="2"/>
      <c r="Q90" s="2"/>
      <c r="R90" s="2"/>
      <c r="S90" s="2"/>
      <c r="T90" s="1"/>
      <c r="U90" s="1"/>
      <c r="V90" s="1"/>
      <c r="W90" s="1"/>
      <c r="X90" s="1"/>
      <c r="Y90" s="1"/>
      <c r="Z90" s="1"/>
    </row>
    <row r="91" spans="2:26" s="4" customFormat="1" ht="40.5" customHeight="1" x14ac:dyDescent="0.3">
      <c r="B91" s="208" t="s">
        <v>129</v>
      </c>
      <c r="C91" s="208"/>
      <c r="D91" s="8">
        <f>D90</f>
        <v>41.85</v>
      </c>
      <c r="E91" s="5"/>
      <c r="F91" s="5"/>
      <c r="G91" s="5"/>
      <c r="H91" s="5"/>
      <c r="I91" s="7"/>
      <c r="J91" s="3"/>
      <c r="K91" s="3"/>
      <c r="L91" s="3"/>
      <c r="M91" s="1"/>
      <c r="N91" s="1"/>
      <c r="O91" s="1"/>
      <c r="P91" s="2"/>
      <c r="Q91" s="2"/>
      <c r="R91" s="2"/>
      <c r="S91" s="2"/>
      <c r="T91" s="1"/>
      <c r="U91" s="1"/>
      <c r="V91" s="1"/>
      <c r="W91" s="1"/>
      <c r="X91" s="1"/>
      <c r="Y91" s="1"/>
      <c r="Z91" s="1"/>
    </row>
    <row r="92" spans="2:26" s="4" customFormat="1" ht="33" customHeight="1" x14ac:dyDescent="0.25">
      <c r="D92" s="6"/>
      <c r="E92" s="5"/>
      <c r="F92" s="5"/>
      <c r="G92" s="5"/>
      <c r="H92" s="5"/>
      <c r="J92" s="3"/>
      <c r="K92" s="3"/>
      <c r="L92" s="3"/>
      <c r="M92" s="1"/>
      <c r="N92" s="1"/>
      <c r="O92" s="1"/>
      <c r="P92" s="2"/>
      <c r="Q92" s="2"/>
      <c r="R92" s="2"/>
      <c r="S92" s="2"/>
      <c r="T92" s="1"/>
      <c r="U92" s="1"/>
      <c r="V92" s="1"/>
      <c r="W92" s="1"/>
      <c r="X92" s="1"/>
      <c r="Y92" s="1"/>
      <c r="Z92" s="1"/>
    </row>
    <row r="95" spans="2:26" ht="50.25" customHeight="1" x14ac:dyDescent="0.25"/>
    <row r="96" spans="2:26" ht="56.25"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sheetData>
  <sheetProtection algorithmName="SHA-512" hashValue="Yfyyn7ey3HBb7iC9CmCXF56xVQf5SfZcLt5k3fZXPmOAUqTpI8X8H+p3dF3rbnkHoPV2qywy5M7U+DJ24iJ8zQ==" saltValue="Bx0jlWoG+rvgGtF2YVjggw==" spinCount="100000" sheet="1" formatColumns="0" formatRows="0"/>
  <mergeCells count="100">
    <mergeCell ref="B88:H88"/>
    <mergeCell ref="B89:C89"/>
    <mergeCell ref="B91:C91"/>
    <mergeCell ref="B85:B86"/>
    <mergeCell ref="C85:C86"/>
    <mergeCell ref="D85:D86"/>
    <mergeCell ref="E85:F86"/>
    <mergeCell ref="G85:H86"/>
    <mergeCell ref="B87:H87"/>
    <mergeCell ref="B84:H84"/>
    <mergeCell ref="B69:H69"/>
    <mergeCell ref="B70:H70"/>
    <mergeCell ref="B71:H71"/>
    <mergeCell ref="B72:H72"/>
    <mergeCell ref="B73:C73"/>
    <mergeCell ref="B75:C75"/>
    <mergeCell ref="C77:G77"/>
    <mergeCell ref="B78:F78"/>
    <mergeCell ref="B81:H81"/>
    <mergeCell ref="B82:H82"/>
    <mergeCell ref="B83:H83"/>
    <mergeCell ref="B64:H64"/>
    <mergeCell ref="B65:H65"/>
    <mergeCell ref="B66:H66"/>
    <mergeCell ref="B67:B68"/>
    <mergeCell ref="C67:C68"/>
    <mergeCell ref="D67:D68"/>
    <mergeCell ref="E67:F68"/>
    <mergeCell ref="G67:H68"/>
    <mergeCell ref="B63:H63"/>
    <mergeCell ref="B36:H36"/>
    <mergeCell ref="D37:E37"/>
    <mergeCell ref="B39:D39"/>
    <mergeCell ref="B41:H41"/>
    <mergeCell ref="H43:H53"/>
    <mergeCell ref="B56:H56"/>
    <mergeCell ref="B57:H57"/>
    <mergeCell ref="G58:H58"/>
    <mergeCell ref="G59:H59"/>
    <mergeCell ref="G60:H60"/>
    <mergeCell ref="G61:H61"/>
    <mergeCell ref="B35:H35"/>
    <mergeCell ref="G25:H25"/>
    <mergeCell ref="P25:P27"/>
    <mergeCell ref="Q25:Q27"/>
    <mergeCell ref="G26:H26"/>
    <mergeCell ref="G27:H27"/>
    <mergeCell ref="G28:H28"/>
    <mergeCell ref="P28:P30"/>
    <mergeCell ref="Q28:Q30"/>
    <mergeCell ref="G29:H29"/>
    <mergeCell ref="G30:H30"/>
    <mergeCell ref="P31:P33"/>
    <mergeCell ref="Q31:Q33"/>
    <mergeCell ref="B32:H32"/>
    <mergeCell ref="B33:H33"/>
    <mergeCell ref="B34:H34"/>
    <mergeCell ref="Q22:Q24"/>
    <mergeCell ref="G23:H23"/>
    <mergeCell ref="G24:H24"/>
    <mergeCell ref="G19:H19"/>
    <mergeCell ref="P19:P21"/>
    <mergeCell ref="Q19:Q21"/>
    <mergeCell ref="G20:H20"/>
    <mergeCell ref="G21:H21"/>
    <mergeCell ref="B17:H17"/>
    <mergeCell ref="J17:K17"/>
    <mergeCell ref="B18:H18"/>
    <mergeCell ref="G22:H22"/>
    <mergeCell ref="P22:P24"/>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M6:N8"/>
    <mergeCell ref="P6:S7"/>
    <mergeCell ref="B7:E7"/>
    <mergeCell ref="B8:H8"/>
    <mergeCell ref="P8:S8"/>
    <mergeCell ref="B9:H9"/>
    <mergeCell ref="J9:K9"/>
    <mergeCell ref="B1:D1"/>
    <mergeCell ref="C3:E3"/>
    <mergeCell ref="G3:H3"/>
    <mergeCell ref="C4:E4"/>
    <mergeCell ref="G4:H4"/>
    <mergeCell ref="B6:E6"/>
    <mergeCell ref="F6:G6"/>
  </mergeCells>
  <dataValidations count="8">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383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0919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455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1991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527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063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599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135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671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07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743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279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815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351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887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DC15078F-B18F-441D-B937-CAE6182F9B81}">
      <formula1>$R$10:$R$34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379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0915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451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1987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523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059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595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131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667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03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739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275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11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347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883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4362155A-F17C-4C07-9D3E-F3ECFC05DC7B}">
      <formula1>$P$10:$P$34</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380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0916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452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1988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524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060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596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132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668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04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740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276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12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348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884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905B35E8-B597-43CE-97A6-690E6135F185}">
      <formula1>$Q$10:$Q$34</formula1>
    </dataValidation>
    <dataValidation type="list" allowBlank="1" showInputMessage="1" showErrorMessage="1" sqref="WVQ982961 WLU982961 WBY982961 VSC982961 VIG982961 UYK982961 UOO982961 UES982961 TUW982961 TLA982961 TBE982961 SRI982961 SHM982961 RXQ982961 RNU982961 RDY982961 QUC982961 QKG982961 QAK982961 PQO982961 PGS982961 OWW982961 ONA982961 ODE982961 NTI982961 NJM982961 MZQ982961 MPU982961 MFY982961 LWC982961 LMG982961 LCK982961 KSO982961 KIS982961 JYW982961 JPA982961 JFE982961 IVI982961 ILM982961 IBQ982961 HRU982961 HHY982961 GYC982961 GOG982961 GEK982961 FUO982961 FKS982961 FAW982961 ERA982961 EHE982961 DXI982961 DNM982961 DDQ982961 CTU982961 CJY982961 CAC982961 BQG982961 BGK982961 AWO982961 AMS982961 ACW982961 TA982961 JE982961 K982875 WVQ917425 WLU917425 WBY917425 VSC917425 VIG917425 UYK917425 UOO917425 UES917425 TUW917425 TLA917425 TBE917425 SRI917425 SHM917425 RXQ917425 RNU917425 RDY917425 QUC917425 QKG917425 QAK917425 PQO917425 PGS917425 OWW917425 ONA917425 ODE917425 NTI917425 NJM917425 MZQ917425 MPU917425 MFY917425 LWC917425 LMG917425 LCK917425 KSO917425 KIS917425 JYW917425 JPA917425 JFE917425 IVI917425 ILM917425 IBQ917425 HRU917425 HHY917425 GYC917425 GOG917425 GEK917425 FUO917425 FKS917425 FAW917425 ERA917425 EHE917425 DXI917425 DNM917425 DDQ917425 CTU917425 CJY917425 CAC917425 BQG917425 BGK917425 AWO917425 AMS917425 ACW917425 TA917425 JE917425 K917339 WVQ851889 WLU851889 WBY851889 VSC851889 VIG851889 UYK851889 UOO851889 UES851889 TUW851889 TLA851889 TBE851889 SRI851889 SHM851889 RXQ851889 RNU851889 RDY851889 QUC851889 QKG851889 QAK851889 PQO851889 PGS851889 OWW851889 ONA851889 ODE851889 NTI851889 NJM851889 MZQ851889 MPU851889 MFY851889 LWC851889 LMG851889 LCK851889 KSO851889 KIS851889 JYW851889 JPA851889 JFE851889 IVI851889 ILM851889 IBQ851889 HRU851889 HHY851889 GYC851889 GOG851889 GEK851889 FUO851889 FKS851889 FAW851889 ERA851889 EHE851889 DXI851889 DNM851889 DDQ851889 CTU851889 CJY851889 CAC851889 BQG851889 BGK851889 AWO851889 AMS851889 ACW851889 TA851889 JE851889 K851803 WVQ786353 WLU786353 WBY786353 VSC786353 VIG786353 UYK786353 UOO786353 UES786353 TUW786353 TLA786353 TBE786353 SRI786353 SHM786353 RXQ786353 RNU786353 RDY786353 QUC786353 QKG786353 QAK786353 PQO786353 PGS786353 OWW786353 ONA786353 ODE786353 NTI786353 NJM786353 MZQ786353 MPU786353 MFY786353 LWC786353 LMG786353 LCK786353 KSO786353 KIS786353 JYW786353 JPA786353 JFE786353 IVI786353 ILM786353 IBQ786353 HRU786353 HHY786353 GYC786353 GOG786353 GEK786353 FUO786353 FKS786353 FAW786353 ERA786353 EHE786353 DXI786353 DNM786353 DDQ786353 CTU786353 CJY786353 CAC786353 BQG786353 BGK786353 AWO786353 AMS786353 ACW786353 TA786353 JE786353 K786267 WVQ720817 WLU720817 WBY720817 VSC720817 VIG720817 UYK720817 UOO720817 UES720817 TUW720817 TLA720817 TBE720817 SRI720817 SHM720817 RXQ720817 RNU720817 RDY720817 QUC720817 QKG720817 QAK720817 PQO720817 PGS720817 OWW720817 ONA720817 ODE720817 NTI720817 NJM720817 MZQ720817 MPU720817 MFY720817 LWC720817 LMG720817 LCK720817 KSO720817 KIS720817 JYW720817 JPA720817 JFE720817 IVI720817 ILM720817 IBQ720817 HRU720817 HHY720817 GYC720817 GOG720817 GEK720817 FUO720817 FKS720817 FAW720817 ERA720817 EHE720817 DXI720817 DNM720817 DDQ720817 CTU720817 CJY720817 CAC720817 BQG720817 BGK720817 AWO720817 AMS720817 ACW720817 TA720817 JE720817 K720731 WVQ655281 WLU655281 WBY655281 VSC655281 VIG655281 UYK655281 UOO655281 UES655281 TUW655281 TLA655281 TBE655281 SRI655281 SHM655281 RXQ655281 RNU655281 RDY655281 QUC655281 QKG655281 QAK655281 PQO655281 PGS655281 OWW655281 ONA655281 ODE655281 NTI655281 NJM655281 MZQ655281 MPU655281 MFY655281 LWC655281 LMG655281 LCK655281 KSO655281 KIS655281 JYW655281 JPA655281 JFE655281 IVI655281 ILM655281 IBQ655281 HRU655281 HHY655281 GYC655281 GOG655281 GEK655281 FUO655281 FKS655281 FAW655281 ERA655281 EHE655281 DXI655281 DNM655281 DDQ655281 CTU655281 CJY655281 CAC655281 BQG655281 BGK655281 AWO655281 AMS655281 ACW655281 TA655281 JE655281 K655195 WVQ589745 WLU589745 WBY589745 VSC589745 VIG589745 UYK589745 UOO589745 UES589745 TUW589745 TLA589745 TBE589745 SRI589745 SHM589745 RXQ589745 RNU589745 RDY589745 QUC589745 QKG589745 QAK589745 PQO589745 PGS589745 OWW589745 ONA589745 ODE589745 NTI589745 NJM589745 MZQ589745 MPU589745 MFY589745 LWC589745 LMG589745 LCK589745 KSO589745 KIS589745 JYW589745 JPA589745 JFE589745 IVI589745 ILM589745 IBQ589745 HRU589745 HHY589745 GYC589745 GOG589745 GEK589745 FUO589745 FKS589745 FAW589745 ERA589745 EHE589745 DXI589745 DNM589745 DDQ589745 CTU589745 CJY589745 CAC589745 BQG589745 BGK589745 AWO589745 AMS589745 ACW589745 TA589745 JE589745 K589659 WVQ524209 WLU524209 WBY524209 VSC524209 VIG524209 UYK524209 UOO524209 UES524209 TUW524209 TLA524209 TBE524209 SRI524209 SHM524209 RXQ524209 RNU524209 RDY524209 QUC524209 QKG524209 QAK524209 PQO524209 PGS524209 OWW524209 ONA524209 ODE524209 NTI524209 NJM524209 MZQ524209 MPU524209 MFY524209 LWC524209 LMG524209 LCK524209 KSO524209 KIS524209 JYW524209 JPA524209 JFE524209 IVI524209 ILM524209 IBQ524209 HRU524209 HHY524209 GYC524209 GOG524209 GEK524209 FUO524209 FKS524209 FAW524209 ERA524209 EHE524209 DXI524209 DNM524209 DDQ524209 CTU524209 CJY524209 CAC524209 BQG524209 BGK524209 AWO524209 AMS524209 ACW524209 TA524209 JE524209 K524123 WVQ458673 WLU458673 WBY458673 VSC458673 VIG458673 UYK458673 UOO458673 UES458673 TUW458673 TLA458673 TBE458673 SRI458673 SHM458673 RXQ458673 RNU458673 RDY458673 QUC458673 QKG458673 QAK458673 PQO458673 PGS458673 OWW458673 ONA458673 ODE458673 NTI458673 NJM458673 MZQ458673 MPU458673 MFY458673 LWC458673 LMG458673 LCK458673 KSO458673 KIS458673 JYW458673 JPA458673 JFE458673 IVI458673 ILM458673 IBQ458673 HRU458673 HHY458673 GYC458673 GOG458673 GEK458673 FUO458673 FKS458673 FAW458673 ERA458673 EHE458673 DXI458673 DNM458673 DDQ458673 CTU458673 CJY458673 CAC458673 BQG458673 BGK458673 AWO458673 AMS458673 ACW458673 TA458673 JE458673 K458587 WVQ393137 WLU393137 WBY393137 VSC393137 VIG393137 UYK393137 UOO393137 UES393137 TUW393137 TLA393137 TBE393137 SRI393137 SHM393137 RXQ393137 RNU393137 RDY393137 QUC393137 QKG393137 QAK393137 PQO393137 PGS393137 OWW393137 ONA393137 ODE393137 NTI393137 NJM393137 MZQ393137 MPU393137 MFY393137 LWC393137 LMG393137 LCK393137 KSO393137 KIS393137 JYW393137 JPA393137 JFE393137 IVI393137 ILM393137 IBQ393137 HRU393137 HHY393137 GYC393137 GOG393137 GEK393137 FUO393137 FKS393137 FAW393137 ERA393137 EHE393137 DXI393137 DNM393137 DDQ393137 CTU393137 CJY393137 CAC393137 BQG393137 BGK393137 AWO393137 AMS393137 ACW393137 TA393137 JE393137 K393051 WVQ327601 WLU327601 WBY327601 VSC327601 VIG327601 UYK327601 UOO327601 UES327601 TUW327601 TLA327601 TBE327601 SRI327601 SHM327601 RXQ327601 RNU327601 RDY327601 QUC327601 QKG327601 QAK327601 PQO327601 PGS327601 OWW327601 ONA327601 ODE327601 NTI327601 NJM327601 MZQ327601 MPU327601 MFY327601 LWC327601 LMG327601 LCK327601 KSO327601 KIS327601 JYW327601 JPA327601 JFE327601 IVI327601 ILM327601 IBQ327601 HRU327601 HHY327601 GYC327601 GOG327601 GEK327601 FUO327601 FKS327601 FAW327601 ERA327601 EHE327601 DXI327601 DNM327601 DDQ327601 CTU327601 CJY327601 CAC327601 BQG327601 BGK327601 AWO327601 AMS327601 ACW327601 TA327601 JE327601 K327515 WVQ262065 WLU262065 WBY262065 VSC262065 VIG262065 UYK262065 UOO262065 UES262065 TUW262065 TLA262065 TBE262065 SRI262065 SHM262065 RXQ262065 RNU262065 RDY262065 QUC262065 QKG262065 QAK262065 PQO262065 PGS262065 OWW262065 ONA262065 ODE262065 NTI262065 NJM262065 MZQ262065 MPU262065 MFY262065 LWC262065 LMG262065 LCK262065 KSO262065 KIS262065 JYW262065 JPA262065 JFE262065 IVI262065 ILM262065 IBQ262065 HRU262065 HHY262065 GYC262065 GOG262065 GEK262065 FUO262065 FKS262065 FAW262065 ERA262065 EHE262065 DXI262065 DNM262065 DDQ262065 CTU262065 CJY262065 CAC262065 BQG262065 BGK262065 AWO262065 AMS262065 ACW262065 TA262065 JE262065 K261979 WVQ196529 WLU196529 WBY196529 VSC196529 VIG196529 UYK196529 UOO196529 UES196529 TUW196529 TLA196529 TBE196529 SRI196529 SHM196529 RXQ196529 RNU196529 RDY196529 QUC196529 QKG196529 QAK196529 PQO196529 PGS196529 OWW196529 ONA196529 ODE196529 NTI196529 NJM196529 MZQ196529 MPU196529 MFY196529 LWC196529 LMG196529 LCK196529 KSO196529 KIS196529 JYW196529 JPA196529 JFE196529 IVI196529 ILM196529 IBQ196529 HRU196529 HHY196529 GYC196529 GOG196529 GEK196529 FUO196529 FKS196529 FAW196529 ERA196529 EHE196529 DXI196529 DNM196529 DDQ196529 CTU196529 CJY196529 CAC196529 BQG196529 BGK196529 AWO196529 AMS196529 ACW196529 TA196529 JE196529 K196443 WVQ130993 WLU130993 WBY130993 VSC130993 VIG130993 UYK130993 UOO130993 UES130993 TUW130993 TLA130993 TBE130993 SRI130993 SHM130993 RXQ130993 RNU130993 RDY130993 QUC130993 QKG130993 QAK130993 PQO130993 PGS130993 OWW130993 ONA130993 ODE130993 NTI130993 NJM130993 MZQ130993 MPU130993 MFY130993 LWC130993 LMG130993 LCK130993 KSO130993 KIS130993 JYW130993 JPA130993 JFE130993 IVI130993 ILM130993 IBQ130993 HRU130993 HHY130993 GYC130993 GOG130993 GEK130993 FUO130993 FKS130993 FAW130993 ERA130993 EHE130993 DXI130993 DNM130993 DDQ130993 CTU130993 CJY130993 CAC130993 BQG130993 BGK130993 AWO130993 AMS130993 ACW130993 TA130993 JE130993 K130907 WVQ65457 WLU65457 WBY65457 VSC65457 VIG65457 UYK65457 UOO65457 UES65457 TUW65457 TLA65457 TBE65457 SRI65457 SHM65457 RXQ65457 RNU65457 RDY65457 QUC65457 QKG65457 QAK65457 PQO65457 PGS65457 OWW65457 ONA65457 ODE65457 NTI65457 NJM65457 MZQ65457 MPU65457 MFY65457 LWC65457 LMG65457 LCK65457 KSO65457 KIS65457 JYW65457 JPA65457 JFE65457 IVI65457 ILM65457 IBQ65457 HRU65457 HHY65457 GYC65457 GOG65457 GEK65457 FUO65457 FKS65457 FAW65457 ERA65457 EHE65457 DXI65457 DNM65457 DDQ65457 CTU65457 CJY65457 CAC65457 BQG65457 BGK65457 AWO65457 AMS65457 ACW65457 TA65457 JE65457 K65371" xr:uid="{EFF3378B-2343-4E84-8EAA-AB606B133DF3}">
      <formula1>$N$9:$N$9</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376 JE65462 TA65462 ACW65462 AMS65462 AWO65462 BGK65462 BQG65462 CAC65462 CJY65462 CTU65462 DDQ65462 DNM65462 DXI65462 EHE65462 ERA65462 FAW65462 FKS65462 FUO65462 GEK65462 GOG65462 GYC65462 HHY65462 HRU65462 IBQ65462 ILM65462 IVI65462 JFE65462 JPA65462 JYW65462 KIS65462 KSO65462 LCK65462 LMG65462 LWC65462 MFY65462 MPU65462 MZQ65462 NJM65462 NTI65462 ODE65462 ONA65462 OWW65462 PGS65462 PQO65462 QAK65462 QKG65462 QUC65462 RDY65462 RNU65462 RXQ65462 SHM65462 SRI65462 TBE65462 TLA65462 TUW65462 UES65462 UOO65462 UYK65462 VIG65462 VSC65462 WBY65462 WLU65462 WVQ65462 K130912 JE130998 TA130998 ACW130998 AMS130998 AWO130998 BGK130998 BQG130998 CAC130998 CJY130998 CTU130998 DDQ130998 DNM130998 DXI130998 EHE130998 ERA130998 FAW130998 FKS130998 FUO130998 GEK130998 GOG130998 GYC130998 HHY130998 HRU130998 IBQ130998 ILM130998 IVI130998 JFE130998 JPA130998 JYW130998 KIS130998 KSO130998 LCK130998 LMG130998 LWC130998 MFY130998 MPU130998 MZQ130998 NJM130998 NTI130998 ODE130998 ONA130998 OWW130998 PGS130998 PQO130998 QAK130998 QKG130998 QUC130998 RDY130998 RNU130998 RXQ130998 SHM130998 SRI130998 TBE130998 TLA130998 TUW130998 UES130998 UOO130998 UYK130998 VIG130998 VSC130998 WBY130998 WLU130998 WVQ130998 K196448 JE196534 TA196534 ACW196534 AMS196534 AWO196534 BGK196534 BQG196534 CAC196534 CJY196534 CTU196534 DDQ196534 DNM196534 DXI196534 EHE196534 ERA196534 FAW196534 FKS196534 FUO196534 GEK196534 GOG196534 GYC196534 HHY196534 HRU196534 IBQ196534 ILM196534 IVI196534 JFE196534 JPA196534 JYW196534 KIS196534 KSO196534 LCK196534 LMG196534 LWC196534 MFY196534 MPU196534 MZQ196534 NJM196534 NTI196534 ODE196534 ONA196534 OWW196534 PGS196534 PQO196534 QAK196534 QKG196534 QUC196534 RDY196534 RNU196534 RXQ196534 SHM196534 SRI196534 TBE196534 TLA196534 TUW196534 UES196534 UOO196534 UYK196534 VIG196534 VSC196534 WBY196534 WLU196534 WVQ196534 K261984 JE262070 TA262070 ACW262070 AMS262070 AWO262070 BGK262070 BQG262070 CAC262070 CJY262070 CTU262070 DDQ262070 DNM262070 DXI262070 EHE262070 ERA262070 FAW262070 FKS262070 FUO262070 GEK262070 GOG262070 GYC262070 HHY262070 HRU262070 IBQ262070 ILM262070 IVI262070 JFE262070 JPA262070 JYW262070 KIS262070 KSO262070 LCK262070 LMG262070 LWC262070 MFY262070 MPU262070 MZQ262070 NJM262070 NTI262070 ODE262070 ONA262070 OWW262070 PGS262070 PQO262070 QAK262070 QKG262070 QUC262070 RDY262070 RNU262070 RXQ262070 SHM262070 SRI262070 TBE262070 TLA262070 TUW262070 UES262070 UOO262070 UYK262070 VIG262070 VSC262070 WBY262070 WLU262070 WVQ262070 K327520 JE327606 TA327606 ACW327606 AMS327606 AWO327606 BGK327606 BQG327606 CAC327606 CJY327606 CTU327606 DDQ327606 DNM327606 DXI327606 EHE327606 ERA327606 FAW327606 FKS327606 FUO327606 GEK327606 GOG327606 GYC327606 HHY327606 HRU327606 IBQ327606 ILM327606 IVI327606 JFE327606 JPA327606 JYW327606 KIS327606 KSO327606 LCK327606 LMG327606 LWC327606 MFY327606 MPU327606 MZQ327606 NJM327606 NTI327606 ODE327606 ONA327606 OWW327606 PGS327606 PQO327606 QAK327606 QKG327606 QUC327606 RDY327606 RNU327606 RXQ327606 SHM327606 SRI327606 TBE327606 TLA327606 TUW327606 UES327606 UOO327606 UYK327606 VIG327606 VSC327606 WBY327606 WLU327606 WVQ327606 K393056 JE393142 TA393142 ACW393142 AMS393142 AWO393142 BGK393142 BQG393142 CAC393142 CJY393142 CTU393142 DDQ393142 DNM393142 DXI393142 EHE393142 ERA393142 FAW393142 FKS393142 FUO393142 GEK393142 GOG393142 GYC393142 HHY393142 HRU393142 IBQ393142 ILM393142 IVI393142 JFE393142 JPA393142 JYW393142 KIS393142 KSO393142 LCK393142 LMG393142 LWC393142 MFY393142 MPU393142 MZQ393142 NJM393142 NTI393142 ODE393142 ONA393142 OWW393142 PGS393142 PQO393142 QAK393142 QKG393142 QUC393142 RDY393142 RNU393142 RXQ393142 SHM393142 SRI393142 TBE393142 TLA393142 TUW393142 UES393142 UOO393142 UYK393142 VIG393142 VSC393142 WBY393142 WLU393142 WVQ393142 K458592 JE458678 TA458678 ACW458678 AMS458678 AWO458678 BGK458678 BQG458678 CAC458678 CJY458678 CTU458678 DDQ458678 DNM458678 DXI458678 EHE458678 ERA458678 FAW458678 FKS458678 FUO458678 GEK458678 GOG458678 GYC458678 HHY458678 HRU458678 IBQ458678 ILM458678 IVI458678 JFE458678 JPA458678 JYW458678 KIS458678 KSO458678 LCK458678 LMG458678 LWC458678 MFY458678 MPU458678 MZQ458678 NJM458678 NTI458678 ODE458678 ONA458678 OWW458678 PGS458678 PQO458678 QAK458678 QKG458678 QUC458678 RDY458678 RNU458678 RXQ458678 SHM458678 SRI458678 TBE458678 TLA458678 TUW458678 UES458678 UOO458678 UYK458678 VIG458678 VSC458678 WBY458678 WLU458678 WVQ458678 K524128 JE524214 TA524214 ACW524214 AMS524214 AWO524214 BGK524214 BQG524214 CAC524214 CJY524214 CTU524214 DDQ524214 DNM524214 DXI524214 EHE524214 ERA524214 FAW524214 FKS524214 FUO524214 GEK524214 GOG524214 GYC524214 HHY524214 HRU524214 IBQ524214 ILM524214 IVI524214 JFE524214 JPA524214 JYW524214 KIS524214 KSO524214 LCK524214 LMG524214 LWC524214 MFY524214 MPU524214 MZQ524214 NJM524214 NTI524214 ODE524214 ONA524214 OWW524214 PGS524214 PQO524214 QAK524214 QKG524214 QUC524214 RDY524214 RNU524214 RXQ524214 SHM524214 SRI524214 TBE524214 TLA524214 TUW524214 UES524214 UOO524214 UYK524214 VIG524214 VSC524214 WBY524214 WLU524214 WVQ524214 K589664 JE589750 TA589750 ACW589750 AMS589750 AWO589750 BGK589750 BQG589750 CAC589750 CJY589750 CTU589750 DDQ589750 DNM589750 DXI589750 EHE589750 ERA589750 FAW589750 FKS589750 FUO589750 GEK589750 GOG589750 GYC589750 HHY589750 HRU589750 IBQ589750 ILM589750 IVI589750 JFE589750 JPA589750 JYW589750 KIS589750 KSO589750 LCK589750 LMG589750 LWC589750 MFY589750 MPU589750 MZQ589750 NJM589750 NTI589750 ODE589750 ONA589750 OWW589750 PGS589750 PQO589750 QAK589750 QKG589750 QUC589750 RDY589750 RNU589750 RXQ589750 SHM589750 SRI589750 TBE589750 TLA589750 TUW589750 UES589750 UOO589750 UYK589750 VIG589750 VSC589750 WBY589750 WLU589750 WVQ589750 K655200 JE655286 TA655286 ACW655286 AMS655286 AWO655286 BGK655286 BQG655286 CAC655286 CJY655286 CTU655286 DDQ655286 DNM655286 DXI655286 EHE655286 ERA655286 FAW655286 FKS655286 FUO655286 GEK655286 GOG655286 GYC655286 HHY655286 HRU655286 IBQ655286 ILM655286 IVI655286 JFE655286 JPA655286 JYW655286 KIS655286 KSO655286 LCK655286 LMG655286 LWC655286 MFY655286 MPU655286 MZQ655286 NJM655286 NTI655286 ODE655286 ONA655286 OWW655286 PGS655286 PQO655286 QAK655286 QKG655286 QUC655286 RDY655286 RNU655286 RXQ655286 SHM655286 SRI655286 TBE655286 TLA655286 TUW655286 UES655286 UOO655286 UYK655286 VIG655286 VSC655286 WBY655286 WLU655286 WVQ655286 K720736 JE720822 TA720822 ACW720822 AMS720822 AWO720822 BGK720822 BQG720822 CAC720822 CJY720822 CTU720822 DDQ720822 DNM720822 DXI720822 EHE720822 ERA720822 FAW720822 FKS720822 FUO720822 GEK720822 GOG720822 GYC720822 HHY720822 HRU720822 IBQ720822 ILM720822 IVI720822 JFE720822 JPA720822 JYW720822 KIS720822 KSO720822 LCK720822 LMG720822 LWC720822 MFY720822 MPU720822 MZQ720822 NJM720822 NTI720822 ODE720822 ONA720822 OWW720822 PGS720822 PQO720822 QAK720822 QKG720822 QUC720822 RDY720822 RNU720822 RXQ720822 SHM720822 SRI720822 TBE720822 TLA720822 TUW720822 UES720822 UOO720822 UYK720822 VIG720822 VSC720822 WBY720822 WLU720822 WVQ720822 K786272 JE786358 TA786358 ACW786358 AMS786358 AWO786358 BGK786358 BQG786358 CAC786358 CJY786358 CTU786358 DDQ786358 DNM786358 DXI786358 EHE786358 ERA786358 FAW786358 FKS786358 FUO786358 GEK786358 GOG786358 GYC786358 HHY786358 HRU786358 IBQ786358 ILM786358 IVI786358 JFE786358 JPA786358 JYW786358 KIS786358 KSO786358 LCK786358 LMG786358 LWC786358 MFY786358 MPU786358 MZQ786358 NJM786358 NTI786358 ODE786358 ONA786358 OWW786358 PGS786358 PQO786358 QAK786358 QKG786358 QUC786358 RDY786358 RNU786358 RXQ786358 SHM786358 SRI786358 TBE786358 TLA786358 TUW786358 UES786358 UOO786358 UYK786358 VIG786358 VSC786358 WBY786358 WLU786358 WVQ786358 K851808 JE851894 TA851894 ACW851894 AMS851894 AWO851894 BGK851894 BQG851894 CAC851894 CJY851894 CTU851894 DDQ851894 DNM851894 DXI851894 EHE851894 ERA851894 FAW851894 FKS851894 FUO851894 GEK851894 GOG851894 GYC851894 HHY851894 HRU851894 IBQ851894 ILM851894 IVI851894 JFE851894 JPA851894 JYW851894 KIS851894 KSO851894 LCK851894 LMG851894 LWC851894 MFY851894 MPU851894 MZQ851894 NJM851894 NTI851894 ODE851894 ONA851894 OWW851894 PGS851894 PQO851894 QAK851894 QKG851894 QUC851894 RDY851894 RNU851894 RXQ851894 SHM851894 SRI851894 TBE851894 TLA851894 TUW851894 UES851894 UOO851894 UYK851894 VIG851894 VSC851894 WBY851894 WLU851894 WVQ851894 K917344 JE917430 TA917430 ACW917430 AMS917430 AWO917430 BGK917430 BQG917430 CAC917430 CJY917430 CTU917430 DDQ917430 DNM917430 DXI917430 EHE917430 ERA917430 FAW917430 FKS917430 FUO917430 GEK917430 GOG917430 GYC917430 HHY917430 HRU917430 IBQ917430 ILM917430 IVI917430 JFE917430 JPA917430 JYW917430 KIS917430 KSO917430 LCK917430 LMG917430 LWC917430 MFY917430 MPU917430 MZQ917430 NJM917430 NTI917430 ODE917430 ONA917430 OWW917430 PGS917430 PQO917430 QAK917430 QKG917430 QUC917430 RDY917430 RNU917430 RXQ917430 SHM917430 SRI917430 TBE917430 TLA917430 TUW917430 UES917430 UOO917430 UYK917430 VIG917430 VSC917430 WBY917430 WLU917430 WVQ917430 K982880 JE982966 TA982966 ACW982966 AMS982966 AWO982966 BGK982966 BQG982966 CAC982966 CJY982966 CTU982966 DDQ982966 DNM982966 DXI982966 EHE982966 ERA982966 FAW982966 FKS982966 FUO982966 GEK982966 GOG982966 GYC982966 HHY982966 HRU982966 IBQ982966 ILM982966 IVI982966 JFE982966 JPA982966 JYW982966 KIS982966 KSO982966 LCK982966 LMG982966 LWC982966 MFY982966 MPU982966 MZQ982966 NJM982966 NTI982966 ODE982966 ONA982966 OWW982966 PGS982966 PQO982966 QAK982966 QKG982966 QUC982966 RDY982966 RNU982966 RXQ982966 SHM982966 SRI982966 TBE982966 TLA982966 TUW982966 UES982966 UOO982966 UYK982966 VIG982966 VSC982966 WBY982966 WLU982966 WVQ982966" xr:uid="{DA6CFC06-A5D7-4D2A-9B05-95B12B1DC7A7}">
      <formula1>$N$11:$N$22</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372 JE65458 TA65458 ACW65458 AMS65458 AWO65458 BGK65458 BQG65458 CAC65458 CJY65458 CTU65458 DDQ65458 DNM65458 DXI65458 EHE65458 ERA65458 FAW65458 FKS65458 FUO65458 GEK65458 GOG65458 GYC65458 HHY65458 HRU65458 IBQ65458 ILM65458 IVI65458 JFE65458 JPA65458 JYW65458 KIS65458 KSO65458 LCK65458 LMG65458 LWC65458 MFY65458 MPU65458 MZQ65458 NJM65458 NTI65458 ODE65458 ONA65458 OWW65458 PGS65458 PQO65458 QAK65458 QKG65458 QUC65458 RDY65458 RNU65458 RXQ65458 SHM65458 SRI65458 TBE65458 TLA65458 TUW65458 UES65458 UOO65458 UYK65458 VIG65458 VSC65458 WBY65458 WLU65458 WVQ65458 K130908 JE130994 TA130994 ACW130994 AMS130994 AWO130994 BGK130994 BQG130994 CAC130994 CJY130994 CTU130994 DDQ130994 DNM130994 DXI130994 EHE130994 ERA130994 FAW130994 FKS130994 FUO130994 GEK130994 GOG130994 GYC130994 HHY130994 HRU130994 IBQ130994 ILM130994 IVI130994 JFE130994 JPA130994 JYW130994 KIS130994 KSO130994 LCK130994 LMG130994 LWC130994 MFY130994 MPU130994 MZQ130994 NJM130994 NTI130994 ODE130994 ONA130994 OWW130994 PGS130994 PQO130994 QAK130994 QKG130994 QUC130994 RDY130994 RNU130994 RXQ130994 SHM130994 SRI130994 TBE130994 TLA130994 TUW130994 UES130994 UOO130994 UYK130994 VIG130994 VSC130994 WBY130994 WLU130994 WVQ130994 K196444 JE196530 TA196530 ACW196530 AMS196530 AWO196530 BGK196530 BQG196530 CAC196530 CJY196530 CTU196530 DDQ196530 DNM196530 DXI196530 EHE196530 ERA196530 FAW196530 FKS196530 FUO196530 GEK196530 GOG196530 GYC196530 HHY196530 HRU196530 IBQ196530 ILM196530 IVI196530 JFE196530 JPA196530 JYW196530 KIS196530 KSO196530 LCK196530 LMG196530 LWC196530 MFY196530 MPU196530 MZQ196530 NJM196530 NTI196530 ODE196530 ONA196530 OWW196530 PGS196530 PQO196530 QAK196530 QKG196530 QUC196530 RDY196530 RNU196530 RXQ196530 SHM196530 SRI196530 TBE196530 TLA196530 TUW196530 UES196530 UOO196530 UYK196530 VIG196530 VSC196530 WBY196530 WLU196530 WVQ196530 K261980 JE262066 TA262066 ACW262066 AMS262066 AWO262066 BGK262066 BQG262066 CAC262066 CJY262066 CTU262066 DDQ262066 DNM262066 DXI262066 EHE262066 ERA262066 FAW262066 FKS262066 FUO262066 GEK262066 GOG262066 GYC262066 HHY262066 HRU262066 IBQ262066 ILM262066 IVI262066 JFE262066 JPA262066 JYW262066 KIS262066 KSO262066 LCK262066 LMG262066 LWC262066 MFY262066 MPU262066 MZQ262066 NJM262066 NTI262066 ODE262066 ONA262066 OWW262066 PGS262066 PQO262066 QAK262066 QKG262066 QUC262066 RDY262066 RNU262066 RXQ262066 SHM262066 SRI262066 TBE262066 TLA262066 TUW262066 UES262066 UOO262066 UYK262066 VIG262066 VSC262066 WBY262066 WLU262066 WVQ262066 K327516 JE327602 TA327602 ACW327602 AMS327602 AWO327602 BGK327602 BQG327602 CAC327602 CJY327602 CTU327602 DDQ327602 DNM327602 DXI327602 EHE327602 ERA327602 FAW327602 FKS327602 FUO327602 GEK327602 GOG327602 GYC327602 HHY327602 HRU327602 IBQ327602 ILM327602 IVI327602 JFE327602 JPA327602 JYW327602 KIS327602 KSO327602 LCK327602 LMG327602 LWC327602 MFY327602 MPU327602 MZQ327602 NJM327602 NTI327602 ODE327602 ONA327602 OWW327602 PGS327602 PQO327602 QAK327602 QKG327602 QUC327602 RDY327602 RNU327602 RXQ327602 SHM327602 SRI327602 TBE327602 TLA327602 TUW327602 UES327602 UOO327602 UYK327602 VIG327602 VSC327602 WBY327602 WLU327602 WVQ327602 K393052 JE393138 TA393138 ACW393138 AMS393138 AWO393138 BGK393138 BQG393138 CAC393138 CJY393138 CTU393138 DDQ393138 DNM393138 DXI393138 EHE393138 ERA393138 FAW393138 FKS393138 FUO393138 GEK393138 GOG393138 GYC393138 HHY393138 HRU393138 IBQ393138 ILM393138 IVI393138 JFE393138 JPA393138 JYW393138 KIS393138 KSO393138 LCK393138 LMG393138 LWC393138 MFY393138 MPU393138 MZQ393138 NJM393138 NTI393138 ODE393138 ONA393138 OWW393138 PGS393138 PQO393138 QAK393138 QKG393138 QUC393138 RDY393138 RNU393138 RXQ393138 SHM393138 SRI393138 TBE393138 TLA393138 TUW393138 UES393138 UOO393138 UYK393138 VIG393138 VSC393138 WBY393138 WLU393138 WVQ393138 K458588 JE458674 TA458674 ACW458674 AMS458674 AWO458674 BGK458674 BQG458674 CAC458674 CJY458674 CTU458674 DDQ458674 DNM458674 DXI458674 EHE458674 ERA458674 FAW458674 FKS458674 FUO458674 GEK458674 GOG458674 GYC458674 HHY458674 HRU458674 IBQ458674 ILM458674 IVI458674 JFE458674 JPA458674 JYW458674 KIS458674 KSO458674 LCK458674 LMG458674 LWC458674 MFY458674 MPU458674 MZQ458674 NJM458674 NTI458674 ODE458674 ONA458674 OWW458674 PGS458674 PQO458674 QAK458674 QKG458674 QUC458674 RDY458674 RNU458674 RXQ458674 SHM458674 SRI458674 TBE458674 TLA458674 TUW458674 UES458674 UOO458674 UYK458674 VIG458674 VSC458674 WBY458674 WLU458674 WVQ458674 K524124 JE524210 TA524210 ACW524210 AMS524210 AWO524210 BGK524210 BQG524210 CAC524210 CJY524210 CTU524210 DDQ524210 DNM524210 DXI524210 EHE524210 ERA524210 FAW524210 FKS524210 FUO524210 GEK524210 GOG524210 GYC524210 HHY524210 HRU524210 IBQ524210 ILM524210 IVI524210 JFE524210 JPA524210 JYW524210 KIS524210 KSO524210 LCK524210 LMG524210 LWC524210 MFY524210 MPU524210 MZQ524210 NJM524210 NTI524210 ODE524210 ONA524210 OWW524210 PGS524210 PQO524210 QAK524210 QKG524210 QUC524210 RDY524210 RNU524210 RXQ524210 SHM524210 SRI524210 TBE524210 TLA524210 TUW524210 UES524210 UOO524210 UYK524210 VIG524210 VSC524210 WBY524210 WLU524210 WVQ524210 K589660 JE589746 TA589746 ACW589746 AMS589746 AWO589746 BGK589746 BQG589746 CAC589746 CJY589746 CTU589746 DDQ589746 DNM589746 DXI589746 EHE589746 ERA589746 FAW589746 FKS589746 FUO589746 GEK589746 GOG589746 GYC589746 HHY589746 HRU589746 IBQ589746 ILM589746 IVI589746 JFE589746 JPA589746 JYW589746 KIS589746 KSO589746 LCK589746 LMG589746 LWC589746 MFY589746 MPU589746 MZQ589746 NJM589746 NTI589746 ODE589746 ONA589746 OWW589746 PGS589746 PQO589746 QAK589746 QKG589746 QUC589746 RDY589746 RNU589746 RXQ589746 SHM589746 SRI589746 TBE589746 TLA589746 TUW589746 UES589746 UOO589746 UYK589746 VIG589746 VSC589746 WBY589746 WLU589746 WVQ589746 K655196 JE655282 TA655282 ACW655282 AMS655282 AWO655282 BGK655282 BQG655282 CAC655282 CJY655282 CTU655282 DDQ655282 DNM655282 DXI655282 EHE655282 ERA655282 FAW655282 FKS655282 FUO655282 GEK655282 GOG655282 GYC655282 HHY655282 HRU655282 IBQ655282 ILM655282 IVI655282 JFE655282 JPA655282 JYW655282 KIS655282 KSO655282 LCK655282 LMG655282 LWC655282 MFY655282 MPU655282 MZQ655282 NJM655282 NTI655282 ODE655282 ONA655282 OWW655282 PGS655282 PQO655282 QAK655282 QKG655282 QUC655282 RDY655282 RNU655282 RXQ655282 SHM655282 SRI655282 TBE655282 TLA655282 TUW655282 UES655282 UOO655282 UYK655282 VIG655282 VSC655282 WBY655282 WLU655282 WVQ655282 K720732 JE720818 TA720818 ACW720818 AMS720818 AWO720818 BGK720818 BQG720818 CAC720818 CJY720818 CTU720818 DDQ720818 DNM720818 DXI720818 EHE720818 ERA720818 FAW720818 FKS720818 FUO720818 GEK720818 GOG720818 GYC720818 HHY720818 HRU720818 IBQ720818 ILM720818 IVI720818 JFE720818 JPA720818 JYW720818 KIS720818 KSO720818 LCK720818 LMG720818 LWC720818 MFY720818 MPU720818 MZQ720818 NJM720818 NTI720818 ODE720818 ONA720818 OWW720818 PGS720818 PQO720818 QAK720818 QKG720818 QUC720818 RDY720818 RNU720818 RXQ720818 SHM720818 SRI720818 TBE720818 TLA720818 TUW720818 UES720818 UOO720818 UYK720818 VIG720818 VSC720818 WBY720818 WLU720818 WVQ720818 K786268 JE786354 TA786354 ACW786354 AMS786354 AWO786354 BGK786354 BQG786354 CAC786354 CJY786354 CTU786354 DDQ786354 DNM786354 DXI786354 EHE786354 ERA786354 FAW786354 FKS786354 FUO786354 GEK786354 GOG786354 GYC786354 HHY786354 HRU786354 IBQ786354 ILM786354 IVI786354 JFE786354 JPA786354 JYW786354 KIS786354 KSO786354 LCK786354 LMG786354 LWC786354 MFY786354 MPU786354 MZQ786354 NJM786354 NTI786354 ODE786354 ONA786354 OWW786354 PGS786354 PQO786354 QAK786354 QKG786354 QUC786354 RDY786354 RNU786354 RXQ786354 SHM786354 SRI786354 TBE786354 TLA786354 TUW786354 UES786354 UOO786354 UYK786354 VIG786354 VSC786354 WBY786354 WLU786354 WVQ786354 K851804 JE851890 TA851890 ACW851890 AMS851890 AWO851890 BGK851890 BQG851890 CAC851890 CJY851890 CTU851890 DDQ851890 DNM851890 DXI851890 EHE851890 ERA851890 FAW851890 FKS851890 FUO851890 GEK851890 GOG851890 GYC851890 HHY851890 HRU851890 IBQ851890 ILM851890 IVI851890 JFE851890 JPA851890 JYW851890 KIS851890 KSO851890 LCK851890 LMG851890 LWC851890 MFY851890 MPU851890 MZQ851890 NJM851890 NTI851890 ODE851890 ONA851890 OWW851890 PGS851890 PQO851890 QAK851890 QKG851890 QUC851890 RDY851890 RNU851890 RXQ851890 SHM851890 SRI851890 TBE851890 TLA851890 TUW851890 UES851890 UOO851890 UYK851890 VIG851890 VSC851890 WBY851890 WLU851890 WVQ851890 K917340 JE917426 TA917426 ACW917426 AMS917426 AWO917426 BGK917426 BQG917426 CAC917426 CJY917426 CTU917426 DDQ917426 DNM917426 DXI917426 EHE917426 ERA917426 FAW917426 FKS917426 FUO917426 GEK917426 GOG917426 GYC917426 HHY917426 HRU917426 IBQ917426 ILM917426 IVI917426 JFE917426 JPA917426 JYW917426 KIS917426 KSO917426 LCK917426 LMG917426 LWC917426 MFY917426 MPU917426 MZQ917426 NJM917426 NTI917426 ODE917426 ONA917426 OWW917426 PGS917426 PQO917426 QAK917426 QKG917426 QUC917426 RDY917426 RNU917426 RXQ917426 SHM917426 SRI917426 TBE917426 TLA917426 TUW917426 UES917426 UOO917426 UYK917426 VIG917426 VSC917426 WBY917426 WLU917426 WVQ917426 K982876 JE982962 TA982962 ACW982962 AMS982962 AWO982962 BGK982962 BQG982962 CAC982962 CJY982962 CTU982962 DDQ982962 DNM982962 DXI982962 EHE982962 ERA982962 FAW982962 FKS982962 FUO982962 GEK982962 GOG982962 GYC982962 HHY982962 HRU982962 IBQ982962 ILM982962 IVI982962 JFE982962 JPA982962 JYW982962 KIS982962 KSO982962 LCK982962 LMG982962 LWC982962 MFY982962 MPU982962 MZQ982962 NJM982962 NTI982962 ODE982962 ONA982962 OWW982962 PGS982962 PQO982962 QAK982962 QKG982962 QUC982962 RDY982962 RNU982962 RXQ982962 SHM982962 SRI982962 TBE982962 TLA982962 TUW982962 UES982962 UOO982962 UYK982962 VIG982962 VSC982962 WBY982962 WLU982962 WVQ982962" xr:uid="{9F7BFB7B-4A0A-4107-A900-96DA3C41F593}">
      <formula1>$M$11:$M$22</formula1>
    </dataValidation>
    <dataValidation type="list" allowBlank="1" showInputMessage="1" showErrorMessage="1" sqref="K10" xr:uid="{98C51F07-6932-439C-8049-2330B37AC0AC}">
      <formula1>"2019, 2020, 2021, 2022, 2023"</formula1>
    </dataValidation>
    <dataValidation type="list" allowBlank="1" showInputMessage="1" showErrorMessage="1" sqref="K15" xr:uid="{26412F01-A376-4A6E-AEC9-06481C8C82D9}">
      <formula1>$N$9:$N$41</formula1>
    </dataValidation>
  </dataValidations>
  <hyperlinks>
    <hyperlink ref="P8:S8" r:id="rId1" display="Posted Price" xr:uid="{98F65D03-61C7-4136-8CA3-004B03547444}"/>
  </hyperlinks>
  <printOptions horizontalCentered="1"/>
  <pageMargins left="0.25" right="0.25" top="0.75" bottom="0.75" header="0.3" footer="0.3"/>
  <pageSetup scale="54" orientation="landscape" horizontalDpi="4294967295" r:id="rId2"/>
  <rowBreaks count="4" manualBreakCount="4">
    <brk id="30" min="1" max="7" man="1"/>
    <brk id="55" min="1" max="7" man="1"/>
    <brk id="79" min="1" max="7" man="1"/>
    <brk id="91"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A7544-1514-4C97-8FE4-6AC6393CABD1}">
  <dimension ref="B1:Z118"/>
  <sheetViews>
    <sheetView showGridLines="0" showRowColHeaders="0" zoomScale="90" zoomScaleNormal="90" workbookViewId="0">
      <selection activeCell="C4" sqref="C4:E4"/>
    </sheetView>
  </sheetViews>
  <sheetFormatPr defaultRowHeight="13.2" x14ac:dyDescent="0.25"/>
  <cols>
    <col min="1" max="1" width="8.77734375" style="1"/>
    <col min="2" max="2" width="25.44140625" style="1" customWidth="1"/>
    <col min="3" max="3" width="35" style="1" customWidth="1"/>
    <col min="4" max="4" width="17.44140625" style="1" customWidth="1"/>
    <col min="5" max="5" width="17.21875" style="1" customWidth="1"/>
    <col min="6" max="6" width="23.77734375" style="1" customWidth="1"/>
    <col min="7" max="7" width="25.44140625" style="1" customWidth="1"/>
    <col min="8" max="8" width="19" style="1" customWidth="1"/>
    <col min="9" max="9" width="6.5546875" style="1" customWidth="1"/>
    <col min="10" max="10" width="33.5546875" style="3" hidden="1" customWidth="1"/>
    <col min="11" max="11" width="20.44140625" style="3" hidden="1" customWidth="1"/>
    <col min="12" max="12" width="4.21875" style="3" hidden="1" customWidth="1"/>
    <col min="13" max="13" width="22" style="1" hidden="1" customWidth="1"/>
    <col min="14" max="14" width="22.21875" style="1" hidden="1" customWidth="1"/>
    <col min="15" max="15" width="4.21875" style="1" hidden="1" customWidth="1"/>
    <col min="16" max="17" width="18.77734375" style="2" hidden="1" customWidth="1"/>
    <col min="18" max="18" width="20.44140625" style="2" hidden="1" customWidth="1"/>
    <col min="19" max="19" width="17.44140625" style="2" hidden="1" customWidth="1"/>
    <col min="20" max="20" width="4.21875" style="1" hidden="1" customWidth="1"/>
    <col min="21" max="21" width="4" style="1" hidden="1" customWidth="1"/>
    <col min="22" max="22" width="13.77734375" style="1" hidden="1" customWidth="1"/>
    <col min="23" max="51" width="9.21875" style="1" customWidth="1"/>
    <col min="52" max="255" width="8.77734375" style="1"/>
    <col min="256" max="256" width="25.44140625" style="1" customWidth="1"/>
    <col min="257" max="257" width="32.77734375" style="1" customWidth="1"/>
    <col min="258" max="258" width="17.44140625" style="1" customWidth="1"/>
    <col min="259" max="259" width="17.21875" style="1" customWidth="1"/>
    <col min="260" max="260" width="23.77734375" style="1" customWidth="1"/>
    <col min="261" max="261" width="25.44140625" style="1" customWidth="1"/>
    <col min="262" max="262" width="19" style="1" customWidth="1"/>
    <col min="263" max="263" width="6.5546875" style="1" customWidth="1"/>
    <col min="264" max="279" width="0" style="1" hidden="1" customWidth="1"/>
    <col min="280" max="511" width="8.77734375" style="1"/>
    <col min="512" max="512" width="25.44140625" style="1" customWidth="1"/>
    <col min="513" max="513" width="32.77734375" style="1" customWidth="1"/>
    <col min="514" max="514" width="17.44140625" style="1" customWidth="1"/>
    <col min="515" max="515" width="17.21875" style="1" customWidth="1"/>
    <col min="516" max="516" width="23.77734375" style="1" customWidth="1"/>
    <col min="517" max="517" width="25.44140625" style="1" customWidth="1"/>
    <col min="518" max="518" width="19" style="1" customWidth="1"/>
    <col min="519" max="519" width="6.5546875" style="1" customWidth="1"/>
    <col min="520" max="535" width="0" style="1" hidden="1" customWidth="1"/>
    <col min="536" max="767" width="8.77734375" style="1"/>
    <col min="768" max="768" width="25.44140625" style="1" customWidth="1"/>
    <col min="769" max="769" width="32.77734375" style="1" customWidth="1"/>
    <col min="770" max="770" width="17.44140625" style="1" customWidth="1"/>
    <col min="771" max="771" width="17.21875" style="1" customWidth="1"/>
    <col min="772" max="772" width="23.77734375" style="1" customWidth="1"/>
    <col min="773" max="773" width="25.44140625" style="1" customWidth="1"/>
    <col min="774" max="774" width="19" style="1" customWidth="1"/>
    <col min="775" max="775" width="6.5546875" style="1" customWidth="1"/>
    <col min="776" max="791" width="0" style="1" hidden="1" customWidth="1"/>
    <col min="792" max="1023" width="8.77734375" style="1"/>
    <col min="1024" max="1024" width="25.44140625" style="1" customWidth="1"/>
    <col min="1025" max="1025" width="32.77734375" style="1" customWidth="1"/>
    <col min="1026" max="1026" width="17.44140625" style="1" customWidth="1"/>
    <col min="1027" max="1027" width="17.21875" style="1" customWidth="1"/>
    <col min="1028" max="1028" width="23.77734375" style="1" customWidth="1"/>
    <col min="1029" max="1029" width="25.44140625" style="1" customWidth="1"/>
    <col min="1030" max="1030" width="19" style="1" customWidth="1"/>
    <col min="1031" max="1031" width="6.5546875" style="1" customWidth="1"/>
    <col min="1032" max="1047" width="0" style="1" hidden="1" customWidth="1"/>
    <col min="1048" max="1279" width="8.77734375" style="1"/>
    <col min="1280" max="1280" width="25.44140625" style="1" customWidth="1"/>
    <col min="1281" max="1281" width="32.77734375" style="1" customWidth="1"/>
    <col min="1282" max="1282" width="17.44140625" style="1" customWidth="1"/>
    <col min="1283" max="1283" width="17.21875" style="1" customWidth="1"/>
    <col min="1284" max="1284" width="23.77734375" style="1" customWidth="1"/>
    <col min="1285" max="1285" width="25.44140625" style="1" customWidth="1"/>
    <col min="1286" max="1286" width="19" style="1" customWidth="1"/>
    <col min="1287" max="1287" width="6.5546875" style="1" customWidth="1"/>
    <col min="1288" max="1303" width="0" style="1" hidden="1" customWidth="1"/>
    <col min="1304" max="1535" width="8.77734375" style="1"/>
    <col min="1536" max="1536" width="25.44140625" style="1" customWidth="1"/>
    <col min="1537" max="1537" width="32.77734375" style="1" customWidth="1"/>
    <col min="1538" max="1538" width="17.44140625" style="1" customWidth="1"/>
    <col min="1539" max="1539" width="17.21875" style="1" customWidth="1"/>
    <col min="1540" max="1540" width="23.77734375" style="1" customWidth="1"/>
    <col min="1541" max="1541" width="25.44140625" style="1" customWidth="1"/>
    <col min="1542" max="1542" width="19" style="1" customWidth="1"/>
    <col min="1543" max="1543" width="6.5546875" style="1" customWidth="1"/>
    <col min="1544" max="1559" width="0" style="1" hidden="1" customWidth="1"/>
    <col min="1560" max="1791" width="8.77734375" style="1"/>
    <col min="1792" max="1792" width="25.44140625" style="1" customWidth="1"/>
    <col min="1793" max="1793" width="32.77734375" style="1" customWidth="1"/>
    <col min="1794" max="1794" width="17.44140625" style="1" customWidth="1"/>
    <col min="1795" max="1795" width="17.21875" style="1" customWidth="1"/>
    <col min="1796" max="1796" width="23.77734375" style="1" customWidth="1"/>
    <col min="1797" max="1797" width="25.44140625" style="1" customWidth="1"/>
    <col min="1798" max="1798" width="19" style="1" customWidth="1"/>
    <col min="1799" max="1799" width="6.5546875" style="1" customWidth="1"/>
    <col min="1800" max="1815" width="0" style="1" hidden="1" customWidth="1"/>
    <col min="1816" max="2047" width="8.77734375" style="1"/>
    <col min="2048" max="2048" width="25.44140625" style="1" customWidth="1"/>
    <col min="2049" max="2049" width="32.77734375" style="1" customWidth="1"/>
    <col min="2050" max="2050" width="17.44140625" style="1" customWidth="1"/>
    <col min="2051" max="2051" width="17.21875" style="1" customWidth="1"/>
    <col min="2052" max="2052" width="23.77734375" style="1" customWidth="1"/>
    <col min="2053" max="2053" width="25.44140625" style="1" customWidth="1"/>
    <col min="2054" max="2054" width="19" style="1" customWidth="1"/>
    <col min="2055" max="2055" width="6.5546875" style="1" customWidth="1"/>
    <col min="2056" max="2071" width="0" style="1" hidden="1" customWidth="1"/>
    <col min="2072" max="2303" width="8.77734375" style="1"/>
    <col min="2304" max="2304" width="25.44140625" style="1" customWidth="1"/>
    <col min="2305" max="2305" width="32.77734375" style="1" customWidth="1"/>
    <col min="2306" max="2306" width="17.44140625" style="1" customWidth="1"/>
    <col min="2307" max="2307" width="17.21875" style="1" customWidth="1"/>
    <col min="2308" max="2308" width="23.77734375" style="1" customWidth="1"/>
    <col min="2309" max="2309" width="25.44140625" style="1" customWidth="1"/>
    <col min="2310" max="2310" width="19" style="1" customWidth="1"/>
    <col min="2311" max="2311" width="6.5546875" style="1" customWidth="1"/>
    <col min="2312" max="2327" width="0" style="1" hidden="1" customWidth="1"/>
    <col min="2328" max="2559" width="8.77734375" style="1"/>
    <col min="2560" max="2560" width="25.44140625" style="1" customWidth="1"/>
    <col min="2561" max="2561" width="32.77734375" style="1" customWidth="1"/>
    <col min="2562" max="2562" width="17.44140625" style="1" customWidth="1"/>
    <col min="2563" max="2563" width="17.21875" style="1" customWidth="1"/>
    <col min="2564" max="2564" width="23.77734375" style="1" customWidth="1"/>
    <col min="2565" max="2565" width="25.44140625" style="1" customWidth="1"/>
    <col min="2566" max="2566" width="19" style="1" customWidth="1"/>
    <col min="2567" max="2567" width="6.5546875" style="1" customWidth="1"/>
    <col min="2568" max="2583" width="0" style="1" hidden="1" customWidth="1"/>
    <col min="2584" max="2815" width="8.77734375" style="1"/>
    <col min="2816" max="2816" width="25.44140625" style="1" customWidth="1"/>
    <col min="2817" max="2817" width="32.77734375" style="1" customWidth="1"/>
    <col min="2818" max="2818" width="17.44140625" style="1" customWidth="1"/>
    <col min="2819" max="2819" width="17.21875" style="1" customWidth="1"/>
    <col min="2820" max="2820" width="23.77734375" style="1" customWidth="1"/>
    <col min="2821" max="2821" width="25.44140625" style="1" customWidth="1"/>
    <col min="2822" max="2822" width="19" style="1" customWidth="1"/>
    <col min="2823" max="2823" width="6.5546875" style="1" customWidth="1"/>
    <col min="2824" max="2839" width="0" style="1" hidden="1" customWidth="1"/>
    <col min="2840" max="3071" width="8.77734375" style="1"/>
    <col min="3072" max="3072" width="25.44140625" style="1" customWidth="1"/>
    <col min="3073" max="3073" width="32.77734375" style="1" customWidth="1"/>
    <col min="3074" max="3074" width="17.44140625" style="1" customWidth="1"/>
    <col min="3075" max="3075" width="17.21875" style="1" customWidth="1"/>
    <col min="3076" max="3076" width="23.77734375" style="1" customWidth="1"/>
    <col min="3077" max="3077" width="25.44140625" style="1" customWidth="1"/>
    <col min="3078" max="3078" width="19" style="1" customWidth="1"/>
    <col min="3079" max="3079" width="6.5546875" style="1" customWidth="1"/>
    <col min="3080" max="3095" width="0" style="1" hidden="1" customWidth="1"/>
    <col min="3096" max="3327" width="8.77734375" style="1"/>
    <col min="3328" max="3328" width="25.44140625" style="1" customWidth="1"/>
    <col min="3329" max="3329" width="32.77734375" style="1" customWidth="1"/>
    <col min="3330" max="3330" width="17.44140625" style="1" customWidth="1"/>
    <col min="3331" max="3331" width="17.21875" style="1" customWidth="1"/>
    <col min="3332" max="3332" width="23.77734375" style="1" customWidth="1"/>
    <col min="3333" max="3333" width="25.44140625" style="1" customWidth="1"/>
    <col min="3334" max="3334" width="19" style="1" customWidth="1"/>
    <col min="3335" max="3335" width="6.5546875" style="1" customWidth="1"/>
    <col min="3336" max="3351" width="0" style="1" hidden="1" customWidth="1"/>
    <col min="3352" max="3583" width="8.77734375" style="1"/>
    <col min="3584" max="3584" width="25.44140625" style="1" customWidth="1"/>
    <col min="3585" max="3585" width="32.77734375" style="1" customWidth="1"/>
    <col min="3586" max="3586" width="17.44140625" style="1" customWidth="1"/>
    <col min="3587" max="3587" width="17.21875" style="1" customWidth="1"/>
    <col min="3588" max="3588" width="23.77734375" style="1" customWidth="1"/>
    <col min="3589" max="3589" width="25.44140625" style="1" customWidth="1"/>
    <col min="3590" max="3590" width="19" style="1" customWidth="1"/>
    <col min="3591" max="3591" width="6.5546875" style="1" customWidth="1"/>
    <col min="3592" max="3607" width="0" style="1" hidden="1" customWidth="1"/>
    <col min="3608" max="3839" width="8.77734375" style="1"/>
    <col min="3840" max="3840" width="25.44140625" style="1" customWidth="1"/>
    <col min="3841" max="3841" width="32.77734375" style="1" customWidth="1"/>
    <col min="3842" max="3842" width="17.44140625" style="1" customWidth="1"/>
    <col min="3843" max="3843" width="17.21875" style="1" customWidth="1"/>
    <col min="3844" max="3844" width="23.77734375" style="1" customWidth="1"/>
    <col min="3845" max="3845" width="25.44140625" style="1" customWidth="1"/>
    <col min="3846" max="3846" width="19" style="1" customWidth="1"/>
    <col min="3847" max="3847" width="6.5546875" style="1" customWidth="1"/>
    <col min="3848" max="3863" width="0" style="1" hidden="1" customWidth="1"/>
    <col min="3864" max="4095" width="8.77734375" style="1"/>
    <col min="4096" max="4096" width="25.44140625" style="1" customWidth="1"/>
    <col min="4097" max="4097" width="32.77734375" style="1" customWidth="1"/>
    <col min="4098" max="4098" width="17.44140625" style="1" customWidth="1"/>
    <col min="4099" max="4099" width="17.21875" style="1" customWidth="1"/>
    <col min="4100" max="4100" width="23.77734375" style="1" customWidth="1"/>
    <col min="4101" max="4101" width="25.44140625" style="1" customWidth="1"/>
    <col min="4102" max="4102" width="19" style="1" customWidth="1"/>
    <col min="4103" max="4103" width="6.5546875" style="1" customWidth="1"/>
    <col min="4104" max="4119" width="0" style="1" hidden="1" customWidth="1"/>
    <col min="4120" max="4351" width="8.77734375" style="1"/>
    <col min="4352" max="4352" width="25.44140625" style="1" customWidth="1"/>
    <col min="4353" max="4353" width="32.77734375" style="1" customWidth="1"/>
    <col min="4354" max="4354" width="17.44140625" style="1" customWidth="1"/>
    <col min="4355" max="4355" width="17.21875" style="1" customWidth="1"/>
    <col min="4356" max="4356" width="23.77734375" style="1" customWidth="1"/>
    <col min="4357" max="4357" width="25.44140625" style="1" customWidth="1"/>
    <col min="4358" max="4358" width="19" style="1" customWidth="1"/>
    <col min="4359" max="4359" width="6.5546875" style="1" customWidth="1"/>
    <col min="4360" max="4375" width="0" style="1" hidden="1" customWidth="1"/>
    <col min="4376" max="4607" width="8.77734375" style="1"/>
    <col min="4608" max="4608" width="25.44140625" style="1" customWidth="1"/>
    <col min="4609" max="4609" width="32.77734375" style="1" customWidth="1"/>
    <col min="4610" max="4610" width="17.44140625" style="1" customWidth="1"/>
    <col min="4611" max="4611" width="17.21875" style="1" customWidth="1"/>
    <col min="4612" max="4612" width="23.77734375" style="1" customWidth="1"/>
    <col min="4613" max="4613" width="25.44140625" style="1" customWidth="1"/>
    <col min="4614" max="4614" width="19" style="1" customWidth="1"/>
    <col min="4615" max="4615" width="6.5546875" style="1" customWidth="1"/>
    <col min="4616" max="4631" width="0" style="1" hidden="1" customWidth="1"/>
    <col min="4632" max="4863" width="8.77734375" style="1"/>
    <col min="4864" max="4864" width="25.44140625" style="1" customWidth="1"/>
    <col min="4865" max="4865" width="32.77734375" style="1" customWidth="1"/>
    <col min="4866" max="4866" width="17.44140625" style="1" customWidth="1"/>
    <col min="4867" max="4867" width="17.21875" style="1" customWidth="1"/>
    <col min="4868" max="4868" width="23.77734375" style="1" customWidth="1"/>
    <col min="4869" max="4869" width="25.44140625" style="1" customWidth="1"/>
    <col min="4870" max="4870" width="19" style="1" customWidth="1"/>
    <col min="4871" max="4871" width="6.5546875" style="1" customWidth="1"/>
    <col min="4872" max="4887" width="0" style="1" hidden="1" customWidth="1"/>
    <col min="4888" max="5119" width="8.77734375" style="1"/>
    <col min="5120" max="5120" width="25.44140625" style="1" customWidth="1"/>
    <col min="5121" max="5121" width="32.77734375" style="1" customWidth="1"/>
    <col min="5122" max="5122" width="17.44140625" style="1" customWidth="1"/>
    <col min="5123" max="5123" width="17.21875" style="1" customWidth="1"/>
    <col min="5124" max="5124" width="23.77734375" style="1" customWidth="1"/>
    <col min="5125" max="5125" width="25.44140625" style="1" customWidth="1"/>
    <col min="5126" max="5126" width="19" style="1" customWidth="1"/>
    <col min="5127" max="5127" width="6.5546875" style="1" customWidth="1"/>
    <col min="5128" max="5143" width="0" style="1" hidden="1" customWidth="1"/>
    <col min="5144" max="5375" width="8.77734375" style="1"/>
    <col min="5376" max="5376" width="25.44140625" style="1" customWidth="1"/>
    <col min="5377" max="5377" width="32.77734375" style="1" customWidth="1"/>
    <col min="5378" max="5378" width="17.44140625" style="1" customWidth="1"/>
    <col min="5379" max="5379" width="17.21875" style="1" customWidth="1"/>
    <col min="5380" max="5380" width="23.77734375" style="1" customWidth="1"/>
    <col min="5381" max="5381" width="25.44140625" style="1" customWidth="1"/>
    <col min="5382" max="5382" width="19" style="1" customWidth="1"/>
    <col min="5383" max="5383" width="6.5546875" style="1" customWidth="1"/>
    <col min="5384" max="5399" width="0" style="1" hidden="1" customWidth="1"/>
    <col min="5400" max="5631" width="8.77734375" style="1"/>
    <col min="5632" max="5632" width="25.44140625" style="1" customWidth="1"/>
    <col min="5633" max="5633" width="32.77734375" style="1" customWidth="1"/>
    <col min="5634" max="5634" width="17.44140625" style="1" customWidth="1"/>
    <col min="5635" max="5635" width="17.21875" style="1" customWidth="1"/>
    <col min="5636" max="5636" width="23.77734375" style="1" customWidth="1"/>
    <col min="5637" max="5637" width="25.44140625" style="1" customWidth="1"/>
    <col min="5638" max="5638" width="19" style="1" customWidth="1"/>
    <col min="5639" max="5639" width="6.5546875" style="1" customWidth="1"/>
    <col min="5640" max="5655" width="0" style="1" hidden="1" customWidth="1"/>
    <col min="5656" max="5887" width="8.77734375" style="1"/>
    <col min="5888" max="5888" width="25.44140625" style="1" customWidth="1"/>
    <col min="5889" max="5889" width="32.77734375" style="1" customWidth="1"/>
    <col min="5890" max="5890" width="17.44140625" style="1" customWidth="1"/>
    <col min="5891" max="5891" width="17.21875" style="1" customWidth="1"/>
    <col min="5892" max="5892" width="23.77734375" style="1" customWidth="1"/>
    <col min="5893" max="5893" width="25.44140625" style="1" customWidth="1"/>
    <col min="5894" max="5894" width="19" style="1" customWidth="1"/>
    <col min="5895" max="5895" width="6.5546875" style="1" customWidth="1"/>
    <col min="5896" max="5911" width="0" style="1" hidden="1" customWidth="1"/>
    <col min="5912" max="6143" width="8.77734375" style="1"/>
    <col min="6144" max="6144" width="25.44140625" style="1" customWidth="1"/>
    <col min="6145" max="6145" width="32.77734375" style="1" customWidth="1"/>
    <col min="6146" max="6146" width="17.44140625" style="1" customWidth="1"/>
    <col min="6147" max="6147" width="17.21875" style="1" customWidth="1"/>
    <col min="6148" max="6148" width="23.77734375" style="1" customWidth="1"/>
    <col min="6149" max="6149" width="25.44140625" style="1" customWidth="1"/>
    <col min="6150" max="6150" width="19" style="1" customWidth="1"/>
    <col min="6151" max="6151" width="6.5546875" style="1" customWidth="1"/>
    <col min="6152" max="6167" width="0" style="1" hidden="1" customWidth="1"/>
    <col min="6168" max="6399" width="8.77734375" style="1"/>
    <col min="6400" max="6400" width="25.44140625" style="1" customWidth="1"/>
    <col min="6401" max="6401" width="32.77734375" style="1" customWidth="1"/>
    <col min="6402" max="6402" width="17.44140625" style="1" customWidth="1"/>
    <col min="6403" max="6403" width="17.21875" style="1" customWidth="1"/>
    <col min="6404" max="6404" width="23.77734375" style="1" customWidth="1"/>
    <col min="6405" max="6405" width="25.44140625" style="1" customWidth="1"/>
    <col min="6406" max="6406" width="19" style="1" customWidth="1"/>
    <col min="6407" max="6407" width="6.5546875" style="1" customWidth="1"/>
    <col min="6408" max="6423" width="0" style="1" hidden="1" customWidth="1"/>
    <col min="6424" max="6655" width="8.77734375" style="1"/>
    <col min="6656" max="6656" width="25.44140625" style="1" customWidth="1"/>
    <col min="6657" max="6657" width="32.77734375" style="1" customWidth="1"/>
    <col min="6658" max="6658" width="17.44140625" style="1" customWidth="1"/>
    <col min="6659" max="6659" width="17.21875" style="1" customWidth="1"/>
    <col min="6660" max="6660" width="23.77734375" style="1" customWidth="1"/>
    <col min="6661" max="6661" width="25.44140625" style="1" customWidth="1"/>
    <col min="6662" max="6662" width="19" style="1" customWidth="1"/>
    <col min="6663" max="6663" width="6.5546875" style="1" customWidth="1"/>
    <col min="6664" max="6679" width="0" style="1" hidden="1" customWidth="1"/>
    <col min="6680" max="6911" width="8.77734375" style="1"/>
    <col min="6912" max="6912" width="25.44140625" style="1" customWidth="1"/>
    <col min="6913" max="6913" width="32.77734375" style="1" customWidth="1"/>
    <col min="6914" max="6914" width="17.44140625" style="1" customWidth="1"/>
    <col min="6915" max="6915" width="17.21875" style="1" customWidth="1"/>
    <col min="6916" max="6916" width="23.77734375" style="1" customWidth="1"/>
    <col min="6917" max="6917" width="25.44140625" style="1" customWidth="1"/>
    <col min="6918" max="6918" width="19" style="1" customWidth="1"/>
    <col min="6919" max="6919" width="6.5546875" style="1" customWidth="1"/>
    <col min="6920" max="6935" width="0" style="1" hidden="1" customWidth="1"/>
    <col min="6936" max="7167" width="8.77734375" style="1"/>
    <col min="7168" max="7168" width="25.44140625" style="1" customWidth="1"/>
    <col min="7169" max="7169" width="32.77734375" style="1" customWidth="1"/>
    <col min="7170" max="7170" width="17.44140625" style="1" customWidth="1"/>
    <col min="7171" max="7171" width="17.21875" style="1" customWidth="1"/>
    <col min="7172" max="7172" width="23.77734375" style="1" customWidth="1"/>
    <col min="7173" max="7173" width="25.44140625" style="1" customWidth="1"/>
    <col min="7174" max="7174" width="19" style="1" customWidth="1"/>
    <col min="7175" max="7175" width="6.5546875" style="1" customWidth="1"/>
    <col min="7176" max="7191" width="0" style="1" hidden="1" customWidth="1"/>
    <col min="7192" max="7423" width="8.77734375" style="1"/>
    <col min="7424" max="7424" width="25.44140625" style="1" customWidth="1"/>
    <col min="7425" max="7425" width="32.77734375" style="1" customWidth="1"/>
    <col min="7426" max="7426" width="17.44140625" style="1" customWidth="1"/>
    <col min="7427" max="7427" width="17.21875" style="1" customWidth="1"/>
    <col min="7428" max="7428" width="23.77734375" style="1" customWidth="1"/>
    <col min="7429" max="7429" width="25.44140625" style="1" customWidth="1"/>
    <col min="7430" max="7430" width="19" style="1" customWidth="1"/>
    <col min="7431" max="7431" width="6.5546875" style="1" customWidth="1"/>
    <col min="7432" max="7447" width="0" style="1" hidden="1" customWidth="1"/>
    <col min="7448" max="7679" width="8.77734375" style="1"/>
    <col min="7680" max="7680" width="25.44140625" style="1" customWidth="1"/>
    <col min="7681" max="7681" width="32.77734375" style="1" customWidth="1"/>
    <col min="7682" max="7682" width="17.44140625" style="1" customWidth="1"/>
    <col min="7683" max="7683" width="17.21875" style="1" customWidth="1"/>
    <col min="7684" max="7684" width="23.77734375" style="1" customWidth="1"/>
    <col min="7685" max="7685" width="25.44140625" style="1" customWidth="1"/>
    <col min="7686" max="7686" width="19" style="1" customWidth="1"/>
    <col min="7687" max="7687" width="6.5546875" style="1" customWidth="1"/>
    <col min="7688" max="7703" width="0" style="1" hidden="1" customWidth="1"/>
    <col min="7704" max="7935" width="8.77734375" style="1"/>
    <col min="7936" max="7936" width="25.44140625" style="1" customWidth="1"/>
    <col min="7937" max="7937" width="32.77734375" style="1" customWidth="1"/>
    <col min="7938" max="7938" width="17.44140625" style="1" customWidth="1"/>
    <col min="7939" max="7939" width="17.21875" style="1" customWidth="1"/>
    <col min="7940" max="7940" width="23.77734375" style="1" customWidth="1"/>
    <col min="7941" max="7941" width="25.44140625" style="1" customWidth="1"/>
    <col min="7942" max="7942" width="19" style="1" customWidth="1"/>
    <col min="7943" max="7943" width="6.5546875" style="1" customWidth="1"/>
    <col min="7944" max="7959" width="0" style="1" hidden="1" customWidth="1"/>
    <col min="7960" max="8191" width="8.77734375" style="1"/>
    <col min="8192" max="8192" width="25.44140625" style="1" customWidth="1"/>
    <col min="8193" max="8193" width="32.77734375" style="1" customWidth="1"/>
    <col min="8194" max="8194" width="17.44140625" style="1" customWidth="1"/>
    <col min="8195" max="8195" width="17.21875" style="1" customWidth="1"/>
    <col min="8196" max="8196" width="23.77734375" style="1" customWidth="1"/>
    <col min="8197" max="8197" width="25.44140625" style="1" customWidth="1"/>
    <col min="8198" max="8198" width="19" style="1" customWidth="1"/>
    <col min="8199" max="8199" width="6.5546875" style="1" customWidth="1"/>
    <col min="8200" max="8215" width="0" style="1" hidden="1" customWidth="1"/>
    <col min="8216" max="8447" width="8.77734375" style="1"/>
    <col min="8448" max="8448" width="25.44140625" style="1" customWidth="1"/>
    <col min="8449" max="8449" width="32.77734375" style="1" customWidth="1"/>
    <col min="8450" max="8450" width="17.44140625" style="1" customWidth="1"/>
    <col min="8451" max="8451" width="17.21875" style="1" customWidth="1"/>
    <col min="8452" max="8452" width="23.77734375" style="1" customWidth="1"/>
    <col min="8453" max="8453" width="25.44140625" style="1" customWidth="1"/>
    <col min="8454" max="8454" width="19" style="1" customWidth="1"/>
    <col min="8455" max="8455" width="6.5546875" style="1" customWidth="1"/>
    <col min="8456" max="8471" width="0" style="1" hidden="1" customWidth="1"/>
    <col min="8472" max="8703" width="8.77734375" style="1"/>
    <col min="8704" max="8704" width="25.44140625" style="1" customWidth="1"/>
    <col min="8705" max="8705" width="32.77734375" style="1" customWidth="1"/>
    <col min="8706" max="8706" width="17.44140625" style="1" customWidth="1"/>
    <col min="8707" max="8707" width="17.21875" style="1" customWidth="1"/>
    <col min="8708" max="8708" width="23.77734375" style="1" customWidth="1"/>
    <col min="8709" max="8709" width="25.44140625" style="1" customWidth="1"/>
    <col min="8710" max="8710" width="19" style="1" customWidth="1"/>
    <col min="8711" max="8711" width="6.5546875" style="1" customWidth="1"/>
    <col min="8712" max="8727" width="0" style="1" hidden="1" customWidth="1"/>
    <col min="8728" max="8959" width="8.77734375" style="1"/>
    <col min="8960" max="8960" width="25.44140625" style="1" customWidth="1"/>
    <col min="8961" max="8961" width="32.77734375" style="1" customWidth="1"/>
    <col min="8962" max="8962" width="17.44140625" style="1" customWidth="1"/>
    <col min="8963" max="8963" width="17.21875" style="1" customWidth="1"/>
    <col min="8964" max="8964" width="23.77734375" style="1" customWidth="1"/>
    <col min="8965" max="8965" width="25.44140625" style="1" customWidth="1"/>
    <col min="8966" max="8966" width="19" style="1" customWidth="1"/>
    <col min="8967" max="8967" width="6.5546875" style="1" customWidth="1"/>
    <col min="8968" max="8983" width="0" style="1" hidden="1" customWidth="1"/>
    <col min="8984" max="9215" width="8.77734375" style="1"/>
    <col min="9216" max="9216" width="25.44140625" style="1" customWidth="1"/>
    <col min="9217" max="9217" width="32.77734375" style="1" customWidth="1"/>
    <col min="9218" max="9218" width="17.44140625" style="1" customWidth="1"/>
    <col min="9219" max="9219" width="17.21875" style="1" customWidth="1"/>
    <col min="9220" max="9220" width="23.77734375" style="1" customWidth="1"/>
    <col min="9221" max="9221" width="25.44140625" style="1" customWidth="1"/>
    <col min="9222" max="9222" width="19" style="1" customWidth="1"/>
    <col min="9223" max="9223" width="6.5546875" style="1" customWidth="1"/>
    <col min="9224" max="9239" width="0" style="1" hidden="1" customWidth="1"/>
    <col min="9240" max="9471" width="8.77734375" style="1"/>
    <col min="9472" max="9472" width="25.44140625" style="1" customWidth="1"/>
    <col min="9473" max="9473" width="32.77734375" style="1" customWidth="1"/>
    <col min="9474" max="9474" width="17.44140625" style="1" customWidth="1"/>
    <col min="9475" max="9475" width="17.21875" style="1" customWidth="1"/>
    <col min="9476" max="9476" width="23.77734375" style="1" customWidth="1"/>
    <col min="9477" max="9477" width="25.44140625" style="1" customWidth="1"/>
    <col min="9478" max="9478" width="19" style="1" customWidth="1"/>
    <col min="9479" max="9479" width="6.5546875" style="1" customWidth="1"/>
    <col min="9480" max="9495" width="0" style="1" hidden="1" customWidth="1"/>
    <col min="9496" max="9727" width="8.77734375" style="1"/>
    <col min="9728" max="9728" width="25.44140625" style="1" customWidth="1"/>
    <col min="9729" max="9729" width="32.77734375" style="1" customWidth="1"/>
    <col min="9730" max="9730" width="17.44140625" style="1" customWidth="1"/>
    <col min="9731" max="9731" width="17.21875" style="1" customWidth="1"/>
    <col min="9732" max="9732" width="23.77734375" style="1" customWidth="1"/>
    <col min="9733" max="9733" width="25.44140625" style="1" customWidth="1"/>
    <col min="9734" max="9734" width="19" style="1" customWidth="1"/>
    <col min="9735" max="9735" width="6.5546875" style="1" customWidth="1"/>
    <col min="9736" max="9751" width="0" style="1" hidden="1" customWidth="1"/>
    <col min="9752" max="9983" width="8.77734375" style="1"/>
    <col min="9984" max="9984" width="25.44140625" style="1" customWidth="1"/>
    <col min="9985" max="9985" width="32.77734375" style="1" customWidth="1"/>
    <col min="9986" max="9986" width="17.44140625" style="1" customWidth="1"/>
    <col min="9987" max="9987" width="17.21875" style="1" customWidth="1"/>
    <col min="9988" max="9988" width="23.77734375" style="1" customWidth="1"/>
    <col min="9989" max="9989" width="25.44140625" style="1" customWidth="1"/>
    <col min="9990" max="9990" width="19" style="1" customWidth="1"/>
    <col min="9991" max="9991" width="6.5546875" style="1" customWidth="1"/>
    <col min="9992" max="10007" width="0" style="1" hidden="1" customWidth="1"/>
    <col min="10008" max="10239" width="8.77734375" style="1"/>
    <col min="10240" max="10240" width="25.44140625" style="1" customWidth="1"/>
    <col min="10241" max="10241" width="32.77734375" style="1" customWidth="1"/>
    <col min="10242" max="10242" width="17.44140625" style="1" customWidth="1"/>
    <col min="10243" max="10243" width="17.21875" style="1" customWidth="1"/>
    <col min="10244" max="10244" width="23.77734375" style="1" customWidth="1"/>
    <col min="10245" max="10245" width="25.44140625" style="1" customWidth="1"/>
    <col min="10246" max="10246" width="19" style="1" customWidth="1"/>
    <col min="10247" max="10247" width="6.5546875" style="1" customWidth="1"/>
    <col min="10248" max="10263" width="0" style="1" hidden="1" customWidth="1"/>
    <col min="10264" max="10495" width="8.77734375" style="1"/>
    <col min="10496" max="10496" width="25.44140625" style="1" customWidth="1"/>
    <col min="10497" max="10497" width="32.77734375" style="1" customWidth="1"/>
    <col min="10498" max="10498" width="17.44140625" style="1" customWidth="1"/>
    <col min="10499" max="10499" width="17.21875" style="1" customWidth="1"/>
    <col min="10500" max="10500" width="23.77734375" style="1" customWidth="1"/>
    <col min="10501" max="10501" width="25.44140625" style="1" customWidth="1"/>
    <col min="10502" max="10502" width="19" style="1" customWidth="1"/>
    <col min="10503" max="10503" width="6.5546875" style="1" customWidth="1"/>
    <col min="10504" max="10519" width="0" style="1" hidden="1" customWidth="1"/>
    <col min="10520" max="10751" width="8.77734375" style="1"/>
    <col min="10752" max="10752" width="25.44140625" style="1" customWidth="1"/>
    <col min="10753" max="10753" width="32.77734375" style="1" customWidth="1"/>
    <col min="10754" max="10754" width="17.44140625" style="1" customWidth="1"/>
    <col min="10755" max="10755" width="17.21875" style="1" customWidth="1"/>
    <col min="10756" max="10756" width="23.77734375" style="1" customWidth="1"/>
    <col min="10757" max="10757" width="25.44140625" style="1" customWidth="1"/>
    <col min="10758" max="10758" width="19" style="1" customWidth="1"/>
    <col min="10759" max="10759" width="6.5546875" style="1" customWidth="1"/>
    <col min="10760" max="10775" width="0" style="1" hidden="1" customWidth="1"/>
    <col min="10776" max="11007" width="8.77734375" style="1"/>
    <col min="11008" max="11008" width="25.44140625" style="1" customWidth="1"/>
    <col min="11009" max="11009" width="32.77734375" style="1" customWidth="1"/>
    <col min="11010" max="11010" width="17.44140625" style="1" customWidth="1"/>
    <col min="11011" max="11011" width="17.21875" style="1" customWidth="1"/>
    <col min="11012" max="11012" width="23.77734375" style="1" customWidth="1"/>
    <col min="11013" max="11013" width="25.44140625" style="1" customWidth="1"/>
    <col min="11014" max="11014" width="19" style="1" customWidth="1"/>
    <col min="11015" max="11015" width="6.5546875" style="1" customWidth="1"/>
    <col min="11016" max="11031" width="0" style="1" hidden="1" customWidth="1"/>
    <col min="11032" max="11263" width="8.77734375" style="1"/>
    <col min="11264" max="11264" width="25.44140625" style="1" customWidth="1"/>
    <col min="11265" max="11265" width="32.77734375" style="1" customWidth="1"/>
    <col min="11266" max="11266" width="17.44140625" style="1" customWidth="1"/>
    <col min="11267" max="11267" width="17.21875" style="1" customWidth="1"/>
    <col min="11268" max="11268" width="23.77734375" style="1" customWidth="1"/>
    <col min="11269" max="11269" width="25.44140625" style="1" customWidth="1"/>
    <col min="11270" max="11270" width="19" style="1" customWidth="1"/>
    <col min="11271" max="11271" width="6.5546875" style="1" customWidth="1"/>
    <col min="11272" max="11287" width="0" style="1" hidden="1" customWidth="1"/>
    <col min="11288" max="11519" width="8.77734375" style="1"/>
    <col min="11520" max="11520" width="25.44140625" style="1" customWidth="1"/>
    <col min="11521" max="11521" width="32.77734375" style="1" customWidth="1"/>
    <col min="11522" max="11522" width="17.44140625" style="1" customWidth="1"/>
    <col min="11523" max="11523" width="17.21875" style="1" customWidth="1"/>
    <col min="11524" max="11524" width="23.77734375" style="1" customWidth="1"/>
    <col min="11525" max="11525" width="25.44140625" style="1" customWidth="1"/>
    <col min="11526" max="11526" width="19" style="1" customWidth="1"/>
    <col min="11527" max="11527" width="6.5546875" style="1" customWidth="1"/>
    <col min="11528" max="11543" width="0" style="1" hidden="1" customWidth="1"/>
    <col min="11544" max="11775" width="8.77734375" style="1"/>
    <col min="11776" max="11776" width="25.44140625" style="1" customWidth="1"/>
    <col min="11777" max="11777" width="32.77734375" style="1" customWidth="1"/>
    <col min="11778" max="11778" width="17.44140625" style="1" customWidth="1"/>
    <col min="11779" max="11779" width="17.21875" style="1" customWidth="1"/>
    <col min="11780" max="11780" width="23.77734375" style="1" customWidth="1"/>
    <col min="11781" max="11781" width="25.44140625" style="1" customWidth="1"/>
    <col min="11782" max="11782" width="19" style="1" customWidth="1"/>
    <col min="11783" max="11783" width="6.5546875" style="1" customWidth="1"/>
    <col min="11784" max="11799" width="0" style="1" hidden="1" customWidth="1"/>
    <col min="11800" max="12031" width="8.77734375" style="1"/>
    <col min="12032" max="12032" width="25.44140625" style="1" customWidth="1"/>
    <col min="12033" max="12033" width="32.77734375" style="1" customWidth="1"/>
    <col min="12034" max="12034" width="17.44140625" style="1" customWidth="1"/>
    <col min="12035" max="12035" width="17.21875" style="1" customWidth="1"/>
    <col min="12036" max="12036" width="23.77734375" style="1" customWidth="1"/>
    <col min="12037" max="12037" width="25.44140625" style="1" customWidth="1"/>
    <col min="12038" max="12038" width="19" style="1" customWidth="1"/>
    <col min="12039" max="12039" width="6.5546875" style="1" customWidth="1"/>
    <col min="12040" max="12055" width="0" style="1" hidden="1" customWidth="1"/>
    <col min="12056" max="12287" width="8.77734375" style="1"/>
    <col min="12288" max="12288" width="25.44140625" style="1" customWidth="1"/>
    <col min="12289" max="12289" width="32.77734375" style="1" customWidth="1"/>
    <col min="12290" max="12290" width="17.44140625" style="1" customWidth="1"/>
    <col min="12291" max="12291" width="17.21875" style="1" customWidth="1"/>
    <col min="12292" max="12292" width="23.77734375" style="1" customWidth="1"/>
    <col min="12293" max="12293" width="25.44140625" style="1" customWidth="1"/>
    <col min="12294" max="12294" width="19" style="1" customWidth="1"/>
    <col min="12295" max="12295" width="6.5546875" style="1" customWidth="1"/>
    <col min="12296" max="12311" width="0" style="1" hidden="1" customWidth="1"/>
    <col min="12312" max="12543" width="8.77734375" style="1"/>
    <col min="12544" max="12544" width="25.44140625" style="1" customWidth="1"/>
    <col min="12545" max="12545" width="32.77734375" style="1" customWidth="1"/>
    <col min="12546" max="12546" width="17.44140625" style="1" customWidth="1"/>
    <col min="12547" max="12547" width="17.21875" style="1" customWidth="1"/>
    <col min="12548" max="12548" width="23.77734375" style="1" customWidth="1"/>
    <col min="12549" max="12549" width="25.44140625" style="1" customWidth="1"/>
    <col min="12550" max="12550" width="19" style="1" customWidth="1"/>
    <col min="12551" max="12551" width="6.5546875" style="1" customWidth="1"/>
    <col min="12552" max="12567" width="0" style="1" hidden="1" customWidth="1"/>
    <col min="12568" max="12799" width="8.77734375" style="1"/>
    <col min="12800" max="12800" width="25.44140625" style="1" customWidth="1"/>
    <col min="12801" max="12801" width="32.77734375" style="1" customWidth="1"/>
    <col min="12802" max="12802" width="17.44140625" style="1" customWidth="1"/>
    <col min="12803" max="12803" width="17.21875" style="1" customWidth="1"/>
    <col min="12804" max="12804" width="23.77734375" style="1" customWidth="1"/>
    <col min="12805" max="12805" width="25.44140625" style="1" customWidth="1"/>
    <col min="12806" max="12806" width="19" style="1" customWidth="1"/>
    <col min="12807" max="12807" width="6.5546875" style="1" customWidth="1"/>
    <col min="12808" max="12823" width="0" style="1" hidden="1" customWidth="1"/>
    <col min="12824" max="13055" width="8.77734375" style="1"/>
    <col min="13056" max="13056" width="25.44140625" style="1" customWidth="1"/>
    <col min="13057" max="13057" width="32.77734375" style="1" customWidth="1"/>
    <col min="13058" max="13058" width="17.44140625" style="1" customWidth="1"/>
    <col min="13059" max="13059" width="17.21875" style="1" customWidth="1"/>
    <col min="13060" max="13060" width="23.77734375" style="1" customWidth="1"/>
    <col min="13061" max="13061" width="25.44140625" style="1" customWidth="1"/>
    <col min="13062" max="13062" width="19" style="1" customWidth="1"/>
    <col min="13063" max="13063" width="6.5546875" style="1" customWidth="1"/>
    <col min="13064" max="13079" width="0" style="1" hidden="1" customWidth="1"/>
    <col min="13080" max="13311" width="8.77734375" style="1"/>
    <col min="13312" max="13312" width="25.44140625" style="1" customWidth="1"/>
    <col min="13313" max="13313" width="32.77734375" style="1" customWidth="1"/>
    <col min="13314" max="13314" width="17.44140625" style="1" customWidth="1"/>
    <col min="13315" max="13315" width="17.21875" style="1" customWidth="1"/>
    <col min="13316" max="13316" width="23.77734375" style="1" customWidth="1"/>
    <col min="13317" max="13317" width="25.44140625" style="1" customWidth="1"/>
    <col min="13318" max="13318" width="19" style="1" customWidth="1"/>
    <col min="13319" max="13319" width="6.5546875" style="1" customWidth="1"/>
    <col min="13320" max="13335" width="0" style="1" hidden="1" customWidth="1"/>
    <col min="13336" max="13567" width="8.77734375" style="1"/>
    <col min="13568" max="13568" width="25.44140625" style="1" customWidth="1"/>
    <col min="13569" max="13569" width="32.77734375" style="1" customWidth="1"/>
    <col min="13570" max="13570" width="17.44140625" style="1" customWidth="1"/>
    <col min="13571" max="13571" width="17.21875" style="1" customWidth="1"/>
    <col min="13572" max="13572" width="23.77734375" style="1" customWidth="1"/>
    <col min="13573" max="13573" width="25.44140625" style="1" customWidth="1"/>
    <col min="13574" max="13574" width="19" style="1" customWidth="1"/>
    <col min="13575" max="13575" width="6.5546875" style="1" customWidth="1"/>
    <col min="13576" max="13591" width="0" style="1" hidden="1" customWidth="1"/>
    <col min="13592" max="13823" width="8.77734375" style="1"/>
    <col min="13824" max="13824" width="25.44140625" style="1" customWidth="1"/>
    <col min="13825" max="13825" width="32.77734375" style="1" customWidth="1"/>
    <col min="13826" max="13826" width="17.44140625" style="1" customWidth="1"/>
    <col min="13827" max="13827" width="17.21875" style="1" customWidth="1"/>
    <col min="13828" max="13828" width="23.77734375" style="1" customWidth="1"/>
    <col min="13829" max="13829" width="25.44140625" style="1" customWidth="1"/>
    <col min="13830" max="13830" width="19" style="1" customWidth="1"/>
    <col min="13831" max="13831" width="6.5546875" style="1" customWidth="1"/>
    <col min="13832" max="13847" width="0" style="1" hidden="1" customWidth="1"/>
    <col min="13848" max="14079" width="8.77734375" style="1"/>
    <col min="14080" max="14080" width="25.44140625" style="1" customWidth="1"/>
    <col min="14081" max="14081" width="32.77734375" style="1" customWidth="1"/>
    <col min="14082" max="14082" width="17.44140625" style="1" customWidth="1"/>
    <col min="14083" max="14083" width="17.21875" style="1" customWidth="1"/>
    <col min="14084" max="14084" width="23.77734375" style="1" customWidth="1"/>
    <col min="14085" max="14085" width="25.44140625" style="1" customWidth="1"/>
    <col min="14086" max="14086" width="19" style="1" customWidth="1"/>
    <col min="14087" max="14087" width="6.5546875" style="1" customWidth="1"/>
    <col min="14088" max="14103" width="0" style="1" hidden="1" customWidth="1"/>
    <col min="14104" max="14335" width="8.77734375" style="1"/>
    <col min="14336" max="14336" width="25.44140625" style="1" customWidth="1"/>
    <col min="14337" max="14337" width="32.77734375" style="1" customWidth="1"/>
    <col min="14338" max="14338" width="17.44140625" style="1" customWidth="1"/>
    <col min="14339" max="14339" width="17.21875" style="1" customWidth="1"/>
    <col min="14340" max="14340" width="23.77734375" style="1" customWidth="1"/>
    <col min="14341" max="14341" width="25.44140625" style="1" customWidth="1"/>
    <col min="14342" max="14342" width="19" style="1" customWidth="1"/>
    <col min="14343" max="14343" width="6.5546875" style="1" customWidth="1"/>
    <col min="14344" max="14359" width="0" style="1" hidden="1" customWidth="1"/>
    <col min="14360" max="14591" width="8.77734375" style="1"/>
    <col min="14592" max="14592" width="25.44140625" style="1" customWidth="1"/>
    <col min="14593" max="14593" width="32.77734375" style="1" customWidth="1"/>
    <col min="14594" max="14594" width="17.44140625" style="1" customWidth="1"/>
    <col min="14595" max="14595" width="17.21875" style="1" customWidth="1"/>
    <col min="14596" max="14596" width="23.77734375" style="1" customWidth="1"/>
    <col min="14597" max="14597" width="25.44140625" style="1" customWidth="1"/>
    <col min="14598" max="14598" width="19" style="1" customWidth="1"/>
    <col min="14599" max="14599" width="6.5546875" style="1" customWidth="1"/>
    <col min="14600" max="14615" width="0" style="1" hidden="1" customWidth="1"/>
    <col min="14616" max="14847" width="8.77734375" style="1"/>
    <col min="14848" max="14848" width="25.44140625" style="1" customWidth="1"/>
    <col min="14849" max="14849" width="32.77734375" style="1" customWidth="1"/>
    <col min="14850" max="14850" width="17.44140625" style="1" customWidth="1"/>
    <col min="14851" max="14851" width="17.21875" style="1" customWidth="1"/>
    <col min="14852" max="14852" width="23.77734375" style="1" customWidth="1"/>
    <col min="14853" max="14853" width="25.44140625" style="1" customWidth="1"/>
    <col min="14854" max="14854" width="19" style="1" customWidth="1"/>
    <col min="14855" max="14855" width="6.5546875" style="1" customWidth="1"/>
    <col min="14856" max="14871" width="0" style="1" hidden="1" customWidth="1"/>
    <col min="14872" max="15103" width="8.77734375" style="1"/>
    <col min="15104" max="15104" width="25.44140625" style="1" customWidth="1"/>
    <col min="15105" max="15105" width="32.77734375" style="1" customWidth="1"/>
    <col min="15106" max="15106" width="17.44140625" style="1" customWidth="1"/>
    <col min="15107" max="15107" width="17.21875" style="1" customWidth="1"/>
    <col min="15108" max="15108" width="23.77734375" style="1" customWidth="1"/>
    <col min="15109" max="15109" width="25.44140625" style="1" customWidth="1"/>
    <col min="15110" max="15110" width="19" style="1" customWidth="1"/>
    <col min="15111" max="15111" width="6.5546875" style="1" customWidth="1"/>
    <col min="15112" max="15127" width="0" style="1" hidden="1" customWidth="1"/>
    <col min="15128" max="15359" width="8.77734375" style="1"/>
    <col min="15360" max="15360" width="25.44140625" style="1" customWidth="1"/>
    <col min="15361" max="15361" width="32.77734375" style="1" customWidth="1"/>
    <col min="15362" max="15362" width="17.44140625" style="1" customWidth="1"/>
    <col min="15363" max="15363" width="17.21875" style="1" customWidth="1"/>
    <col min="15364" max="15364" width="23.77734375" style="1" customWidth="1"/>
    <col min="15365" max="15365" width="25.44140625" style="1" customWidth="1"/>
    <col min="15366" max="15366" width="19" style="1" customWidth="1"/>
    <col min="15367" max="15367" width="6.5546875" style="1" customWidth="1"/>
    <col min="15368" max="15383" width="0" style="1" hidden="1" customWidth="1"/>
    <col min="15384" max="15615" width="8.77734375" style="1"/>
    <col min="15616" max="15616" width="25.44140625" style="1" customWidth="1"/>
    <col min="15617" max="15617" width="32.77734375" style="1" customWidth="1"/>
    <col min="15618" max="15618" width="17.44140625" style="1" customWidth="1"/>
    <col min="15619" max="15619" width="17.21875" style="1" customWidth="1"/>
    <col min="15620" max="15620" width="23.77734375" style="1" customWidth="1"/>
    <col min="15621" max="15621" width="25.44140625" style="1" customWidth="1"/>
    <col min="15622" max="15622" width="19" style="1" customWidth="1"/>
    <col min="15623" max="15623" width="6.5546875" style="1" customWidth="1"/>
    <col min="15624" max="15639" width="0" style="1" hidden="1" customWidth="1"/>
    <col min="15640" max="15871" width="8.77734375" style="1"/>
    <col min="15872" max="15872" width="25.44140625" style="1" customWidth="1"/>
    <col min="15873" max="15873" width="32.77734375" style="1" customWidth="1"/>
    <col min="15874" max="15874" width="17.44140625" style="1" customWidth="1"/>
    <col min="15875" max="15875" width="17.21875" style="1" customWidth="1"/>
    <col min="15876" max="15876" width="23.77734375" style="1" customWidth="1"/>
    <col min="15877" max="15877" width="25.44140625" style="1" customWidth="1"/>
    <col min="15878" max="15878" width="19" style="1" customWidth="1"/>
    <col min="15879" max="15879" width="6.5546875" style="1" customWidth="1"/>
    <col min="15880" max="15895" width="0" style="1" hidden="1" customWidth="1"/>
    <col min="15896" max="16127" width="8.77734375" style="1"/>
    <col min="16128" max="16128" width="25.44140625" style="1" customWidth="1"/>
    <col min="16129" max="16129" width="32.77734375" style="1" customWidth="1"/>
    <col min="16130" max="16130" width="17.44140625" style="1" customWidth="1"/>
    <col min="16131" max="16131" width="17.21875" style="1" customWidth="1"/>
    <col min="16132" max="16132" width="23.77734375" style="1" customWidth="1"/>
    <col min="16133" max="16133" width="25.44140625" style="1" customWidth="1"/>
    <col min="16134" max="16134" width="19" style="1" customWidth="1"/>
    <col min="16135" max="16135" width="6.5546875" style="1" customWidth="1"/>
    <col min="16136" max="16151" width="0" style="1" hidden="1" customWidth="1"/>
    <col min="16152" max="16384" width="8.77734375" style="1"/>
  </cols>
  <sheetData>
    <row r="1" spans="2:22" ht="42.75" customHeight="1" thickBot="1" x14ac:dyDescent="0.3">
      <c r="B1" s="312" t="s">
        <v>68</v>
      </c>
      <c r="C1" s="313"/>
      <c r="D1" s="313"/>
      <c r="E1" s="124" t="s">
        <v>97</v>
      </c>
      <c r="F1" s="123" t="str">
        <f>K11</f>
        <v>July</v>
      </c>
      <c r="G1" s="123">
        <f>K10</f>
        <v>2023</v>
      </c>
      <c r="H1" s="122"/>
      <c r="I1" s="121"/>
      <c r="J1" s="120" t="s">
        <v>96</v>
      </c>
      <c r="K1" s="120"/>
      <c r="L1" s="120"/>
      <c r="M1" s="118"/>
      <c r="N1" s="118"/>
      <c r="O1" s="118"/>
      <c r="P1" s="119"/>
      <c r="Q1" s="119"/>
      <c r="R1" s="119"/>
      <c r="S1" s="119"/>
      <c r="T1" s="118"/>
      <c r="U1" s="118"/>
    </row>
    <row r="2" spans="2:22" ht="8.25" customHeight="1" thickBot="1" x14ac:dyDescent="0.3">
      <c r="B2" s="117"/>
      <c r="C2" s="111"/>
      <c r="D2" s="111"/>
      <c r="E2" s="111"/>
      <c r="F2" s="111"/>
      <c r="G2" s="111"/>
      <c r="H2" s="111"/>
      <c r="I2" s="30"/>
    </row>
    <row r="3" spans="2:22" ht="20.25" customHeight="1" x14ac:dyDescent="0.25">
      <c r="B3" s="116" t="s">
        <v>95</v>
      </c>
      <c r="C3" s="314" t="s">
        <v>94</v>
      </c>
      <c r="D3" s="314"/>
      <c r="E3" s="314"/>
      <c r="F3" s="115" t="s">
        <v>93</v>
      </c>
      <c r="G3" s="314" t="s">
        <v>92</v>
      </c>
      <c r="H3" s="315"/>
      <c r="I3" s="30"/>
    </row>
    <row r="4" spans="2:22" ht="62.25" customHeight="1" thickBot="1" x14ac:dyDescent="0.3">
      <c r="B4" s="114" t="s">
        <v>91</v>
      </c>
      <c r="C4" s="316" t="s">
        <v>98</v>
      </c>
      <c r="D4" s="317"/>
      <c r="E4" s="317"/>
      <c r="F4" s="143" t="s">
        <v>99</v>
      </c>
      <c r="G4" s="317" t="s">
        <v>100</v>
      </c>
      <c r="H4" s="318"/>
      <c r="I4" s="112"/>
    </row>
    <row r="5" spans="2:22" ht="20.25" customHeight="1" thickBot="1" x14ac:dyDescent="0.3">
      <c r="B5" s="111"/>
      <c r="C5" s="111"/>
      <c r="D5" s="111"/>
      <c r="E5" s="111"/>
      <c r="F5" s="111"/>
      <c r="G5" s="111"/>
      <c r="H5" s="111"/>
      <c r="I5" s="30"/>
    </row>
    <row r="6" spans="2:22" ht="24" customHeight="1" x14ac:dyDescent="0.25">
      <c r="B6" s="319" t="s">
        <v>90</v>
      </c>
      <c r="C6" s="319"/>
      <c r="D6" s="319"/>
      <c r="E6" s="319"/>
      <c r="F6" s="320" t="str">
        <f>CONCATENATE(F1," 1, ",G1)</f>
        <v>July 1, 2023</v>
      </c>
      <c r="G6" s="320" t="e">
        <f>CONCATENATE(#REF!," 1, ",#REF!)</f>
        <v>#REF!</v>
      </c>
      <c r="H6" s="110"/>
      <c r="I6" s="30"/>
      <c r="M6" s="295" t="s">
        <v>89</v>
      </c>
      <c r="N6" s="215"/>
      <c r="P6" s="300" t="s">
        <v>88</v>
      </c>
      <c r="Q6" s="301"/>
      <c r="R6" s="301"/>
      <c r="S6" s="302"/>
      <c r="V6" s="4"/>
    </row>
    <row r="7" spans="2:22" ht="24" customHeight="1" thickBot="1" x14ac:dyDescent="0.3">
      <c r="B7" s="306" t="s">
        <v>101</v>
      </c>
      <c r="C7" s="306"/>
      <c r="D7" s="306"/>
      <c r="E7" s="306"/>
      <c r="F7" s="99">
        <v>690</v>
      </c>
      <c r="G7" s="5" t="s">
        <v>71</v>
      </c>
      <c r="H7" s="5"/>
      <c r="I7" s="98"/>
      <c r="M7" s="296"/>
      <c r="N7" s="297"/>
      <c r="P7" s="303"/>
      <c r="Q7" s="304"/>
      <c r="R7" s="304"/>
      <c r="S7" s="305"/>
    </row>
    <row r="8" spans="2:22" ht="24" customHeight="1" thickBot="1" x14ac:dyDescent="0.3">
      <c r="B8" s="254" t="s">
        <v>102</v>
      </c>
      <c r="C8" s="254"/>
      <c r="D8" s="254"/>
      <c r="E8" s="254"/>
      <c r="F8" s="254"/>
      <c r="G8" s="254"/>
      <c r="H8" s="254"/>
      <c r="I8" s="95"/>
      <c r="M8" s="298"/>
      <c r="N8" s="299"/>
      <c r="P8" s="307" t="s">
        <v>84</v>
      </c>
      <c r="Q8" s="308"/>
      <c r="R8" s="308"/>
      <c r="S8" s="309"/>
      <c r="U8" s="109" t="s">
        <v>87</v>
      </c>
    </row>
    <row r="9" spans="2:22" ht="24" customHeight="1" thickBot="1" x14ac:dyDescent="0.3">
      <c r="B9" s="254" t="s">
        <v>86</v>
      </c>
      <c r="C9" s="254"/>
      <c r="D9" s="254"/>
      <c r="E9" s="254"/>
      <c r="F9" s="254"/>
      <c r="G9" s="254"/>
      <c r="H9" s="254"/>
      <c r="I9" s="95"/>
      <c r="J9" s="310" t="s">
        <v>85</v>
      </c>
      <c r="K9" s="311"/>
      <c r="L9" s="108"/>
      <c r="M9" s="65" t="s">
        <v>84</v>
      </c>
      <c r="N9" s="60">
        <v>2023</v>
      </c>
      <c r="P9" s="107" t="s">
        <v>83</v>
      </c>
      <c r="Q9" s="106" t="s">
        <v>82</v>
      </c>
      <c r="R9" s="106" t="s">
        <v>81</v>
      </c>
      <c r="S9" s="106" t="s">
        <v>80</v>
      </c>
      <c r="U9" s="105" t="s">
        <v>79</v>
      </c>
    </row>
    <row r="10" spans="2:22" ht="24" customHeight="1" thickBot="1" x14ac:dyDescent="0.3">
      <c r="B10" s="272" t="s">
        <v>78</v>
      </c>
      <c r="C10" s="272"/>
      <c r="D10" s="290" t="str">
        <f>CONCATENATE("The ",F1," ",G1," Average is")</f>
        <v>The July 2023 Average is</v>
      </c>
      <c r="E10" s="290"/>
      <c r="F10" s="290"/>
      <c r="G10" s="104">
        <f>K15</f>
        <v>640</v>
      </c>
      <c r="H10" s="103" t="s">
        <v>77</v>
      </c>
      <c r="I10" s="102"/>
      <c r="J10" s="94" t="s">
        <v>76</v>
      </c>
      <c r="K10" s="100">
        <v>2023</v>
      </c>
      <c r="M10" s="50" t="s">
        <v>37</v>
      </c>
      <c r="N10" s="60" t="s">
        <v>36</v>
      </c>
      <c r="P10" s="266">
        <v>45047</v>
      </c>
      <c r="Q10" s="323">
        <v>415.67500000000001</v>
      </c>
      <c r="R10" s="68">
        <v>45108</v>
      </c>
      <c r="S10" s="291">
        <v>44896</v>
      </c>
      <c r="U10" s="97" t="s">
        <v>75</v>
      </c>
    </row>
    <row r="11" spans="2:22" ht="24" customHeight="1" thickBot="1" x14ac:dyDescent="0.3">
      <c r="B11" s="294" t="s">
        <v>74</v>
      </c>
      <c r="C11" s="294"/>
      <c r="D11" s="294"/>
      <c r="E11" s="294"/>
      <c r="F11" s="294"/>
      <c r="G11" s="294"/>
      <c r="H11" s="294"/>
      <c r="I11" s="101"/>
      <c r="J11" s="94" t="s">
        <v>73</v>
      </c>
      <c r="K11" s="100" t="s">
        <v>52</v>
      </c>
      <c r="M11" s="50" t="s">
        <v>33</v>
      </c>
      <c r="N11" s="49" t="s">
        <v>4</v>
      </c>
      <c r="P11" s="267"/>
      <c r="Q11" s="324"/>
      <c r="R11" s="67">
        <v>45139</v>
      </c>
      <c r="S11" s="292"/>
      <c r="U11" s="97" t="s">
        <v>72</v>
      </c>
    </row>
    <row r="12" spans="2:22" ht="24" customHeight="1" thickBot="1" x14ac:dyDescent="0.3">
      <c r="B12" s="254" t="s">
        <v>103</v>
      </c>
      <c r="C12" s="254"/>
      <c r="D12" s="254"/>
      <c r="E12" s="254"/>
      <c r="F12" s="99">
        <f>K14</f>
        <v>690</v>
      </c>
      <c r="G12" s="5" t="s">
        <v>71</v>
      </c>
      <c r="I12" s="98"/>
      <c r="J12" s="88"/>
      <c r="K12" s="87"/>
      <c r="M12" s="50" t="s">
        <v>32</v>
      </c>
      <c r="N12" s="49" t="s">
        <v>4</v>
      </c>
      <c r="P12" s="268"/>
      <c r="Q12" s="325"/>
      <c r="R12" s="67">
        <v>45170</v>
      </c>
      <c r="S12" s="292"/>
      <c r="U12" s="97" t="s">
        <v>70</v>
      </c>
    </row>
    <row r="13" spans="2:22" ht="24" customHeight="1" thickBot="1" x14ac:dyDescent="0.3">
      <c r="B13" s="254" t="s">
        <v>69</v>
      </c>
      <c r="C13" s="254"/>
      <c r="D13" s="254"/>
      <c r="E13" s="254"/>
      <c r="F13" s="254"/>
      <c r="G13" s="254"/>
      <c r="H13" s="254"/>
      <c r="I13" s="95"/>
      <c r="J13" s="288" t="s">
        <v>68</v>
      </c>
      <c r="K13" s="289"/>
      <c r="M13" s="50" t="s">
        <v>30</v>
      </c>
      <c r="N13" s="49" t="s">
        <v>4</v>
      </c>
      <c r="P13" s="266">
        <v>45139</v>
      </c>
      <c r="Q13" s="323"/>
      <c r="R13" s="68">
        <v>45200</v>
      </c>
      <c r="S13" s="292"/>
      <c r="U13" s="96" t="s">
        <v>67</v>
      </c>
    </row>
    <row r="14" spans="2:22" ht="24" customHeight="1" thickBot="1" x14ac:dyDescent="0.3">
      <c r="B14" s="254" t="s">
        <v>66</v>
      </c>
      <c r="C14" s="254"/>
      <c r="D14" s="254"/>
      <c r="E14" s="254"/>
      <c r="F14" s="254"/>
      <c r="G14" s="254"/>
      <c r="H14" s="254"/>
      <c r="I14" s="95"/>
      <c r="J14" s="94" t="s">
        <v>65</v>
      </c>
      <c r="K14" s="93">
        <v>690</v>
      </c>
      <c r="M14" s="50" t="s">
        <v>27</v>
      </c>
      <c r="N14" s="49">
        <v>612</v>
      </c>
      <c r="P14" s="267"/>
      <c r="Q14" s="324"/>
      <c r="R14" s="67">
        <v>45231</v>
      </c>
      <c r="S14" s="292"/>
    </row>
    <row r="15" spans="2:22" ht="24" customHeight="1" thickBot="1" x14ac:dyDescent="0.3">
      <c r="B15" s="326" t="s">
        <v>64</v>
      </c>
      <c r="C15" s="287"/>
      <c r="D15" s="287"/>
      <c r="E15" s="287"/>
      <c r="F15" s="287"/>
      <c r="G15" s="287"/>
      <c r="H15" s="287"/>
      <c r="I15" s="92"/>
      <c r="J15" s="91" t="s">
        <v>63</v>
      </c>
      <c r="K15" s="90">
        <v>640</v>
      </c>
      <c r="M15" s="50" t="s">
        <v>26</v>
      </c>
      <c r="N15" s="49">
        <v>621</v>
      </c>
      <c r="P15" s="268"/>
      <c r="Q15" s="325"/>
      <c r="R15" s="67">
        <v>45261</v>
      </c>
      <c r="S15" s="292"/>
    </row>
    <row r="16" spans="2:22" ht="24" customHeight="1" thickBot="1" x14ac:dyDescent="0.3">
      <c r="B16" s="286" t="s">
        <v>62</v>
      </c>
      <c r="C16" s="287"/>
      <c r="D16" s="287"/>
      <c r="E16" s="287"/>
      <c r="F16" s="287"/>
      <c r="G16" s="287"/>
      <c r="H16" s="287"/>
      <c r="I16" s="89"/>
      <c r="J16" s="88"/>
      <c r="K16" s="87"/>
      <c r="M16" s="50" t="s">
        <v>53</v>
      </c>
      <c r="N16" s="49">
        <v>635</v>
      </c>
      <c r="P16" s="266">
        <v>45231</v>
      </c>
      <c r="Q16" s="323"/>
      <c r="R16" s="68">
        <v>45292</v>
      </c>
      <c r="S16" s="292"/>
      <c r="U16" s="75"/>
    </row>
    <row r="17" spans="2:21" ht="43.5" customHeight="1" thickBot="1" x14ac:dyDescent="0.3">
      <c r="B17" s="263" t="s">
        <v>105</v>
      </c>
      <c r="C17" s="264"/>
      <c r="D17" s="264"/>
      <c r="E17" s="264"/>
      <c r="F17" s="264"/>
      <c r="G17" s="264"/>
      <c r="H17" s="265"/>
      <c r="I17" s="86"/>
      <c r="J17" s="288" t="s">
        <v>61</v>
      </c>
      <c r="K17" s="289"/>
      <c r="M17" s="50" t="s">
        <v>52</v>
      </c>
      <c r="N17" s="49">
        <v>640</v>
      </c>
      <c r="P17" s="267"/>
      <c r="Q17" s="324"/>
      <c r="R17" s="67">
        <v>45323</v>
      </c>
      <c r="S17" s="292"/>
      <c r="U17" s="75"/>
    </row>
    <row r="18" spans="2:21" ht="40.5" customHeight="1" thickBot="1" x14ac:dyDescent="0.3">
      <c r="B18" s="243" t="s">
        <v>60</v>
      </c>
      <c r="C18" s="244"/>
      <c r="D18" s="244"/>
      <c r="E18" s="244"/>
      <c r="F18" s="244"/>
      <c r="G18" s="244"/>
      <c r="H18" s="245"/>
      <c r="I18" s="30"/>
      <c r="J18" s="85" t="s">
        <v>59</v>
      </c>
      <c r="K18" s="84">
        <v>45047</v>
      </c>
      <c r="M18" s="50" t="s">
        <v>49</v>
      </c>
      <c r="N18" s="49"/>
      <c r="P18" s="268"/>
      <c r="Q18" s="325"/>
      <c r="R18" s="67">
        <v>45352</v>
      </c>
      <c r="S18" s="292"/>
      <c r="U18" s="75"/>
    </row>
    <row r="19" spans="2:21" ht="56.25" customHeight="1" thickBot="1" x14ac:dyDescent="0.3">
      <c r="B19" s="29" t="s">
        <v>24</v>
      </c>
      <c r="C19" s="28" t="s">
        <v>23</v>
      </c>
      <c r="D19" s="27" t="s">
        <v>22</v>
      </c>
      <c r="E19" s="27" t="s">
        <v>58</v>
      </c>
      <c r="F19" s="27" t="s">
        <v>20</v>
      </c>
      <c r="G19" s="279" t="s">
        <v>19</v>
      </c>
      <c r="H19" s="280"/>
      <c r="I19" s="26"/>
      <c r="J19" s="83" t="s">
        <v>57</v>
      </c>
      <c r="K19" s="82">
        <v>415.67500000000001</v>
      </c>
      <c r="M19" s="50" t="s">
        <v>47</v>
      </c>
      <c r="N19" s="49"/>
      <c r="P19" s="266">
        <v>45323</v>
      </c>
      <c r="Q19" s="323"/>
      <c r="R19" s="68">
        <v>45383</v>
      </c>
      <c r="S19" s="292"/>
      <c r="U19" s="75"/>
    </row>
    <row r="20" spans="2:21" ht="21.75" customHeight="1" thickBot="1" x14ac:dyDescent="0.3">
      <c r="B20" s="48">
        <v>302.01</v>
      </c>
      <c r="C20" s="136" t="s">
        <v>122</v>
      </c>
      <c r="D20" s="47">
        <v>3.75</v>
      </c>
      <c r="E20" s="46">
        <v>0</v>
      </c>
      <c r="F20" s="45">
        <f t="shared" ref="F20:F30" si="0">D20+E20</f>
        <v>3.75</v>
      </c>
      <c r="G20" s="281">
        <f t="shared" ref="G20:G30" si="1">IF((ABS(($K$15-$K$14)*F20/100))&gt;0.1, ($K$15-$K$14)*F20/100, 0)</f>
        <v>-1.875</v>
      </c>
      <c r="H20" s="282" t="e">
        <f>IF((ABS((J15-J14)*E20/100))&gt;0.1, (J15-J14)*E20/100, 0)</f>
        <v>#VALUE!</v>
      </c>
      <c r="I20" s="16"/>
      <c r="J20" s="79" t="s">
        <v>56</v>
      </c>
      <c r="K20" s="80" t="s">
        <v>104</v>
      </c>
      <c r="M20" s="50" t="s">
        <v>45</v>
      </c>
      <c r="N20" s="49"/>
      <c r="P20" s="267"/>
      <c r="Q20" s="324"/>
      <c r="R20" s="67">
        <v>45413</v>
      </c>
      <c r="S20" s="292"/>
      <c r="U20" s="75"/>
    </row>
    <row r="21" spans="2:21" ht="21.75" customHeight="1" thickBot="1" x14ac:dyDescent="0.3">
      <c r="B21" s="22" t="s">
        <v>107</v>
      </c>
      <c r="C21" s="132" t="s">
        <v>117</v>
      </c>
      <c r="D21" s="20">
        <v>6.85</v>
      </c>
      <c r="E21" s="20">
        <v>1</v>
      </c>
      <c r="F21" s="39">
        <f t="shared" si="0"/>
        <v>7.85</v>
      </c>
      <c r="G21" s="273">
        <f t="shared" si="1"/>
        <v>-3.9249999999999998</v>
      </c>
      <c r="H21" s="274" t="e">
        <f>IF((ABS((#REF!-J15)*E21/100))&gt;0.1, (#REF!-J15)*E21/100, 0)</f>
        <v>#REF!</v>
      </c>
      <c r="I21" s="16"/>
      <c r="J21" s="79" t="s">
        <v>55</v>
      </c>
      <c r="K21" s="78">
        <v>389.00400000000002</v>
      </c>
      <c r="M21" s="50" t="s">
        <v>42</v>
      </c>
      <c r="N21" s="49"/>
      <c r="P21" s="268"/>
      <c r="Q21" s="325"/>
      <c r="R21" s="67">
        <v>45444</v>
      </c>
      <c r="S21" s="292"/>
      <c r="U21" s="75"/>
    </row>
    <row r="22" spans="2:21" ht="21.75" customHeight="1" thickBot="1" x14ac:dyDescent="0.3">
      <c r="B22" s="22" t="s">
        <v>108</v>
      </c>
      <c r="C22" s="132" t="s">
        <v>118</v>
      </c>
      <c r="D22" s="20">
        <v>6.85</v>
      </c>
      <c r="E22" s="20">
        <v>1</v>
      </c>
      <c r="F22" s="39">
        <f t="shared" si="0"/>
        <v>7.85</v>
      </c>
      <c r="G22" s="273">
        <f t="shared" si="1"/>
        <v>-3.9249999999999998</v>
      </c>
      <c r="H22" s="274" t="e">
        <f>IF((ABS((#REF!-#REF!)*E22/100))&gt;0.1, (#REF!-#REF!)*E22/100, 0)</f>
        <v>#REF!</v>
      </c>
      <c r="I22" s="16"/>
      <c r="J22" s="77" t="s">
        <v>54</v>
      </c>
      <c r="K22" s="76">
        <v>45108</v>
      </c>
      <c r="L22" s="1"/>
      <c r="M22" s="42" t="s">
        <v>40</v>
      </c>
      <c r="N22" s="41"/>
      <c r="P22" s="266">
        <v>45413</v>
      </c>
      <c r="Q22" s="323"/>
      <c r="R22" s="68">
        <v>45474</v>
      </c>
      <c r="S22" s="292"/>
      <c r="U22" s="75"/>
    </row>
    <row r="23" spans="2:21" ht="21.75" customHeight="1" thickBot="1" x14ac:dyDescent="0.3">
      <c r="B23" s="22" t="s">
        <v>109</v>
      </c>
      <c r="C23" s="132" t="s">
        <v>119</v>
      </c>
      <c r="D23" s="20">
        <v>6.85</v>
      </c>
      <c r="E23" s="20">
        <v>1</v>
      </c>
      <c r="F23" s="39">
        <f t="shared" si="0"/>
        <v>7.85</v>
      </c>
      <c r="G23" s="273">
        <f t="shared" si="1"/>
        <v>-3.9249999999999998</v>
      </c>
      <c r="H23" s="274" t="e">
        <f>IF((ABS((#REF!-#REF!)*E23/100))&gt;0.1, (#REF!-#REF!)*E23/100, 0)</f>
        <v>#REF!</v>
      </c>
      <c r="I23" s="16"/>
      <c r="K23" s="1"/>
      <c r="L23" s="1"/>
      <c r="M23" s="65"/>
      <c r="N23" s="64">
        <v>2024</v>
      </c>
      <c r="P23" s="267"/>
      <c r="Q23" s="324"/>
      <c r="R23" s="67">
        <v>45505</v>
      </c>
      <c r="S23" s="292"/>
      <c r="U23" s="75"/>
    </row>
    <row r="24" spans="2:21" ht="21.75" customHeight="1" thickBot="1" x14ac:dyDescent="0.3">
      <c r="B24" s="22" t="s">
        <v>110</v>
      </c>
      <c r="C24" s="132" t="s">
        <v>120</v>
      </c>
      <c r="D24" s="20">
        <v>6.85</v>
      </c>
      <c r="E24" s="20">
        <v>1</v>
      </c>
      <c r="F24" s="39">
        <f t="shared" si="0"/>
        <v>7.85</v>
      </c>
      <c r="G24" s="273">
        <f t="shared" si="1"/>
        <v>-3.9249999999999998</v>
      </c>
      <c r="H24" s="274" t="e">
        <f>IF((ABS((#REF!-#REF!)*E24/100))&gt;0.1, (#REF!-#REF!)*E24/100, 0)</f>
        <v>#REF!</v>
      </c>
      <c r="I24" s="16"/>
      <c r="J24" s="1"/>
      <c r="K24" s="1"/>
      <c r="L24" s="1"/>
      <c r="M24" s="50" t="s">
        <v>37</v>
      </c>
      <c r="N24" s="60" t="s">
        <v>36</v>
      </c>
      <c r="P24" s="268"/>
      <c r="Q24" s="325"/>
      <c r="R24" s="67">
        <v>45536</v>
      </c>
      <c r="S24" s="292"/>
      <c r="U24" s="75"/>
    </row>
    <row r="25" spans="2:21" ht="21.75" customHeight="1" thickBot="1" x14ac:dyDescent="0.3">
      <c r="B25" s="22" t="s">
        <v>111</v>
      </c>
      <c r="C25" s="132" t="s">
        <v>121</v>
      </c>
      <c r="D25" s="20">
        <v>8.25</v>
      </c>
      <c r="E25" s="20">
        <v>1</v>
      </c>
      <c r="F25" s="39">
        <f t="shared" si="0"/>
        <v>9.25</v>
      </c>
      <c r="G25" s="273">
        <f t="shared" si="1"/>
        <v>-4.625</v>
      </c>
      <c r="H25" s="274" t="e">
        <f>IF((ABS((#REF!-#REF!)*E25/100))&gt;0.1, (#REF!-#REF!)*E25/100, 0)</f>
        <v>#REF!</v>
      </c>
      <c r="I25" s="16"/>
      <c r="J25" s="1"/>
      <c r="K25" s="1"/>
      <c r="L25" s="1"/>
      <c r="M25" s="50" t="s">
        <v>33</v>
      </c>
      <c r="N25" s="49"/>
      <c r="P25" s="266">
        <v>45505</v>
      </c>
      <c r="Q25" s="323"/>
      <c r="R25" s="68">
        <v>45566</v>
      </c>
      <c r="S25" s="292"/>
      <c r="U25" s="75"/>
    </row>
    <row r="26" spans="2:21" ht="30.6" thickBot="1" x14ac:dyDescent="0.3">
      <c r="B26" s="22" t="s">
        <v>115</v>
      </c>
      <c r="C26" s="134" t="s">
        <v>123</v>
      </c>
      <c r="D26" s="20">
        <v>6.7</v>
      </c>
      <c r="E26" s="40">
        <v>1</v>
      </c>
      <c r="F26" s="39">
        <f>D26+E26</f>
        <v>7.7</v>
      </c>
      <c r="G26" s="273">
        <f>IF((ABS(($K$15-$K$14)*F26/100))&gt;0.1, ($K$15-$K$14)*F26/100, 0)</f>
        <v>-3.85</v>
      </c>
      <c r="H26" s="274" t="e">
        <f>IF((ABS((#REF!-#REF!)*E26/100))&gt;0.1, (#REF!-#REF!)*E26/100, 0)</f>
        <v>#REF!</v>
      </c>
      <c r="I26" s="16"/>
      <c r="J26" s="1"/>
      <c r="K26" s="1"/>
      <c r="L26" s="1"/>
      <c r="M26" s="50" t="s">
        <v>32</v>
      </c>
      <c r="N26" s="49"/>
      <c r="P26" s="267"/>
      <c r="Q26" s="324"/>
      <c r="R26" s="67">
        <v>45597</v>
      </c>
      <c r="S26" s="292"/>
    </row>
    <row r="27" spans="2:21" ht="30.6" thickBot="1" x14ac:dyDescent="0.3">
      <c r="B27" s="25" t="s">
        <v>116</v>
      </c>
      <c r="C27" s="135" t="s">
        <v>124</v>
      </c>
      <c r="D27" s="23">
        <v>6.2</v>
      </c>
      <c r="E27" s="23">
        <v>1</v>
      </c>
      <c r="F27" s="81">
        <f t="shared" si="0"/>
        <v>7.2</v>
      </c>
      <c r="G27" s="275">
        <f t="shared" si="1"/>
        <v>-3.6</v>
      </c>
      <c r="H27" s="276" t="e">
        <f>IF((ABS((#REF!-#REF!)*E27/100))&gt;0.1, (#REF!-#REF!)*E27/100, 0)</f>
        <v>#REF!</v>
      </c>
      <c r="I27" s="16"/>
      <c r="J27" s="1"/>
      <c r="K27" s="1"/>
      <c r="L27" s="1"/>
      <c r="M27" s="50" t="s">
        <v>30</v>
      </c>
      <c r="N27" s="49"/>
      <c r="P27" s="268"/>
      <c r="Q27" s="325"/>
      <c r="R27" s="67">
        <v>45627</v>
      </c>
      <c r="S27" s="292"/>
    </row>
    <row r="28" spans="2:21" ht="30.6" thickBot="1" x14ac:dyDescent="0.3">
      <c r="B28" s="22" t="s">
        <v>112</v>
      </c>
      <c r="C28" s="134" t="s">
        <v>125</v>
      </c>
      <c r="D28" s="20">
        <v>5.5</v>
      </c>
      <c r="E28" s="20">
        <v>1</v>
      </c>
      <c r="F28" s="39">
        <f t="shared" si="0"/>
        <v>6.5</v>
      </c>
      <c r="G28" s="273">
        <f t="shared" si="1"/>
        <v>-3.25</v>
      </c>
      <c r="H28" s="274" t="e">
        <f>IF((ABS((#REF!-#REF!)*E28/100))&gt;0.1, (#REF!-#REF!)*E28/100, 0)</f>
        <v>#REF!</v>
      </c>
      <c r="I28" s="16"/>
      <c r="J28" s="1"/>
      <c r="K28" s="1"/>
      <c r="L28" s="1"/>
      <c r="M28" s="50" t="s">
        <v>27</v>
      </c>
      <c r="N28" s="49"/>
      <c r="P28" s="266">
        <v>45597</v>
      </c>
      <c r="Q28" s="323"/>
      <c r="R28" s="68">
        <v>45658</v>
      </c>
      <c r="S28" s="292"/>
    </row>
    <row r="29" spans="2:21" ht="30.6" thickBot="1" x14ac:dyDescent="0.3">
      <c r="B29" s="22" t="s">
        <v>113</v>
      </c>
      <c r="C29" s="134" t="s">
        <v>126</v>
      </c>
      <c r="D29" s="20">
        <v>4.9000000000000004</v>
      </c>
      <c r="E29" s="20">
        <v>1</v>
      </c>
      <c r="F29" s="39">
        <f t="shared" si="0"/>
        <v>5.9</v>
      </c>
      <c r="G29" s="273">
        <f t="shared" si="1"/>
        <v>-2.95</v>
      </c>
      <c r="H29" s="274" t="e">
        <f>IF((ABS((#REF!-#REF!)*E29/100))&gt;0.1, (#REF!-#REF!)*E29/100, 0)</f>
        <v>#REF!</v>
      </c>
      <c r="I29" s="16"/>
      <c r="J29" s="1"/>
      <c r="K29" s="1"/>
      <c r="L29" s="1"/>
      <c r="M29" s="50" t="s">
        <v>26</v>
      </c>
      <c r="N29" s="49"/>
      <c r="P29" s="267"/>
      <c r="Q29" s="324"/>
      <c r="R29" s="67">
        <v>45689</v>
      </c>
      <c r="S29" s="292"/>
    </row>
    <row r="30" spans="2:21" ht="30.6" thickBot="1" x14ac:dyDescent="0.3">
      <c r="B30" s="19" t="s">
        <v>114</v>
      </c>
      <c r="C30" s="133" t="s">
        <v>127</v>
      </c>
      <c r="D30" s="17">
        <v>4.5</v>
      </c>
      <c r="E30" s="37">
        <v>1</v>
      </c>
      <c r="F30" s="36">
        <f t="shared" si="0"/>
        <v>5.5</v>
      </c>
      <c r="G30" s="277">
        <f t="shared" si="1"/>
        <v>-2.75</v>
      </c>
      <c r="H30" s="278" t="e">
        <f>IF((ABS((#REF!-#REF!)*E30/100))&gt;0.1, (#REF!-#REF!)*E30/100, 0)</f>
        <v>#REF!</v>
      </c>
      <c r="I30" s="16"/>
      <c r="J30" s="1"/>
      <c r="K30" s="1"/>
      <c r="L30" s="1"/>
      <c r="M30" s="50" t="s">
        <v>53</v>
      </c>
      <c r="N30" s="49"/>
      <c r="P30" s="268"/>
      <c r="Q30" s="325"/>
      <c r="R30" s="67">
        <v>45717</v>
      </c>
      <c r="S30" s="293"/>
    </row>
    <row r="31" spans="2:21" ht="21.75" customHeight="1" thickBot="1" x14ac:dyDescent="0.3">
      <c r="B31" s="74"/>
      <c r="C31" s="73"/>
      <c r="D31" s="72"/>
      <c r="E31" s="71"/>
      <c r="F31" s="70"/>
      <c r="G31" s="69"/>
      <c r="H31" s="69"/>
      <c r="I31" s="16"/>
      <c r="J31" s="1"/>
      <c r="K31" s="1"/>
      <c r="L31" s="1"/>
      <c r="M31" s="50" t="s">
        <v>52</v>
      </c>
      <c r="N31" s="49"/>
      <c r="P31" s="266">
        <v>45709</v>
      </c>
      <c r="Q31" s="323" t="s">
        <v>51</v>
      </c>
      <c r="R31" s="68">
        <v>45748</v>
      </c>
      <c r="S31" s="1"/>
    </row>
    <row r="32" spans="2:21" ht="21.75" customHeight="1" thickBot="1" x14ac:dyDescent="0.3">
      <c r="B32" s="272" t="s">
        <v>50</v>
      </c>
      <c r="C32" s="272"/>
      <c r="D32" s="272"/>
      <c r="E32" s="272"/>
      <c r="F32" s="272"/>
      <c r="G32" s="272"/>
      <c r="H32" s="272"/>
      <c r="I32" s="16"/>
      <c r="J32" s="1"/>
      <c r="K32" s="1"/>
      <c r="M32" s="50" t="s">
        <v>49</v>
      </c>
      <c r="N32" s="49"/>
      <c r="P32" s="267"/>
      <c r="Q32" s="324"/>
      <c r="R32" s="67">
        <v>45778</v>
      </c>
    </row>
    <row r="33" spans="2:18" ht="21.75" customHeight="1" thickBot="1" x14ac:dyDescent="0.3">
      <c r="B33" s="254" t="s">
        <v>48</v>
      </c>
      <c r="C33" s="254"/>
      <c r="D33" s="254"/>
      <c r="E33" s="254"/>
      <c r="F33" s="254"/>
      <c r="G33" s="254"/>
      <c r="H33" s="254"/>
      <c r="I33" s="16"/>
      <c r="M33" s="50" t="s">
        <v>47</v>
      </c>
      <c r="N33" s="49"/>
      <c r="P33" s="268"/>
      <c r="Q33" s="325"/>
      <c r="R33" s="67">
        <v>45809</v>
      </c>
    </row>
    <row r="34" spans="2:18" ht="21.75" customHeight="1" x14ac:dyDescent="0.25">
      <c r="B34" s="254" t="s">
        <v>46</v>
      </c>
      <c r="C34" s="254"/>
      <c r="D34" s="254"/>
      <c r="E34" s="254"/>
      <c r="F34" s="254"/>
      <c r="G34" s="254"/>
      <c r="H34" s="254"/>
      <c r="I34" s="16"/>
      <c r="M34" s="50" t="s">
        <v>45</v>
      </c>
      <c r="N34" s="49"/>
      <c r="P34" s="1" t="s">
        <v>44</v>
      </c>
      <c r="Q34" s="66"/>
      <c r="R34" s="1" t="s">
        <v>44</v>
      </c>
    </row>
    <row r="35" spans="2:18" ht="21.75" customHeight="1" x14ac:dyDescent="0.25">
      <c r="B35" s="254" t="s">
        <v>43</v>
      </c>
      <c r="C35" s="254"/>
      <c r="D35" s="254"/>
      <c r="E35" s="254"/>
      <c r="F35" s="254"/>
      <c r="G35" s="254"/>
      <c r="H35" s="254"/>
      <c r="I35" s="16"/>
      <c r="M35" s="50" t="s">
        <v>42</v>
      </c>
      <c r="N35" s="49"/>
    </row>
    <row r="36" spans="2:18" ht="21.75" customHeight="1" thickBot="1" x14ac:dyDescent="0.3">
      <c r="B36" s="254" t="s">
        <v>41</v>
      </c>
      <c r="C36" s="254"/>
      <c r="D36" s="254"/>
      <c r="E36" s="254"/>
      <c r="F36" s="254"/>
      <c r="G36" s="254"/>
      <c r="H36" s="254"/>
      <c r="I36" s="16"/>
      <c r="M36" s="42" t="s">
        <v>40</v>
      </c>
      <c r="N36" s="41"/>
    </row>
    <row r="37" spans="2:18" ht="21.75" customHeight="1" thickBot="1" x14ac:dyDescent="0.3">
      <c r="B37" s="56" t="s">
        <v>39</v>
      </c>
      <c r="C37" s="63" t="str">
        <f>K20</f>
        <v>December 2022</v>
      </c>
      <c r="D37" s="255" t="s">
        <v>38</v>
      </c>
      <c r="E37" s="255"/>
      <c r="F37" s="61">
        <f>K21</f>
        <v>389.00400000000002</v>
      </c>
      <c r="G37" s="56"/>
      <c r="H37" s="56"/>
      <c r="I37" s="16"/>
      <c r="M37" s="125"/>
      <c r="N37" s="126">
        <v>2025</v>
      </c>
    </row>
    <row r="38" spans="2:18" ht="21.75" customHeight="1" x14ac:dyDescent="0.25">
      <c r="B38" s="56"/>
      <c r="C38" s="63"/>
      <c r="D38" s="142"/>
      <c r="E38" s="142"/>
      <c r="F38" s="61"/>
      <c r="G38" s="56"/>
      <c r="H38" s="56"/>
      <c r="I38" s="16"/>
      <c r="M38" s="127" t="s">
        <v>37</v>
      </c>
      <c r="N38" s="128" t="s">
        <v>36</v>
      </c>
    </row>
    <row r="39" spans="2:18" ht="21.75" customHeight="1" x14ac:dyDescent="0.25">
      <c r="B39" s="256" t="s">
        <v>35</v>
      </c>
      <c r="C39" s="256"/>
      <c r="D39" s="256"/>
      <c r="E39" s="59">
        <f>K18</f>
        <v>45047</v>
      </c>
      <c r="F39" s="58" t="s">
        <v>34</v>
      </c>
      <c r="G39" s="57">
        <f>K19</f>
        <v>415.67500000000001</v>
      </c>
      <c r="H39" s="56"/>
      <c r="I39" s="16"/>
      <c r="M39" s="50" t="s">
        <v>33</v>
      </c>
      <c r="N39" s="49"/>
    </row>
    <row r="40" spans="2:18" ht="21.75" customHeight="1" thickBot="1" x14ac:dyDescent="0.3">
      <c r="B40" s="56"/>
      <c r="C40" s="56"/>
      <c r="D40" s="56"/>
      <c r="E40" s="56"/>
      <c r="F40" s="56"/>
      <c r="G40" s="56"/>
      <c r="H40" s="56"/>
      <c r="I40" s="16"/>
      <c r="M40" s="50" t="s">
        <v>32</v>
      </c>
      <c r="N40" s="49"/>
    </row>
    <row r="41" spans="2:18" ht="40.5" customHeight="1" thickBot="1" x14ac:dyDescent="0.3">
      <c r="B41" s="257" t="s">
        <v>31</v>
      </c>
      <c r="C41" s="258"/>
      <c r="D41" s="258"/>
      <c r="E41" s="258"/>
      <c r="F41" s="258"/>
      <c r="G41" s="258"/>
      <c r="H41" s="259"/>
      <c r="I41" s="30"/>
      <c r="M41" s="42" t="s">
        <v>30</v>
      </c>
      <c r="N41" s="41"/>
    </row>
    <row r="42" spans="2:18" ht="63" thickBot="1" x14ac:dyDescent="0.3">
      <c r="B42" s="55" t="s">
        <v>24</v>
      </c>
      <c r="C42" s="54" t="s">
        <v>23</v>
      </c>
      <c r="D42" s="53" t="s">
        <v>22</v>
      </c>
      <c r="E42" s="53" t="s">
        <v>21</v>
      </c>
      <c r="F42" s="53" t="s">
        <v>20</v>
      </c>
      <c r="G42" s="52" t="s">
        <v>29</v>
      </c>
      <c r="H42" s="51" t="s">
        <v>28</v>
      </c>
      <c r="I42" s="26"/>
    </row>
    <row r="43" spans="2:18" ht="30" customHeight="1" x14ac:dyDescent="0.25">
      <c r="B43" s="48">
        <v>302.01</v>
      </c>
      <c r="C43" s="136" t="s">
        <v>122</v>
      </c>
      <c r="D43" s="47">
        <v>3.75</v>
      </c>
      <c r="E43" s="46">
        <v>0</v>
      </c>
      <c r="F43" s="45">
        <f t="shared" ref="F43:F53" si="2">D43+E43</f>
        <v>3.75</v>
      </c>
      <c r="G43" s="144">
        <v>0.96250000000000002</v>
      </c>
      <c r="H43" s="260" t="str">
        <f t="shared" ref="H43" si="3">(IF((($K$19-$K$21)/$K$21)&gt;0.05, "5.00%",($K$19-$K$21)/$K$21))</f>
        <v>5.00%</v>
      </c>
      <c r="I43" s="34"/>
      <c r="P43" s="129"/>
      <c r="Q43" s="2">
        <f>(($K$19-$K$21)/$K$21)</f>
        <v>6.8562276994581006E-2</v>
      </c>
    </row>
    <row r="44" spans="2:18" ht="30" customHeight="1" x14ac:dyDescent="0.25">
      <c r="B44" s="22" t="s">
        <v>107</v>
      </c>
      <c r="C44" s="132" t="s">
        <v>117</v>
      </c>
      <c r="D44" s="20">
        <v>6.85</v>
      </c>
      <c r="E44" s="20">
        <v>1</v>
      </c>
      <c r="F44" s="39">
        <f t="shared" si="2"/>
        <v>7.85</v>
      </c>
      <c r="G44" s="145">
        <v>0.92149999999999999</v>
      </c>
      <c r="H44" s="261"/>
      <c r="I44" s="34"/>
      <c r="P44" s="129"/>
      <c r="Q44" s="2" t="str">
        <f t="shared" ref="Q44:Q53" si="4">(IF((($K$19-$K$21)/$K$21)&gt;0.05, "5.00%",($K$19-$K$21)/$K$21))</f>
        <v>5.00%</v>
      </c>
    </row>
    <row r="45" spans="2:18" ht="30" customHeight="1" x14ac:dyDescent="0.25">
      <c r="B45" s="22" t="s">
        <v>108</v>
      </c>
      <c r="C45" s="132" t="s">
        <v>118</v>
      </c>
      <c r="D45" s="20">
        <v>6.85</v>
      </c>
      <c r="E45" s="20">
        <v>1</v>
      </c>
      <c r="F45" s="39">
        <f t="shared" si="2"/>
        <v>7.85</v>
      </c>
      <c r="G45" s="145">
        <v>0.92149999999999999</v>
      </c>
      <c r="H45" s="261"/>
      <c r="I45" s="34"/>
      <c r="P45" s="129"/>
      <c r="Q45" s="2" t="str">
        <f t="shared" si="4"/>
        <v>5.00%</v>
      </c>
    </row>
    <row r="46" spans="2:18" ht="30" customHeight="1" x14ac:dyDescent="0.25">
      <c r="B46" s="22" t="s">
        <v>109</v>
      </c>
      <c r="C46" s="132" t="s">
        <v>119</v>
      </c>
      <c r="D46" s="20">
        <v>6.85</v>
      </c>
      <c r="E46" s="20">
        <v>1</v>
      </c>
      <c r="F46" s="39">
        <f t="shared" si="2"/>
        <v>7.85</v>
      </c>
      <c r="G46" s="145">
        <v>0.92149999999999999</v>
      </c>
      <c r="H46" s="261"/>
      <c r="I46" s="34"/>
      <c r="P46" s="129"/>
      <c r="Q46" s="2" t="str">
        <f t="shared" si="4"/>
        <v>5.00%</v>
      </c>
    </row>
    <row r="47" spans="2:18" ht="30" customHeight="1" x14ac:dyDescent="0.25">
      <c r="B47" s="22" t="s">
        <v>110</v>
      </c>
      <c r="C47" s="132" t="s">
        <v>120</v>
      </c>
      <c r="D47" s="20">
        <v>6.85</v>
      </c>
      <c r="E47" s="20">
        <v>1</v>
      </c>
      <c r="F47" s="39">
        <f t="shared" si="2"/>
        <v>7.85</v>
      </c>
      <c r="G47" s="145">
        <v>0.92149999999999999</v>
      </c>
      <c r="H47" s="261"/>
      <c r="I47" s="34"/>
      <c r="P47" s="129"/>
      <c r="Q47" s="2" t="str">
        <f t="shared" si="4"/>
        <v>5.00%</v>
      </c>
    </row>
    <row r="48" spans="2:18" ht="30" customHeight="1" x14ac:dyDescent="0.25">
      <c r="B48" s="22" t="s">
        <v>111</v>
      </c>
      <c r="C48" s="132" t="s">
        <v>121</v>
      </c>
      <c r="D48" s="20">
        <v>8.25</v>
      </c>
      <c r="E48" s="20">
        <v>1</v>
      </c>
      <c r="F48" s="39">
        <f t="shared" si="2"/>
        <v>9.25</v>
      </c>
      <c r="G48" s="145">
        <v>0.90749999999999997</v>
      </c>
      <c r="H48" s="261"/>
      <c r="I48" s="34"/>
      <c r="P48" s="129"/>
      <c r="Q48" s="2" t="str">
        <f t="shared" si="4"/>
        <v>5.00%</v>
      </c>
    </row>
    <row r="49" spans="2:26" ht="30" x14ac:dyDescent="0.25">
      <c r="B49" s="22" t="s">
        <v>115</v>
      </c>
      <c r="C49" s="134" t="s">
        <v>123</v>
      </c>
      <c r="D49" s="20">
        <v>6.7</v>
      </c>
      <c r="E49" s="40">
        <v>1</v>
      </c>
      <c r="F49" s="39">
        <f>D49+E49</f>
        <v>7.7</v>
      </c>
      <c r="G49" s="145">
        <v>0.92300000000000004</v>
      </c>
      <c r="H49" s="261"/>
      <c r="I49" s="34"/>
      <c r="P49" s="129"/>
      <c r="Q49" s="2" t="str">
        <f t="shared" si="4"/>
        <v>5.00%</v>
      </c>
    </row>
    <row r="50" spans="2:26" ht="30" x14ac:dyDescent="0.25">
      <c r="B50" s="25" t="s">
        <v>116</v>
      </c>
      <c r="C50" s="135" t="s">
        <v>124</v>
      </c>
      <c r="D50" s="23">
        <v>6.2</v>
      </c>
      <c r="E50" s="23">
        <v>1</v>
      </c>
      <c r="F50" s="81">
        <f t="shared" si="2"/>
        <v>7.2</v>
      </c>
      <c r="G50" s="146">
        <v>0.92800000000000005</v>
      </c>
      <c r="H50" s="261"/>
      <c r="I50" s="34"/>
      <c r="P50" s="129"/>
      <c r="Q50" s="2" t="str">
        <f t="shared" si="4"/>
        <v>5.00%</v>
      </c>
    </row>
    <row r="51" spans="2:26" ht="30" x14ac:dyDescent="0.25">
      <c r="B51" s="22" t="s">
        <v>112</v>
      </c>
      <c r="C51" s="134" t="s">
        <v>125</v>
      </c>
      <c r="D51" s="20">
        <v>5.5</v>
      </c>
      <c r="E51" s="20">
        <v>1</v>
      </c>
      <c r="F51" s="39">
        <f t="shared" si="2"/>
        <v>6.5</v>
      </c>
      <c r="G51" s="145">
        <v>0.93500000000000005</v>
      </c>
      <c r="H51" s="261"/>
      <c r="I51" s="34"/>
      <c r="P51" s="129"/>
      <c r="Q51" s="2" t="str">
        <f t="shared" si="4"/>
        <v>5.00%</v>
      </c>
    </row>
    <row r="52" spans="2:26" ht="30" x14ac:dyDescent="0.25">
      <c r="B52" s="22" t="s">
        <v>113</v>
      </c>
      <c r="C52" s="134" t="s">
        <v>126</v>
      </c>
      <c r="D52" s="20">
        <v>4.9000000000000004</v>
      </c>
      <c r="E52" s="20">
        <v>1</v>
      </c>
      <c r="F52" s="39">
        <f t="shared" si="2"/>
        <v>5.9</v>
      </c>
      <c r="G52" s="145">
        <v>0.94099999999999995</v>
      </c>
      <c r="H52" s="261"/>
      <c r="I52" s="34"/>
      <c r="P52" s="129"/>
      <c r="Q52" s="2" t="str">
        <f t="shared" si="4"/>
        <v>5.00%</v>
      </c>
    </row>
    <row r="53" spans="2:26" ht="30.6" thickBot="1" x14ac:dyDescent="0.3">
      <c r="B53" s="19" t="s">
        <v>114</v>
      </c>
      <c r="C53" s="133" t="s">
        <v>127</v>
      </c>
      <c r="D53" s="17">
        <v>4.5</v>
      </c>
      <c r="E53" s="37">
        <v>1</v>
      </c>
      <c r="F53" s="36">
        <f t="shared" si="2"/>
        <v>5.5</v>
      </c>
      <c r="G53" s="147">
        <v>0.94499999999999995</v>
      </c>
      <c r="H53" s="262"/>
      <c r="I53" s="34"/>
      <c r="P53" s="129"/>
      <c r="Q53" s="2" t="str">
        <f t="shared" si="4"/>
        <v>5.00%</v>
      </c>
    </row>
    <row r="54" spans="2:26" x14ac:dyDescent="0.25">
      <c r="B54" s="33"/>
      <c r="C54" s="32"/>
      <c r="D54" s="32"/>
      <c r="E54" s="32"/>
      <c r="F54" s="32"/>
      <c r="G54" s="32"/>
      <c r="H54" s="32"/>
      <c r="I54" s="31"/>
    </row>
    <row r="55" spans="2:26" ht="21" customHeight="1" thickBot="1" x14ac:dyDescent="0.3">
      <c r="B55" s="33"/>
      <c r="C55" s="32"/>
      <c r="D55" s="32"/>
      <c r="E55" s="32"/>
      <c r="F55" s="32"/>
      <c r="G55" s="32"/>
      <c r="H55" s="32"/>
      <c r="I55" s="31"/>
    </row>
    <row r="56" spans="2:26" ht="41.25" customHeight="1" thickBot="1" x14ac:dyDescent="0.3">
      <c r="B56" s="263" t="s">
        <v>105</v>
      </c>
      <c r="C56" s="264"/>
      <c r="D56" s="264"/>
      <c r="E56" s="264"/>
      <c r="F56" s="264"/>
      <c r="G56" s="264"/>
      <c r="H56" s="265"/>
      <c r="I56" s="11"/>
    </row>
    <row r="57" spans="2:26" ht="40.5" customHeight="1" thickBot="1" x14ac:dyDescent="0.3">
      <c r="B57" s="243" t="s">
        <v>25</v>
      </c>
      <c r="C57" s="244"/>
      <c r="D57" s="244"/>
      <c r="E57" s="244"/>
      <c r="F57" s="244"/>
      <c r="G57" s="244"/>
      <c r="H57" s="245"/>
      <c r="I57" s="30"/>
    </row>
    <row r="58" spans="2:26" ht="47.4" thickBot="1" x14ac:dyDescent="0.3">
      <c r="B58" s="29" t="s">
        <v>24</v>
      </c>
      <c r="C58" s="28" t="s">
        <v>23</v>
      </c>
      <c r="D58" s="27" t="s">
        <v>22</v>
      </c>
      <c r="E58" s="27" t="s">
        <v>21</v>
      </c>
      <c r="F58" s="27" t="s">
        <v>20</v>
      </c>
      <c r="G58" s="246" t="s">
        <v>19</v>
      </c>
      <c r="H58" s="247"/>
      <c r="I58" s="26"/>
    </row>
    <row r="59" spans="2:26" ht="21.75" customHeight="1" x14ac:dyDescent="0.25">
      <c r="B59" s="25" t="s">
        <v>18</v>
      </c>
      <c r="C59" s="24" t="s">
        <v>17</v>
      </c>
      <c r="D59" s="23">
        <v>6</v>
      </c>
      <c r="E59" s="23">
        <v>1</v>
      </c>
      <c r="F59" s="23">
        <f>D59+E59</f>
        <v>7</v>
      </c>
      <c r="G59" s="248">
        <f>IF((ABS(($K$15-$K$14)*F59/100))&gt;0.1, ($K$15-$K$14)*F59/100, 0)</f>
        <v>-3.5</v>
      </c>
      <c r="H59" s="249" t="e">
        <f>IF((ABS((#REF!-#REF!)*E59/100))&gt;0.1, (#REF!-#REF!)*E59/100, 0)</f>
        <v>#REF!</v>
      </c>
      <c r="I59" s="16"/>
    </row>
    <row r="60" spans="2:26" ht="21.75" customHeight="1" x14ac:dyDescent="0.25">
      <c r="B60" s="22" t="s">
        <v>16</v>
      </c>
      <c r="C60" s="21" t="s">
        <v>15</v>
      </c>
      <c r="D60" s="20">
        <v>6</v>
      </c>
      <c r="E60" s="20">
        <v>1</v>
      </c>
      <c r="F60" s="20">
        <f>D60+E60</f>
        <v>7</v>
      </c>
      <c r="G60" s="250">
        <f>IF((ABS(($K$15-$K$14)*F60/100))&gt;0.1, ($K$15-$K$14)*F60/100, 0)</f>
        <v>-3.5</v>
      </c>
      <c r="H60" s="251" t="e">
        <f>IF((ABS((#REF!-#REF!)*E60/100))&gt;0.1, (#REF!-#REF!)*E60/100, 0)</f>
        <v>#REF!</v>
      </c>
      <c r="I60" s="16"/>
    </row>
    <row r="61" spans="2:26" ht="21" customHeight="1" thickBot="1" x14ac:dyDescent="0.3">
      <c r="B61" s="19" t="s">
        <v>14</v>
      </c>
      <c r="C61" s="18" t="s">
        <v>13</v>
      </c>
      <c r="D61" s="17">
        <v>6</v>
      </c>
      <c r="E61" s="17">
        <v>1</v>
      </c>
      <c r="F61" s="17">
        <f>D61+E61</f>
        <v>7</v>
      </c>
      <c r="G61" s="252">
        <f>IF((ABS(($K$15-$K$14)*F61/100))&gt;0.1, ($K$15-$K$14)*F61/100, 0)</f>
        <v>-3.5</v>
      </c>
      <c r="H61" s="253" t="e">
        <f>IF((ABS((#REF!-#REF!)*E61/100))&gt;0.1, (#REF!-#REF!)*E61/100, 0)</f>
        <v>#REF!</v>
      </c>
      <c r="I61" s="16"/>
    </row>
    <row r="62" spans="2:26" ht="61.5" customHeight="1" thickBot="1" x14ac:dyDescent="0.3">
      <c r="I62" s="11"/>
    </row>
    <row r="63" spans="2:26" ht="43.5" customHeight="1" thickBot="1" x14ac:dyDescent="0.3">
      <c r="B63" s="219" t="s">
        <v>12</v>
      </c>
      <c r="C63" s="220"/>
      <c r="D63" s="220"/>
      <c r="E63" s="220"/>
      <c r="F63" s="220"/>
      <c r="G63" s="220"/>
      <c r="H63" s="221"/>
      <c r="I63" s="11"/>
    </row>
    <row r="64" spans="2:26" s="3" customFormat="1" ht="15" customHeight="1" x14ac:dyDescent="0.25">
      <c r="B64" s="217"/>
      <c r="C64" s="217"/>
      <c r="D64" s="217"/>
      <c r="E64" s="217"/>
      <c r="F64" s="217"/>
      <c r="G64" s="217"/>
      <c r="H64" s="217"/>
      <c r="I64" s="11"/>
      <c r="M64" s="1"/>
      <c r="N64" s="1"/>
      <c r="O64" s="1"/>
      <c r="P64" s="2"/>
      <c r="Q64" s="2"/>
      <c r="R64" s="2"/>
      <c r="S64" s="2"/>
      <c r="T64" s="1"/>
      <c r="U64" s="1"/>
      <c r="V64" s="1"/>
      <c r="W64" s="1"/>
      <c r="X64" s="1"/>
      <c r="Y64" s="1"/>
      <c r="Z64" s="1"/>
    </row>
    <row r="65" spans="2:26" s="3" customFormat="1" ht="21.75" customHeight="1" x14ac:dyDescent="0.25">
      <c r="B65" s="222" t="s">
        <v>11</v>
      </c>
      <c r="C65" s="222"/>
      <c r="D65" s="222"/>
      <c r="E65" s="222"/>
      <c r="F65" s="222"/>
      <c r="G65" s="222"/>
      <c r="H65" s="222"/>
      <c r="I65" s="11"/>
      <c r="M65" s="1"/>
      <c r="N65" s="1"/>
      <c r="O65" s="1"/>
      <c r="P65" s="2"/>
      <c r="Q65" s="2"/>
      <c r="R65" s="2"/>
      <c r="S65" s="2"/>
      <c r="T65" s="1"/>
      <c r="U65" s="1"/>
      <c r="V65" s="1"/>
      <c r="W65" s="1"/>
      <c r="X65" s="1"/>
      <c r="Y65" s="1"/>
      <c r="Z65" s="1"/>
    </row>
    <row r="66" spans="2:26" s="3" customFormat="1" ht="14.25" customHeight="1" thickBot="1" x14ac:dyDescent="0.3">
      <c r="B66" s="217"/>
      <c r="C66" s="217"/>
      <c r="D66" s="217"/>
      <c r="E66" s="217"/>
      <c r="F66" s="217"/>
      <c r="G66" s="217"/>
      <c r="H66" s="217"/>
      <c r="I66" s="11"/>
      <c r="M66" s="1"/>
      <c r="N66" s="1"/>
      <c r="O66" s="1"/>
      <c r="P66" s="2"/>
      <c r="Q66" s="2"/>
      <c r="R66" s="2"/>
      <c r="S66" s="2"/>
      <c r="T66" s="1"/>
      <c r="U66" s="1"/>
      <c r="V66" s="1"/>
      <c r="W66" s="1"/>
      <c r="X66" s="1"/>
      <c r="Y66" s="1"/>
      <c r="Z66" s="1"/>
    </row>
    <row r="67" spans="2:26" s="3" customFormat="1" ht="46.5" customHeight="1" x14ac:dyDescent="0.25">
      <c r="B67" s="209" t="s">
        <v>130</v>
      </c>
      <c r="C67" s="211" t="s">
        <v>5</v>
      </c>
      <c r="D67" s="213" t="s">
        <v>4</v>
      </c>
      <c r="E67" s="211" t="s">
        <v>3</v>
      </c>
      <c r="F67" s="211"/>
      <c r="G67" s="211" t="s">
        <v>2</v>
      </c>
      <c r="H67" s="215"/>
      <c r="I67" s="11"/>
      <c r="M67" s="1"/>
      <c r="N67" s="1"/>
      <c r="O67" s="1"/>
      <c r="P67" s="2"/>
      <c r="Q67" s="2"/>
      <c r="R67" s="2"/>
      <c r="S67" s="2"/>
      <c r="T67" s="1"/>
      <c r="U67" s="1"/>
      <c r="V67" s="1"/>
      <c r="W67" s="1"/>
      <c r="X67" s="1"/>
      <c r="Y67" s="1"/>
      <c r="Z67" s="1"/>
    </row>
    <row r="68" spans="2:26" s="3" customFormat="1" ht="46.5" customHeight="1" thickBot="1" x14ac:dyDescent="0.3">
      <c r="B68" s="210"/>
      <c r="C68" s="212"/>
      <c r="D68" s="214"/>
      <c r="E68" s="212"/>
      <c r="F68" s="212"/>
      <c r="G68" s="212"/>
      <c r="H68" s="216"/>
      <c r="I68" s="11"/>
      <c r="M68" s="1"/>
      <c r="N68" s="1"/>
      <c r="O68" s="1"/>
      <c r="P68" s="2"/>
      <c r="Q68" s="2"/>
      <c r="R68" s="2"/>
      <c r="S68" s="2"/>
      <c r="T68" s="1"/>
      <c r="U68" s="1"/>
      <c r="V68" s="1"/>
      <c r="W68" s="1"/>
      <c r="X68" s="1"/>
      <c r="Y68" s="1"/>
      <c r="Z68" s="1"/>
    </row>
    <row r="69" spans="2:26" s="3" customFormat="1" ht="18.75" customHeight="1" x14ac:dyDescent="0.25">
      <c r="B69" s="217"/>
      <c r="C69" s="217"/>
      <c r="D69" s="217"/>
      <c r="E69" s="217"/>
      <c r="F69" s="217"/>
      <c r="G69" s="217"/>
      <c r="H69" s="217"/>
      <c r="I69" s="11"/>
      <c r="M69" s="1"/>
      <c r="N69" s="1"/>
      <c r="O69" s="1"/>
      <c r="P69" s="2"/>
      <c r="Q69" s="2"/>
      <c r="R69" s="2"/>
      <c r="S69" s="2"/>
      <c r="T69" s="1"/>
      <c r="U69" s="1"/>
      <c r="V69" s="1"/>
      <c r="W69" s="1"/>
      <c r="X69" s="1"/>
      <c r="Y69" s="1"/>
      <c r="Z69" s="1"/>
    </row>
    <row r="70" spans="2:26" s="3" customFormat="1" ht="21.75" customHeight="1" x14ac:dyDescent="0.25">
      <c r="B70" s="222" t="s">
        <v>10</v>
      </c>
      <c r="C70" s="222"/>
      <c r="D70" s="222"/>
      <c r="E70" s="222"/>
      <c r="F70" s="222"/>
      <c r="G70" s="222"/>
      <c r="H70" s="222"/>
      <c r="I70" s="11"/>
      <c r="M70" s="1"/>
      <c r="N70" s="1"/>
      <c r="O70" s="1"/>
      <c r="P70" s="2"/>
      <c r="Q70" s="2"/>
      <c r="R70" s="2"/>
      <c r="S70" s="2"/>
      <c r="T70" s="1"/>
      <c r="U70" s="1"/>
      <c r="V70" s="1"/>
      <c r="W70" s="1"/>
      <c r="X70" s="1"/>
      <c r="Y70" s="1"/>
      <c r="Z70" s="1"/>
    </row>
    <row r="71" spans="2:26" s="3" customFormat="1" ht="15.75" customHeight="1" x14ac:dyDescent="0.25">
      <c r="B71" s="217"/>
      <c r="C71" s="217"/>
      <c r="D71" s="217"/>
      <c r="E71" s="217"/>
      <c r="F71" s="217"/>
      <c r="G71" s="217"/>
      <c r="H71" s="217"/>
      <c r="I71" s="11"/>
      <c r="M71" s="1"/>
      <c r="N71" s="1"/>
      <c r="O71" s="1"/>
      <c r="P71" s="2"/>
      <c r="Q71" s="2"/>
      <c r="R71" s="2"/>
      <c r="S71" s="2"/>
      <c r="T71" s="1"/>
      <c r="U71" s="1"/>
      <c r="V71" s="1"/>
      <c r="W71" s="1"/>
      <c r="X71" s="1"/>
      <c r="Y71" s="1"/>
      <c r="Z71" s="1"/>
    </row>
    <row r="72" spans="2:26" s="3" customFormat="1" ht="33" customHeight="1" x14ac:dyDescent="0.25">
      <c r="B72" s="206" t="s">
        <v>9</v>
      </c>
      <c r="C72" s="206"/>
      <c r="D72" s="206"/>
      <c r="E72" s="206"/>
      <c r="F72" s="206"/>
      <c r="G72" s="206"/>
      <c r="H72" s="206"/>
      <c r="I72" s="11"/>
      <c r="M72" s="1"/>
      <c r="N72" s="1"/>
      <c r="O72" s="1"/>
      <c r="P72" s="2"/>
      <c r="Q72" s="2"/>
      <c r="R72" s="2"/>
      <c r="S72" s="2"/>
      <c r="T72" s="1"/>
      <c r="U72" s="1"/>
      <c r="V72" s="1"/>
      <c r="W72" s="1"/>
      <c r="X72" s="1"/>
      <c r="Y72" s="1"/>
      <c r="Z72" s="1"/>
    </row>
    <row r="73" spans="2:26" s="4" customFormat="1" ht="33" customHeight="1" x14ac:dyDescent="0.25">
      <c r="B73" s="207" t="s">
        <v>0</v>
      </c>
      <c r="C73" s="207"/>
      <c r="E73" s="10"/>
      <c r="F73" s="10"/>
      <c r="G73" s="10"/>
      <c r="H73" s="10"/>
      <c r="I73" s="7"/>
      <c r="J73" s="3"/>
      <c r="K73" s="3"/>
      <c r="L73" s="3"/>
      <c r="M73" s="1"/>
      <c r="N73" s="1"/>
      <c r="O73" s="1"/>
      <c r="P73" s="2"/>
      <c r="Q73" s="2"/>
      <c r="R73" s="2"/>
      <c r="S73" s="2"/>
      <c r="T73" s="1"/>
      <c r="U73" s="1"/>
      <c r="V73" s="1"/>
      <c r="W73" s="1"/>
      <c r="X73" s="1"/>
      <c r="Y73" s="1"/>
      <c r="Z73" s="1"/>
    </row>
    <row r="74" spans="2:26" s="4" customFormat="1" ht="33" customHeight="1" x14ac:dyDescent="0.25">
      <c r="C74" s="9" t="str">
        <f>CONCATENATE(" $45.000"," + ($",G20,") =")</f>
        <v xml:space="preserve"> $45.000 + ($-1.875) =</v>
      </c>
      <c r="D74" s="6">
        <f>(45+G20)</f>
        <v>43.125</v>
      </c>
      <c r="E74" s="5"/>
      <c r="F74" s="5"/>
      <c r="G74" s="5"/>
      <c r="H74" s="5"/>
      <c r="I74" s="7"/>
      <c r="J74" s="3"/>
      <c r="K74" s="3"/>
      <c r="L74" s="3"/>
      <c r="M74" s="1"/>
      <c r="N74" s="1"/>
      <c r="O74" s="1"/>
      <c r="P74" s="2"/>
      <c r="Q74" s="2"/>
      <c r="R74" s="2"/>
      <c r="S74" s="2"/>
      <c r="T74" s="1"/>
      <c r="U74" s="1"/>
      <c r="V74" s="1"/>
      <c r="W74" s="1"/>
      <c r="X74" s="1"/>
      <c r="Y74" s="1"/>
      <c r="Z74" s="1"/>
    </row>
    <row r="75" spans="2:26" s="4" customFormat="1" ht="33" customHeight="1" x14ac:dyDescent="0.25">
      <c r="B75" s="207" t="s">
        <v>8</v>
      </c>
      <c r="C75" s="207"/>
      <c r="D75" s="15"/>
      <c r="E75" s="5"/>
      <c r="F75" s="5"/>
      <c r="G75" s="5"/>
      <c r="H75" s="5"/>
      <c r="I75" s="7"/>
      <c r="J75" s="3"/>
      <c r="K75" s="3"/>
      <c r="L75" s="3"/>
      <c r="M75" s="1"/>
      <c r="N75" s="1"/>
      <c r="O75" s="1"/>
      <c r="P75" s="2"/>
      <c r="Q75" s="2"/>
      <c r="R75" s="2"/>
      <c r="S75" s="2"/>
      <c r="T75" s="1"/>
      <c r="U75" s="1"/>
      <c r="V75" s="1"/>
      <c r="W75" s="1"/>
      <c r="X75" s="1"/>
      <c r="Y75" s="1"/>
      <c r="Z75" s="1"/>
    </row>
    <row r="76" spans="2:26" s="4" customFormat="1" ht="33" customHeight="1" x14ac:dyDescent="0.25">
      <c r="C76" s="14" t="str">
        <f>CONCATENATE(" $45.000"," x ",H43, " =")</f>
        <v xml:space="preserve"> $45.000 x 5.00% =</v>
      </c>
      <c r="D76" s="13">
        <f>(45*H43)</f>
        <v>2.25</v>
      </c>
      <c r="E76" s="5"/>
      <c r="F76" s="5"/>
      <c r="G76" s="5"/>
      <c r="H76" s="5"/>
      <c r="I76" s="7"/>
      <c r="J76" s="3" t="str">
        <f>CONCATENATE(" $45.000"," x ",H43, " =")</f>
        <v xml:space="preserve"> $45.000 x 5.00% =</v>
      </c>
      <c r="K76" s="3">
        <f>(45*H43)</f>
        <v>2.25</v>
      </c>
      <c r="L76" s="3"/>
      <c r="M76" s="1"/>
      <c r="N76" s="1"/>
      <c r="O76" s="1"/>
      <c r="P76" s="2"/>
      <c r="Q76" s="2"/>
      <c r="R76" s="2"/>
      <c r="S76" s="2"/>
      <c r="T76" s="1"/>
      <c r="U76" s="1"/>
      <c r="V76" s="1"/>
      <c r="W76" s="1"/>
      <c r="X76" s="1"/>
      <c r="Y76" s="1"/>
      <c r="Z76" s="1"/>
    </row>
    <row r="77" spans="2:26" s="4" customFormat="1" ht="33" customHeight="1" x14ac:dyDescent="0.25">
      <c r="C77" s="218" t="str">
        <f>CONCATENATE("$",D76," x 96.25% (Difference of 100% Material Minus Total % Asphalt + Fuel Allowance) =")</f>
        <v>$2.25 x 96.25% (Difference of 100% Material Minus Total % Asphalt + Fuel Allowance) =</v>
      </c>
      <c r="D77" s="218"/>
      <c r="E77" s="218"/>
      <c r="F77" s="218"/>
      <c r="G77" s="218"/>
      <c r="H77" s="6">
        <f>D76*96.25/100</f>
        <v>2.1659999999999999</v>
      </c>
      <c r="I77" s="7"/>
      <c r="J77" s="3" t="str">
        <f>CONCATENATE("$",D76," x 96.25% (Difference of 100% Material Minus Total % Asphalt + Fuel Allowance) =")</f>
        <v>$2.25 x 96.25% (Difference of 100% Material Minus Total % Asphalt + Fuel Allowance) =</v>
      </c>
      <c r="K77" s="3"/>
      <c r="L77" s="3"/>
      <c r="M77" s="1"/>
      <c r="N77" s="1"/>
      <c r="O77" s="131">
        <f>D76*96.25/100</f>
        <v>2.1656249999999999</v>
      </c>
      <c r="P77" s="2"/>
      <c r="Q77" s="2"/>
      <c r="R77" s="2"/>
      <c r="S77" s="2"/>
      <c r="T77" s="1"/>
      <c r="U77" s="1"/>
      <c r="V77" s="1"/>
      <c r="W77" s="1"/>
      <c r="X77" s="1"/>
      <c r="Y77" s="1"/>
      <c r="Z77" s="1"/>
    </row>
    <row r="78" spans="2:26" s="4" customFormat="1" ht="33" customHeight="1" x14ac:dyDescent="0.25">
      <c r="B78" s="207" t="s">
        <v>128</v>
      </c>
      <c r="C78" s="207"/>
      <c r="D78" s="207"/>
      <c r="E78" s="207"/>
      <c r="F78" s="207"/>
      <c r="G78" s="5"/>
      <c r="H78" s="5"/>
      <c r="I78" s="7"/>
      <c r="J78" s="3"/>
      <c r="K78" s="3"/>
      <c r="L78" s="3"/>
      <c r="M78" s="1"/>
      <c r="N78" s="1"/>
      <c r="O78" s="1"/>
      <c r="P78" s="2"/>
      <c r="Q78" s="2"/>
      <c r="R78" s="2"/>
      <c r="S78" s="2"/>
      <c r="T78" s="1"/>
      <c r="U78" s="1"/>
      <c r="V78" s="1"/>
      <c r="W78" s="1"/>
      <c r="X78" s="1"/>
      <c r="Y78" s="1"/>
      <c r="Z78" s="1"/>
    </row>
    <row r="79" spans="2:26" s="4" customFormat="1" ht="33" customHeight="1" x14ac:dyDescent="0.25">
      <c r="C79" s="150" t="str">
        <f>CONCATENATE("$",D74," + $",H77, "  =")</f>
        <v>$43.125 + $2.166  =</v>
      </c>
      <c r="D79" s="12">
        <f>D74+H77</f>
        <v>45.290999999999997</v>
      </c>
      <c r="E79" s="5"/>
      <c r="F79" s="5"/>
      <c r="G79" s="5"/>
      <c r="H79" s="5"/>
      <c r="I79" s="7"/>
      <c r="J79" s="3" t="str">
        <f>CONCATENATE("$",D74," + $",H77, "  =")</f>
        <v>$43.125 + $2.166  =</v>
      </c>
      <c r="K79" s="130">
        <f>D74+H77</f>
        <v>45.290999999999997</v>
      </c>
      <c r="L79" s="3"/>
      <c r="M79" s="1"/>
      <c r="N79" s="1"/>
      <c r="O79" s="1"/>
      <c r="P79" s="2"/>
      <c r="Q79" s="2"/>
      <c r="R79" s="2"/>
      <c r="S79" s="2"/>
      <c r="T79" s="1"/>
      <c r="U79" s="1"/>
      <c r="V79" s="1"/>
      <c r="W79" s="1"/>
      <c r="X79" s="1"/>
      <c r="Y79" s="1"/>
      <c r="Z79" s="1"/>
    </row>
    <row r="80" spans="2:26" ht="29.25" customHeight="1" thickBot="1" x14ac:dyDescent="0.3">
      <c r="I80" s="11"/>
    </row>
    <row r="81" spans="2:26" ht="43.5" customHeight="1" thickBot="1" x14ac:dyDescent="0.3">
      <c r="B81" s="219" t="s">
        <v>7</v>
      </c>
      <c r="C81" s="220"/>
      <c r="D81" s="220"/>
      <c r="E81" s="220"/>
      <c r="F81" s="220"/>
      <c r="G81" s="220"/>
      <c r="H81" s="221"/>
      <c r="I81" s="11"/>
    </row>
    <row r="82" spans="2:26" ht="21.75" customHeight="1" x14ac:dyDescent="0.25">
      <c r="B82" s="217"/>
      <c r="C82" s="217"/>
      <c r="D82" s="217"/>
      <c r="E82" s="217"/>
      <c r="F82" s="217"/>
      <c r="G82" s="217"/>
      <c r="H82" s="217"/>
      <c r="I82" s="11"/>
    </row>
    <row r="83" spans="2:26" ht="21.75" customHeight="1" x14ac:dyDescent="0.25">
      <c r="B83" s="222" t="s">
        <v>6</v>
      </c>
      <c r="C83" s="222"/>
      <c r="D83" s="222"/>
      <c r="E83" s="222"/>
      <c r="F83" s="222"/>
      <c r="G83" s="222"/>
      <c r="H83" s="222"/>
      <c r="I83" s="11"/>
    </row>
    <row r="84" spans="2:26" ht="14.25" customHeight="1" thickBot="1" x14ac:dyDescent="0.3">
      <c r="B84" s="217"/>
      <c r="C84" s="217"/>
      <c r="D84" s="217"/>
      <c r="E84" s="217"/>
      <c r="F84" s="217"/>
      <c r="G84" s="217"/>
      <c r="H84" s="217"/>
      <c r="I84" s="11"/>
    </row>
    <row r="85" spans="2:26" ht="46.5" customHeight="1" x14ac:dyDescent="0.25">
      <c r="B85" s="209" t="s">
        <v>130</v>
      </c>
      <c r="C85" s="211" t="s">
        <v>5</v>
      </c>
      <c r="D85" s="213" t="s">
        <v>4</v>
      </c>
      <c r="E85" s="211" t="s">
        <v>3</v>
      </c>
      <c r="F85" s="211"/>
      <c r="G85" s="211" t="s">
        <v>2</v>
      </c>
      <c r="H85" s="215"/>
      <c r="I85" s="11"/>
    </row>
    <row r="86" spans="2:26" ht="46.5" customHeight="1" thickBot="1" x14ac:dyDescent="0.3">
      <c r="B86" s="210"/>
      <c r="C86" s="212"/>
      <c r="D86" s="214"/>
      <c r="E86" s="212"/>
      <c r="F86" s="212"/>
      <c r="G86" s="212"/>
      <c r="H86" s="216"/>
      <c r="I86" s="11"/>
    </row>
    <row r="87" spans="2:26" ht="18.75" customHeight="1" x14ac:dyDescent="0.25">
      <c r="B87" s="217"/>
      <c r="C87" s="217"/>
      <c r="D87" s="217"/>
      <c r="E87" s="217"/>
      <c r="F87" s="217"/>
      <c r="G87" s="217"/>
      <c r="H87" s="217"/>
      <c r="I87" s="11"/>
    </row>
    <row r="88" spans="2:26" ht="33" customHeight="1" x14ac:dyDescent="0.25">
      <c r="B88" s="206" t="s">
        <v>1</v>
      </c>
      <c r="C88" s="206"/>
      <c r="D88" s="206"/>
      <c r="E88" s="206"/>
      <c r="F88" s="206"/>
      <c r="G88" s="206"/>
      <c r="H88" s="206"/>
      <c r="I88" s="11"/>
    </row>
    <row r="89" spans="2:26" s="4" customFormat="1" ht="33" customHeight="1" x14ac:dyDescent="0.25">
      <c r="B89" s="207" t="s">
        <v>0</v>
      </c>
      <c r="C89" s="207"/>
      <c r="E89" s="10"/>
      <c r="F89" s="10"/>
      <c r="G89" s="10"/>
      <c r="H89" s="10"/>
      <c r="I89" s="7"/>
      <c r="J89" s="3"/>
      <c r="K89" s="3"/>
      <c r="L89" s="3"/>
      <c r="M89" s="1"/>
      <c r="N89" s="1"/>
      <c r="O89" s="1"/>
      <c r="P89" s="2"/>
      <c r="Q89" s="2"/>
      <c r="R89" s="2"/>
      <c r="S89" s="2"/>
      <c r="T89" s="1"/>
      <c r="U89" s="1"/>
      <c r="V89" s="1"/>
      <c r="W89" s="1"/>
      <c r="X89" s="1"/>
      <c r="Y89" s="1"/>
      <c r="Z89" s="1"/>
    </row>
    <row r="90" spans="2:26" s="4" customFormat="1" ht="33" customHeight="1" x14ac:dyDescent="0.25">
      <c r="C90" s="9" t="str">
        <f>CONCATENATE(" $45.000"," + ($",G59,") =")</f>
        <v xml:space="preserve"> $45.000 + ($-3.5) =</v>
      </c>
      <c r="D90" s="6">
        <f>(45+G59)</f>
        <v>41.5</v>
      </c>
      <c r="E90" s="5"/>
      <c r="F90" s="5"/>
      <c r="G90" s="5"/>
      <c r="H90" s="5"/>
      <c r="I90" s="7"/>
      <c r="J90" s="3"/>
      <c r="K90" s="3"/>
      <c r="L90" s="3"/>
      <c r="M90" s="1"/>
      <c r="N90" s="1"/>
      <c r="O90" s="1"/>
      <c r="P90" s="2"/>
      <c r="Q90" s="2"/>
      <c r="R90" s="2"/>
      <c r="S90" s="2"/>
      <c r="T90" s="1"/>
      <c r="U90" s="1"/>
      <c r="V90" s="1"/>
      <c r="W90" s="1"/>
      <c r="X90" s="1"/>
      <c r="Y90" s="1"/>
      <c r="Z90" s="1"/>
    </row>
    <row r="91" spans="2:26" s="4" customFormat="1" ht="40.5" customHeight="1" x14ac:dyDescent="0.3">
      <c r="B91" s="208" t="s">
        <v>129</v>
      </c>
      <c r="C91" s="208"/>
      <c r="D91" s="8">
        <f>D90</f>
        <v>41.5</v>
      </c>
      <c r="E91" s="5"/>
      <c r="F91" s="5"/>
      <c r="G91" s="5"/>
      <c r="H91" s="5"/>
      <c r="I91" s="7"/>
      <c r="J91" s="3"/>
      <c r="K91" s="3"/>
      <c r="L91" s="3"/>
      <c r="M91" s="1"/>
      <c r="N91" s="1"/>
      <c r="O91" s="1"/>
      <c r="P91" s="2"/>
      <c r="Q91" s="2"/>
      <c r="R91" s="2"/>
      <c r="S91" s="2"/>
      <c r="T91" s="1"/>
      <c r="U91" s="1"/>
      <c r="V91" s="1"/>
      <c r="W91" s="1"/>
      <c r="X91" s="1"/>
      <c r="Y91" s="1"/>
      <c r="Z91" s="1"/>
    </row>
    <row r="92" spans="2:26" s="4" customFormat="1" ht="33" customHeight="1" x14ac:dyDescent="0.25">
      <c r="D92" s="6"/>
      <c r="E92" s="5"/>
      <c r="F92" s="5"/>
      <c r="G92" s="5"/>
      <c r="H92" s="5"/>
      <c r="J92" s="3"/>
      <c r="K92" s="3"/>
      <c r="L92" s="3"/>
      <c r="M92" s="1"/>
      <c r="N92" s="1"/>
      <c r="O92" s="1"/>
      <c r="P92" s="2"/>
      <c r="Q92" s="2"/>
      <c r="R92" s="2"/>
      <c r="S92" s="2"/>
      <c r="T92" s="1"/>
      <c r="U92" s="1"/>
      <c r="V92" s="1"/>
      <c r="W92" s="1"/>
      <c r="X92" s="1"/>
      <c r="Y92" s="1"/>
      <c r="Z92" s="1"/>
    </row>
    <row r="95" spans="2:26" ht="50.25" customHeight="1" x14ac:dyDescent="0.25"/>
    <row r="96" spans="2:26" ht="56.25"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sheetData>
  <sheetProtection algorithmName="SHA-512" hashValue="S2DedxW1jKpd+2qHeeW2poEMjjwbqHKeciKH05eUnf9n2+Dc4JzEc0sLEvtaPWWSk2h9wOb4tkq3GAU+31sWQQ==" saltValue="bez5rLH1RVQEqinfmGDllw==" spinCount="100000" sheet="1" formatColumns="0" formatRows="0"/>
  <mergeCells count="100">
    <mergeCell ref="B9:H9"/>
    <mergeCell ref="J9:K9"/>
    <mergeCell ref="B1:D1"/>
    <mergeCell ref="C3:E3"/>
    <mergeCell ref="G3:H3"/>
    <mergeCell ref="C4:E4"/>
    <mergeCell ref="G4:H4"/>
    <mergeCell ref="B6:E6"/>
    <mergeCell ref="F6:G6"/>
    <mergeCell ref="M6:N8"/>
    <mergeCell ref="P6:S7"/>
    <mergeCell ref="B7:E7"/>
    <mergeCell ref="B8:H8"/>
    <mergeCell ref="P8:S8"/>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B17:H17"/>
    <mergeCell ref="J17:K17"/>
    <mergeCell ref="B18:H18"/>
    <mergeCell ref="G22:H22"/>
    <mergeCell ref="P22:P24"/>
    <mergeCell ref="Q22:Q24"/>
    <mergeCell ref="G23:H23"/>
    <mergeCell ref="G24:H24"/>
    <mergeCell ref="G19:H19"/>
    <mergeCell ref="P19:P21"/>
    <mergeCell ref="Q19:Q21"/>
    <mergeCell ref="G20:H20"/>
    <mergeCell ref="G21:H21"/>
    <mergeCell ref="B35:H35"/>
    <mergeCell ref="G25:H25"/>
    <mergeCell ref="P25:P27"/>
    <mergeCell ref="Q25:Q27"/>
    <mergeCell ref="G26:H26"/>
    <mergeCell ref="G27:H27"/>
    <mergeCell ref="G28:H28"/>
    <mergeCell ref="P28:P30"/>
    <mergeCell ref="Q28:Q30"/>
    <mergeCell ref="G29:H29"/>
    <mergeCell ref="G30:H30"/>
    <mergeCell ref="P31:P33"/>
    <mergeCell ref="Q31:Q33"/>
    <mergeCell ref="B32:H32"/>
    <mergeCell ref="B33:H33"/>
    <mergeCell ref="B34:H34"/>
    <mergeCell ref="B64:H64"/>
    <mergeCell ref="B36:H36"/>
    <mergeCell ref="D37:E37"/>
    <mergeCell ref="B39:D39"/>
    <mergeCell ref="B41:H41"/>
    <mergeCell ref="B56:H56"/>
    <mergeCell ref="B57:H57"/>
    <mergeCell ref="G58:H58"/>
    <mergeCell ref="G59:H59"/>
    <mergeCell ref="G60:H60"/>
    <mergeCell ref="G61:H61"/>
    <mergeCell ref="B63:H63"/>
    <mergeCell ref="H43:H53"/>
    <mergeCell ref="B65:H65"/>
    <mergeCell ref="B66:H66"/>
    <mergeCell ref="B67:B68"/>
    <mergeCell ref="C67:C68"/>
    <mergeCell ref="D67:D68"/>
    <mergeCell ref="E67:F68"/>
    <mergeCell ref="G67:H68"/>
    <mergeCell ref="B84:H84"/>
    <mergeCell ref="B69:H69"/>
    <mergeCell ref="B70:H70"/>
    <mergeCell ref="B71:H71"/>
    <mergeCell ref="B72:H72"/>
    <mergeCell ref="B73:C73"/>
    <mergeCell ref="B75:C75"/>
    <mergeCell ref="C77:G77"/>
    <mergeCell ref="B78:F78"/>
    <mergeCell ref="B81:H81"/>
    <mergeCell ref="B82:H82"/>
    <mergeCell ref="B83:H83"/>
    <mergeCell ref="B88:H88"/>
    <mergeCell ref="B89:C89"/>
    <mergeCell ref="B91:C91"/>
    <mergeCell ref="B85:B86"/>
    <mergeCell ref="C85:C86"/>
    <mergeCell ref="D85:D86"/>
    <mergeCell ref="E85:F86"/>
    <mergeCell ref="G85:H86"/>
    <mergeCell ref="B87:H87"/>
  </mergeCells>
  <dataValidations count="8">
    <dataValidation type="list" allowBlank="1" showInputMessage="1" showErrorMessage="1" sqref="K15" xr:uid="{23DD565D-A44B-429F-BD34-0A9B986A07F3}">
      <formula1>$N$9:$N$41</formula1>
    </dataValidation>
    <dataValidation type="list" allowBlank="1" showInputMessage="1" showErrorMessage="1" sqref="K10" xr:uid="{5F6C1B96-80C6-4E94-BBE1-0869D968666B}">
      <formula1>"2019, 2020, 2021, 2022, 2023"</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372 JE65458 TA65458 ACW65458 AMS65458 AWO65458 BGK65458 BQG65458 CAC65458 CJY65458 CTU65458 DDQ65458 DNM65458 DXI65458 EHE65458 ERA65458 FAW65458 FKS65458 FUO65458 GEK65458 GOG65458 GYC65458 HHY65458 HRU65458 IBQ65458 ILM65458 IVI65458 JFE65458 JPA65458 JYW65458 KIS65458 KSO65458 LCK65458 LMG65458 LWC65458 MFY65458 MPU65458 MZQ65458 NJM65458 NTI65458 ODE65458 ONA65458 OWW65458 PGS65458 PQO65458 QAK65458 QKG65458 QUC65458 RDY65458 RNU65458 RXQ65458 SHM65458 SRI65458 TBE65458 TLA65458 TUW65458 UES65458 UOO65458 UYK65458 VIG65458 VSC65458 WBY65458 WLU65458 WVQ65458 K130908 JE130994 TA130994 ACW130994 AMS130994 AWO130994 BGK130994 BQG130994 CAC130994 CJY130994 CTU130994 DDQ130994 DNM130994 DXI130994 EHE130994 ERA130994 FAW130994 FKS130994 FUO130994 GEK130994 GOG130994 GYC130994 HHY130994 HRU130994 IBQ130994 ILM130994 IVI130994 JFE130994 JPA130994 JYW130994 KIS130994 KSO130994 LCK130994 LMG130994 LWC130994 MFY130994 MPU130994 MZQ130994 NJM130994 NTI130994 ODE130994 ONA130994 OWW130994 PGS130994 PQO130994 QAK130994 QKG130994 QUC130994 RDY130994 RNU130994 RXQ130994 SHM130994 SRI130994 TBE130994 TLA130994 TUW130994 UES130994 UOO130994 UYK130994 VIG130994 VSC130994 WBY130994 WLU130994 WVQ130994 K196444 JE196530 TA196530 ACW196530 AMS196530 AWO196530 BGK196530 BQG196530 CAC196530 CJY196530 CTU196530 DDQ196530 DNM196530 DXI196530 EHE196530 ERA196530 FAW196530 FKS196530 FUO196530 GEK196530 GOG196530 GYC196530 HHY196530 HRU196530 IBQ196530 ILM196530 IVI196530 JFE196530 JPA196530 JYW196530 KIS196530 KSO196530 LCK196530 LMG196530 LWC196530 MFY196530 MPU196530 MZQ196530 NJM196530 NTI196530 ODE196530 ONA196530 OWW196530 PGS196530 PQO196530 QAK196530 QKG196530 QUC196530 RDY196530 RNU196530 RXQ196530 SHM196530 SRI196530 TBE196530 TLA196530 TUW196530 UES196530 UOO196530 UYK196530 VIG196530 VSC196530 WBY196530 WLU196530 WVQ196530 K261980 JE262066 TA262066 ACW262066 AMS262066 AWO262066 BGK262066 BQG262066 CAC262066 CJY262066 CTU262066 DDQ262066 DNM262066 DXI262066 EHE262066 ERA262066 FAW262066 FKS262066 FUO262066 GEK262066 GOG262066 GYC262066 HHY262066 HRU262066 IBQ262066 ILM262066 IVI262066 JFE262066 JPA262066 JYW262066 KIS262066 KSO262066 LCK262066 LMG262066 LWC262066 MFY262066 MPU262066 MZQ262066 NJM262066 NTI262066 ODE262066 ONA262066 OWW262066 PGS262066 PQO262066 QAK262066 QKG262066 QUC262066 RDY262066 RNU262066 RXQ262066 SHM262066 SRI262066 TBE262066 TLA262066 TUW262066 UES262066 UOO262066 UYK262066 VIG262066 VSC262066 WBY262066 WLU262066 WVQ262066 K327516 JE327602 TA327602 ACW327602 AMS327602 AWO327602 BGK327602 BQG327602 CAC327602 CJY327602 CTU327602 DDQ327602 DNM327602 DXI327602 EHE327602 ERA327602 FAW327602 FKS327602 FUO327602 GEK327602 GOG327602 GYC327602 HHY327602 HRU327602 IBQ327602 ILM327602 IVI327602 JFE327602 JPA327602 JYW327602 KIS327602 KSO327602 LCK327602 LMG327602 LWC327602 MFY327602 MPU327602 MZQ327602 NJM327602 NTI327602 ODE327602 ONA327602 OWW327602 PGS327602 PQO327602 QAK327602 QKG327602 QUC327602 RDY327602 RNU327602 RXQ327602 SHM327602 SRI327602 TBE327602 TLA327602 TUW327602 UES327602 UOO327602 UYK327602 VIG327602 VSC327602 WBY327602 WLU327602 WVQ327602 K393052 JE393138 TA393138 ACW393138 AMS393138 AWO393138 BGK393138 BQG393138 CAC393138 CJY393138 CTU393138 DDQ393138 DNM393138 DXI393138 EHE393138 ERA393138 FAW393138 FKS393138 FUO393138 GEK393138 GOG393138 GYC393138 HHY393138 HRU393138 IBQ393138 ILM393138 IVI393138 JFE393138 JPA393138 JYW393138 KIS393138 KSO393138 LCK393138 LMG393138 LWC393138 MFY393138 MPU393138 MZQ393138 NJM393138 NTI393138 ODE393138 ONA393138 OWW393138 PGS393138 PQO393138 QAK393138 QKG393138 QUC393138 RDY393138 RNU393138 RXQ393138 SHM393138 SRI393138 TBE393138 TLA393138 TUW393138 UES393138 UOO393138 UYK393138 VIG393138 VSC393138 WBY393138 WLU393138 WVQ393138 K458588 JE458674 TA458674 ACW458674 AMS458674 AWO458674 BGK458674 BQG458674 CAC458674 CJY458674 CTU458674 DDQ458674 DNM458674 DXI458674 EHE458674 ERA458674 FAW458674 FKS458674 FUO458674 GEK458674 GOG458674 GYC458674 HHY458674 HRU458674 IBQ458674 ILM458674 IVI458674 JFE458674 JPA458674 JYW458674 KIS458674 KSO458674 LCK458674 LMG458674 LWC458674 MFY458674 MPU458674 MZQ458674 NJM458674 NTI458674 ODE458674 ONA458674 OWW458674 PGS458674 PQO458674 QAK458674 QKG458674 QUC458674 RDY458674 RNU458674 RXQ458674 SHM458674 SRI458674 TBE458674 TLA458674 TUW458674 UES458674 UOO458674 UYK458674 VIG458674 VSC458674 WBY458674 WLU458674 WVQ458674 K524124 JE524210 TA524210 ACW524210 AMS524210 AWO524210 BGK524210 BQG524210 CAC524210 CJY524210 CTU524210 DDQ524210 DNM524210 DXI524210 EHE524210 ERA524210 FAW524210 FKS524210 FUO524210 GEK524210 GOG524210 GYC524210 HHY524210 HRU524210 IBQ524210 ILM524210 IVI524210 JFE524210 JPA524210 JYW524210 KIS524210 KSO524210 LCK524210 LMG524210 LWC524210 MFY524210 MPU524210 MZQ524210 NJM524210 NTI524210 ODE524210 ONA524210 OWW524210 PGS524210 PQO524210 QAK524210 QKG524210 QUC524210 RDY524210 RNU524210 RXQ524210 SHM524210 SRI524210 TBE524210 TLA524210 TUW524210 UES524210 UOO524210 UYK524210 VIG524210 VSC524210 WBY524210 WLU524210 WVQ524210 K589660 JE589746 TA589746 ACW589746 AMS589746 AWO589746 BGK589746 BQG589746 CAC589746 CJY589746 CTU589746 DDQ589746 DNM589746 DXI589746 EHE589746 ERA589746 FAW589746 FKS589746 FUO589746 GEK589746 GOG589746 GYC589746 HHY589746 HRU589746 IBQ589746 ILM589746 IVI589746 JFE589746 JPA589746 JYW589746 KIS589746 KSO589746 LCK589746 LMG589746 LWC589746 MFY589746 MPU589746 MZQ589746 NJM589746 NTI589746 ODE589746 ONA589746 OWW589746 PGS589746 PQO589746 QAK589746 QKG589746 QUC589746 RDY589746 RNU589746 RXQ589746 SHM589746 SRI589746 TBE589746 TLA589746 TUW589746 UES589746 UOO589746 UYK589746 VIG589746 VSC589746 WBY589746 WLU589746 WVQ589746 K655196 JE655282 TA655282 ACW655282 AMS655282 AWO655282 BGK655282 BQG655282 CAC655282 CJY655282 CTU655282 DDQ655282 DNM655282 DXI655282 EHE655282 ERA655282 FAW655282 FKS655282 FUO655282 GEK655282 GOG655282 GYC655282 HHY655282 HRU655282 IBQ655282 ILM655282 IVI655282 JFE655282 JPA655282 JYW655282 KIS655282 KSO655282 LCK655282 LMG655282 LWC655282 MFY655282 MPU655282 MZQ655282 NJM655282 NTI655282 ODE655282 ONA655282 OWW655282 PGS655282 PQO655282 QAK655282 QKG655282 QUC655282 RDY655282 RNU655282 RXQ655282 SHM655282 SRI655282 TBE655282 TLA655282 TUW655282 UES655282 UOO655282 UYK655282 VIG655282 VSC655282 WBY655282 WLU655282 WVQ655282 K720732 JE720818 TA720818 ACW720818 AMS720818 AWO720818 BGK720818 BQG720818 CAC720818 CJY720818 CTU720818 DDQ720818 DNM720818 DXI720818 EHE720818 ERA720818 FAW720818 FKS720818 FUO720818 GEK720818 GOG720818 GYC720818 HHY720818 HRU720818 IBQ720818 ILM720818 IVI720818 JFE720818 JPA720818 JYW720818 KIS720818 KSO720818 LCK720818 LMG720818 LWC720818 MFY720818 MPU720818 MZQ720818 NJM720818 NTI720818 ODE720818 ONA720818 OWW720818 PGS720818 PQO720818 QAK720818 QKG720818 QUC720818 RDY720818 RNU720818 RXQ720818 SHM720818 SRI720818 TBE720818 TLA720818 TUW720818 UES720818 UOO720818 UYK720818 VIG720818 VSC720818 WBY720818 WLU720818 WVQ720818 K786268 JE786354 TA786354 ACW786354 AMS786354 AWO786354 BGK786354 BQG786354 CAC786354 CJY786354 CTU786354 DDQ786354 DNM786354 DXI786354 EHE786354 ERA786354 FAW786354 FKS786354 FUO786354 GEK786354 GOG786354 GYC786354 HHY786354 HRU786354 IBQ786354 ILM786354 IVI786354 JFE786354 JPA786354 JYW786354 KIS786354 KSO786354 LCK786354 LMG786354 LWC786354 MFY786354 MPU786354 MZQ786354 NJM786354 NTI786354 ODE786354 ONA786354 OWW786354 PGS786354 PQO786354 QAK786354 QKG786354 QUC786354 RDY786354 RNU786354 RXQ786354 SHM786354 SRI786354 TBE786354 TLA786354 TUW786354 UES786354 UOO786354 UYK786354 VIG786354 VSC786354 WBY786354 WLU786354 WVQ786354 K851804 JE851890 TA851890 ACW851890 AMS851890 AWO851890 BGK851890 BQG851890 CAC851890 CJY851890 CTU851890 DDQ851890 DNM851890 DXI851890 EHE851890 ERA851890 FAW851890 FKS851890 FUO851890 GEK851890 GOG851890 GYC851890 HHY851890 HRU851890 IBQ851890 ILM851890 IVI851890 JFE851890 JPA851890 JYW851890 KIS851890 KSO851890 LCK851890 LMG851890 LWC851890 MFY851890 MPU851890 MZQ851890 NJM851890 NTI851890 ODE851890 ONA851890 OWW851890 PGS851890 PQO851890 QAK851890 QKG851890 QUC851890 RDY851890 RNU851890 RXQ851890 SHM851890 SRI851890 TBE851890 TLA851890 TUW851890 UES851890 UOO851890 UYK851890 VIG851890 VSC851890 WBY851890 WLU851890 WVQ851890 K917340 JE917426 TA917426 ACW917426 AMS917426 AWO917426 BGK917426 BQG917426 CAC917426 CJY917426 CTU917426 DDQ917426 DNM917426 DXI917426 EHE917426 ERA917426 FAW917426 FKS917426 FUO917426 GEK917426 GOG917426 GYC917426 HHY917426 HRU917426 IBQ917426 ILM917426 IVI917426 JFE917426 JPA917426 JYW917426 KIS917426 KSO917426 LCK917426 LMG917426 LWC917426 MFY917426 MPU917426 MZQ917426 NJM917426 NTI917426 ODE917426 ONA917426 OWW917426 PGS917426 PQO917426 QAK917426 QKG917426 QUC917426 RDY917426 RNU917426 RXQ917426 SHM917426 SRI917426 TBE917426 TLA917426 TUW917426 UES917426 UOO917426 UYK917426 VIG917426 VSC917426 WBY917426 WLU917426 WVQ917426 K982876 JE982962 TA982962 ACW982962 AMS982962 AWO982962 BGK982962 BQG982962 CAC982962 CJY982962 CTU982962 DDQ982962 DNM982962 DXI982962 EHE982962 ERA982962 FAW982962 FKS982962 FUO982962 GEK982962 GOG982962 GYC982962 HHY982962 HRU982962 IBQ982962 ILM982962 IVI982962 JFE982962 JPA982962 JYW982962 KIS982962 KSO982962 LCK982962 LMG982962 LWC982962 MFY982962 MPU982962 MZQ982962 NJM982962 NTI982962 ODE982962 ONA982962 OWW982962 PGS982962 PQO982962 QAK982962 QKG982962 QUC982962 RDY982962 RNU982962 RXQ982962 SHM982962 SRI982962 TBE982962 TLA982962 TUW982962 UES982962 UOO982962 UYK982962 VIG982962 VSC982962 WBY982962 WLU982962 WVQ982962" xr:uid="{FBDB4D87-5222-4AD6-93F8-3594B877CB87}">
      <formula1>$M$11:$M$22</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376 JE65462 TA65462 ACW65462 AMS65462 AWO65462 BGK65462 BQG65462 CAC65462 CJY65462 CTU65462 DDQ65462 DNM65462 DXI65462 EHE65462 ERA65462 FAW65462 FKS65462 FUO65462 GEK65462 GOG65462 GYC65462 HHY65462 HRU65462 IBQ65462 ILM65462 IVI65462 JFE65462 JPA65462 JYW65462 KIS65462 KSO65462 LCK65462 LMG65462 LWC65462 MFY65462 MPU65462 MZQ65462 NJM65462 NTI65462 ODE65462 ONA65462 OWW65462 PGS65462 PQO65462 QAK65462 QKG65462 QUC65462 RDY65462 RNU65462 RXQ65462 SHM65462 SRI65462 TBE65462 TLA65462 TUW65462 UES65462 UOO65462 UYK65462 VIG65462 VSC65462 WBY65462 WLU65462 WVQ65462 K130912 JE130998 TA130998 ACW130998 AMS130998 AWO130998 BGK130998 BQG130998 CAC130998 CJY130998 CTU130998 DDQ130998 DNM130998 DXI130998 EHE130998 ERA130998 FAW130998 FKS130998 FUO130998 GEK130998 GOG130998 GYC130998 HHY130998 HRU130998 IBQ130998 ILM130998 IVI130998 JFE130998 JPA130998 JYW130998 KIS130998 KSO130998 LCK130998 LMG130998 LWC130998 MFY130998 MPU130998 MZQ130998 NJM130998 NTI130998 ODE130998 ONA130998 OWW130998 PGS130998 PQO130998 QAK130998 QKG130998 QUC130998 RDY130998 RNU130998 RXQ130998 SHM130998 SRI130998 TBE130998 TLA130998 TUW130998 UES130998 UOO130998 UYK130998 VIG130998 VSC130998 WBY130998 WLU130998 WVQ130998 K196448 JE196534 TA196534 ACW196534 AMS196534 AWO196534 BGK196534 BQG196534 CAC196534 CJY196534 CTU196534 DDQ196534 DNM196534 DXI196534 EHE196534 ERA196534 FAW196534 FKS196534 FUO196534 GEK196534 GOG196534 GYC196534 HHY196534 HRU196534 IBQ196534 ILM196534 IVI196534 JFE196534 JPA196534 JYW196534 KIS196534 KSO196534 LCK196534 LMG196534 LWC196534 MFY196534 MPU196534 MZQ196534 NJM196534 NTI196534 ODE196534 ONA196534 OWW196534 PGS196534 PQO196534 QAK196534 QKG196534 QUC196534 RDY196534 RNU196534 RXQ196534 SHM196534 SRI196534 TBE196534 TLA196534 TUW196534 UES196534 UOO196534 UYK196534 VIG196534 VSC196534 WBY196534 WLU196534 WVQ196534 K261984 JE262070 TA262070 ACW262070 AMS262070 AWO262070 BGK262070 BQG262070 CAC262070 CJY262070 CTU262070 DDQ262070 DNM262070 DXI262070 EHE262070 ERA262070 FAW262070 FKS262070 FUO262070 GEK262070 GOG262070 GYC262070 HHY262070 HRU262070 IBQ262070 ILM262070 IVI262070 JFE262070 JPA262070 JYW262070 KIS262070 KSO262070 LCK262070 LMG262070 LWC262070 MFY262070 MPU262070 MZQ262070 NJM262070 NTI262070 ODE262070 ONA262070 OWW262070 PGS262070 PQO262070 QAK262070 QKG262070 QUC262070 RDY262070 RNU262070 RXQ262070 SHM262070 SRI262070 TBE262070 TLA262070 TUW262070 UES262070 UOO262070 UYK262070 VIG262070 VSC262070 WBY262070 WLU262070 WVQ262070 K327520 JE327606 TA327606 ACW327606 AMS327606 AWO327606 BGK327606 BQG327606 CAC327606 CJY327606 CTU327606 DDQ327606 DNM327606 DXI327606 EHE327606 ERA327606 FAW327606 FKS327606 FUO327606 GEK327606 GOG327606 GYC327606 HHY327606 HRU327606 IBQ327606 ILM327606 IVI327606 JFE327606 JPA327606 JYW327606 KIS327606 KSO327606 LCK327606 LMG327606 LWC327606 MFY327606 MPU327606 MZQ327606 NJM327606 NTI327606 ODE327606 ONA327606 OWW327606 PGS327606 PQO327606 QAK327606 QKG327606 QUC327606 RDY327606 RNU327606 RXQ327606 SHM327606 SRI327606 TBE327606 TLA327606 TUW327606 UES327606 UOO327606 UYK327606 VIG327606 VSC327606 WBY327606 WLU327606 WVQ327606 K393056 JE393142 TA393142 ACW393142 AMS393142 AWO393142 BGK393142 BQG393142 CAC393142 CJY393142 CTU393142 DDQ393142 DNM393142 DXI393142 EHE393142 ERA393142 FAW393142 FKS393142 FUO393142 GEK393142 GOG393142 GYC393142 HHY393142 HRU393142 IBQ393142 ILM393142 IVI393142 JFE393142 JPA393142 JYW393142 KIS393142 KSO393142 LCK393142 LMG393142 LWC393142 MFY393142 MPU393142 MZQ393142 NJM393142 NTI393142 ODE393142 ONA393142 OWW393142 PGS393142 PQO393142 QAK393142 QKG393142 QUC393142 RDY393142 RNU393142 RXQ393142 SHM393142 SRI393142 TBE393142 TLA393142 TUW393142 UES393142 UOO393142 UYK393142 VIG393142 VSC393142 WBY393142 WLU393142 WVQ393142 K458592 JE458678 TA458678 ACW458678 AMS458678 AWO458678 BGK458678 BQG458678 CAC458678 CJY458678 CTU458678 DDQ458678 DNM458678 DXI458678 EHE458678 ERA458678 FAW458678 FKS458678 FUO458678 GEK458678 GOG458678 GYC458678 HHY458678 HRU458678 IBQ458678 ILM458678 IVI458678 JFE458678 JPA458678 JYW458678 KIS458678 KSO458678 LCK458678 LMG458678 LWC458678 MFY458678 MPU458678 MZQ458678 NJM458678 NTI458678 ODE458678 ONA458678 OWW458678 PGS458678 PQO458678 QAK458678 QKG458678 QUC458678 RDY458678 RNU458678 RXQ458678 SHM458678 SRI458678 TBE458678 TLA458678 TUW458678 UES458678 UOO458678 UYK458678 VIG458678 VSC458678 WBY458678 WLU458678 WVQ458678 K524128 JE524214 TA524214 ACW524214 AMS524214 AWO524214 BGK524214 BQG524214 CAC524214 CJY524214 CTU524214 DDQ524214 DNM524214 DXI524214 EHE524214 ERA524214 FAW524214 FKS524214 FUO524214 GEK524214 GOG524214 GYC524214 HHY524214 HRU524214 IBQ524214 ILM524214 IVI524214 JFE524214 JPA524214 JYW524214 KIS524214 KSO524214 LCK524214 LMG524214 LWC524214 MFY524214 MPU524214 MZQ524214 NJM524214 NTI524214 ODE524214 ONA524214 OWW524214 PGS524214 PQO524214 QAK524214 QKG524214 QUC524214 RDY524214 RNU524214 RXQ524214 SHM524214 SRI524214 TBE524214 TLA524214 TUW524214 UES524214 UOO524214 UYK524214 VIG524214 VSC524214 WBY524214 WLU524214 WVQ524214 K589664 JE589750 TA589750 ACW589750 AMS589750 AWO589750 BGK589750 BQG589750 CAC589750 CJY589750 CTU589750 DDQ589750 DNM589750 DXI589750 EHE589750 ERA589750 FAW589750 FKS589750 FUO589750 GEK589750 GOG589750 GYC589750 HHY589750 HRU589750 IBQ589750 ILM589750 IVI589750 JFE589750 JPA589750 JYW589750 KIS589750 KSO589750 LCK589750 LMG589750 LWC589750 MFY589750 MPU589750 MZQ589750 NJM589750 NTI589750 ODE589750 ONA589750 OWW589750 PGS589750 PQO589750 QAK589750 QKG589750 QUC589750 RDY589750 RNU589750 RXQ589750 SHM589750 SRI589750 TBE589750 TLA589750 TUW589750 UES589750 UOO589750 UYK589750 VIG589750 VSC589750 WBY589750 WLU589750 WVQ589750 K655200 JE655286 TA655286 ACW655286 AMS655286 AWO655286 BGK655286 BQG655286 CAC655286 CJY655286 CTU655286 DDQ655286 DNM655286 DXI655286 EHE655286 ERA655286 FAW655286 FKS655286 FUO655286 GEK655286 GOG655286 GYC655286 HHY655286 HRU655286 IBQ655286 ILM655286 IVI655286 JFE655286 JPA655286 JYW655286 KIS655286 KSO655286 LCK655286 LMG655286 LWC655286 MFY655286 MPU655286 MZQ655286 NJM655286 NTI655286 ODE655286 ONA655286 OWW655286 PGS655286 PQO655286 QAK655286 QKG655286 QUC655286 RDY655286 RNU655286 RXQ655286 SHM655286 SRI655286 TBE655286 TLA655286 TUW655286 UES655286 UOO655286 UYK655286 VIG655286 VSC655286 WBY655286 WLU655286 WVQ655286 K720736 JE720822 TA720822 ACW720822 AMS720822 AWO720822 BGK720822 BQG720822 CAC720822 CJY720822 CTU720822 DDQ720822 DNM720822 DXI720822 EHE720822 ERA720822 FAW720822 FKS720822 FUO720822 GEK720822 GOG720822 GYC720822 HHY720822 HRU720822 IBQ720822 ILM720822 IVI720822 JFE720822 JPA720822 JYW720822 KIS720822 KSO720822 LCK720822 LMG720822 LWC720822 MFY720822 MPU720822 MZQ720822 NJM720822 NTI720822 ODE720822 ONA720822 OWW720822 PGS720822 PQO720822 QAK720822 QKG720822 QUC720822 RDY720822 RNU720822 RXQ720822 SHM720822 SRI720822 TBE720822 TLA720822 TUW720822 UES720822 UOO720822 UYK720822 VIG720822 VSC720822 WBY720822 WLU720822 WVQ720822 K786272 JE786358 TA786358 ACW786358 AMS786358 AWO786358 BGK786358 BQG786358 CAC786358 CJY786358 CTU786358 DDQ786358 DNM786358 DXI786358 EHE786358 ERA786358 FAW786358 FKS786358 FUO786358 GEK786358 GOG786358 GYC786358 HHY786358 HRU786358 IBQ786358 ILM786358 IVI786358 JFE786358 JPA786358 JYW786358 KIS786358 KSO786358 LCK786358 LMG786358 LWC786358 MFY786358 MPU786358 MZQ786358 NJM786358 NTI786358 ODE786358 ONA786358 OWW786358 PGS786358 PQO786358 QAK786358 QKG786358 QUC786358 RDY786358 RNU786358 RXQ786358 SHM786358 SRI786358 TBE786358 TLA786358 TUW786358 UES786358 UOO786358 UYK786358 VIG786358 VSC786358 WBY786358 WLU786358 WVQ786358 K851808 JE851894 TA851894 ACW851894 AMS851894 AWO851894 BGK851894 BQG851894 CAC851894 CJY851894 CTU851894 DDQ851894 DNM851894 DXI851894 EHE851894 ERA851894 FAW851894 FKS851894 FUO851894 GEK851894 GOG851894 GYC851894 HHY851894 HRU851894 IBQ851894 ILM851894 IVI851894 JFE851894 JPA851894 JYW851894 KIS851894 KSO851894 LCK851894 LMG851894 LWC851894 MFY851894 MPU851894 MZQ851894 NJM851894 NTI851894 ODE851894 ONA851894 OWW851894 PGS851894 PQO851894 QAK851894 QKG851894 QUC851894 RDY851894 RNU851894 RXQ851894 SHM851894 SRI851894 TBE851894 TLA851894 TUW851894 UES851894 UOO851894 UYK851894 VIG851894 VSC851894 WBY851894 WLU851894 WVQ851894 K917344 JE917430 TA917430 ACW917430 AMS917430 AWO917430 BGK917430 BQG917430 CAC917430 CJY917430 CTU917430 DDQ917430 DNM917430 DXI917430 EHE917430 ERA917430 FAW917430 FKS917430 FUO917430 GEK917430 GOG917430 GYC917430 HHY917430 HRU917430 IBQ917430 ILM917430 IVI917430 JFE917430 JPA917430 JYW917430 KIS917430 KSO917430 LCK917430 LMG917430 LWC917430 MFY917430 MPU917430 MZQ917430 NJM917430 NTI917430 ODE917430 ONA917430 OWW917430 PGS917430 PQO917430 QAK917430 QKG917430 QUC917430 RDY917430 RNU917430 RXQ917430 SHM917430 SRI917430 TBE917430 TLA917430 TUW917430 UES917430 UOO917430 UYK917430 VIG917430 VSC917430 WBY917430 WLU917430 WVQ917430 K982880 JE982966 TA982966 ACW982966 AMS982966 AWO982966 BGK982966 BQG982966 CAC982966 CJY982966 CTU982966 DDQ982966 DNM982966 DXI982966 EHE982966 ERA982966 FAW982966 FKS982966 FUO982966 GEK982966 GOG982966 GYC982966 HHY982966 HRU982966 IBQ982966 ILM982966 IVI982966 JFE982966 JPA982966 JYW982966 KIS982966 KSO982966 LCK982966 LMG982966 LWC982966 MFY982966 MPU982966 MZQ982966 NJM982966 NTI982966 ODE982966 ONA982966 OWW982966 PGS982966 PQO982966 QAK982966 QKG982966 QUC982966 RDY982966 RNU982966 RXQ982966 SHM982966 SRI982966 TBE982966 TLA982966 TUW982966 UES982966 UOO982966 UYK982966 VIG982966 VSC982966 WBY982966 WLU982966 WVQ982966" xr:uid="{52427B3D-1E1B-4DE2-B923-3272413033DF}">
      <formula1>$N$11:$N$22</formula1>
    </dataValidation>
    <dataValidation type="list" allowBlank="1" showInputMessage="1" showErrorMessage="1" sqref="WVQ982961 WLU982961 WBY982961 VSC982961 VIG982961 UYK982961 UOO982961 UES982961 TUW982961 TLA982961 TBE982961 SRI982961 SHM982961 RXQ982961 RNU982961 RDY982961 QUC982961 QKG982961 QAK982961 PQO982961 PGS982961 OWW982961 ONA982961 ODE982961 NTI982961 NJM982961 MZQ982961 MPU982961 MFY982961 LWC982961 LMG982961 LCK982961 KSO982961 KIS982961 JYW982961 JPA982961 JFE982961 IVI982961 ILM982961 IBQ982961 HRU982961 HHY982961 GYC982961 GOG982961 GEK982961 FUO982961 FKS982961 FAW982961 ERA982961 EHE982961 DXI982961 DNM982961 DDQ982961 CTU982961 CJY982961 CAC982961 BQG982961 BGK982961 AWO982961 AMS982961 ACW982961 TA982961 JE982961 K982875 WVQ917425 WLU917425 WBY917425 VSC917425 VIG917425 UYK917425 UOO917425 UES917425 TUW917425 TLA917425 TBE917425 SRI917425 SHM917425 RXQ917425 RNU917425 RDY917425 QUC917425 QKG917425 QAK917425 PQO917425 PGS917425 OWW917425 ONA917425 ODE917425 NTI917425 NJM917425 MZQ917425 MPU917425 MFY917425 LWC917425 LMG917425 LCK917425 KSO917425 KIS917425 JYW917425 JPA917425 JFE917425 IVI917425 ILM917425 IBQ917425 HRU917425 HHY917425 GYC917425 GOG917425 GEK917425 FUO917425 FKS917425 FAW917425 ERA917425 EHE917425 DXI917425 DNM917425 DDQ917425 CTU917425 CJY917425 CAC917425 BQG917425 BGK917425 AWO917425 AMS917425 ACW917425 TA917425 JE917425 K917339 WVQ851889 WLU851889 WBY851889 VSC851889 VIG851889 UYK851889 UOO851889 UES851889 TUW851889 TLA851889 TBE851889 SRI851889 SHM851889 RXQ851889 RNU851889 RDY851889 QUC851889 QKG851889 QAK851889 PQO851889 PGS851889 OWW851889 ONA851889 ODE851889 NTI851889 NJM851889 MZQ851889 MPU851889 MFY851889 LWC851889 LMG851889 LCK851889 KSO851889 KIS851889 JYW851889 JPA851889 JFE851889 IVI851889 ILM851889 IBQ851889 HRU851889 HHY851889 GYC851889 GOG851889 GEK851889 FUO851889 FKS851889 FAW851889 ERA851889 EHE851889 DXI851889 DNM851889 DDQ851889 CTU851889 CJY851889 CAC851889 BQG851889 BGK851889 AWO851889 AMS851889 ACW851889 TA851889 JE851889 K851803 WVQ786353 WLU786353 WBY786353 VSC786353 VIG786353 UYK786353 UOO786353 UES786353 TUW786353 TLA786353 TBE786353 SRI786353 SHM786353 RXQ786353 RNU786353 RDY786353 QUC786353 QKG786353 QAK786353 PQO786353 PGS786353 OWW786353 ONA786353 ODE786353 NTI786353 NJM786353 MZQ786353 MPU786353 MFY786353 LWC786353 LMG786353 LCK786353 KSO786353 KIS786353 JYW786353 JPA786353 JFE786353 IVI786353 ILM786353 IBQ786353 HRU786353 HHY786353 GYC786353 GOG786353 GEK786353 FUO786353 FKS786353 FAW786353 ERA786353 EHE786353 DXI786353 DNM786353 DDQ786353 CTU786353 CJY786353 CAC786353 BQG786353 BGK786353 AWO786353 AMS786353 ACW786353 TA786353 JE786353 K786267 WVQ720817 WLU720817 WBY720817 VSC720817 VIG720817 UYK720817 UOO720817 UES720817 TUW720817 TLA720817 TBE720817 SRI720817 SHM720817 RXQ720817 RNU720817 RDY720817 QUC720817 QKG720817 QAK720817 PQO720817 PGS720817 OWW720817 ONA720817 ODE720817 NTI720817 NJM720817 MZQ720817 MPU720817 MFY720817 LWC720817 LMG720817 LCK720817 KSO720817 KIS720817 JYW720817 JPA720817 JFE720817 IVI720817 ILM720817 IBQ720817 HRU720817 HHY720817 GYC720817 GOG720817 GEK720817 FUO720817 FKS720817 FAW720817 ERA720817 EHE720817 DXI720817 DNM720817 DDQ720817 CTU720817 CJY720817 CAC720817 BQG720817 BGK720817 AWO720817 AMS720817 ACW720817 TA720817 JE720817 K720731 WVQ655281 WLU655281 WBY655281 VSC655281 VIG655281 UYK655281 UOO655281 UES655281 TUW655281 TLA655281 TBE655281 SRI655281 SHM655281 RXQ655281 RNU655281 RDY655281 QUC655281 QKG655281 QAK655281 PQO655281 PGS655281 OWW655281 ONA655281 ODE655281 NTI655281 NJM655281 MZQ655281 MPU655281 MFY655281 LWC655281 LMG655281 LCK655281 KSO655281 KIS655281 JYW655281 JPA655281 JFE655281 IVI655281 ILM655281 IBQ655281 HRU655281 HHY655281 GYC655281 GOG655281 GEK655281 FUO655281 FKS655281 FAW655281 ERA655281 EHE655281 DXI655281 DNM655281 DDQ655281 CTU655281 CJY655281 CAC655281 BQG655281 BGK655281 AWO655281 AMS655281 ACW655281 TA655281 JE655281 K655195 WVQ589745 WLU589745 WBY589745 VSC589745 VIG589745 UYK589745 UOO589745 UES589745 TUW589745 TLA589745 TBE589745 SRI589745 SHM589745 RXQ589745 RNU589745 RDY589745 QUC589745 QKG589745 QAK589745 PQO589745 PGS589745 OWW589745 ONA589745 ODE589745 NTI589745 NJM589745 MZQ589745 MPU589745 MFY589745 LWC589745 LMG589745 LCK589745 KSO589745 KIS589745 JYW589745 JPA589745 JFE589745 IVI589745 ILM589745 IBQ589745 HRU589745 HHY589745 GYC589745 GOG589745 GEK589745 FUO589745 FKS589745 FAW589745 ERA589745 EHE589745 DXI589745 DNM589745 DDQ589745 CTU589745 CJY589745 CAC589745 BQG589745 BGK589745 AWO589745 AMS589745 ACW589745 TA589745 JE589745 K589659 WVQ524209 WLU524209 WBY524209 VSC524209 VIG524209 UYK524209 UOO524209 UES524209 TUW524209 TLA524209 TBE524209 SRI524209 SHM524209 RXQ524209 RNU524209 RDY524209 QUC524209 QKG524209 QAK524209 PQO524209 PGS524209 OWW524209 ONA524209 ODE524209 NTI524209 NJM524209 MZQ524209 MPU524209 MFY524209 LWC524209 LMG524209 LCK524209 KSO524209 KIS524209 JYW524209 JPA524209 JFE524209 IVI524209 ILM524209 IBQ524209 HRU524209 HHY524209 GYC524209 GOG524209 GEK524209 FUO524209 FKS524209 FAW524209 ERA524209 EHE524209 DXI524209 DNM524209 DDQ524209 CTU524209 CJY524209 CAC524209 BQG524209 BGK524209 AWO524209 AMS524209 ACW524209 TA524209 JE524209 K524123 WVQ458673 WLU458673 WBY458673 VSC458673 VIG458673 UYK458673 UOO458673 UES458673 TUW458673 TLA458673 TBE458673 SRI458673 SHM458673 RXQ458673 RNU458673 RDY458673 QUC458673 QKG458673 QAK458673 PQO458673 PGS458673 OWW458673 ONA458673 ODE458673 NTI458673 NJM458673 MZQ458673 MPU458673 MFY458673 LWC458673 LMG458673 LCK458673 KSO458673 KIS458673 JYW458673 JPA458673 JFE458673 IVI458673 ILM458673 IBQ458673 HRU458673 HHY458673 GYC458673 GOG458673 GEK458673 FUO458673 FKS458673 FAW458673 ERA458673 EHE458673 DXI458673 DNM458673 DDQ458673 CTU458673 CJY458673 CAC458673 BQG458673 BGK458673 AWO458673 AMS458673 ACW458673 TA458673 JE458673 K458587 WVQ393137 WLU393137 WBY393137 VSC393137 VIG393137 UYK393137 UOO393137 UES393137 TUW393137 TLA393137 TBE393137 SRI393137 SHM393137 RXQ393137 RNU393137 RDY393137 QUC393137 QKG393137 QAK393137 PQO393137 PGS393137 OWW393137 ONA393137 ODE393137 NTI393137 NJM393137 MZQ393137 MPU393137 MFY393137 LWC393137 LMG393137 LCK393137 KSO393137 KIS393137 JYW393137 JPA393137 JFE393137 IVI393137 ILM393137 IBQ393137 HRU393137 HHY393137 GYC393137 GOG393137 GEK393137 FUO393137 FKS393137 FAW393137 ERA393137 EHE393137 DXI393137 DNM393137 DDQ393137 CTU393137 CJY393137 CAC393137 BQG393137 BGK393137 AWO393137 AMS393137 ACW393137 TA393137 JE393137 K393051 WVQ327601 WLU327601 WBY327601 VSC327601 VIG327601 UYK327601 UOO327601 UES327601 TUW327601 TLA327601 TBE327601 SRI327601 SHM327601 RXQ327601 RNU327601 RDY327601 QUC327601 QKG327601 QAK327601 PQO327601 PGS327601 OWW327601 ONA327601 ODE327601 NTI327601 NJM327601 MZQ327601 MPU327601 MFY327601 LWC327601 LMG327601 LCK327601 KSO327601 KIS327601 JYW327601 JPA327601 JFE327601 IVI327601 ILM327601 IBQ327601 HRU327601 HHY327601 GYC327601 GOG327601 GEK327601 FUO327601 FKS327601 FAW327601 ERA327601 EHE327601 DXI327601 DNM327601 DDQ327601 CTU327601 CJY327601 CAC327601 BQG327601 BGK327601 AWO327601 AMS327601 ACW327601 TA327601 JE327601 K327515 WVQ262065 WLU262065 WBY262065 VSC262065 VIG262065 UYK262065 UOO262065 UES262065 TUW262065 TLA262065 TBE262065 SRI262065 SHM262065 RXQ262065 RNU262065 RDY262065 QUC262065 QKG262065 QAK262065 PQO262065 PGS262065 OWW262065 ONA262065 ODE262065 NTI262065 NJM262065 MZQ262065 MPU262065 MFY262065 LWC262065 LMG262065 LCK262065 KSO262065 KIS262065 JYW262065 JPA262065 JFE262065 IVI262065 ILM262065 IBQ262065 HRU262065 HHY262065 GYC262065 GOG262065 GEK262065 FUO262065 FKS262065 FAW262065 ERA262065 EHE262065 DXI262065 DNM262065 DDQ262065 CTU262065 CJY262065 CAC262065 BQG262065 BGK262065 AWO262065 AMS262065 ACW262065 TA262065 JE262065 K261979 WVQ196529 WLU196529 WBY196529 VSC196529 VIG196529 UYK196529 UOO196529 UES196529 TUW196529 TLA196529 TBE196529 SRI196529 SHM196529 RXQ196529 RNU196529 RDY196529 QUC196529 QKG196529 QAK196529 PQO196529 PGS196529 OWW196529 ONA196529 ODE196529 NTI196529 NJM196529 MZQ196529 MPU196529 MFY196529 LWC196529 LMG196529 LCK196529 KSO196529 KIS196529 JYW196529 JPA196529 JFE196529 IVI196529 ILM196529 IBQ196529 HRU196529 HHY196529 GYC196529 GOG196529 GEK196529 FUO196529 FKS196529 FAW196529 ERA196529 EHE196529 DXI196529 DNM196529 DDQ196529 CTU196529 CJY196529 CAC196529 BQG196529 BGK196529 AWO196529 AMS196529 ACW196529 TA196529 JE196529 K196443 WVQ130993 WLU130993 WBY130993 VSC130993 VIG130993 UYK130993 UOO130993 UES130993 TUW130993 TLA130993 TBE130993 SRI130993 SHM130993 RXQ130993 RNU130993 RDY130993 QUC130993 QKG130993 QAK130993 PQO130993 PGS130993 OWW130993 ONA130993 ODE130993 NTI130993 NJM130993 MZQ130993 MPU130993 MFY130993 LWC130993 LMG130993 LCK130993 KSO130993 KIS130993 JYW130993 JPA130993 JFE130993 IVI130993 ILM130993 IBQ130993 HRU130993 HHY130993 GYC130993 GOG130993 GEK130993 FUO130993 FKS130993 FAW130993 ERA130993 EHE130993 DXI130993 DNM130993 DDQ130993 CTU130993 CJY130993 CAC130993 BQG130993 BGK130993 AWO130993 AMS130993 ACW130993 TA130993 JE130993 K130907 WVQ65457 WLU65457 WBY65457 VSC65457 VIG65457 UYK65457 UOO65457 UES65457 TUW65457 TLA65457 TBE65457 SRI65457 SHM65457 RXQ65457 RNU65457 RDY65457 QUC65457 QKG65457 QAK65457 PQO65457 PGS65457 OWW65457 ONA65457 ODE65457 NTI65457 NJM65457 MZQ65457 MPU65457 MFY65457 LWC65457 LMG65457 LCK65457 KSO65457 KIS65457 JYW65457 JPA65457 JFE65457 IVI65457 ILM65457 IBQ65457 HRU65457 HHY65457 GYC65457 GOG65457 GEK65457 FUO65457 FKS65457 FAW65457 ERA65457 EHE65457 DXI65457 DNM65457 DDQ65457 CTU65457 CJY65457 CAC65457 BQG65457 BGK65457 AWO65457 AMS65457 ACW65457 TA65457 JE65457 K65371" xr:uid="{ED903F59-213A-4769-865F-91752150AB79}">
      <formula1>$N$9:$N$9</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380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0916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452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1988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524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060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596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132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668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04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740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276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12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348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884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79539A57-A3B7-4513-AFB0-23CF150E0FBC}">
      <formula1>$Q$10:$Q$34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379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0915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451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1987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523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059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595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131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667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03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739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275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11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347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883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EA893746-A2EB-4F57-9495-76A40756740C}">
      <formula1>$P$10:$P$34</formula1>
    </dataValidation>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383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0919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455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1991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527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063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599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135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671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07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743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279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815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351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887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FAF367BD-8BEA-4D75-B02B-94F51F974B58}">
      <formula1>$R$10:$R$34</formula1>
    </dataValidation>
  </dataValidations>
  <hyperlinks>
    <hyperlink ref="P8:S8" r:id="rId1" display="Posted Price" xr:uid="{A6FEC73F-A21F-4DA6-AB87-3674282FBB05}"/>
  </hyperlinks>
  <printOptions horizontalCentered="1"/>
  <pageMargins left="0.25" right="0.25" top="0.75" bottom="0.75" header="0.3" footer="0.3"/>
  <pageSetup scale="54" orientation="landscape" horizontalDpi="4294967295" r:id="rId2"/>
  <rowBreaks count="4" manualBreakCount="4">
    <brk id="30" min="1" max="7" man="1"/>
    <brk id="55" min="1" max="7" man="1"/>
    <brk id="79" min="1" max="7" man="1"/>
    <brk id="91" min="1" max="7" man="1"/>
  </rowBreaks>
  <ignoredErrors>
    <ignoredError sqref="B44:B48 B4 F4 B21:B2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4CA12-1BCF-4C3D-9FED-11DAF824D611}">
  <dimension ref="B1:Z118"/>
  <sheetViews>
    <sheetView showGridLines="0" showRowColHeaders="0" zoomScale="80" zoomScaleNormal="80" workbookViewId="0">
      <selection activeCell="C4" sqref="C4:E4"/>
    </sheetView>
  </sheetViews>
  <sheetFormatPr defaultRowHeight="13.2" x14ac:dyDescent="0.25"/>
  <cols>
    <col min="1" max="1" width="8.77734375" style="1"/>
    <col min="2" max="2" width="25.44140625" style="1" customWidth="1"/>
    <col min="3" max="3" width="35" style="1" customWidth="1"/>
    <col min="4" max="4" width="17.44140625" style="1" customWidth="1"/>
    <col min="5" max="5" width="17.21875" style="1" customWidth="1"/>
    <col min="6" max="6" width="23.77734375" style="1" customWidth="1"/>
    <col min="7" max="7" width="25.44140625" style="1" customWidth="1"/>
    <col min="8" max="8" width="19" style="1" customWidth="1"/>
    <col min="9" max="9" width="6.5546875" style="1" customWidth="1"/>
    <col min="10" max="10" width="33.5546875" style="3" hidden="1" customWidth="1"/>
    <col min="11" max="11" width="20.44140625" style="3" hidden="1" customWidth="1"/>
    <col min="12" max="12" width="4.21875" style="3" hidden="1" customWidth="1"/>
    <col min="13" max="13" width="22" style="1" hidden="1" customWidth="1"/>
    <col min="14" max="14" width="22.21875" style="1" hidden="1" customWidth="1"/>
    <col min="15" max="15" width="4.21875" style="1" hidden="1" customWidth="1"/>
    <col min="16" max="17" width="18.77734375" style="2" hidden="1" customWidth="1"/>
    <col min="18" max="18" width="20.44140625" style="2" hidden="1" customWidth="1"/>
    <col min="19" max="19" width="17.44140625" style="2" hidden="1" customWidth="1"/>
    <col min="20" max="20" width="4.21875" style="1" hidden="1" customWidth="1"/>
    <col min="21" max="21" width="4" style="1" hidden="1" customWidth="1"/>
    <col min="22" max="22" width="13.77734375" style="1" customWidth="1"/>
    <col min="23" max="51" width="9.21875" style="1" customWidth="1"/>
    <col min="52" max="255" width="8.77734375" style="1"/>
    <col min="256" max="256" width="25.44140625" style="1" customWidth="1"/>
    <col min="257" max="257" width="32.77734375" style="1" customWidth="1"/>
    <col min="258" max="258" width="17.44140625" style="1" customWidth="1"/>
    <col min="259" max="259" width="17.21875" style="1" customWidth="1"/>
    <col min="260" max="260" width="23.77734375" style="1" customWidth="1"/>
    <col min="261" max="261" width="25.44140625" style="1" customWidth="1"/>
    <col min="262" max="262" width="19" style="1" customWidth="1"/>
    <col min="263" max="263" width="6.5546875" style="1" customWidth="1"/>
    <col min="264" max="279" width="0" style="1" hidden="1" customWidth="1"/>
    <col min="280" max="511" width="8.77734375" style="1"/>
    <col min="512" max="512" width="25.44140625" style="1" customWidth="1"/>
    <col min="513" max="513" width="32.77734375" style="1" customWidth="1"/>
    <col min="514" max="514" width="17.44140625" style="1" customWidth="1"/>
    <col min="515" max="515" width="17.21875" style="1" customWidth="1"/>
    <col min="516" max="516" width="23.77734375" style="1" customWidth="1"/>
    <col min="517" max="517" width="25.44140625" style="1" customWidth="1"/>
    <col min="518" max="518" width="19" style="1" customWidth="1"/>
    <col min="519" max="519" width="6.5546875" style="1" customWidth="1"/>
    <col min="520" max="535" width="0" style="1" hidden="1" customWidth="1"/>
    <col min="536" max="767" width="8.77734375" style="1"/>
    <col min="768" max="768" width="25.44140625" style="1" customWidth="1"/>
    <col min="769" max="769" width="32.77734375" style="1" customWidth="1"/>
    <col min="770" max="770" width="17.44140625" style="1" customWidth="1"/>
    <col min="771" max="771" width="17.21875" style="1" customWidth="1"/>
    <col min="772" max="772" width="23.77734375" style="1" customWidth="1"/>
    <col min="773" max="773" width="25.44140625" style="1" customWidth="1"/>
    <col min="774" max="774" width="19" style="1" customWidth="1"/>
    <col min="775" max="775" width="6.5546875" style="1" customWidth="1"/>
    <col min="776" max="791" width="0" style="1" hidden="1" customWidth="1"/>
    <col min="792" max="1023" width="8.77734375" style="1"/>
    <col min="1024" max="1024" width="25.44140625" style="1" customWidth="1"/>
    <col min="1025" max="1025" width="32.77734375" style="1" customWidth="1"/>
    <col min="1026" max="1026" width="17.44140625" style="1" customWidth="1"/>
    <col min="1027" max="1027" width="17.21875" style="1" customWidth="1"/>
    <col min="1028" max="1028" width="23.77734375" style="1" customWidth="1"/>
    <col min="1029" max="1029" width="25.44140625" style="1" customWidth="1"/>
    <col min="1030" max="1030" width="19" style="1" customWidth="1"/>
    <col min="1031" max="1031" width="6.5546875" style="1" customWidth="1"/>
    <col min="1032" max="1047" width="0" style="1" hidden="1" customWidth="1"/>
    <col min="1048" max="1279" width="8.77734375" style="1"/>
    <col min="1280" max="1280" width="25.44140625" style="1" customWidth="1"/>
    <col min="1281" max="1281" width="32.77734375" style="1" customWidth="1"/>
    <col min="1282" max="1282" width="17.44140625" style="1" customWidth="1"/>
    <col min="1283" max="1283" width="17.21875" style="1" customWidth="1"/>
    <col min="1284" max="1284" width="23.77734375" style="1" customWidth="1"/>
    <col min="1285" max="1285" width="25.44140625" style="1" customWidth="1"/>
    <col min="1286" max="1286" width="19" style="1" customWidth="1"/>
    <col min="1287" max="1287" width="6.5546875" style="1" customWidth="1"/>
    <col min="1288" max="1303" width="0" style="1" hidden="1" customWidth="1"/>
    <col min="1304" max="1535" width="8.77734375" style="1"/>
    <col min="1536" max="1536" width="25.44140625" style="1" customWidth="1"/>
    <col min="1537" max="1537" width="32.77734375" style="1" customWidth="1"/>
    <col min="1538" max="1538" width="17.44140625" style="1" customWidth="1"/>
    <col min="1539" max="1539" width="17.21875" style="1" customWidth="1"/>
    <col min="1540" max="1540" width="23.77734375" style="1" customWidth="1"/>
    <col min="1541" max="1541" width="25.44140625" style="1" customWidth="1"/>
    <col min="1542" max="1542" width="19" style="1" customWidth="1"/>
    <col min="1543" max="1543" width="6.5546875" style="1" customWidth="1"/>
    <col min="1544" max="1559" width="0" style="1" hidden="1" customWidth="1"/>
    <col min="1560" max="1791" width="8.77734375" style="1"/>
    <col min="1792" max="1792" width="25.44140625" style="1" customWidth="1"/>
    <col min="1793" max="1793" width="32.77734375" style="1" customWidth="1"/>
    <col min="1794" max="1794" width="17.44140625" style="1" customWidth="1"/>
    <col min="1795" max="1795" width="17.21875" style="1" customWidth="1"/>
    <col min="1796" max="1796" width="23.77734375" style="1" customWidth="1"/>
    <col min="1797" max="1797" width="25.44140625" style="1" customWidth="1"/>
    <col min="1798" max="1798" width="19" style="1" customWidth="1"/>
    <col min="1799" max="1799" width="6.5546875" style="1" customWidth="1"/>
    <col min="1800" max="1815" width="0" style="1" hidden="1" customWidth="1"/>
    <col min="1816" max="2047" width="8.77734375" style="1"/>
    <col min="2048" max="2048" width="25.44140625" style="1" customWidth="1"/>
    <col min="2049" max="2049" width="32.77734375" style="1" customWidth="1"/>
    <col min="2050" max="2050" width="17.44140625" style="1" customWidth="1"/>
    <col min="2051" max="2051" width="17.21875" style="1" customWidth="1"/>
    <col min="2052" max="2052" width="23.77734375" style="1" customWidth="1"/>
    <col min="2053" max="2053" width="25.44140625" style="1" customWidth="1"/>
    <col min="2054" max="2054" width="19" style="1" customWidth="1"/>
    <col min="2055" max="2055" width="6.5546875" style="1" customWidth="1"/>
    <col min="2056" max="2071" width="0" style="1" hidden="1" customWidth="1"/>
    <col min="2072" max="2303" width="8.77734375" style="1"/>
    <col min="2304" max="2304" width="25.44140625" style="1" customWidth="1"/>
    <col min="2305" max="2305" width="32.77734375" style="1" customWidth="1"/>
    <col min="2306" max="2306" width="17.44140625" style="1" customWidth="1"/>
    <col min="2307" max="2307" width="17.21875" style="1" customWidth="1"/>
    <col min="2308" max="2308" width="23.77734375" style="1" customWidth="1"/>
    <col min="2309" max="2309" width="25.44140625" style="1" customWidth="1"/>
    <col min="2310" max="2310" width="19" style="1" customWidth="1"/>
    <col min="2311" max="2311" width="6.5546875" style="1" customWidth="1"/>
    <col min="2312" max="2327" width="0" style="1" hidden="1" customWidth="1"/>
    <col min="2328" max="2559" width="8.77734375" style="1"/>
    <col min="2560" max="2560" width="25.44140625" style="1" customWidth="1"/>
    <col min="2561" max="2561" width="32.77734375" style="1" customWidth="1"/>
    <col min="2562" max="2562" width="17.44140625" style="1" customWidth="1"/>
    <col min="2563" max="2563" width="17.21875" style="1" customWidth="1"/>
    <col min="2564" max="2564" width="23.77734375" style="1" customWidth="1"/>
    <col min="2565" max="2565" width="25.44140625" style="1" customWidth="1"/>
    <col min="2566" max="2566" width="19" style="1" customWidth="1"/>
    <col min="2567" max="2567" width="6.5546875" style="1" customWidth="1"/>
    <col min="2568" max="2583" width="0" style="1" hidden="1" customWidth="1"/>
    <col min="2584" max="2815" width="8.77734375" style="1"/>
    <col min="2816" max="2816" width="25.44140625" style="1" customWidth="1"/>
    <col min="2817" max="2817" width="32.77734375" style="1" customWidth="1"/>
    <col min="2818" max="2818" width="17.44140625" style="1" customWidth="1"/>
    <col min="2819" max="2819" width="17.21875" style="1" customWidth="1"/>
    <col min="2820" max="2820" width="23.77734375" style="1" customWidth="1"/>
    <col min="2821" max="2821" width="25.44140625" style="1" customWidth="1"/>
    <col min="2822" max="2822" width="19" style="1" customWidth="1"/>
    <col min="2823" max="2823" width="6.5546875" style="1" customWidth="1"/>
    <col min="2824" max="2839" width="0" style="1" hidden="1" customWidth="1"/>
    <col min="2840" max="3071" width="8.77734375" style="1"/>
    <col min="3072" max="3072" width="25.44140625" style="1" customWidth="1"/>
    <col min="3073" max="3073" width="32.77734375" style="1" customWidth="1"/>
    <col min="3074" max="3074" width="17.44140625" style="1" customWidth="1"/>
    <col min="3075" max="3075" width="17.21875" style="1" customWidth="1"/>
    <col min="3076" max="3076" width="23.77734375" style="1" customWidth="1"/>
    <col min="3077" max="3077" width="25.44140625" style="1" customWidth="1"/>
    <col min="3078" max="3078" width="19" style="1" customWidth="1"/>
    <col min="3079" max="3079" width="6.5546875" style="1" customWidth="1"/>
    <col min="3080" max="3095" width="0" style="1" hidden="1" customWidth="1"/>
    <col min="3096" max="3327" width="8.77734375" style="1"/>
    <col min="3328" max="3328" width="25.44140625" style="1" customWidth="1"/>
    <col min="3329" max="3329" width="32.77734375" style="1" customWidth="1"/>
    <col min="3330" max="3330" width="17.44140625" style="1" customWidth="1"/>
    <col min="3331" max="3331" width="17.21875" style="1" customWidth="1"/>
    <col min="3332" max="3332" width="23.77734375" style="1" customWidth="1"/>
    <col min="3333" max="3333" width="25.44140625" style="1" customWidth="1"/>
    <col min="3334" max="3334" width="19" style="1" customWidth="1"/>
    <col min="3335" max="3335" width="6.5546875" style="1" customWidth="1"/>
    <col min="3336" max="3351" width="0" style="1" hidden="1" customWidth="1"/>
    <col min="3352" max="3583" width="8.77734375" style="1"/>
    <col min="3584" max="3584" width="25.44140625" style="1" customWidth="1"/>
    <col min="3585" max="3585" width="32.77734375" style="1" customWidth="1"/>
    <col min="3586" max="3586" width="17.44140625" style="1" customWidth="1"/>
    <col min="3587" max="3587" width="17.21875" style="1" customWidth="1"/>
    <col min="3588" max="3588" width="23.77734375" style="1" customWidth="1"/>
    <col min="3589" max="3589" width="25.44140625" style="1" customWidth="1"/>
    <col min="3590" max="3590" width="19" style="1" customWidth="1"/>
    <col min="3591" max="3591" width="6.5546875" style="1" customWidth="1"/>
    <col min="3592" max="3607" width="0" style="1" hidden="1" customWidth="1"/>
    <col min="3608" max="3839" width="8.77734375" style="1"/>
    <col min="3840" max="3840" width="25.44140625" style="1" customWidth="1"/>
    <col min="3841" max="3841" width="32.77734375" style="1" customWidth="1"/>
    <col min="3842" max="3842" width="17.44140625" style="1" customWidth="1"/>
    <col min="3843" max="3843" width="17.21875" style="1" customWidth="1"/>
    <col min="3844" max="3844" width="23.77734375" style="1" customWidth="1"/>
    <col min="3845" max="3845" width="25.44140625" style="1" customWidth="1"/>
    <col min="3846" max="3846" width="19" style="1" customWidth="1"/>
    <col min="3847" max="3847" width="6.5546875" style="1" customWidth="1"/>
    <col min="3848" max="3863" width="0" style="1" hidden="1" customWidth="1"/>
    <col min="3864" max="4095" width="8.77734375" style="1"/>
    <col min="4096" max="4096" width="25.44140625" style="1" customWidth="1"/>
    <col min="4097" max="4097" width="32.77734375" style="1" customWidth="1"/>
    <col min="4098" max="4098" width="17.44140625" style="1" customWidth="1"/>
    <col min="4099" max="4099" width="17.21875" style="1" customWidth="1"/>
    <col min="4100" max="4100" width="23.77734375" style="1" customWidth="1"/>
    <col min="4101" max="4101" width="25.44140625" style="1" customWidth="1"/>
    <col min="4102" max="4102" width="19" style="1" customWidth="1"/>
    <col min="4103" max="4103" width="6.5546875" style="1" customWidth="1"/>
    <col min="4104" max="4119" width="0" style="1" hidden="1" customWidth="1"/>
    <col min="4120" max="4351" width="8.77734375" style="1"/>
    <col min="4352" max="4352" width="25.44140625" style="1" customWidth="1"/>
    <col min="4353" max="4353" width="32.77734375" style="1" customWidth="1"/>
    <col min="4354" max="4354" width="17.44140625" style="1" customWidth="1"/>
    <col min="4355" max="4355" width="17.21875" style="1" customWidth="1"/>
    <col min="4356" max="4356" width="23.77734375" style="1" customWidth="1"/>
    <col min="4357" max="4357" width="25.44140625" style="1" customWidth="1"/>
    <col min="4358" max="4358" width="19" style="1" customWidth="1"/>
    <col min="4359" max="4359" width="6.5546875" style="1" customWidth="1"/>
    <col min="4360" max="4375" width="0" style="1" hidden="1" customWidth="1"/>
    <col min="4376" max="4607" width="8.77734375" style="1"/>
    <col min="4608" max="4608" width="25.44140625" style="1" customWidth="1"/>
    <col min="4609" max="4609" width="32.77734375" style="1" customWidth="1"/>
    <col min="4610" max="4610" width="17.44140625" style="1" customWidth="1"/>
    <col min="4611" max="4611" width="17.21875" style="1" customWidth="1"/>
    <col min="4612" max="4612" width="23.77734375" style="1" customWidth="1"/>
    <col min="4613" max="4613" width="25.44140625" style="1" customWidth="1"/>
    <col min="4614" max="4614" width="19" style="1" customWidth="1"/>
    <col min="4615" max="4615" width="6.5546875" style="1" customWidth="1"/>
    <col min="4616" max="4631" width="0" style="1" hidden="1" customWidth="1"/>
    <col min="4632" max="4863" width="8.77734375" style="1"/>
    <col min="4864" max="4864" width="25.44140625" style="1" customWidth="1"/>
    <col min="4865" max="4865" width="32.77734375" style="1" customWidth="1"/>
    <col min="4866" max="4866" width="17.44140625" style="1" customWidth="1"/>
    <col min="4867" max="4867" width="17.21875" style="1" customWidth="1"/>
    <col min="4868" max="4868" width="23.77734375" style="1" customWidth="1"/>
    <col min="4869" max="4869" width="25.44140625" style="1" customWidth="1"/>
    <col min="4870" max="4870" width="19" style="1" customWidth="1"/>
    <col min="4871" max="4871" width="6.5546875" style="1" customWidth="1"/>
    <col min="4872" max="4887" width="0" style="1" hidden="1" customWidth="1"/>
    <col min="4888" max="5119" width="8.77734375" style="1"/>
    <col min="5120" max="5120" width="25.44140625" style="1" customWidth="1"/>
    <col min="5121" max="5121" width="32.77734375" style="1" customWidth="1"/>
    <col min="5122" max="5122" width="17.44140625" style="1" customWidth="1"/>
    <col min="5123" max="5123" width="17.21875" style="1" customWidth="1"/>
    <col min="5124" max="5124" width="23.77734375" style="1" customWidth="1"/>
    <col min="5125" max="5125" width="25.44140625" style="1" customWidth="1"/>
    <col min="5126" max="5126" width="19" style="1" customWidth="1"/>
    <col min="5127" max="5127" width="6.5546875" style="1" customWidth="1"/>
    <col min="5128" max="5143" width="0" style="1" hidden="1" customWidth="1"/>
    <col min="5144" max="5375" width="8.77734375" style="1"/>
    <col min="5376" max="5376" width="25.44140625" style="1" customWidth="1"/>
    <col min="5377" max="5377" width="32.77734375" style="1" customWidth="1"/>
    <col min="5378" max="5378" width="17.44140625" style="1" customWidth="1"/>
    <col min="5379" max="5379" width="17.21875" style="1" customWidth="1"/>
    <col min="5380" max="5380" width="23.77734375" style="1" customWidth="1"/>
    <col min="5381" max="5381" width="25.44140625" style="1" customWidth="1"/>
    <col min="5382" max="5382" width="19" style="1" customWidth="1"/>
    <col min="5383" max="5383" width="6.5546875" style="1" customWidth="1"/>
    <col min="5384" max="5399" width="0" style="1" hidden="1" customWidth="1"/>
    <col min="5400" max="5631" width="8.77734375" style="1"/>
    <col min="5632" max="5632" width="25.44140625" style="1" customWidth="1"/>
    <col min="5633" max="5633" width="32.77734375" style="1" customWidth="1"/>
    <col min="5634" max="5634" width="17.44140625" style="1" customWidth="1"/>
    <col min="5635" max="5635" width="17.21875" style="1" customWidth="1"/>
    <col min="5636" max="5636" width="23.77734375" style="1" customWidth="1"/>
    <col min="5637" max="5637" width="25.44140625" style="1" customWidth="1"/>
    <col min="5638" max="5638" width="19" style="1" customWidth="1"/>
    <col min="5639" max="5639" width="6.5546875" style="1" customWidth="1"/>
    <col min="5640" max="5655" width="0" style="1" hidden="1" customWidth="1"/>
    <col min="5656" max="5887" width="8.77734375" style="1"/>
    <col min="5888" max="5888" width="25.44140625" style="1" customWidth="1"/>
    <col min="5889" max="5889" width="32.77734375" style="1" customWidth="1"/>
    <col min="5890" max="5890" width="17.44140625" style="1" customWidth="1"/>
    <col min="5891" max="5891" width="17.21875" style="1" customWidth="1"/>
    <col min="5892" max="5892" width="23.77734375" style="1" customWidth="1"/>
    <col min="5893" max="5893" width="25.44140625" style="1" customWidth="1"/>
    <col min="5894" max="5894" width="19" style="1" customWidth="1"/>
    <col min="5895" max="5895" width="6.5546875" style="1" customWidth="1"/>
    <col min="5896" max="5911" width="0" style="1" hidden="1" customWidth="1"/>
    <col min="5912" max="6143" width="8.77734375" style="1"/>
    <col min="6144" max="6144" width="25.44140625" style="1" customWidth="1"/>
    <col min="6145" max="6145" width="32.77734375" style="1" customWidth="1"/>
    <col min="6146" max="6146" width="17.44140625" style="1" customWidth="1"/>
    <col min="6147" max="6147" width="17.21875" style="1" customWidth="1"/>
    <col min="6148" max="6148" width="23.77734375" style="1" customWidth="1"/>
    <col min="6149" max="6149" width="25.44140625" style="1" customWidth="1"/>
    <col min="6150" max="6150" width="19" style="1" customWidth="1"/>
    <col min="6151" max="6151" width="6.5546875" style="1" customWidth="1"/>
    <col min="6152" max="6167" width="0" style="1" hidden="1" customWidth="1"/>
    <col min="6168" max="6399" width="8.77734375" style="1"/>
    <col min="6400" max="6400" width="25.44140625" style="1" customWidth="1"/>
    <col min="6401" max="6401" width="32.77734375" style="1" customWidth="1"/>
    <col min="6402" max="6402" width="17.44140625" style="1" customWidth="1"/>
    <col min="6403" max="6403" width="17.21875" style="1" customWidth="1"/>
    <col min="6404" max="6404" width="23.77734375" style="1" customWidth="1"/>
    <col min="6405" max="6405" width="25.44140625" style="1" customWidth="1"/>
    <col min="6406" max="6406" width="19" style="1" customWidth="1"/>
    <col min="6407" max="6407" width="6.5546875" style="1" customWidth="1"/>
    <col min="6408" max="6423" width="0" style="1" hidden="1" customWidth="1"/>
    <col min="6424" max="6655" width="8.77734375" style="1"/>
    <col min="6656" max="6656" width="25.44140625" style="1" customWidth="1"/>
    <col min="6657" max="6657" width="32.77734375" style="1" customWidth="1"/>
    <col min="6658" max="6658" width="17.44140625" style="1" customWidth="1"/>
    <col min="6659" max="6659" width="17.21875" style="1" customWidth="1"/>
    <col min="6660" max="6660" width="23.77734375" style="1" customWidth="1"/>
    <col min="6661" max="6661" width="25.44140625" style="1" customWidth="1"/>
    <col min="6662" max="6662" width="19" style="1" customWidth="1"/>
    <col min="6663" max="6663" width="6.5546875" style="1" customWidth="1"/>
    <col min="6664" max="6679" width="0" style="1" hidden="1" customWidth="1"/>
    <col min="6680" max="6911" width="8.77734375" style="1"/>
    <col min="6912" max="6912" width="25.44140625" style="1" customWidth="1"/>
    <col min="6913" max="6913" width="32.77734375" style="1" customWidth="1"/>
    <col min="6914" max="6914" width="17.44140625" style="1" customWidth="1"/>
    <col min="6915" max="6915" width="17.21875" style="1" customWidth="1"/>
    <col min="6916" max="6916" width="23.77734375" style="1" customWidth="1"/>
    <col min="6917" max="6917" width="25.44140625" style="1" customWidth="1"/>
    <col min="6918" max="6918" width="19" style="1" customWidth="1"/>
    <col min="6919" max="6919" width="6.5546875" style="1" customWidth="1"/>
    <col min="6920" max="6935" width="0" style="1" hidden="1" customWidth="1"/>
    <col min="6936" max="7167" width="8.77734375" style="1"/>
    <col min="7168" max="7168" width="25.44140625" style="1" customWidth="1"/>
    <col min="7169" max="7169" width="32.77734375" style="1" customWidth="1"/>
    <col min="7170" max="7170" width="17.44140625" style="1" customWidth="1"/>
    <col min="7171" max="7171" width="17.21875" style="1" customWidth="1"/>
    <col min="7172" max="7172" width="23.77734375" style="1" customWidth="1"/>
    <col min="7173" max="7173" width="25.44140625" style="1" customWidth="1"/>
    <col min="7174" max="7174" width="19" style="1" customWidth="1"/>
    <col min="7175" max="7175" width="6.5546875" style="1" customWidth="1"/>
    <col min="7176" max="7191" width="0" style="1" hidden="1" customWidth="1"/>
    <col min="7192" max="7423" width="8.77734375" style="1"/>
    <col min="7424" max="7424" width="25.44140625" style="1" customWidth="1"/>
    <col min="7425" max="7425" width="32.77734375" style="1" customWidth="1"/>
    <col min="7426" max="7426" width="17.44140625" style="1" customWidth="1"/>
    <col min="7427" max="7427" width="17.21875" style="1" customWidth="1"/>
    <col min="7428" max="7428" width="23.77734375" style="1" customWidth="1"/>
    <col min="7429" max="7429" width="25.44140625" style="1" customWidth="1"/>
    <col min="7430" max="7430" width="19" style="1" customWidth="1"/>
    <col min="7431" max="7431" width="6.5546875" style="1" customWidth="1"/>
    <col min="7432" max="7447" width="0" style="1" hidden="1" customWidth="1"/>
    <col min="7448" max="7679" width="8.77734375" style="1"/>
    <col min="7680" max="7680" width="25.44140625" style="1" customWidth="1"/>
    <col min="7681" max="7681" width="32.77734375" style="1" customWidth="1"/>
    <col min="7682" max="7682" width="17.44140625" style="1" customWidth="1"/>
    <col min="7683" max="7683" width="17.21875" style="1" customWidth="1"/>
    <col min="7684" max="7684" width="23.77734375" style="1" customWidth="1"/>
    <col min="7685" max="7685" width="25.44140625" style="1" customWidth="1"/>
    <col min="7686" max="7686" width="19" style="1" customWidth="1"/>
    <col min="7687" max="7687" width="6.5546875" style="1" customWidth="1"/>
    <col min="7688" max="7703" width="0" style="1" hidden="1" customWidth="1"/>
    <col min="7704" max="7935" width="8.77734375" style="1"/>
    <col min="7936" max="7936" width="25.44140625" style="1" customWidth="1"/>
    <col min="7937" max="7937" width="32.77734375" style="1" customWidth="1"/>
    <col min="7938" max="7938" width="17.44140625" style="1" customWidth="1"/>
    <col min="7939" max="7939" width="17.21875" style="1" customWidth="1"/>
    <col min="7940" max="7940" width="23.77734375" style="1" customWidth="1"/>
    <col min="7941" max="7941" width="25.44140625" style="1" customWidth="1"/>
    <col min="7942" max="7942" width="19" style="1" customWidth="1"/>
    <col min="7943" max="7943" width="6.5546875" style="1" customWidth="1"/>
    <col min="7944" max="7959" width="0" style="1" hidden="1" customWidth="1"/>
    <col min="7960" max="8191" width="8.77734375" style="1"/>
    <col min="8192" max="8192" width="25.44140625" style="1" customWidth="1"/>
    <col min="8193" max="8193" width="32.77734375" style="1" customWidth="1"/>
    <col min="8194" max="8194" width="17.44140625" style="1" customWidth="1"/>
    <col min="8195" max="8195" width="17.21875" style="1" customWidth="1"/>
    <col min="8196" max="8196" width="23.77734375" style="1" customWidth="1"/>
    <col min="8197" max="8197" width="25.44140625" style="1" customWidth="1"/>
    <col min="8198" max="8198" width="19" style="1" customWidth="1"/>
    <col min="8199" max="8199" width="6.5546875" style="1" customWidth="1"/>
    <col min="8200" max="8215" width="0" style="1" hidden="1" customWidth="1"/>
    <col min="8216" max="8447" width="8.77734375" style="1"/>
    <col min="8448" max="8448" width="25.44140625" style="1" customWidth="1"/>
    <col min="8449" max="8449" width="32.77734375" style="1" customWidth="1"/>
    <col min="8450" max="8450" width="17.44140625" style="1" customWidth="1"/>
    <col min="8451" max="8451" width="17.21875" style="1" customWidth="1"/>
    <col min="8452" max="8452" width="23.77734375" style="1" customWidth="1"/>
    <col min="8453" max="8453" width="25.44140625" style="1" customWidth="1"/>
    <col min="8454" max="8454" width="19" style="1" customWidth="1"/>
    <col min="8455" max="8455" width="6.5546875" style="1" customWidth="1"/>
    <col min="8456" max="8471" width="0" style="1" hidden="1" customWidth="1"/>
    <col min="8472" max="8703" width="8.77734375" style="1"/>
    <col min="8704" max="8704" width="25.44140625" style="1" customWidth="1"/>
    <col min="8705" max="8705" width="32.77734375" style="1" customWidth="1"/>
    <col min="8706" max="8706" width="17.44140625" style="1" customWidth="1"/>
    <col min="8707" max="8707" width="17.21875" style="1" customWidth="1"/>
    <col min="8708" max="8708" width="23.77734375" style="1" customWidth="1"/>
    <col min="8709" max="8709" width="25.44140625" style="1" customWidth="1"/>
    <col min="8710" max="8710" width="19" style="1" customWidth="1"/>
    <col min="8711" max="8711" width="6.5546875" style="1" customWidth="1"/>
    <col min="8712" max="8727" width="0" style="1" hidden="1" customWidth="1"/>
    <col min="8728" max="8959" width="8.77734375" style="1"/>
    <col min="8960" max="8960" width="25.44140625" style="1" customWidth="1"/>
    <col min="8961" max="8961" width="32.77734375" style="1" customWidth="1"/>
    <col min="8962" max="8962" width="17.44140625" style="1" customWidth="1"/>
    <col min="8963" max="8963" width="17.21875" style="1" customWidth="1"/>
    <col min="8964" max="8964" width="23.77734375" style="1" customWidth="1"/>
    <col min="8965" max="8965" width="25.44140625" style="1" customWidth="1"/>
    <col min="8966" max="8966" width="19" style="1" customWidth="1"/>
    <col min="8967" max="8967" width="6.5546875" style="1" customWidth="1"/>
    <col min="8968" max="8983" width="0" style="1" hidden="1" customWidth="1"/>
    <col min="8984" max="9215" width="8.77734375" style="1"/>
    <col min="9216" max="9216" width="25.44140625" style="1" customWidth="1"/>
    <col min="9217" max="9217" width="32.77734375" style="1" customWidth="1"/>
    <col min="9218" max="9218" width="17.44140625" style="1" customWidth="1"/>
    <col min="9219" max="9219" width="17.21875" style="1" customWidth="1"/>
    <col min="9220" max="9220" width="23.77734375" style="1" customWidth="1"/>
    <col min="9221" max="9221" width="25.44140625" style="1" customWidth="1"/>
    <col min="9222" max="9222" width="19" style="1" customWidth="1"/>
    <col min="9223" max="9223" width="6.5546875" style="1" customWidth="1"/>
    <col min="9224" max="9239" width="0" style="1" hidden="1" customWidth="1"/>
    <col min="9240" max="9471" width="8.77734375" style="1"/>
    <col min="9472" max="9472" width="25.44140625" style="1" customWidth="1"/>
    <col min="9473" max="9473" width="32.77734375" style="1" customWidth="1"/>
    <col min="9474" max="9474" width="17.44140625" style="1" customWidth="1"/>
    <col min="9475" max="9475" width="17.21875" style="1" customWidth="1"/>
    <col min="9476" max="9476" width="23.77734375" style="1" customWidth="1"/>
    <col min="9477" max="9477" width="25.44140625" style="1" customWidth="1"/>
    <col min="9478" max="9478" width="19" style="1" customWidth="1"/>
    <col min="9479" max="9479" width="6.5546875" style="1" customWidth="1"/>
    <col min="9480" max="9495" width="0" style="1" hidden="1" customWidth="1"/>
    <col min="9496" max="9727" width="8.77734375" style="1"/>
    <col min="9728" max="9728" width="25.44140625" style="1" customWidth="1"/>
    <col min="9729" max="9729" width="32.77734375" style="1" customWidth="1"/>
    <col min="9730" max="9730" width="17.44140625" style="1" customWidth="1"/>
    <col min="9731" max="9731" width="17.21875" style="1" customWidth="1"/>
    <col min="9732" max="9732" width="23.77734375" style="1" customWidth="1"/>
    <col min="9733" max="9733" width="25.44140625" style="1" customWidth="1"/>
    <col min="9734" max="9734" width="19" style="1" customWidth="1"/>
    <col min="9735" max="9735" width="6.5546875" style="1" customWidth="1"/>
    <col min="9736" max="9751" width="0" style="1" hidden="1" customWidth="1"/>
    <col min="9752" max="9983" width="8.77734375" style="1"/>
    <col min="9984" max="9984" width="25.44140625" style="1" customWidth="1"/>
    <col min="9985" max="9985" width="32.77734375" style="1" customWidth="1"/>
    <col min="9986" max="9986" width="17.44140625" style="1" customWidth="1"/>
    <col min="9987" max="9987" width="17.21875" style="1" customWidth="1"/>
    <col min="9988" max="9988" width="23.77734375" style="1" customWidth="1"/>
    <col min="9989" max="9989" width="25.44140625" style="1" customWidth="1"/>
    <col min="9990" max="9990" width="19" style="1" customWidth="1"/>
    <col min="9991" max="9991" width="6.5546875" style="1" customWidth="1"/>
    <col min="9992" max="10007" width="0" style="1" hidden="1" customWidth="1"/>
    <col min="10008" max="10239" width="8.77734375" style="1"/>
    <col min="10240" max="10240" width="25.44140625" style="1" customWidth="1"/>
    <col min="10241" max="10241" width="32.77734375" style="1" customWidth="1"/>
    <col min="10242" max="10242" width="17.44140625" style="1" customWidth="1"/>
    <col min="10243" max="10243" width="17.21875" style="1" customWidth="1"/>
    <col min="10244" max="10244" width="23.77734375" style="1" customWidth="1"/>
    <col min="10245" max="10245" width="25.44140625" style="1" customWidth="1"/>
    <col min="10246" max="10246" width="19" style="1" customWidth="1"/>
    <col min="10247" max="10247" width="6.5546875" style="1" customWidth="1"/>
    <col min="10248" max="10263" width="0" style="1" hidden="1" customWidth="1"/>
    <col min="10264" max="10495" width="8.77734375" style="1"/>
    <col min="10496" max="10496" width="25.44140625" style="1" customWidth="1"/>
    <col min="10497" max="10497" width="32.77734375" style="1" customWidth="1"/>
    <col min="10498" max="10498" width="17.44140625" style="1" customWidth="1"/>
    <col min="10499" max="10499" width="17.21875" style="1" customWidth="1"/>
    <col min="10500" max="10500" width="23.77734375" style="1" customWidth="1"/>
    <col min="10501" max="10501" width="25.44140625" style="1" customWidth="1"/>
    <col min="10502" max="10502" width="19" style="1" customWidth="1"/>
    <col min="10503" max="10503" width="6.5546875" style="1" customWidth="1"/>
    <col min="10504" max="10519" width="0" style="1" hidden="1" customWidth="1"/>
    <col min="10520" max="10751" width="8.77734375" style="1"/>
    <col min="10752" max="10752" width="25.44140625" style="1" customWidth="1"/>
    <col min="10753" max="10753" width="32.77734375" style="1" customWidth="1"/>
    <col min="10754" max="10754" width="17.44140625" style="1" customWidth="1"/>
    <col min="10755" max="10755" width="17.21875" style="1" customWidth="1"/>
    <col min="10756" max="10756" width="23.77734375" style="1" customWidth="1"/>
    <col min="10757" max="10757" width="25.44140625" style="1" customWidth="1"/>
    <col min="10758" max="10758" width="19" style="1" customWidth="1"/>
    <col min="10759" max="10759" width="6.5546875" style="1" customWidth="1"/>
    <col min="10760" max="10775" width="0" style="1" hidden="1" customWidth="1"/>
    <col min="10776" max="11007" width="8.77734375" style="1"/>
    <col min="11008" max="11008" width="25.44140625" style="1" customWidth="1"/>
    <col min="11009" max="11009" width="32.77734375" style="1" customWidth="1"/>
    <col min="11010" max="11010" width="17.44140625" style="1" customWidth="1"/>
    <col min="11011" max="11011" width="17.21875" style="1" customWidth="1"/>
    <col min="11012" max="11012" width="23.77734375" style="1" customWidth="1"/>
    <col min="11013" max="11013" width="25.44140625" style="1" customWidth="1"/>
    <col min="11014" max="11014" width="19" style="1" customWidth="1"/>
    <col min="11015" max="11015" width="6.5546875" style="1" customWidth="1"/>
    <col min="11016" max="11031" width="0" style="1" hidden="1" customWidth="1"/>
    <col min="11032" max="11263" width="8.77734375" style="1"/>
    <col min="11264" max="11264" width="25.44140625" style="1" customWidth="1"/>
    <col min="11265" max="11265" width="32.77734375" style="1" customWidth="1"/>
    <col min="11266" max="11266" width="17.44140625" style="1" customWidth="1"/>
    <col min="11267" max="11267" width="17.21875" style="1" customWidth="1"/>
    <col min="11268" max="11268" width="23.77734375" style="1" customWidth="1"/>
    <col min="11269" max="11269" width="25.44140625" style="1" customWidth="1"/>
    <col min="11270" max="11270" width="19" style="1" customWidth="1"/>
    <col min="11271" max="11271" width="6.5546875" style="1" customWidth="1"/>
    <col min="11272" max="11287" width="0" style="1" hidden="1" customWidth="1"/>
    <col min="11288" max="11519" width="8.77734375" style="1"/>
    <col min="11520" max="11520" width="25.44140625" style="1" customWidth="1"/>
    <col min="11521" max="11521" width="32.77734375" style="1" customWidth="1"/>
    <col min="11522" max="11522" width="17.44140625" style="1" customWidth="1"/>
    <col min="11523" max="11523" width="17.21875" style="1" customWidth="1"/>
    <col min="11524" max="11524" width="23.77734375" style="1" customWidth="1"/>
    <col min="11525" max="11525" width="25.44140625" style="1" customWidth="1"/>
    <col min="11526" max="11526" width="19" style="1" customWidth="1"/>
    <col min="11527" max="11527" width="6.5546875" style="1" customWidth="1"/>
    <col min="11528" max="11543" width="0" style="1" hidden="1" customWidth="1"/>
    <col min="11544" max="11775" width="8.77734375" style="1"/>
    <col min="11776" max="11776" width="25.44140625" style="1" customWidth="1"/>
    <col min="11777" max="11777" width="32.77734375" style="1" customWidth="1"/>
    <col min="11778" max="11778" width="17.44140625" style="1" customWidth="1"/>
    <col min="11779" max="11779" width="17.21875" style="1" customWidth="1"/>
    <col min="11780" max="11780" width="23.77734375" style="1" customWidth="1"/>
    <col min="11781" max="11781" width="25.44140625" style="1" customWidth="1"/>
    <col min="11782" max="11782" width="19" style="1" customWidth="1"/>
    <col min="11783" max="11783" width="6.5546875" style="1" customWidth="1"/>
    <col min="11784" max="11799" width="0" style="1" hidden="1" customWidth="1"/>
    <col min="11800" max="12031" width="8.77734375" style="1"/>
    <col min="12032" max="12032" width="25.44140625" style="1" customWidth="1"/>
    <col min="12033" max="12033" width="32.77734375" style="1" customWidth="1"/>
    <col min="12034" max="12034" width="17.44140625" style="1" customWidth="1"/>
    <col min="12035" max="12035" width="17.21875" style="1" customWidth="1"/>
    <col min="12036" max="12036" width="23.77734375" style="1" customWidth="1"/>
    <col min="12037" max="12037" width="25.44140625" style="1" customWidth="1"/>
    <col min="12038" max="12038" width="19" style="1" customWidth="1"/>
    <col min="12039" max="12039" width="6.5546875" style="1" customWidth="1"/>
    <col min="12040" max="12055" width="0" style="1" hidden="1" customWidth="1"/>
    <col min="12056" max="12287" width="8.77734375" style="1"/>
    <col min="12288" max="12288" width="25.44140625" style="1" customWidth="1"/>
    <col min="12289" max="12289" width="32.77734375" style="1" customWidth="1"/>
    <col min="12290" max="12290" width="17.44140625" style="1" customWidth="1"/>
    <col min="12291" max="12291" width="17.21875" style="1" customWidth="1"/>
    <col min="12292" max="12292" width="23.77734375" style="1" customWidth="1"/>
    <col min="12293" max="12293" width="25.44140625" style="1" customWidth="1"/>
    <col min="12294" max="12294" width="19" style="1" customWidth="1"/>
    <col min="12295" max="12295" width="6.5546875" style="1" customWidth="1"/>
    <col min="12296" max="12311" width="0" style="1" hidden="1" customWidth="1"/>
    <col min="12312" max="12543" width="8.77734375" style="1"/>
    <col min="12544" max="12544" width="25.44140625" style="1" customWidth="1"/>
    <col min="12545" max="12545" width="32.77734375" style="1" customWidth="1"/>
    <col min="12546" max="12546" width="17.44140625" style="1" customWidth="1"/>
    <col min="12547" max="12547" width="17.21875" style="1" customWidth="1"/>
    <col min="12548" max="12548" width="23.77734375" style="1" customWidth="1"/>
    <col min="12549" max="12549" width="25.44140625" style="1" customWidth="1"/>
    <col min="12550" max="12550" width="19" style="1" customWidth="1"/>
    <col min="12551" max="12551" width="6.5546875" style="1" customWidth="1"/>
    <col min="12552" max="12567" width="0" style="1" hidden="1" customWidth="1"/>
    <col min="12568" max="12799" width="8.77734375" style="1"/>
    <col min="12800" max="12800" width="25.44140625" style="1" customWidth="1"/>
    <col min="12801" max="12801" width="32.77734375" style="1" customWidth="1"/>
    <col min="12802" max="12802" width="17.44140625" style="1" customWidth="1"/>
    <col min="12803" max="12803" width="17.21875" style="1" customWidth="1"/>
    <col min="12804" max="12804" width="23.77734375" style="1" customWidth="1"/>
    <col min="12805" max="12805" width="25.44140625" style="1" customWidth="1"/>
    <col min="12806" max="12806" width="19" style="1" customWidth="1"/>
    <col min="12807" max="12807" width="6.5546875" style="1" customWidth="1"/>
    <col min="12808" max="12823" width="0" style="1" hidden="1" customWidth="1"/>
    <col min="12824" max="13055" width="8.77734375" style="1"/>
    <col min="13056" max="13056" width="25.44140625" style="1" customWidth="1"/>
    <col min="13057" max="13057" width="32.77734375" style="1" customWidth="1"/>
    <col min="13058" max="13058" width="17.44140625" style="1" customWidth="1"/>
    <col min="13059" max="13059" width="17.21875" style="1" customWidth="1"/>
    <col min="13060" max="13060" width="23.77734375" style="1" customWidth="1"/>
    <col min="13061" max="13061" width="25.44140625" style="1" customWidth="1"/>
    <col min="13062" max="13062" width="19" style="1" customWidth="1"/>
    <col min="13063" max="13063" width="6.5546875" style="1" customWidth="1"/>
    <col min="13064" max="13079" width="0" style="1" hidden="1" customWidth="1"/>
    <col min="13080" max="13311" width="8.77734375" style="1"/>
    <col min="13312" max="13312" width="25.44140625" style="1" customWidth="1"/>
    <col min="13313" max="13313" width="32.77734375" style="1" customWidth="1"/>
    <col min="13314" max="13314" width="17.44140625" style="1" customWidth="1"/>
    <col min="13315" max="13315" width="17.21875" style="1" customWidth="1"/>
    <col min="13316" max="13316" width="23.77734375" style="1" customWidth="1"/>
    <col min="13317" max="13317" width="25.44140625" style="1" customWidth="1"/>
    <col min="13318" max="13318" width="19" style="1" customWidth="1"/>
    <col min="13319" max="13319" width="6.5546875" style="1" customWidth="1"/>
    <col min="13320" max="13335" width="0" style="1" hidden="1" customWidth="1"/>
    <col min="13336" max="13567" width="8.77734375" style="1"/>
    <col min="13568" max="13568" width="25.44140625" style="1" customWidth="1"/>
    <col min="13569" max="13569" width="32.77734375" style="1" customWidth="1"/>
    <col min="13570" max="13570" width="17.44140625" style="1" customWidth="1"/>
    <col min="13571" max="13571" width="17.21875" style="1" customWidth="1"/>
    <col min="13572" max="13572" width="23.77734375" style="1" customWidth="1"/>
    <col min="13573" max="13573" width="25.44140625" style="1" customWidth="1"/>
    <col min="13574" max="13574" width="19" style="1" customWidth="1"/>
    <col min="13575" max="13575" width="6.5546875" style="1" customWidth="1"/>
    <col min="13576" max="13591" width="0" style="1" hidden="1" customWidth="1"/>
    <col min="13592" max="13823" width="8.77734375" style="1"/>
    <col min="13824" max="13824" width="25.44140625" style="1" customWidth="1"/>
    <col min="13825" max="13825" width="32.77734375" style="1" customWidth="1"/>
    <col min="13826" max="13826" width="17.44140625" style="1" customWidth="1"/>
    <col min="13827" max="13827" width="17.21875" style="1" customWidth="1"/>
    <col min="13828" max="13828" width="23.77734375" style="1" customWidth="1"/>
    <col min="13829" max="13829" width="25.44140625" style="1" customWidth="1"/>
    <col min="13830" max="13830" width="19" style="1" customWidth="1"/>
    <col min="13831" max="13831" width="6.5546875" style="1" customWidth="1"/>
    <col min="13832" max="13847" width="0" style="1" hidden="1" customWidth="1"/>
    <col min="13848" max="14079" width="8.77734375" style="1"/>
    <col min="14080" max="14080" width="25.44140625" style="1" customWidth="1"/>
    <col min="14081" max="14081" width="32.77734375" style="1" customWidth="1"/>
    <col min="14082" max="14082" width="17.44140625" style="1" customWidth="1"/>
    <col min="14083" max="14083" width="17.21875" style="1" customWidth="1"/>
    <col min="14084" max="14084" width="23.77734375" style="1" customWidth="1"/>
    <col min="14085" max="14085" width="25.44140625" style="1" customWidth="1"/>
    <col min="14086" max="14086" width="19" style="1" customWidth="1"/>
    <col min="14087" max="14087" width="6.5546875" style="1" customWidth="1"/>
    <col min="14088" max="14103" width="0" style="1" hidden="1" customWidth="1"/>
    <col min="14104" max="14335" width="8.77734375" style="1"/>
    <col min="14336" max="14336" width="25.44140625" style="1" customWidth="1"/>
    <col min="14337" max="14337" width="32.77734375" style="1" customWidth="1"/>
    <col min="14338" max="14338" width="17.44140625" style="1" customWidth="1"/>
    <col min="14339" max="14339" width="17.21875" style="1" customWidth="1"/>
    <col min="14340" max="14340" width="23.77734375" style="1" customWidth="1"/>
    <col min="14341" max="14341" width="25.44140625" style="1" customWidth="1"/>
    <col min="14342" max="14342" width="19" style="1" customWidth="1"/>
    <col min="14343" max="14343" width="6.5546875" style="1" customWidth="1"/>
    <col min="14344" max="14359" width="0" style="1" hidden="1" customWidth="1"/>
    <col min="14360" max="14591" width="8.77734375" style="1"/>
    <col min="14592" max="14592" width="25.44140625" style="1" customWidth="1"/>
    <col min="14593" max="14593" width="32.77734375" style="1" customWidth="1"/>
    <col min="14594" max="14594" width="17.44140625" style="1" customWidth="1"/>
    <col min="14595" max="14595" width="17.21875" style="1" customWidth="1"/>
    <col min="14596" max="14596" width="23.77734375" style="1" customWidth="1"/>
    <col min="14597" max="14597" width="25.44140625" style="1" customWidth="1"/>
    <col min="14598" max="14598" width="19" style="1" customWidth="1"/>
    <col min="14599" max="14599" width="6.5546875" style="1" customWidth="1"/>
    <col min="14600" max="14615" width="0" style="1" hidden="1" customWidth="1"/>
    <col min="14616" max="14847" width="8.77734375" style="1"/>
    <col min="14848" max="14848" width="25.44140625" style="1" customWidth="1"/>
    <col min="14849" max="14849" width="32.77734375" style="1" customWidth="1"/>
    <col min="14850" max="14850" width="17.44140625" style="1" customWidth="1"/>
    <col min="14851" max="14851" width="17.21875" style="1" customWidth="1"/>
    <col min="14852" max="14852" width="23.77734375" style="1" customWidth="1"/>
    <col min="14853" max="14853" width="25.44140625" style="1" customWidth="1"/>
    <col min="14854" max="14854" width="19" style="1" customWidth="1"/>
    <col min="14855" max="14855" width="6.5546875" style="1" customWidth="1"/>
    <col min="14856" max="14871" width="0" style="1" hidden="1" customWidth="1"/>
    <col min="14872" max="15103" width="8.77734375" style="1"/>
    <col min="15104" max="15104" width="25.44140625" style="1" customWidth="1"/>
    <col min="15105" max="15105" width="32.77734375" style="1" customWidth="1"/>
    <col min="15106" max="15106" width="17.44140625" style="1" customWidth="1"/>
    <col min="15107" max="15107" width="17.21875" style="1" customWidth="1"/>
    <col min="15108" max="15108" width="23.77734375" style="1" customWidth="1"/>
    <col min="15109" max="15109" width="25.44140625" style="1" customWidth="1"/>
    <col min="15110" max="15110" width="19" style="1" customWidth="1"/>
    <col min="15111" max="15111" width="6.5546875" style="1" customWidth="1"/>
    <col min="15112" max="15127" width="0" style="1" hidden="1" customWidth="1"/>
    <col min="15128" max="15359" width="8.77734375" style="1"/>
    <col min="15360" max="15360" width="25.44140625" style="1" customWidth="1"/>
    <col min="15361" max="15361" width="32.77734375" style="1" customWidth="1"/>
    <col min="15362" max="15362" width="17.44140625" style="1" customWidth="1"/>
    <col min="15363" max="15363" width="17.21875" style="1" customWidth="1"/>
    <col min="15364" max="15364" width="23.77734375" style="1" customWidth="1"/>
    <col min="15365" max="15365" width="25.44140625" style="1" customWidth="1"/>
    <col min="15366" max="15366" width="19" style="1" customWidth="1"/>
    <col min="15367" max="15367" width="6.5546875" style="1" customWidth="1"/>
    <col min="15368" max="15383" width="0" style="1" hidden="1" customWidth="1"/>
    <col min="15384" max="15615" width="8.77734375" style="1"/>
    <col min="15616" max="15616" width="25.44140625" style="1" customWidth="1"/>
    <col min="15617" max="15617" width="32.77734375" style="1" customWidth="1"/>
    <col min="15618" max="15618" width="17.44140625" style="1" customWidth="1"/>
    <col min="15619" max="15619" width="17.21875" style="1" customWidth="1"/>
    <col min="15620" max="15620" width="23.77734375" style="1" customWidth="1"/>
    <col min="15621" max="15621" width="25.44140625" style="1" customWidth="1"/>
    <col min="15622" max="15622" width="19" style="1" customWidth="1"/>
    <col min="15623" max="15623" width="6.5546875" style="1" customWidth="1"/>
    <col min="15624" max="15639" width="0" style="1" hidden="1" customWidth="1"/>
    <col min="15640" max="15871" width="8.77734375" style="1"/>
    <col min="15872" max="15872" width="25.44140625" style="1" customWidth="1"/>
    <col min="15873" max="15873" width="32.77734375" style="1" customWidth="1"/>
    <col min="15874" max="15874" width="17.44140625" style="1" customWidth="1"/>
    <col min="15875" max="15875" width="17.21875" style="1" customWidth="1"/>
    <col min="15876" max="15876" width="23.77734375" style="1" customWidth="1"/>
    <col min="15877" max="15877" width="25.44140625" style="1" customWidth="1"/>
    <col min="15878" max="15878" width="19" style="1" customWidth="1"/>
    <col min="15879" max="15879" width="6.5546875" style="1" customWidth="1"/>
    <col min="15880" max="15895" width="0" style="1" hidden="1" customWidth="1"/>
    <col min="15896" max="16127" width="8.77734375" style="1"/>
    <col min="16128" max="16128" width="25.44140625" style="1" customWidth="1"/>
    <col min="16129" max="16129" width="32.77734375" style="1" customWidth="1"/>
    <col min="16130" max="16130" width="17.44140625" style="1" customWidth="1"/>
    <col min="16131" max="16131" width="17.21875" style="1" customWidth="1"/>
    <col min="16132" max="16132" width="23.77734375" style="1" customWidth="1"/>
    <col min="16133" max="16133" width="25.44140625" style="1" customWidth="1"/>
    <col min="16134" max="16134" width="19" style="1" customWidth="1"/>
    <col min="16135" max="16135" width="6.5546875" style="1" customWidth="1"/>
    <col min="16136" max="16151" width="0" style="1" hidden="1" customWidth="1"/>
    <col min="16152" max="16384" width="8.77734375" style="1"/>
  </cols>
  <sheetData>
    <row r="1" spans="2:22" ht="42.75" customHeight="1" thickBot="1" x14ac:dyDescent="0.3">
      <c r="B1" s="312" t="s">
        <v>68</v>
      </c>
      <c r="C1" s="313"/>
      <c r="D1" s="313"/>
      <c r="E1" s="124" t="s">
        <v>97</v>
      </c>
      <c r="F1" s="123" t="str">
        <f>K11</f>
        <v>June</v>
      </c>
      <c r="G1" s="123">
        <f>K10</f>
        <v>2023</v>
      </c>
      <c r="H1" s="122"/>
      <c r="I1" s="121"/>
      <c r="J1" s="120" t="s">
        <v>96</v>
      </c>
      <c r="K1" s="120"/>
      <c r="L1" s="120"/>
      <c r="M1" s="118"/>
      <c r="N1" s="118"/>
      <c r="O1" s="118"/>
      <c r="P1" s="119"/>
      <c r="Q1" s="119"/>
      <c r="R1" s="119"/>
      <c r="S1" s="119"/>
      <c r="T1" s="118"/>
      <c r="U1" s="118"/>
    </row>
    <row r="2" spans="2:22" ht="8.25" customHeight="1" thickBot="1" x14ac:dyDescent="0.3">
      <c r="B2" s="117"/>
      <c r="C2" s="111"/>
      <c r="D2" s="111"/>
      <c r="E2" s="111"/>
      <c r="F2" s="111"/>
      <c r="G2" s="111"/>
      <c r="H2" s="111"/>
      <c r="I2" s="30"/>
    </row>
    <row r="3" spans="2:22" ht="20.25" customHeight="1" x14ac:dyDescent="0.25">
      <c r="B3" s="116" t="s">
        <v>95</v>
      </c>
      <c r="C3" s="314" t="s">
        <v>94</v>
      </c>
      <c r="D3" s="314"/>
      <c r="E3" s="314"/>
      <c r="F3" s="115" t="s">
        <v>93</v>
      </c>
      <c r="G3" s="314" t="s">
        <v>92</v>
      </c>
      <c r="H3" s="315"/>
      <c r="I3" s="30"/>
    </row>
    <row r="4" spans="2:22" ht="62.25" customHeight="1" thickBot="1" x14ac:dyDescent="0.3">
      <c r="B4" s="114" t="s">
        <v>91</v>
      </c>
      <c r="C4" s="316" t="s">
        <v>98</v>
      </c>
      <c r="D4" s="317"/>
      <c r="E4" s="317"/>
      <c r="F4" s="141" t="s">
        <v>99</v>
      </c>
      <c r="G4" s="317" t="s">
        <v>100</v>
      </c>
      <c r="H4" s="318"/>
      <c r="I4" s="112"/>
    </row>
    <row r="5" spans="2:22" ht="20.25" customHeight="1" thickBot="1" x14ac:dyDescent="0.3">
      <c r="B5" s="111"/>
      <c r="C5" s="111"/>
      <c r="D5" s="111"/>
      <c r="E5" s="111"/>
      <c r="F5" s="111"/>
      <c r="G5" s="111"/>
      <c r="H5" s="111"/>
      <c r="I5" s="30"/>
    </row>
    <row r="6" spans="2:22" ht="24" customHeight="1" x14ac:dyDescent="0.25">
      <c r="B6" s="319" t="s">
        <v>90</v>
      </c>
      <c r="C6" s="319"/>
      <c r="D6" s="319"/>
      <c r="E6" s="319"/>
      <c r="F6" s="320" t="str">
        <f>CONCATENATE(F1," 1, ",G1)</f>
        <v>June 1, 2023</v>
      </c>
      <c r="G6" s="320" t="e">
        <f>CONCATENATE(#REF!," 1, ",#REF!)</f>
        <v>#REF!</v>
      </c>
      <c r="H6" s="110"/>
      <c r="I6" s="30"/>
      <c r="M6" s="295" t="s">
        <v>89</v>
      </c>
      <c r="N6" s="215"/>
      <c r="P6" s="300" t="s">
        <v>88</v>
      </c>
      <c r="Q6" s="301"/>
      <c r="R6" s="301"/>
      <c r="S6" s="302"/>
      <c r="V6" s="4"/>
    </row>
    <row r="7" spans="2:22" ht="24" customHeight="1" thickBot="1" x14ac:dyDescent="0.3">
      <c r="B7" s="306" t="s">
        <v>101</v>
      </c>
      <c r="C7" s="306"/>
      <c r="D7" s="306"/>
      <c r="E7" s="306"/>
      <c r="F7" s="99">
        <v>690</v>
      </c>
      <c r="G7" s="5" t="s">
        <v>71</v>
      </c>
      <c r="H7" s="5"/>
      <c r="I7" s="98"/>
      <c r="M7" s="296"/>
      <c r="N7" s="297"/>
      <c r="P7" s="303"/>
      <c r="Q7" s="304"/>
      <c r="R7" s="304"/>
      <c r="S7" s="305"/>
    </row>
    <row r="8" spans="2:22" ht="24" customHeight="1" thickBot="1" x14ac:dyDescent="0.3">
      <c r="B8" s="254" t="s">
        <v>102</v>
      </c>
      <c r="C8" s="254"/>
      <c r="D8" s="254"/>
      <c r="E8" s="254"/>
      <c r="F8" s="254"/>
      <c r="G8" s="254"/>
      <c r="H8" s="254"/>
      <c r="I8" s="95"/>
      <c r="M8" s="298"/>
      <c r="N8" s="299"/>
      <c r="P8" s="307" t="s">
        <v>84</v>
      </c>
      <c r="Q8" s="308"/>
      <c r="R8" s="308"/>
      <c r="S8" s="309"/>
      <c r="U8" s="109" t="s">
        <v>87</v>
      </c>
    </row>
    <row r="9" spans="2:22" ht="24" customHeight="1" thickBot="1" x14ac:dyDescent="0.3">
      <c r="B9" s="254" t="s">
        <v>86</v>
      </c>
      <c r="C9" s="254"/>
      <c r="D9" s="254"/>
      <c r="E9" s="254"/>
      <c r="F9" s="254"/>
      <c r="G9" s="254"/>
      <c r="H9" s="254"/>
      <c r="I9" s="95"/>
      <c r="J9" s="310" t="s">
        <v>85</v>
      </c>
      <c r="K9" s="311"/>
      <c r="L9" s="108"/>
      <c r="M9" s="65" t="s">
        <v>84</v>
      </c>
      <c r="N9" s="60">
        <v>2023</v>
      </c>
      <c r="P9" s="107" t="s">
        <v>83</v>
      </c>
      <c r="Q9" s="106" t="s">
        <v>82</v>
      </c>
      <c r="R9" s="106" t="s">
        <v>81</v>
      </c>
      <c r="S9" s="106" t="s">
        <v>80</v>
      </c>
      <c r="U9" s="105" t="s">
        <v>79</v>
      </c>
    </row>
    <row r="10" spans="2:22" ht="24" customHeight="1" thickBot="1" x14ac:dyDescent="0.3">
      <c r="B10" s="272" t="s">
        <v>78</v>
      </c>
      <c r="C10" s="272"/>
      <c r="D10" s="290" t="str">
        <f>CONCATENATE("The ",F1," ",G1," Average is")</f>
        <v>The June 2023 Average is</v>
      </c>
      <c r="E10" s="290"/>
      <c r="F10" s="290"/>
      <c r="G10" s="104">
        <f>K15</f>
        <v>635</v>
      </c>
      <c r="H10" s="103" t="s">
        <v>77</v>
      </c>
      <c r="I10" s="102"/>
      <c r="J10" s="94" t="s">
        <v>76</v>
      </c>
      <c r="K10" s="100">
        <v>2023</v>
      </c>
      <c r="M10" s="50" t="s">
        <v>37</v>
      </c>
      <c r="N10" s="60" t="s">
        <v>36</v>
      </c>
      <c r="P10" s="266">
        <v>45047</v>
      </c>
      <c r="Q10" s="323"/>
      <c r="R10" s="68">
        <v>45108</v>
      </c>
      <c r="S10" s="291">
        <v>44896</v>
      </c>
      <c r="U10" s="97" t="s">
        <v>75</v>
      </c>
    </row>
    <row r="11" spans="2:22" ht="24" customHeight="1" thickBot="1" x14ac:dyDescent="0.3">
      <c r="B11" s="294" t="s">
        <v>74</v>
      </c>
      <c r="C11" s="294"/>
      <c r="D11" s="294"/>
      <c r="E11" s="294"/>
      <c r="F11" s="294"/>
      <c r="G11" s="294"/>
      <c r="H11" s="294"/>
      <c r="I11" s="101"/>
      <c r="J11" s="94" t="s">
        <v>73</v>
      </c>
      <c r="K11" s="100" t="s">
        <v>53</v>
      </c>
      <c r="M11" s="50" t="s">
        <v>33</v>
      </c>
      <c r="N11" s="49" t="s">
        <v>4</v>
      </c>
      <c r="P11" s="267"/>
      <c r="Q11" s="324"/>
      <c r="R11" s="67">
        <v>45139</v>
      </c>
      <c r="S11" s="292"/>
      <c r="U11" s="97" t="s">
        <v>72</v>
      </c>
    </row>
    <row r="12" spans="2:22" ht="24" customHeight="1" thickBot="1" x14ac:dyDescent="0.3">
      <c r="B12" s="254" t="s">
        <v>103</v>
      </c>
      <c r="C12" s="254"/>
      <c r="D12" s="254"/>
      <c r="E12" s="254"/>
      <c r="F12" s="99">
        <f>K14</f>
        <v>690</v>
      </c>
      <c r="G12" s="5" t="s">
        <v>71</v>
      </c>
      <c r="I12" s="98"/>
      <c r="J12" s="88"/>
      <c r="K12" s="87"/>
      <c r="M12" s="50" t="s">
        <v>32</v>
      </c>
      <c r="N12" s="49" t="s">
        <v>4</v>
      </c>
      <c r="P12" s="268"/>
      <c r="Q12" s="325"/>
      <c r="R12" s="67">
        <v>45170</v>
      </c>
      <c r="S12" s="292"/>
      <c r="U12" s="97" t="s">
        <v>70</v>
      </c>
    </row>
    <row r="13" spans="2:22" ht="24" customHeight="1" thickBot="1" x14ac:dyDescent="0.3">
      <c r="B13" s="254" t="s">
        <v>69</v>
      </c>
      <c r="C13" s="254"/>
      <c r="D13" s="254"/>
      <c r="E13" s="254"/>
      <c r="F13" s="254"/>
      <c r="G13" s="254"/>
      <c r="H13" s="254"/>
      <c r="I13" s="95"/>
      <c r="J13" s="288" t="s">
        <v>68</v>
      </c>
      <c r="K13" s="289"/>
      <c r="M13" s="50" t="s">
        <v>30</v>
      </c>
      <c r="N13" s="49" t="s">
        <v>4</v>
      </c>
      <c r="P13" s="266">
        <v>45139</v>
      </c>
      <c r="Q13" s="323"/>
      <c r="R13" s="68">
        <v>45200</v>
      </c>
      <c r="S13" s="292"/>
      <c r="U13" s="96" t="s">
        <v>67</v>
      </c>
    </row>
    <row r="14" spans="2:22" ht="24" customHeight="1" thickBot="1" x14ac:dyDescent="0.3">
      <c r="B14" s="254" t="s">
        <v>66</v>
      </c>
      <c r="C14" s="254"/>
      <c r="D14" s="254"/>
      <c r="E14" s="254"/>
      <c r="F14" s="254"/>
      <c r="G14" s="254"/>
      <c r="H14" s="254"/>
      <c r="I14" s="95"/>
      <c r="J14" s="94" t="s">
        <v>65</v>
      </c>
      <c r="K14" s="93">
        <v>690</v>
      </c>
      <c r="M14" s="50" t="s">
        <v>27</v>
      </c>
      <c r="N14" s="49">
        <v>612</v>
      </c>
      <c r="P14" s="267"/>
      <c r="Q14" s="324"/>
      <c r="R14" s="67">
        <v>45231</v>
      </c>
      <c r="S14" s="292"/>
    </row>
    <row r="15" spans="2:22" ht="24" customHeight="1" thickBot="1" x14ac:dyDescent="0.3">
      <c r="B15" s="326" t="s">
        <v>64</v>
      </c>
      <c r="C15" s="287"/>
      <c r="D15" s="287"/>
      <c r="E15" s="287"/>
      <c r="F15" s="287"/>
      <c r="G15" s="287"/>
      <c r="H15" s="287"/>
      <c r="I15" s="92"/>
      <c r="J15" s="91" t="s">
        <v>63</v>
      </c>
      <c r="K15" s="90">
        <v>635</v>
      </c>
      <c r="M15" s="50" t="s">
        <v>26</v>
      </c>
      <c r="N15" s="49">
        <v>621</v>
      </c>
      <c r="P15" s="268"/>
      <c r="Q15" s="325"/>
      <c r="R15" s="67">
        <v>45261</v>
      </c>
      <c r="S15" s="292"/>
    </row>
    <row r="16" spans="2:22" ht="24" customHeight="1" thickBot="1" x14ac:dyDescent="0.3">
      <c r="B16" s="286" t="s">
        <v>62</v>
      </c>
      <c r="C16" s="287"/>
      <c r="D16" s="287"/>
      <c r="E16" s="287"/>
      <c r="F16" s="287"/>
      <c r="G16" s="287"/>
      <c r="H16" s="287"/>
      <c r="I16" s="89"/>
      <c r="J16" s="88"/>
      <c r="K16" s="87"/>
      <c r="M16" s="50" t="s">
        <v>53</v>
      </c>
      <c r="N16" s="49">
        <v>635</v>
      </c>
      <c r="P16" s="266">
        <v>45231</v>
      </c>
      <c r="Q16" s="323"/>
      <c r="R16" s="68">
        <v>45292</v>
      </c>
      <c r="S16" s="292"/>
      <c r="U16" s="75"/>
    </row>
    <row r="17" spans="2:21" ht="43.5" customHeight="1" thickBot="1" x14ac:dyDescent="0.3">
      <c r="B17" s="263" t="s">
        <v>105</v>
      </c>
      <c r="C17" s="264"/>
      <c r="D17" s="264"/>
      <c r="E17" s="264"/>
      <c r="F17" s="264"/>
      <c r="G17" s="264"/>
      <c r="H17" s="265"/>
      <c r="I17" s="86"/>
      <c r="J17" s="288" t="s">
        <v>61</v>
      </c>
      <c r="K17" s="289"/>
      <c r="M17" s="50" t="s">
        <v>52</v>
      </c>
      <c r="N17" s="49"/>
      <c r="P17" s="267"/>
      <c r="Q17" s="324"/>
      <c r="R17" s="67">
        <v>45323</v>
      </c>
      <c r="S17" s="292"/>
      <c r="U17" s="75"/>
    </row>
    <row r="18" spans="2:21" ht="40.5" customHeight="1" thickBot="1" x14ac:dyDescent="0.3">
      <c r="B18" s="243" t="s">
        <v>60</v>
      </c>
      <c r="C18" s="244"/>
      <c r="D18" s="244"/>
      <c r="E18" s="244"/>
      <c r="F18" s="244"/>
      <c r="G18" s="244"/>
      <c r="H18" s="245"/>
      <c r="I18" s="30"/>
      <c r="J18" s="85" t="s">
        <v>59</v>
      </c>
      <c r="K18" s="84">
        <v>45047</v>
      </c>
      <c r="M18" s="50" t="s">
        <v>49</v>
      </c>
      <c r="N18" s="49"/>
      <c r="P18" s="268"/>
      <c r="Q18" s="325"/>
      <c r="R18" s="67">
        <v>45352</v>
      </c>
      <c r="S18" s="292"/>
      <c r="U18" s="75"/>
    </row>
    <row r="19" spans="2:21" ht="56.25" customHeight="1" thickBot="1" x14ac:dyDescent="0.3">
      <c r="B19" s="29" t="s">
        <v>24</v>
      </c>
      <c r="C19" s="28" t="s">
        <v>23</v>
      </c>
      <c r="D19" s="27" t="s">
        <v>22</v>
      </c>
      <c r="E19" s="27" t="s">
        <v>58</v>
      </c>
      <c r="F19" s="27" t="s">
        <v>20</v>
      </c>
      <c r="G19" s="279" t="s">
        <v>19</v>
      </c>
      <c r="H19" s="280"/>
      <c r="I19" s="26"/>
      <c r="J19" s="83" t="s">
        <v>57</v>
      </c>
      <c r="K19" s="82"/>
      <c r="M19" s="50" t="s">
        <v>47</v>
      </c>
      <c r="N19" s="49"/>
      <c r="P19" s="266">
        <v>45323</v>
      </c>
      <c r="Q19" s="323"/>
      <c r="R19" s="68">
        <v>45383</v>
      </c>
      <c r="S19" s="292"/>
      <c r="U19" s="75"/>
    </row>
    <row r="20" spans="2:21" ht="21.75" customHeight="1" thickBot="1" x14ac:dyDescent="0.3">
      <c r="B20" s="48">
        <v>302.01</v>
      </c>
      <c r="C20" s="136" t="s">
        <v>122</v>
      </c>
      <c r="D20" s="47">
        <v>3.75</v>
      </c>
      <c r="E20" s="46">
        <v>0</v>
      </c>
      <c r="F20" s="45">
        <f t="shared" ref="F20:F30" si="0">D20+E20</f>
        <v>3.75</v>
      </c>
      <c r="G20" s="281">
        <f t="shared" ref="G20:G30" si="1">IF((ABS(($K$15-$K$14)*F20/100))&gt;0.1, ($K$15-$K$14)*F20/100, 0)</f>
        <v>-2.0630000000000002</v>
      </c>
      <c r="H20" s="282" t="e">
        <f>IF((ABS((J15-J14)*E20/100))&gt;0.1, (J15-J14)*E20/100, 0)</f>
        <v>#VALUE!</v>
      </c>
      <c r="I20" s="16"/>
      <c r="J20" s="79" t="s">
        <v>56</v>
      </c>
      <c r="K20" s="80" t="s">
        <v>104</v>
      </c>
      <c r="M20" s="50" t="s">
        <v>45</v>
      </c>
      <c r="N20" s="49"/>
      <c r="P20" s="267"/>
      <c r="Q20" s="324"/>
      <c r="R20" s="67">
        <v>45413</v>
      </c>
      <c r="S20" s="292"/>
      <c r="U20" s="75"/>
    </row>
    <row r="21" spans="2:21" ht="21.75" customHeight="1" thickBot="1" x14ac:dyDescent="0.3">
      <c r="B21" s="22" t="s">
        <v>107</v>
      </c>
      <c r="C21" s="132" t="s">
        <v>117</v>
      </c>
      <c r="D21" s="20">
        <v>6.85</v>
      </c>
      <c r="E21" s="20">
        <v>1</v>
      </c>
      <c r="F21" s="39">
        <f t="shared" si="0"/>
        <v>7.85</v>
      </c>
      <c r="G21" s="273">
        <f t="shared" si="1"/>
        <v>-4.3179999999999996</v>
      </c>
      <c r="H21" s="274" t="e">
        <f>IF((ABS((#REF!-J15)*E21/100))&gt;0.1, (#REF!-J15)*E21/100, 0)</f>
        <v>#REF!</v>
      </c>
      <c r="I21" s="16"/>
      <c r="J21" s="79" t="s">
        <v>55</v>
      </c>
      <c r="K21" s="78">
        <v>389.00400000000002</v>
      </c>
      <c r="M21" s="50" t="s">
        <v>42</v>
      </c>
      <c r="N21" s="49"/>
      <c r="P21" s="268"/>
      <c r="Q21" s="325"/>
      <c r="R21" s="67">
        <v>45444</v>
      </c>
      <c r="S21" s="292"/>
      <c r="U21" s="75"/>
    </row>
    <row r="22" spans="2:21" ht="21.75" customHeight="1" thickBot="1" x14ac:dyDescent="0.3">
      <c r="B22" s="22" t="s">
        <v>108</v>
      </c>
      <c r="C22" s="132" t="s">
        <v>118</v>
      </c>
      <c r="D22" s="20">
        <v>6.85</v>
      </c>
      <c r="E22" s="20">
        <v>1</v>
      </c>
      <c r="F22" s="39">
        <f t="shared" si="0"/>
        <v>7.85</v>
      </c>
      <c r="G22" s="273">
        <f t="shared" si="1"/>
        <v>-4.3179999999999996</v>
      </c>
      <c r="H22" s="274" t="e">
        <f>IF((ABS((#REF!-#REF!)*E22/100))&gt;0.1, (#REF!-#REF!)*E22/100, 0)</f>
        <v>#REF!</v>
      </c>
      <c r="I22" s="16"/>
      <c r="J22" s="77" t="s">
        <v>54</v>
      </c>
      <c r="K22" s="76">
        <v>45108</v>
      </c>
      <c r="L22" s="1"/>
      <c r="M22" s="42" t="s">
        <v>40</v>
      </c>
      <c r="N22" s="41"/>
      <c r="P22" s="266">
        <v>45413</v>
      </c>
      <c r="Q22" s="323"/>
      <c r="R22" s="68">
        <v>45474</v>
      </c>
      <c r="S22" s="292"/>
      <c r="U22" s="75"/>
    </row>
    <row r="23" spans="2:21" ht="21.75" customHeight="1" thickBot="1" x14ac:dyDescent="0.3">
      <c r="B23" s="22" t="s">
        <v>109</v>
      </c>
      <c r="C23" s="132" t="s">
        <v>119</v>
      </c>
      <c r="D23" s="20">
        <v>6.85</v>
      </c>
      <c r="E23" s="20">
        <v>1</v>
      </c>
      <c r="F23" s="39">
        <f t="shared" si="0"/>
        <v>7.85</v>
      </c>
      <c r="G23" s="273">
        <f t="shared" si="1"/>
        <v>-4.3179999999999996</v>
      </c>
      <c r="H23" s="274" t="e">
        <f>IF((ABS((#REF!-#REF!)*E23/100))&gt;0.1, (#REF!-#REF!)*E23/100, 0)</f>
        <v>#REF!</v>
      </c>
      <c r="I23" s="16"/>
      <c r="K23" s="1"/>
      <c r="L23" s="1"/>
      <c r="M23" s="65"/>
      <c r="N23" s="64">
        <v>2024</v>
      </c>
      <c r="P23" s="267"/>
      <c r="Q23" s="324"/>
      <c r="R23" s="67">
        <v>45505</v>
      </c>
      <c r="S23" s="292"/>
      <c r="U23" s="75"/>
    </row>
    <row r="24" spans="2:21" ht="21.75" customHeight="1" thickBot="1" x14ac:dyDescent="0.3">
      <c r="B24" s="22" t="s">
        <v>110</v>
      </c>
      <c r="C24" s="132" t="s">
        <v>120</v>
      </c>
      <c r="D24" s="20">
        <v>6.85</v>
      </c>
      <c r="E24" s="20">
        <v>1</v>
      </c>
      <c r="F24" s="39">
        <f t="shared" si="0"/>
        <v>7.85</v>
      </c>
      <c r="G24" s="273">
        <f t="shared" si="1"/>
        <v>-4.3179999999999996</v>
      </c>
      <c r="H24" s="274" t="e">
        <f>IF((ABS((#REF!-#REF!)*E24/100))&gt;0.1, (#REF!-#REF!)*E24/100, 0)</f>
        <v>#REF!</v>
      </c>
      <c r="I24" s="16"/>
      <c r="J24" s="1"/>
      <c r="K24" s="1"/>
      <c r="L24" s="1"/>
      <c r="M24" s="50" t="s">
        <v>37</v>
      </c>
      <c r="N24" s="60" t="s">
        <v>36</v>
      </c>
      <c r="P24" s="268"/>
      <c r="Q24" s="325"/>
      <c r="R24" s="67">
        <v>45536</v>
      </c>
      <c r="S24" s="292"/>
      <c r="U24" s="75"/>
    </row>
    <row r="25" spans="2:21" ht="21.75" customHeight="1" thickBot="1" x14ac:dyDescent="0.3">
      <c r="B25" s="22" t="s">
        <v>111</v>
      </c>
      <c r="C25" s="132" t="s">
        <v>121</v>
      </c>
      <c r="D25" s="20">
        <v>8.25</v>
      </c>
      <c r="E25" s="20">
        <v>1</v>
      </c>
      <c r="F25" s="39">
        <f t="shared" si="0"/>
        <v>9.25</v>
      </c>
      <c r="G25" s="273">
        <f t="shared" si="1"/>
        <v>-5.0880000000000001</v>
      </c>
      <c r="H25" s="274" t="e">
        <f>IF((ABS((#REF!-#REF!)*E25/100))&gt;0.1, (#REF!-#REF!)*E25/100, 0)</f>
        <v>#REF!</v>
      </c>
      <c r="I25" s="16"/>
      <c r="J25" s="1"/>
      <c r="K25" s="1"/>
      <c r="L25" s="1"/>
      <c r="M25" s="50" t="s">
        <v>33</v>
      </c>
      <c r="N25" s="49"/>
      <c r="P25" s="266">
        <v>45505</v>
      </c>
      <c r="Q25" s="323"/>
      <c r="R25" s="68">
        <v>45566</v>
      </c>
      <c r="S25" s="292"/>
      <c r="U25" s="75"/>
    </row>
    <row r="26" spans="2:21" ht="30.6" thickBot="1" x14ac:dyDescent="0.3">
      <c r="B26" s="22" t="s">
        <v>115</v>
      </c>
      <c r="C26" s="134" t="s">
        <v>123</v>
      </c>
      <c r="D26" s="20">
        <v>6.7</v>
      </c>
      <c r="E26" s="40">
        <v>1</v>
      </c>
      <c r="F26" s="39">
        <f>D26+E26</f>
        <v>7.7</v>
      </c>
      <c r="G26" s="273">
        <f>IF((ABS(($K$15-$K$14)*F26/100))&gt;0.1, ($K$15-$K$14)*F26/100, 0)</f>
        <v>-4.2350000000000003</v>
      </c>
      <c r="H26" s="274" t="e">
        <f>IF((ABS((#REF!-#REF!)*E26/100))&gt;0.1, (#REF!-#REF!)*E26/100, 0)</f>
        <v>#REF!</v>
      </c>
      <c r="I26" s="16"/>
      <c r="J26" s="1"/>
      <c r="K26" s="1"/>
      <c r="L26" s="1"/>
      <c r="M26" s="50" t="s">
        <v>32</v>
      </c>
      <c r="N26" s="49"/>
      <c r="P26" s="267"/>
      <c r="Q26" s="324"/>
      <c r="R26" s="67">
        <v>45597</v>
      </c>
      <c r="S26" s="292"/>
    </row>
    <row r="27" spans="2:21" ht="30.6" thickBot="1" x14ac:dyDescent="0.3">
      <c r="B27" s="25" t="s">
        <v>116</v>
      </c>
      <c r="C27" s="135" t="s">
        <v>124</v>
      </c>
      <c r="D27" s="23">
        <v>6.2</v>
      </c>
      <c r="E27" s="23">
        <v>1</v>
      </c>
      <c r="F27" s="81">
        <f t="shared" si="0"/>
        <v>7.2</v>
      </c>
      <c r="G27" s="275">
        <f t="shared" si="1"/>
        <v>-3.96</v>
      </c>
      <c r="H27" s="276" t="e">
        <f>IF((ABS((#REF!-#REF!)*E27/100))&gt;0.1, (#REF!-#REF!)*E27/100, 0)</f>
        <v>#REF!</v>
      </c>
      <c r="I27" s="16"/>
      <c r="J27" s="1"/>
      <c r="K27" s="1"/>
      <c r="L27" s="1"/>
      <c r="M27" s="50" t="s">
        <v>30</v>
      </c>
      <c r="N27" s="49"/>
      <c r="P27" s="268"/>
      <c r="Q27" s="325"/>
      <c r="R27" s="67">
        <v>45627</v>
      </c>
      <c r="S27" s="292"/>
    </row>
    <row r="28" spans="2:21" ht="30.6" thickBot="1" x14ac:dyDescent="0.3">
      <c r="B28" s="22" t="s">
        <v>112</v>
      </c>
      <c r="C28" s="134" t="s">
        <v>125</v>
      </c>
      <c r="D28" s="20">
        <v>5.5</v>
      </c>
      <c r="E28" s="20">
        <v>1</v>
      </c>
      <c r="F28" s="39">
        <f t="shared" si="0"/>
        <v>6.5</v>
      </c>
      <c r="G28" s="273">
        <f t="shared" si="1"/>
        <v>-3.5750000000000002</v>
      </c>
      <c r="H28" s="274" t="e">
        <f>IF((ABS((#REF!-#REF!)*E28/100))&gt;0.1, (#REF!-#REF!)*E28/100, 0)</f>
        <v>#REF!</v>
      </c>
      <c r="I28" s="16"/>
      <c r="J28" s="1"/>
      <c r="K28" s="1"/>
      <c r="L28" s="1"/>
      <c r="M28" s="50" t="s">
        <v>27</v>
      </c>
      <c r="N28" s="49"/>
      <c r="P28" s="266">
        <v>45597</v>
      </c>
      <c r="Q28" s="323"/>
      <c r="R28" s="68">
        <v>45658</v>
      </c>
      <c r="S28" s="292"/>
    </row>
    <row r="29" spans="2:21" ht="30.6" thickBot="1" x14ac:dyDescent="0.3">
      <c r="B29" s="22" t="s">
        <v>113</v>
      </c>
      <c r="C29" s="134" t="s">
        <v>126</v>
      </c>
      <c r="D29" s="20">
        <v>4.9000000000000004</v>
      </c>
      <c r="E29" s="20">
        <v>1</v>
      </c>
      <c r="F29" s="39">
        <f t="shared" si="0"/>
        <v>5.9</v>
      </c>
      <c r="G29" s="273">
        <f t="shared" si="1"/>
        <v>-3.2450000000000001</v>
      </c>
      <c r="H29" s="274" t="e">
        <f>IF((ABS((#REF!-#REF!)*E29/100))&gt;0.1, (#REF!-#REF!)*E29/100, 0)</f>
        <v>#REF!</v>
      </c>
      <c r="I29" s="16"/>
      <c r="J29" s="1"/>
      <c r="K29" s="1"/>
      <c r="L29" s="1"/>
      <c r="M29" s="50" t="s">
        <v>26</v>
      </c>
      <c r="N29" s="49"/>
      <c r="P29" s="267"/>
      <c r="Q29" s="324"/>
      <c r="R29" s="67">
        <v>45689</v>
      </c>
      <c r="S29" s="292"/>
    </row>
    <row r="30" spans="2:21" ht="30.6" thickBot="1" x14ac:dyDescent="0.3">
      <c r="B30" s="19" t="s">
        <v>114</v>
      </c>
      <c r="C30" s="133" t="s">
        <v>127</v>
      </c>
      <c r="D30" s="17">
        <v>4.5</v>
      </c>
      <c r="E30" s="37">
        <v>1</v>
      </c>
      <c r="F30" s="36">
        <f t="shared" si="0"/>
        <v>5.5</v>
      </c>
      <c r="G30" s="277">
        <f t="shared" si="1"/>
        <v>-3.0249999999999999</v>
      </c>
      <c r="H30" s="278" t="e">
        <f>IF((ABS((#REF!-#REF!)*E30/100))&gt;0.1, (#REF!-#REF!)*E30/100, 0)</f>
        <v>#REF!</v>
      </c>
      <c r="I30" s="16"/>
      <c r="J30" s="1"/>
      <c r="K30" s="1"/>
      <c r="L30" s="1"/>
      <c r="M30" s="50" t="s">
        <v>53</v>
      </c>
      <c r="N30" s="49"/>
      <c r="P30" s="268"/>
      <c r="Q30" s="325"/>
      <c r="R30" s="67">
        <v>45717</v>
      </c>
      <c r="S30" s="293"/>
    </row>
    <row r="31" spans="2:21" ht="21.75" customHeight="1" thickBot="1" x14ac:dyDescent="0.3">
      <c r="B31" s="74"/>
      <c r="C31" s="73"/>
      <c r="D31" s="72"/>
      <c r="E31" s="71"/>
      <c r="F31" s="70"/>
      <c r="G31" s="69"/>
      <c r="H31" s="69"/>
      <c r="I31" s="16"/>
      <c r="J31" s="1"/>
      <c r="K31" s="1"/>
      <c r="L31" s="1"/>
      <c r="M31" s="50" t="s">
        <v>52</v>
      </c>
      <c r="N31" s="49"/>
      <c r="P31" s="266">
        <v>45709</v>
      </c>
      <c r="Q31" s="323" t="s">
        <v>51</v>
      </c>
      <c r="R31" s="68">
        <v>45748</v>
      </c>
      <c r="S31" s="1"/>
    </row>
    <row r="32" spans="2:21" ht="21.75" customHeight="1" thickBot="1" x14ac:dyDescent="0.3">
      <c r="B32" s="272" t="s">
        <v>50</v>
      </c>
      <c r="C32" s="272"/>
      <c r="D32" s="272"/>
      <c r="E32" s="272"/>
      <c r="F32" s="272"/>
      <c r="G32" s="272"/>
      <c r="H32" s="272"/>
      <c r="I32" s="16"/>
      <c r="J32" s="1"/>
      <c r="K32" s="1"/>
      <c r="M32" s="50" t="s">
        <v>49</v>
      </c>
      <c r="N32" s="49"/>
      <c r="P32" s="267"/>
      <c r="Q32" s="324"/>
      <c r="R32" s="67">
        <v>45778</v>
      </c>
    </row>
    <row r="33" spans="2:18" ht="21.75" customHeight="1" thickBot="1" x14ac:dyDescent="0.3">
      <c r="B33" s="254" t="s">
        <v>48</v>
      </c>
      <c r="C33" s="254"/>
      <c r="D33" s="254"/>
      <c r="E33" s="254"/>
      <c r="F33" s="254"/>
      <c r="G33" s="254"/>
      <c r="H33" s="254"/>
      <c r="I33" s="16"/>
      <c r="M33" s="50" t="s">
        <v>47</v>
      </c>
      <c r="N33" s="49"/>
      <c r="P33" s="268"/>
      <c r="Q33" s="325"/>
      <c r="R33" s="67">
        <v>45809</v>
      </c>
    </row>
    <row r="34" spans="2:18" ht="21.75" customHeight="1" x14ac:dyDescent="0.25">
      <c r="B34" s="254" t="s">
        <v>46</v>
      </c>
      <c r="C34" s="254"/>
      <c r="D34" s="254"/>
      <c r="E34" s="254"/>
      <c r="F34" s="254"/>
      <c r="G34" s="254"/>
      <c r="H34" s="254"/>
      <c r="I34" s="16"/>
      <c r="M34" s="50" t="s">
        <v>45</v>
      </c>
      <c r="N34" s="49"/>
      <c r="P34" s="1" t="s">
        <v>44</v>
      </c>
      <c r="Q34" s="66"/>
      <c r="R34" s="1" t="s">
        <v>44</v>
      </c>
    </row>
    <row r="35" spans="2:18" ht="21.75" customHeight="1" x14ac:dyDescent="0.25">
      <c r="B35" s="254" t="s">
        <v>43</v>
      </c>
      <c r="C35" s="254"/>
      <c r="D35" s="254"/>
      <c r="E35" s="254"/>
      <c r="F35" s="254"/>
      <c r="G35" s="254"/>
      <c r="H35" s="254"/>
      <c r="I35" s="16"/>
      <c r="M35" s="50" t="s">
        <v>42</v>
      </c>
      <c r="N35" s="49"/>
    </row>
    <row r="36" spans="2:18" ht="21.75" customHeight="1" thickBot="1" x14ac:dyDescent="0.3">
      <c r="B36" s="254" t="s">
        <v>41</v>
      </c>
      <c r="C36" s="254"/>
      <c r="D36" s="254"/>
      <c r="E36" s="254"/>
      <c r="F36" s="254"/>
      <c r="G36" s="254"/>
      <c r="H36" s="254"/>
      <c r="I36" s="16"/>
      <c r="M36" s="42" t="s">
        <v>40</v>
      </c>
      <c r="N36" s="41"/>
    </row>
    <row r="37" spans="2:18" ht="21.75" customHeight="1" thickBot="1" x14ac:dyDescent="0.3">
      <c r="B37" s="56" t="s">
        <v>39</v>
      </c>
      <c r="C37" s="63" t="str">
        <f>K20</f>
        <v>December 2022</v>
      </c>
      <c r="D37" s="255" t="s">
        <v>38</v>
      </c>
      <c r="E37" s="255"/>
      <c r="F37" s="61">
        <f>K21</f>
        <v>389.00400000000002</v>
      </c>
      <c r="G37" s="56"/>
      <c r="H37" s="56"/>
      <c r="I37" s="16"/>
      <c r="M37" s="125"/>
      <c r="N37" s="126">
        <v>2025</v>
      </c>
    </row>
    <row r="38" spans="2:18" ht="21.75" customHeight="1" x14ac:dyDescent="0.25">
      <c r="B38" s="56"/>
      <c r="C38" s="63"/>
      <c r="D38" s="140"/>
      <c r="E38" s="140"/>
      <c r="F38" s="61"/>
      <c r="G38" s="56"/>
      <c r="H38" s="56"/>
      <c r="I38" s="16"/>
      <c r="M38" s="127" t="s">
        <v>37</v>
      </c>
      <c r="N38" s="128" t="s">
        <v>36</v>
      </c>
    </row>
    <row r="39" spans="2:18" ht="21.75" customHeight="1" x14ac:dyDescent="0.25">
      <c r="B39" s="256" t="s">
        <v>35</v>
      </c>
      <c r="C39" s="256"/>
      <c r="D39" s="256"/>
      <c r="E39" s="59">
        <f>K18</f>
        <v>45047</v>
      </c>
      <c r="F39" s="58" t="s">
        <v>34</v>
      </c>
      <c r="G39" s="57">
        <f>K19</f>
        <v>0</v>
      </c>
      <c r="H39" s="56"/>
      <c r="I39" s="16"/>
      <c r="M39" s="50" t="s">
        <v>33</v>
      </c>
      <c r="N39" s="49"/>
    </row>
    <row r="40" spans="2:18" ht="21.75" customHeight="1" thickBot="1" x14ac:dyDescent="0.3">
      <c r="B40" s="56"/>
      <c r="C40" s="56"/>
      <c r="D40" s="56"/>
      <c r="E40" s="56"/>
      <c r="F40" s="56"/>
      <c r="G40" s="56"/>
      <c r="H40" s="56"/>
      <c r="I40" s="16"/>
      <c r="M40" s="50" t="s">
        <v>32</v>
      </c>
      <c r="N40" s="49"/>
    </row>
    <row r="41" spans="2:18" ht="40.5" customHeight="1" thickBot="1" x14ac:dyDescent="0.3">
      <c r="B41" s="257" t="s">
        <v>31</v>
      </c>
      <c r="C41" s="258"/>
      <c r="D41" s="258"/>
      <c r="E41" s="258"/>
      <c r="F41" s="258"/>
      <c r="G41" s="258"/>
      <c r="H41" s="259"/>
      <c r="I41" s="30"/>
      <c r="M41" s="42" t="s">
        <v>30</v>
      </c>
      <c r="N41" s="41"/>
    </row>
    <row r="42" spans="2:18" ht="63" thickBot="1" x14ac:dyDescent="0.3">
      <c r="B42" s="55" t="s">
        <v>24</v>
      </c>
      <c r="C42" s="54" t="s">
        <v>23</v>
      </c>
      <c r="D42" s="53" t="s">
        <v>22</v>
      </c>
      <c r="E42" s="53" t="s">
        <v>21</v>
      </c>
      <c r="F42" s="53" t="s">
        <v>20</v>
      </c>
      <c r="G42" s="52" t="s">
        <v>29</v>
      </c>
      <c r="H42" s="51" t="s">
        <v>28</v>
      </c>
      <c r="I42" s="26"/>
    </row>
    <row r="43" spans="2:18" ht="15.6" x14ac:dyDescent="0.25">
      <c r="B43" s="48">
        <v>302.01</v>
      </c>
      <c r="C43" s="136" t="s">
        <v>122</v>
      </c>
      <c r="D43" s="47">
        <v>3.75</v>
      </c>
      <c r="E43" s="46">
        <v>0</v>
      </c>
      <c r="F43" s="45">
        <f t="shared" ref="F43:F53" si="2">D43+E43</f>
        <v>3.75</v>
      </c>
      <c r="G43" s="144">
        <v>0.96250000000000002</v>
      </c>
      <c r="H43" s="43" t="s">
        <v>106</v>
      </c>
      <c r="I43" s="34"/>
      <c r="P43" s="129"/>
      <c r="Q43" s="2">
        <f t="shared" ref="Q43:Q53" si="3">(IF((($K$19-$K$21)/$K$21)&gt;0.05, "5.00%",($K$19-$K$21)/$K$21))</f>
        <v>-1</v>
      </c>
    </row>
    <row r="44" spans="2:18" ht="15.6" x14ac:dyDescent="0.25">
      <c r="B44" s="22" t="s">
        <v>107</v>
      </c>
      <c r="C44" s="132" t="s">
        <v>117</v>
      </c>
      <c r="D44" s="20">
        <v>6.85</v>
      </c>
      <c r="E44" s="20">
        <v>1</v>
      </c>
      <c r="F44" s="39">
        <f t="shared" si="2"/>
        <v>7.85</v>
      </c>
      <c r="G44" s="145">
        <v>0.92149999999999999</v>
      </c>
      <c r="H44" s="148" t="s">
        <v>106</v>
      </c>
      <c r="I44" s="34"/>
      <c r="P44" s="129"/>
      <c r="Q44" s="2">
        <f t="shared" si="3"/>
        <v>-1</v>
      </c>
    </row>
    <row r="45" spans="2:18" ht="15.6" x14ac:dyDescent="0.25">
      <c r="B45" s="22" t="s">
        <v>108</v>
      </c>
      <c r="C45" s="132" t="s">
        <v>118</v>
      </c>
      <c r="D45" s="20">
        <v>6.85</v>
      </c>
      <c r="E45" s="20">
        <v>1</v>
      </c>
      <c r="F45" s="39">
        <f t="shared" si="2"/>
        <v>7.85</v>
      </c>
      <c r="G45" s="145">
        <v>0.92149999999999999</v>
      </c>
      <c r="H45" s="148" t="s">
        <v>106</v>
      </c>
      <c r="I45" s="34"/>
      <c r="P45" s="129"/>
      <c r="Q45" s="2">
        <f t="shared" si="3"/>
        <v>-1</v>
      </c>
    </row>
    <row r="46" spans="2:18" ht="15.6" x14ac:dyDescent="0.25">
      <c r="B46" s="22" t="s">
        <v>109</v>
      </c>
      <c r="C46" s="132" t="s">
        <v>119</v>
      </c>
      <c r="D46" s="20">
        <v>6.85</v>
      </c>
      <c r="E46" s="20">
        <v>1</v>
      </c>
      <c r="F46" s="39">
        <f t="shared" si="2"/>
        <v>7.85</v>
      </c>
      <c r="G46" s="145">
        <v>0.92149999999999999</v>
      </c>
      <c r="H46" s="148" t="s">
        <v>106</v>
      </c>
      <c r="I46" s="34"/>
      <c r="P46" s="129"/>
      <c r="Q46" s="2">
        <f t="shared" si="3"/>
        <v>-1</v>
      </c>
    </row>
    <row r="47" spans="2:18" ht="15.6" x14ac:dyDescent="0.25">
      <c r="B47" s="22" t="s">
        <v>110</v>
      </c>
      <c r="C47" s="132" t="s">
        <v>120</v>
      </c>
      <c r="D47" s="20">
        <v>6.85</v>
      </c>
      <c r="E47" s="20">
        <v>1</v>
      </c>
      <c r="F47" s="39">
        <f t="shared" si="2"/>
        <v>7.85</v>
      </c>
      <c r="G47" s="145">
        <v>0.92149999999999999</v>
      </c>
      <c r="H47" s="148" t="s">
        <v>106</v>
      </c>
      <c r="I47" s="34"/>
      <c r="P47" s="129"/>
      <c r="Q47" s="2">
        <f t="shared" si="3"/>
        <v>-1</v>
      </c>
    </row>
    <row r="48" spans="2:18" ht="15.6" x14ac:dyDescent="0.25">
      <c r="B48" s="22" t="s">
        <v>111</v>
      </c>
      <c r="C48" s="132" t="s">
        <v>121</v>
      </c>
      <c r="D48" s="20">
        <v>8.25</v>
      </c>
      <c r="E48" s="20">
        <v>1</v>
      </c>
      <c r="F48" s="39">
        <f t="shared" si="2"/>
        <v>9.25</v>
      </c>
      <c r="G48" s="145">
        <v>0.90749999999999997</v>
      </c>
      <c r="H48" s="148" t="s">
        <v>106</v>
      </c>
      <c r="I48" s="34"/>
      <c r="P48" s="129"/>
      <c r="Q48" s="2">
        <f t="shared" si="3"/>
        <v>-1</v>
      </c>
    </row>
    <row r="49" spans="2:26" ht="30" x14ac:dyDescent="0.25">
      <c r="B49" s="22" t="s">
        <v>115</v>
      </c>
      <c r="C49" s="134" t="s">
        <v>123</v>
      </c>
      <c r="D49" s="20">
        <v>6.7</v>
      </c>
      <c r="E49" s="40">
        <v>1</v>
      </c>
      <c r="F49" s="39">
        <f>D49+E49</f>
        <v>7.7</v>
      </c>
      <c r="G49" s="145">
        <v>0.92300000000000004</v>
      </c>
      <c r="H49" s="148" t="s">
        <v>106</v>
      </c>
      <c r="I49" s="34"/>
      <c r="P49" s="129"/>
      <c r="Q49" s="2">
        <f t="shared" si="3"/>
        <v>-1</v>
      </c>
    </row>
    <row r="50" spans="2:26" ht="30" x14ac:dyDescent="0.25">
      <c r="B50" s="25" t="s">
        <v>116</v>
      </c>
      <c r="C50" s="135" t="s">
        <v>124</v>
      </c>
      <c r="D50" s="23">
        <v>6.2</v>
      </c>
      <c r="E50" s="23">
        <v>1</v>
      </c>
      <c r="F50" s="81">
        <f t="shared" si="2"/>
        <v>7.2</v>
      </c>
      <c r="G50" s="146">
        <v>0.92800000000000005</v>
      </c>
      <c r="H50" s="148" t="s">
        <v>106</v>
      </c>
      <c r="I50" s="34"/>
      <c r="P50" s="129"/>
      <c r="Q50" s="2">
        <f t="shared" si="3"/>
        <v>-1</v>
      </c>
    </row>
    <row r="51" spans="2:26" ht="30" x14ac:dyDescent="0.25">
      <c r="B51" s="22" t="s">
        <v>112</v>
      </c>
      <c r="C51" s="134" t="s">
        <v>125</v>
      </c>
      <c r="D51" s="20">
        <v>5.5</v>
      </c>
      <c r="E51" s="20">
        <v>1</v>
      </c>
      <c r="F51" s="39">
        <f t="shared" si="2"/>
        <v>6.5</v>
      </c>
      <c r="G51" s="145">
        <v>0.93500000000000005</v>
      </c>
      <c r="H51" s="148" t="s">
        <v>106</v>
      </c>
      <c r="I51" s="34"/>
      <c r="P51" s="129"/>
      <c r="Q51" s="2">
        <f t="shared" si="3"/>
        <v>-1</v>
      </c>
    </row>
    <row r="52" spans="2:26" ht="30" x14ac:dyDescent="0.25">
      <c r="B52" s="22" t="s">
        <v>113</v>
      </c>
      <c r="C52" s="134" t="s">
        <v>126</v>
      </c>
      <c r="D52" s="20">
        <v>4.9000000000000004</v>
      </c>
      <c r="E52" s="20">
        <v>1</v>
      </c>
      <c r="F52" s="39">
        <f t="shared" si="2"/>
        <v>5.9</v>
      </c>
      <c r="G52" s="145">
        <v>0.94099999999999995</v>
      </c>
      <c r="H52" s="148" t="s">
        <v>106</v>
      </c>
      <c r="I52" s="34"/>
      <c r="P52" s="129"/>
      <c r="Q52" s="2">
        <f t="shared" si="3"/>
        <v>-1</v>
      </c>
    </row>
    <row r="53" spans="2:26" ht="30.6" thickBot="1" x14ac:dyDescent="0.3">
      <c r="B53" s="19" t="s">
        <v>114</v>
      </c>
      <c r="C53" s="133" t="s">
        <v>127</v>
      </c>
      <c r="D53" s="17">
        <v>4.5</v>
      </c>
      <c r="E53" s="37">
        <v>1</v>
      </c>
      <c r="F53" s="36">
        <f t="shared" si="2"/>
        <v>5.5</v>
      </c>
      <c r="G53" s="147">
        <v>0.94499999999999995</v>
      </c>
      <c r="H53" s="149" t="s">
        <v>106</v>
      </c>
      <c r="I53" s="34"/>
      <c r="P53" s="129"/>
      <c r="Q53" s="2">
        <f t="shared" si="3"/>
        <v>-1</v>
      </c>
    </row>
    <row r="54" spans="2:26" x14ac:dyDescent="0.25">
      <c r="B54" s="33"/>
      <c r="C54" s="32"/>
      <c r="D54" s="32"/>
      <c r="E54" s="32"/>
      <c r="F54" s="32"/>
      <c r="G54" s="32"/>
      <c r="H54" s="32"/>
      <c r="I54" s="31"/>
    </row>
    <row r="55" spans="2:26" ht="21" customHeight="1" thickBot="1" x14ac:dyDescent="0.3">
      <c r="B55" s="33"/>
      <c r="C55" s="32"/>
      <c r="D55" s="32"/>
      <c r="E55" s="32"/>
      <c r="F55" s="32"/>
      <c r="G55" s="32"/>
      <c r="H55" s="32"/>
      <c r="I55" s="31"/>
    </row>
    <row r="56" spans="2:26" ht="41.25" customHeight="1" thickBot="1" x14ac:dyDescent="0.3">
      <c r="B56" s="263" t="s">
        <v>105</v>
      </c>
      <c r="C56" s="264"/>
      <c r="D56" s="264"/>
      <c r="E56" s="264"/>
      <c r="F56" s="264"/>
      <c r="G56" s="264"/>
      <c r="H56" s="265"/>
      <c r="I56" s="11"/>
    </row>
    <row r="57" spans="2:26" ht="40.5" customHeight="1" thickBot="1" x14ac:dyDescent="0.3">
      <c r="B57" s="243" t="s">
        <v>25</v>
      </c>
      <c r="C57" s="244"/>
      <c r="D57" s="244"/>
      <c r="E57" s="244"/>
      <c r="F57" s="244"/>
      <c r="G57" s="244"/>
      <c r="H57" s="245"/>
      <c r="I57" s="30"/>
    </row>
    <row r="58" spans="2:26" ht="47.4" thickBot="1" x14ac:dyDescent="0.3">
      <c r="B58" s="29" t="s">
        <v>24</v>
      </c>
      <c r="C58" s="28" t="s">
        <v>23</v>
      </c>
      <c r="D58" s="27" t="s">
        <v>22</v>
      </c>
      <c r="E58" s="27" t="s">
        <v>21</v>
      </c>
      <c r="F58" s="27" t="s">
        <v>20</v>
      </c>
      <c r="G58" s="246" t="s">
        <v>19</v>
      </c>
      <c r="H58" s="247"/>
      <c r="I58" s="26"/>
    </row>
    <row r="59" spans="2:26" ht="21.75" customHeight="1" x14ac:dyDescent="0.25">
      <c r="B59" s="25" t="s">
        <v>18</v>
      </c>
      <c r="C59" s="24" t="s">
        <v>17</v>
      </c>
      <c r="D59" s="23">
        <v>6</v>
      </c>
      <c r="E59" s="23">
        <v>1</v>
      </c>
      <c r="F59" s="23">
        <f>D59+E59</f>
        <v>7</v>
      </c>
      <c r="G59" s="248">
        <f>IF((ABS(($K$15-$K$14)*F59/100))&gt;0.1, ($K$15-$K$14)*F59/100, 0)</f>
        <v>-3.85</v>
      </c>
      <c r="H59" s="249" t="e">
        <f>IF((ABS((#REF!-#REF!)*E59/100))&gt;0.1, (#REF!-#REF!)*E59/100, 0)</f>
        <v>#REF!</v>
      </c>
      <c r="I59" s="16"/>
    </row>
    <row r="60" spans="2:26" ht="21.75" customHeight="1" x14ac:dyDescent="0.25">
      <c r="B60" s="22" t="s">
        <v>16</v>
      </c>
      <c r="C60" s="21" t="s">
        <v>15</v>
      </c>
      <c r="D60" s="20">
        <v>6</v>
      </c>
      <c r="E60" s="20">
        <v>1</v>
      </c>
      <c r="F60" s="20">
        <f>D60+E60</f>
        <v>7</v>
      </c>
      <c r="G60" s="250">
        <f>IF((ABS(($K$15-$K$14)*F60/100))&gt;0.1, ($K$15-$K$14)*F60/100, 0)</f>
        <v>-3.85</v>
      </c>
      <c r="H60" s="251" t="e">
        <f>IF((ABS((#REF!-#REF!)*E60/100))&gt;0.1, (#REF!-#REF!)*E60/100, 0)</f>
        <v>#REF!</v>
      </c>
      <c r="I60" s="16"/>
    </row>
    <row r="61" spans="2:26" ht="21" customHeight="1" thickBot="1" x14ac:dyDescent="0.3">
      <c r="B61" s="19" t="s">
        <v>14</v>
      </c>
      <c r="C61" s="18" t="s">
        <v>13</v>
      </c>
      <c r="D61" s="17">
        <v>6</v>
      </c>
      <c r="E61" s="17">
        <v>1</v>
      </c>
      <c r="F61" s="17">
        <f>D61+E61</f>
        <v>7</v>
      </c>
      <c r="G61" s="252">
        <f>IF((ABS(($K$15-$K$14)*F61/100))&gt;0.1, ($K$15-$K$14)*F61/100, 0)</f>
        <v>-3.85</v>
      </c>
      <c r="H61" s="253" t="e">
        <f>IF((ABS((#REF!-#REF!)*E61/100))&gt;0.1, (#REF!-#REF!)*E61/100, 0)</f>
        <v>#REF!</v>
      </c>
      <c r="I61" s="16"/>
    </row>
    <row r="62" spans="2:26" ht="61.5" customHeight="1" thickBot="1" x14ac:dyDescent="0.3">
      <c r="I62" s="11"/>
    </row>
    <row r="63" spans="2:26" ht="43.5" customHeight="1" thickBot="1" x14ac:dyDescent="0.3">
      <c r="B63" s="219" t="s">
        <v>12</v>
      </c>
      <c r="C63" s="220"/>
      <c r="D63" s="220"/>
      <c r="E63" s="220"/>
      <c r="F63" s="220"/>
      <c r="G63" s="220"/>
      <c r="H63" s="221"/>
      <c r="I63" s="11"/>
    </row>
    <row r="64" spans="2:26" s="3" customFormat="1" ht="15" customHeight="1" x14ac:dyDescent="0.25">
      <c r="B64" s="217"/>
      <c r="C64" s="217"/>
      <c r="D64" s="217"/>
      <c r="E64" s="217"/>
      <c r="F64" s="217"/>
      <c r="G64" s="217"/>
      <c r="H64" s="217"/>
      <c r="I64" s="11"/>
      <c r="M64" s="1"/>
      <c r="N64" s="1"/>
      <c r="O64" s="1"/>
      <c r="P64" s="2"/>
      <c r="Q64" s="2"/>
      <c r="R64" s="2"/>
      <c r="S64" s="2"/>
      <c r="T64" s="1"/>
      <c r="U64" s="1"/>
      <c r="V64" s="1"/>
      <c r="W64" s="1"/>
      <c r="X64" s="1"/>
      <c r="Y64" s="1"/>
      <c r="Z64" s="1"/>
    </row>
    <row r="65" spans="2:26" s="3" customFormat="1" ht="21.75" customHeight="1" x14ac:dyDescent="0.25">
      <c r="B65" s="222" t="s">
        <v>11</v>
      </c>
      <c r="C65" s="222"/>
      <c r="D65" s="222"/>
      <c r="E65" s="222"/>
      <c r="F65" s="222"/>
      <c r="G65" s="222"/>
      <c r="H65" s="222"/>
      <c r="I65" s="11"/>
      <c r="M65" s="1"/>
      <c r="N65" s="1"/>
      <c r="O65" s="1"/>
      <c r="P65" s="2"/>
      <c r="Q65" s="2"/>
      <c r="R65" s="2"/>
      <c r="S65" s="2"/>
      <c r="T65" s="1"/>
      <c r="U65" s="1"/>
      <c r="V65" s="1"/>
      <c r="W65" s="1"/>
      <c r="X65" s="1"/>
      <c r="Y65" s="1"/>
      <c r="Z65" s="1"/>
    </row>
    <row r="66" spans="2:26" s="3" customFormat="1" ht="14.25" customHeight="1" thickBot="1" x14ac:dyDescent="0.3">
      <c r="B66" s="217"/>
      <c r="C66" s="217"/>
      <c r="D66" s="217"/>
      <c r="E66" s="217"/>
      <c r="F66" s="217"/>
      <c r="G66" s="217"/>
      <c r="H66" s="217"/>
      <c r="I66" s="11"/>
      <c r="M66" s="1"/>
      <c r="N66" s="1"/>
      <c r="O66" s="1"/>
      <c r="P66" s="2"/>
      <c r="Q66" s="2"/>
      <c r="R66" s="2"/>
      <c r="S66" s="2"/>
      <c r="T66" s="1"/>
      <c r="U66" s="1"/>
      <c r="V66" s="1"/>
      <c r="W66" s="1"/>
      <c r="X66" s="1"/>
      <c r="Y66" s="1"/>
      <c r="Z66" s="1"/>
    </row>
    <row r="67" spans="2:26" s="3" customFormat="1" ht="46.5" customHeight="1" x14ac:dyDescent="0.25">
      <c r="B67" s="209" t="s">
        <v>130</v>
      </c>
      <c r="C67" s="211" t="s">
        <v>5</v>
      </c>
      <c r="D67" s="213" t="s">
        <v>4</v>
      </c>
      <c r="E67" s="211" t="s">
        <v>3</v>
      </c>
      <c r="F67" s="211"/>
      <c r="G67" s="211" t="s">
        <v>2</v>
      </c>
      <c r="H67" s="215"/>
      <c r="I67" s="11"/>
      <c r="M67" s="1"/>
      <c r="N67" s="1"/>
      <c r="O67" s="1"/>
      <c r="P67" s="2"/>
      <c r="Q67" s="2"/>
      <c r="R67" s="2"/>
      <c r="S67" s="2"/>
      <c r="T67" s="1"/>
      <c r="U67" s="1"/>
      <c r="V67" s="1"/>
      <c r="W67" s="1"/>
      <c r="X67" s="1"/>
      <c r="Y67" s="1"/>
      <c r="Z67" s="1"/>
    </row>
    <row r="68" spans="2:26" s="3" customFormat="1" ht="46.5" customHeight="1" thickBot="1" x14ac:dyDescent="0.3">
      <c r="B68" s="210"/>
      <c r="C68" s="212"/>
      <c r="D68" s="214"/>
      <c r="E68" s="212"/>
      <c r="F68" s="212"/>
      <c r="G68" s="212"/>
      <c r="H68" s="216"/>
      <c r="I68" s="11"/>
      <c r="M68" s="1"/>
      <c r="N68" s="1"/>
      <c r="O68" s="1"/>
      <c r="P68" s="2"/>
      <c r="Q68" s="2"/>
      <c r="R68" s="2"/>
      <c r="S68" s="2"/>
      <c r="T68" s="1"/>
      <c r="U68" s="1"/>
      <c r="V68" s="1"/>
      <c r="W68" s="1"/>
      <c r="X68" s="1"/>
      <c r="Y68" s="1"/>
      <c r="Z68" s="1"/>
    </row>
    <row r="69" spans="2:26" s="3" customFormat="1" ht="18.75" customHeight="1" x14ac:dyDescent="0.25">
      <c r="B69" s="217"/>
      <c r="C69" s="217"/>
      <c r="D69" s="217"/>
      <c r="E69" s="217"/>
      <c r="F69" s="217"/>
      <c r="G69" s="217"/>
      <c r="H69" s="217"/>
      <c r="I69" s="11"/>
      <c r="M69" s="1"/>
      <c r="N69" s="1"/>
      <c r="O69" s="1"/>
      <c r="P69" s="2"/>
      <c r="Q69" s="2"/>
      <c r="R69" s="2"/>
      <c r="S69" s="2"/>
      <c r="T69" s="1"/>
      <c r="U69" s="1"/>
      <c r="V69" s="1"/>
      <c r="W69" s="1"/>
      <c r="X69" s="1"/>
      <c r="Y69" s="1"/>
      <c r="Z69" s="1"/>
    </row>
    <row r="70" spans="2:26" s="3" customFormat="1" ht="21.75" customHeight="1" x14ac:dyDescent="0.25">
      <c r="B70" s="222" t="s">
        <v>10</v>
      </c>
      <c r="C70" s="222"/>
      <c r="D70" s="222"/>
      <c r="E70" s="222"/>
      <c r="F70" s="222"/>
      <c r="G70" s="222"/>
      <c r="H70" s="222"/>
      <c r="I70" s="11"/>
      <c r="M70" s="1"/>
      <c r="N70" s="1"/>
      <c r="O70" s="1"/>
      <c r="P70" s="2"/>
      <c r="Q70" s="2"/>
      <c r="R70" s="2"/>
      <c r="S70" s="2"/>
      <c r="T70" s="1"/>
      <c r="U70" s="1"/>
      <c r="V70" s="1"/>
      <c r="W70" s="1"/>
      <c r="X70" s="1"/>
      <c r="Y70" s="1"/>
      <c r="Z70" s="1"/>
    </row>
    <row r="71" spans="2:26" s="3" customFormat="1" ht="15.75" customHeight="1" x14ac:dyDescent="0.25">
      <c r="B71" s="217"/>
      <c r="C71" s="217"/>
      <c r="D71" s="217"/>
      <c r="E71" s="217"/>
      <c r="F71" s="217"/>
      <c r="G71" s="217"/>
      <c r="H71" s="217"/>
      <c r="I71" s="11"/>
      <c r="M71" s="1"/>
      <c r="N71" s="1"/>
      <c r="O71" s="1"/>
      <c r="P71" s="2"/>
      <c r="Q71" s="2"/>
      <c r="R71" s="2"/>
      <c r="S71" s="2"/>
      <c r="T71" s="1"/>
      <c r="U71" s="1"/>
      <c r="V71" s="1"/>
      <c r="W71" s="1"/>
      <c r="X71" s="1"/>
      <c r="Y71" s="1"/>
      <c r="Z71" s="1"/>
    </row>
    <row r="72" spans="2:26" s="3" customFormat="1" ht="33" customHeight="1" x14ac:dyDescent="0.25">
      <c r="B72" s="206" t="s">
        <v>9</v>
      </c>
      <c r="C72" s="206"/>
      <c r="D72" s="206"/>
      <c r="E72" s="206"/>
      <c r="F72" s="206"/>
      <c r="G72" s="206"/>
      <c r="H72" s="206"/>
      <c r="I72" s="11"/>
      <c r="M72" s="1"/>
      <c r="N72" s="1"/>
      <c r="O72" s="1"/>
      <c r="P72" s="2"/>
      <c r="Q72" s="2"/>
      <c r="R72" s="2"/>
      <c r="S72" s="2"/>
      <c r="T72" s="1"/>
      <c r="U72" s="1"/>
      <c r="V72" s="1"/>
      <c r="W72" s="1"/>
      <c r="X72" s="1"/>
      <c r="Y72" s="1"/>
      <c r="Z72" s="1"/>
    </row>
    <row r="73" spans="2:26" s="4" customFormat="1" ht="33" customHeight="1" x14ac:dyDescent="0.25">
      <c r="B73" s="207" t="s">
        <v>0</v>
      </c>
      <c r="C73" s="207"/>
      <c r="E73" s="10"/>
      <c r="F73" s="10"/>
      <c r="G73" s="10"/>
      <c r="H73" s="10"/>
      <c r="I73" s="7"/>
      <c r="J73" s="3"/>
      <c r="K73" s="3"/>
      <c r="L73" s="3"/>
      <c r="M73" s="1"/>
      <c r="N73" s="1"/>
      <c r="O73" s="1"/>
      <c r="P73" s="2"/>
      <c r="Q73" s="2"/>
      <c r="R73" s="2"/>
      <c r="S73" s="2"/>
      <c r="T73" s="1"/>
      <c r="U73" s="1"/>
      <c r="V73" s="1"/>
      <c r="W73" s="1"/>
      <c r="X73" s="1"/>
      <c r="Y73" s="1"/>
      <c r="Z73" s="1"/>
    </row>
    <row r="74" spans="2:26" s="4" customFormat="1" ht="33" customHeight="1" x14ac:dyDescent="0.25">
      <c r="C74" s="9" t="str">
        <f>CONCATENATE(" $45.000"," + ($",G20,") =")</f>
        <v xml:space="preserve"> $45.000 + ($-2.063) =</v>
      </c>
      <c r="D74" s="6">
        <f>(45+G20)</f>
        <v>42.936999999999998</v>
      </c>
      <c r="E74" s="5"/>
      <c r="F74" s="5"/>
      <c r="G74" s="5"/>
      <c r="H74" s="5"/>
      <c r="I74" s="7"/>
      <c r="J74" s="3"/>
      <c r="K74" s="3"/>
      <c r="L74" s="3"/>
      <c r="M74" s="1"/>
      <c r="N74" s="1"/>
      <c r="O74" s="1"/>
      <c r="P74" s="2"/>
      <c r="Q74" s="2"/>
      <c r="R74" s="2"/>
      <c r="S74" s="2"/>
      <c r="T74" s="1"/>
      <c r="U74" s="1"/>
      <c r="V74" s="1"/>
      <c r="W74" s="1"/>
      <c r="X74" s="1"/>
      <c r="Y74" s="1"/>
      <c r="Z74" s="1"/>
    </row>
    <row r="75" spans="2:26" s="4" customFormat="1" ht="33" customHeight="1" x14ac:dyDescent="0.25">
      <c r="B75" s="207" t="s">
        <v>8</v>
      </c>
      <c r="C75" s="207"/>
      <c r="D75" s="15"/>
      <c r="E75" s="5"/>
      <c r="F75" s="5"/>
      <c r="G75" s="5"/>
      <c r="H75" s="5"/>
      <c r="I75" s="7"/>
      <c r="J75" s="3"/>
      <c r="K75" s="3"/>
      <c r="L75" s="3"/>
      <c r="M75" s="1"/>
      <c r="N75" s="1"/>
      <c r="O75" s="1"/>
      <c r="P75" s="2"/>
      <c r="Q75" s="2"/>
      <c r="R75" s="2"/>
      <c r="S75" s="2"/>
      <c r="T75" s="1"/>
      <c r="U75" s="1"/>
      <c r="V75" s="1"/>
      <c r="W75" s="1"/>
      <c r="X75" s="1"/>
      <c r="Y75" s="1"/>
      <c r="Z75" s="1"/>
    </row>
    <row r="76" spans="2:26" s="4" customFormat="1" ht="33" customHeight="1" x14ac:dyDescent="0.25">
      <c r="C76" s="14" t="s">
        <v>106</v>
      </c>
      <c r="D76" s="13"/>
      <c r="E76" s="5"/>
      <c r="F76" s="5"/>
      <c r="G76" s="5"/>
      <c r="H76" s="5"/>
      <c r="I76" s="7"/>
      <c r="J76" s="3" t="str">
        <f>CONCATENATE(" $45.000"," x ",H43, " =")</f>
        <v xml:space="preserve"> $45.000 x N/A until 7/1/23 =</v>
      </c>
      <c r="K76" s="3" t="e">
        <f>(45*H43)</f>
        <v>#VALUE!</v>
      </c>
      <c r="L76" s="3"/>
      <c r="M76" s="1"/>
      <c r="N76" s="1"/>
      <c r="O76" s="1"/>
      <c r="P76" s="2"/>
      <c r="Q76" s="2"/>
      <c r="R76" s="2"/>
      <c r="S76" s="2"/>
      <c r="T76" s="1"/>
      <c r="U76" s="1"/>
      <c r="V76" s="1"/>
      <c r="W76" s="1"/>
      <c r="X76" s="1"/>
      <c r="Y76" s="1"/>
      <c r="Z76" s="1"/>
    </row>
    <row r="77" spans="2:26" s="4" customFormat="1" ht="33" customHeight="1" x14ac:dyDescent="0.25">
      <c r="C77" s="218" t="s">
        <v>51</v>
      </c>
      <c r="D77" s="218"/>
      <c r="E77" s="218"/>
      <c r="F77" s="218"/>
      <c r="G77" s="218"/>
      <c r="H77" s="6" t="s">
        <v>51</v>
      </c>
      <c r="I77" s="7"/>
      <c r="J77" s="3" t="str">
        <f>CONCATENATE("$",D76," x 96.25% (Difference of 100% Material Minus Total % Asphalt + Fuel Allowance) =")</f>
        <v>$ x 96.25% (Difference of 100% Material Minus Total % Asphalt + Fuel Allowance) =</v>
      </c>
      <c r="K77" s="3"/>
      <c r="L77" s="3"/>
      <c r="M77" s="1"/>
      <c r="N77" s="1"/>
      <c r="O77" s="131">
        <f>D76*96.25/100</f>
        <v>0</v>
      </c>
      <c r="P77" s="2"/>
      <c r="Q77" s="2"/>
      <c r="R77" s="2"/>
      <c r="S77" s="2"/>
      <c r="T77" s="1"/>
      <c r="U77" s="1"/>
      <c r="V77" s="1"/>
      <c r="W77" s="1"/>
      <c r="X77" s="1"/>
      <c r="Y77" s="1"/>
      <c r="Z77" s="1"/>
    </row>
    <row r="78" spans="2:26" s="4" customFormat="1" ht="33" customHeight="1" x14ac:dyDescent="0.25">
      <c r="B78" s="207" t="s">
        <v>128</v>
      </c>
      <c r="C78" s="207"/>
      <c r="D78" s="207"/>
      <c r="E78" s="207"/>
      <c r="F78" s="207"/>
      <c r="G78" s="5"/>
      <c r="H78" s="5"/>
      <c r="I78" s="7"/>
      <c r="J78" s="3"/>
      <c r="K78" s="3"/>
      <c r="L78" s="3"/>
      <c r="M78" s="1"/>
      <c r="N78" s="1"/>
      <c r="O78" s="1"/>
      <c r="P78" s="2"/>
      <c r="Q78" s="2"/>
      <c r="R78" s="2"/>
      <c r="S78" s="2"/>
      <c r="T78" s="1"/>
      <c r="U78" s="1"/>
      <c r="V78" s="1"/>
      <c r="W78" s="1"/>
      <c r="X78" s="1"/>
      <c r="Y78" s="1"/>
      <c r="Z78" s="1"/>
    </row>
    <row r="79" spans="2:26" s="4" customFormat="1" ht="33" customHeight="1" x14ac:dyDescent="0.25">
      <c r="C79" s="14" t="s">
        <v>106</v>
      </c>
      <c r="D79" s="12" t="s">
        <v>51</v>
      </c>
      <c r="E79" s="5"/>
      <c r="F79" s="5"/>
      <c r="G79" s="5"/>
      <c r="H79" s="5"/>
      <c r="I79" s="7"/>
      <c r="J79" s="3" t="str">
        <f>CONCATENATE("$",D74," + $",H77, "  =")</f>
        <v>$42.937 + $   =</v>
      </c>
      <c r="K79" s="130" t="e">
        <f>D74+H77</f>
        <v>#VALUE!</v>
      </c>
      <c r="L79" s="3"/>
      <c r="M79" s="1"/>
      <c r="N79" s="1"/>
      <c r="O79" s="1"/>
      <c r="P79" s="2"/>
      <c r="Q79" s="2"/>
      <c r="R79" s="2"/>
      <c r="S79" s="2"/>
      <c r="T79" s="1"/>
      <c r="U79" s="1"/>
      <c r="V79" s="1"/>
      <c r="W79" s="1"/>
      <c r="X79" s="1"/>
      <c r="Y79" s="1"/>
      <c r="Z79" s="1"/>
    </row>
    <row r="80" spans="2:26" ht="29.25" customHeight="1" thickBot="1" x14ac:dyDescent="0.3">
      <c r="I80" s="11"/>
    </row>
    <row r="81" spans="2:26" ht="43.5" customHeight="1" thickBot="1" x14ac:dyDescent="0.3">
      <c r="B81" s="219" t="s">
        <v>7</v>
      </c>
      <c r="C81" s="220"/>
      <c r="D81" s="220"/>
      <c r="E81" s="220"/>
      <c r="F81" s="220"/>
      <c r="G81" s="220"/>
      <c r="H81" s="221"/>
      <c r="I81" s="11"/>
    </row>
    <row r="82" spans="2:26" ht="21.75" customHeight="1" x14ac:dyDescent="0.25">
      <c r="B82" s="217"/>
      <c r="C82" s="217"/>
      <c r="D82" s="217"/>
      <c r="E82" s="217"/>
      <c r="F82" s="217"/>
      <c r="G82" s="217"/>
      <c r="H82" s="217"/>
      <c r="I82" s="11"/>
    </row>
    <row r="83" spans="2:26" ht="21.75" customHeight="1" x14ac:dyDescent="0.25">
      <c r="B83" s="222" t="s">
        <v>6</v>
      </c>
      <c r="C83" s="222"/>
      <c r="D83" s="222"/>
      <c r="E83" s="222"/>
      <c r="F83" s="222"/>
      <c r="G83" s="222"/>
      <c r="H83" s="222"/>
      <c r="I83" s="11"/>
    </row>
    <row r="84" spans="2:26" ht="14.25" customHeight="1" thickBot="1" x14ac:dyDescent="0.3">
      <c r="B84" s="217"/>
      <c r="C84" s="217"/>
      <c r="D84" s="217"/>
      <c r="E84" s="217"/>
      <c r="F84" s="217"/>
      <c r="G84" s="217"/>
      <c r="H84" s="217"/>
      <c r="I84" s="11"/>
    </row>
    <row r="85" spans="2:26" ht="46.5" customHeight="1" x14ac:dyDescent="0.25">
      <c r="B85" s="209" t="s">
        <v>130</v>
      </c>
      <c r="C85" s="211" t="s">
        <v>5</v>
      </c>
      <c r="D85" s="213" t="s">
        <v>4</v>
      </c>
      <c r="E85" s="211" t="s">
        <v>3</v>
      </c>
      <c r="F85" s="211"/>
      <c r="G85" s="211" t="s">
        <v>2</v>
      </c>
      <c r="H85" s="215"/>
      <c r="I85" s="11"/>
    </row>
    <row r="86" spans="2:26" ht="46.5" customHeight="1" thickBot="1" x14ac:dyDescent="0.3">
      <c r="B86" s="210"/>
      <c r="C86" s="212"/>
      <c r="D86" s="214"/>
      <c r="E86" s="212"/>
      <c r="F86" s="212"/>
      <c r="G86" s="212"/>
      <c r="H86" s="216"/>
      <c r="I86" s="11"/>
    </row>
    <row r="87" spans="2:26" ht="18.75" customHeight="1" x14ac:dyDescent="0.25">
      <c r="B87" s="217"/>
      <c r="C87" s="217"/>
      <c r="D87" s="217"/>
      <c r="E87" s="217"/>
      <c r="F87" s="217"/>
      <c r="G87" s="217"/>
      <c r="H87" s="217"/>
      <c r="I87" s="11"/>
    </row>
    <row r="88" spans="2:26" ht="33" customHeight="1" x14ac:dyDescent="0.25">
      <c r="B88" s="206" t="s">
        <v>1</v>
      </c>
      <c r="C88" s="206"/>
      <c r="D88" s="206"/>
      <c r="E88" s="206"/>
      <c r="F88" s="206"/>
      <c r="G88" s="206"/>
      <c r="H88" s="206"/>
      <c r="I88" s="11"/>
    </row>
    <row r="89" spans="2:26" s="4" customFormat="1" ht="33" customHeight="1" x14ac:dyDescent="0.25">
      <c r="B89" s="207" t="s">
        <v>0</v>
      </c>
      <c r="C89" s="207"/>
      <c r="E89" s="10"/>
      <c r="F89" s="10"/>
      <c r="G89" s="10"/>
      <c r="H89" s="10"/>
      <c r="I89" s="7"/>
      <c r="J89" s="3"/>
      <c r="K89" s="3"/>
      <c r="L89" s="3"/>
      <c r="M89" s="1"/>
      <c r="N89" s="1"/>
      <c r="O89" s="1"/>
      <c r="P89" s="2"/>
      <c r="Q89" s="2"/>
      <c r="R89" s="2"/>
      <c r="S89" s="2"/>
      <c r="T89" s="1"/>
      <c r="U89" s="1"/>
      <c r="V89" s="1"/>
      <c r="W89" s="1"/>
      <c r="X89" s="1"/>
      <c r="Y89" s="1"/>
      <c r="Z89" s="1"/>
    </row>
    <row r="90" spans="2:26" s="4" customFormat="1" ht="33" customHeight="1" x14ac:dyDescent="0.25">
      <c r="C90" s="9" t="str">
        <f>CONCATENATE(" $45.000"," + ($",G59,") =")</f>
        <v xml:space="preserve"> $45.000 + ($-3.85) =</v>
      </c>
      <c r="D90" s="6">
        <f>(45+G59)</f>
        <v>41.15</v>
      </c>
      <c r="E90" s="5"/>
      <c r="F90" s="5"/>
      <c r="G90" s="5"/>
      <c r="H90" s="5"/>
      <c r="I90" s="7"/>
      <c r="J90" s="3"/>
      <c r="K90" s="3"/>
      <c r="L90" s="3"/>
      <c r="M90" s="1"/>
      <c r="N90" s="1"/>
      <c r="O90" s="1"/>
      <c r="P90" s="2"/>
      <c r="Q90" s="2"/>
      <c r="R90" s="2"/>
      <c r="S90" s="2"/>
      <c r="T90" s="1"/>
      <c r="U90" s="1"/>
      <c r="V90" s="1"/>
      <c r="W90" s="1"/>
      <c r="X90" s="1"/>
      <c r="Y90" s="1"/>
      <c r="Z90" s="1"/>
    </row>
    <row r="91" spans="2:26" s="4" customFormat="1" ht="40.5" customHeight="1" x14ac:dyDescent="0.3">
      <c r="B91" s="208" t="s">
        <v>129</v>
      </c>
      <c r="C91" s="208"/>
      <c r="D91" s="8">
        <f>D90</f>
        <v>41.15</v>
      </c>
      <c r="E91" s="5"/>
      <c r="F91" s="5"/>
      <c r="G91" s="5"/>
      <c r="H91" s="5"/>
      <c r="I91" s="7"/>
      <c r="J91" s="3"/>
      <c r="K91" s="3"/>
      <c r="L91" s="3"/>
      <c r="M91" s="1"/>
      <c r="N91" s="1"/>
      <c r="O91" s="1"/>
      <c r="P91" s="2"/>
      <c r="Q91" s="2"/>
      <c r="R91" s="2"/>
      <c r="S91" s="2"/>
      <c r="T91" s="1"/>
      <c r="U91" s="1"/>
      <c r="V91" s="1"/>
      <c r="W91" s="1"/>
      <c r="X91" s="1"/>
      <c r="Y91" s="1"/>
      <c r="Z91" s="1"/>
    </row>
    <row r="92" spans="2:26" s="4" customFormat="1" ht="33" customHeight="1" x14ac:dyDescent="0.25">
      <c r="D92" s="6"/>
      <c r="E92" s="5"/>
      <c r="F92" s="5"/>
      <c r="G92" s="5"/>
      <c r="H92" s="5"/>
      <c r="J92" s="3"/>
      <c r="K92" s="3"/>
      <c r="L92" s="3"/>
      <c r="M92" s="1"/>
      <c r="N92" s="1"/>
      <c r="O92" s="1"/>
      <c r="P92" s="2"/>
      <c r="Q92" s="2"/>
      <c r="R92" s="2"/>
      <c r="S92" s="2"/>
      <c r="T92" s="1"/>
      <c r="U92" s="1"/>
      <c r="V92" s="1"/>
      <c r="W92" s="1"/>
      <c r="X92" s="1"/>
      <c r="Y92" s="1"/>
      <c r="Z92" s="1"/>
    </row>
    <row r="95" spans="2:26" ht="50.25" customHeight="1" x14ac:dyDescent="0.25"/>
    <row r="96" spans="2:26" ht="56.25"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sheetData>
  <sheetProtection algorithmName="SHA-512" hashValue="01aiJ07jjarz98BoJj8WjGp6q2bgg7NcATjf4YiM1zZH73IRfet2uzW3anMbmc066Pn+ovyHjIOc9dVxWa+mdQ==" saltValue="qr49GjNfzD0WclLGWrjB6A==" spinCount="100000" sheet="1" formatColumns="0" formatRows="0"/>
  <mergeCells count="99">
    <mergeCell ref="B9:H9"/>
    <mergeCell ref="J9:K9"/>
    <mergeCell ref="B1:D1"/>
    <mergeCell ref="C3:E3"/>
    <mergeCell ref="G3:H3"/>
    <mergeCell ref="C4:E4"/>
    <mergeCell ref="G4:H4"/>
    <mergeCell ref="B6:E6"/>
    <mergeCell ref="F6:G6"/>
    <mergeCell ref="M6:N8"/>
    <mergeCell ref="P6:S7"/>
    <mergeCell ref="B7:E7"/>
    <mergeCell ref="B8:H8"/>
    <mergeCell ref="P8:S8"/>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B17:H17"/>
    <mergeCell ref="J17:K17"/>
    <mergeCell ref="B18:H18"/>
    <mergeCell ref="G22:H22"/>
    <mergeCell ref="P22:P24"/>
    <mergeCell ref="Q22:Q24"/>
    <mergeCell ref="G23:H23"/>
    <mergeCell ref="G24:H24"/>
    <mergeCell ref="G19:H19"/>
    <mergeCell ref="P19:P21"/>
    <mergeCell ref="Q19:Q21"/>
    <mergeCell ref="G20:H20"/>
    <mergeCell ref="G21:H21"/>
    <mergeCell ref="B35:H35"/>
    <mergeCell ref="G25:H25"/>
    <mergeCell ref="P25:P27"/>
    <mergeCell ref="Q25:Q27"/>
    <mergeCell ref="G26:H26"/>
    <mergeCell ref="G27:H27"/>
    <mergeCell ref="G28:H28"/>
    <mergeCell ref="P28:P30"/>
    <mergeCell ref="Q28:Q30"/>
    <mergeCell ref="G29:H29"/>
    <mergeCell ref="G30:H30"/>
    <mergeCell ref="P31:P33"/>
    <mergeCell ref="Q31:Q33"/>
    <mergeCell ref="B32:H32"/>
    <mergeCell ref="B33:H33"/>
    <mergeCell ref="B34:H34"/>
    <mergeCell ref="B64:H64"/>
    <mergeCell ref="B36:H36"/>
    <mergeCell ref="D37:E37"/>
    <mergeCell ref="B39:D39"/>
    <mergeCell ref="B41:H41"/>
    <mergeCell ref="B56:H56"/>
    <mergeCell ref="B57:H57"/>
    <mergeCell ref="G58:H58"/>
    <mergeCell ref="G59:H59"/>
    <mergeCell ref="G60:H60"/>
    <mergeCell ref="G61:H61"/>
    <mergeCell ref="B63:H63"/>
    <mergeCell ref="B65:H65"/>
    <mergeCell ref="B66:H66"/>
    <mergeCell ref="B67:B68"/>
    <mergeCell ref="C67:C68"/>
    <mergeCell ref="D67:D68"/>
    <mergeCell ref="E67:F68"/>
    <mergeCell ref="G67:H68"/>
    <mergeCell ref="B84:H84"/>
    <mergeCell ref="B69:H69"/>
    <mergeCell ref="B70:H70"/>
    <mergeCell ref="B71:H71"/>
    <mergeCell ref="B72:H72"/>
    <mergeCell ref="B73:C73"/>
    <mergeCell ref="B75:C75"/>
    <mergeCell ref="C77:G77"/>
    <mergeCell ref="B78:F78"/>
    <mergeCell ref="B81:H81"/>
    <mergeCell ref="B82:H82"/>
    <mergeCell ref="B83:H83"/>
    <mergeCell ref="B88:H88"/>
    <mergeCell ref="B89:C89"/>
    <mergeCell ref="B91:C91"/>
    <mergeCell ref="B85:B86"/>
    <mergeCell ref="C85:C86"/>
    <mergeCell ref="D85:D86"/>
    <mergeCell ref="E85:F86"/>
    <mergeCell ref="G85:H86"/>
    <mergeCell ref="B87:H87"/>
  </mergeCells>
  <dataValidations count="8">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383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0919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455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1991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527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063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599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135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671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07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743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279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815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351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887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58DADE2A-38C1-4341-A376-B18D6A3E5EC7}">
      <formula1>$R$10:$R$34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379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0915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451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1987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523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059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595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131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667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03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739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275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11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347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883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0AA699A8-8178-41B9-A630-B7DADFA15240}">
      <formula1>$P$10:$P$34</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380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0916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452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1988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524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060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596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132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668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04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740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276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12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348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884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EA858A08-E527-446A-A6AA-BE9CF47AD89F}">
      <formula1>$Q$10:$Q$34</formula1>
    </dataValidation>
    <dataValidation type="list" allowBlank="1" showInputMessage="1" showErrorMessage="1" sqref="WVQ982961 WLU982961 WBY982961 VSC982961 VIG982961 UYK982961 UOO982961 UES982961 TUW982961 TLA982961 TBE982961 SRI982961 SHM982961 RXQ982961 RNU982961 RDY982961 QUC982961 QKG982961 QAK982961 PQO982961 PGS982961 OWW982961 ONA982961 ODE982961 NTI982961 NJM982961 MZQ982961 MPU982961 MFY982961 LWC982961 LMG982961 LCK982961 KSO982961 KIS982961 JYW982961 JPA982961 JFE982961 IVI982961 ILM982961 IBQ982961 HRU982961 HHY982961 GYC982961 GOG982961 GEK982961 FUO982961 FKS982961 FAW982961 ERA982961 EHE982961 DXI982961 DNM982961 DDQ982961 CTU982961 CJY982961 CAC982961 BQG982961 BGK982961 AWO982961 AMS982961 ACW982961 TA982961 JE982961 K982875 WVQ917425 WLU917425 WBY917425 VSC917425 VIG917425 UYK917425 UOO917425 UES917425 TUW917425 TLA917425 TBE917425 SRI917425 SHM917425 RXQ917425 RNU917425 RDY917425 QUC917425 QKG917425 QAK917425 PQO917425 PGS917425 OWW917425 ONA917425 ODE917425 NTI917425 NJM917425 MZQ917425 MPU917425 MFY917425 LWC917425 LMG917425 LCK917425 KSO917425 KIS917425 JYW917425 JPA917425 JFE917425 IVI917425 ILM917425 IBQ917425 HRU917425 HHY917425 GYC917425 GOG917425 GEK917425 FUO917425 FKS917425 FAW917425 ERA917425 EHE917425 DXI917425 DNM917425 DDQ917425 CTU917425 CJY917425 CAC917425 BQG917425 BGK917425 AWO917425 AMS917425 ACW917425 TA917425 JE917425 K917339 WVQ851889 WLU851889 WBY851889 VSC851889 VIG851889 UYK851889 UOO851889 UES851889 TUW851889 TLA851889 TBE851889 SRI851889 SHM851889 RXQ851889 RNU851889 RDY851889 QUC851889 QKG851889 QAK851889 PQO851889 PGS851889 OWW851889 ONA851889 ODE851889 NTI851889 NJM851889 MZQ851889 MPU851889 MFY851889 LWC851889 LMG851889 LCK851889 KSO851889 KIS851889 JYW851889 JPA851889 JFE851889 IVI851889 ILM851889 IBQ851889 HRU851889 HHY851889 GYC851889 GOG851889 GEK851889 FUO851889 FKS851889 FAW851889 ERA851889 EHE851889 DXI851889 DNM851889 DDQ851889 CTU851889 CJY851889 CAC851889 BQG851889 BGK851889 AWO851889 AMS851889 ACW851889 TA851889 JE851889 K851803 WVQ786353 WLU786353 WBY786353 VSC786353 VIG786353 UYK786353 UOO786353 UES786353 TUW786353 TLA786353 TBE786353 SRI786353 SHM786353 RXQ786353 RNU786353 RDY786353 QUC786353 QKG786353 QAK786353 PQO786353 PGS786353 OWW786353 ONA786353 ODE786353 NTI786353 NJM786353 MZQ786353 MPU786353 MFY786353 LWC786353 LMG786353 LCK786353 KSO786353 KIS786353 JYW786353 JPA786353 JFE786353 IVI786353 ILM786353 IBQ786353 HRU786353 HHY786353 GYC786353 GOG786353 GEK786353 FUO786353 FKS786353 FAW786353 ERA786353 EHE786353 DXI786353 DNM786353 DDQ786353 CTU786353 CJY786353 CAC786353 BQG786353 BGK786353 AWO786353 AMS786353 ACW786353 TA786353 JE786353 K786267 WVQ720817 WLU720817 WBY720817 VSC720817 VIG720817 UYK720817 UOO720817 UES720817 TUW720817 TLA720817 TBE720817 SRI720817 SHM720817 RXQ720817 RNU720817 RDY720817 QUC720817 QKG720817 QAK720817 PQO720817 PGS720817 OWW720817 ONA720817 ODE720817 NTI720817 NJM720817 MZQ720817 MPU720817 MFY720817 LWC720817 LMG720817 LCK720817 KSO720817 KIS720817 JYW720817 JPA720817 JFE720817 IVI720817 ILM720817 IBQ720817 HRU720817 HHY720817 GYC720817 GOG720817 GEK720817 FUO720817 FKS720817 FAW720817 ERA720817 EHE720817 DXI720817 DNM720817 DDQ720817 CTU720817 CJY720817 CAC720817 BQG720817 BGK720817 AWO720817 AMS720817 ACW720817 TA720817 JE720817 K720731 WVQ655281 WLU655281 WBY655281 VSC655281 VIG655281 UYK655281 UOO655281 UES655281 TUW655281 TLA655281 TBE655281 SRI655281 SHM655281 RXQ655281 RNU655281 RDY655281 QUC655281 QKG655281 QAK655281 PQO655281 PGS655281 OWW655281 ONA655281 ODE655281 NTI655281 NJM655281 MZQ655281 MPU655281 MFY655281 LWC655281 LMG655281 LCK655281 KSO655281 KIS655281 JYW655281 JPA655281 JFE655281 IVI655281 ILM655281 IBQ655281 HRU655281 HHY655281 GYC655281 GOG655281 GEK655281 FUO655281 FKS655281 FAW655281 ERA655281 EHE655281 DXI655281 DNM655281 DDQ655281 CTU655281 CJY655281 CAC655281 BQG655281 BGK655281 AWO655281 AMS655281 ACW655281 TA655281 JE655281 K655195 WVQ589745 WLU589745 WBY589745 VSC589745 VIG589745 UYK589745 UOO589745 UES589745 TUW589745 TLA589745 TBE589745 SRI589745 SHM589745 RXQ589745 RNU589745 RDY589745 QUC589745 QKG589745 QAK589745 PQO589745 PGS589745 OWW589745 ONA589745 ODE589745 NTI589745 NJM589745 MZQ589745 MPU589745 MFY589745 LWC589745 LMG589745 LCK589745 KSO589745 KIS589745 JYW589745 JPA589745 JFE589745 IVI589745 ILM589745 IBQ589745 HRU589745 HHY589745 GYC589745 GOG589745 GEK589745 FUO589745 FKS589745 FAW589745 ERA589745 EHE589745 DXI589745 DNM589745 DDQ589745 CTU589745 CJY589745 CAC589745 BQG589745 BGK589745 AWO589745 AMS589745 ACW589745 TA589745 JE589745 K589659 WVQ524209 WLU524209 WBY524209 VSC524209 VIG524209 UYK524209 UOO524209 UES524209 TUW524209 TLA524209 TBE524209 SRI524209 SHM524209 RXQ524209 RNU524209 RDY524209 QUC524209 QKG524209 QAK524209 PQO524209 PGS524209 OWW524209 ONA524209 ODE524209 NTI524209 NJM524209 MZQ524209 MPU524209 MFY524209 LWC524209 LMG524209 LCK524209 KSO524209 KIS524209 JYW524209 JPA524209 JFE524209 IVI524209 ILM524209 IBQ524209 HRU524209 HHY524209 GYC524209 GOG524209 GEK524209 FUO524209 FKS524209 FAW524209 ERA524209 EHE524209 DXI524209 DNM524209 DDQ524209 CTU524209 CJY524209 CAC524209 BQG524209 BGK524209 AWO524209 AMS524209 ACW524209 TA524209 JE524209 K524123 WVQ458673 WLU458673 WBY458673 VSC458673 VIG458673 UYK458673 UOO458673 UES458673 TUW458673 TLA458673 TBE458673 SRI458673 SHM458673 RXQ458673 RNU458673 RDY458673 QUC458673 QKG458673 QAK458673 PQO458673 PGS458673 OWW458673 ONA458673 ODE458673 NTI458673 NJM458673 MZQ458673 MPU458673 MFY458673 LWC458673 LMG458673 LCK458673 KSO458673 KIS458673 JYW458673 JPA458673 JFE458673 IVI458673 ILM458673 IBQ458673 HRU458673 HHY458673 GYC458673 GOG458673 GEK458673 FUO458673 FKS458673 FAW458673 ERA458673 EHE458673 DXI458673 DNM458673 DDQ458673 CTU458673 CJY458673 CAC458673 BQG458673 BGK458673 AWO458673 AMS458673 ACW458673 TA458673 JE458673 K458587 WVQ393137 WLU393137 WBY393137 VSC393137 VIG393137 UYK393137 UOO393137 UES393137 TUW393137 TLA393137 TBE393137 SRI393137 SHM393137 RXQ393137 RNU393137 RDY393137 QUC393137 QKG393137 QAK393137 PQO393137 PGS393137 OWW393137 ONA393137 ODE393137 NTI393137 NJM393137 MZQ393137 MPU393137 MFY393137 LWC393137 LMG393137 LCK393137 KSO393137 KIS393137 JYW393137 JPA393137 JFE393137 IVI393137 ILM393137 IBQ393137 HRU393137 HHY393137 GYC393137 GOG393137 GEK393137 FUO393137 FKS393137 FAW393137 ERA393137 EHE393137 DXI393137 DNM393137 DDQ393137 CTU393137 CJY393137 CAC393137 BQG393137 BGK393137 AWO393137 AMS393137 ACW393137 TA393137 JE393137 K393051 WVQ327601 WLU327601 WBY327601 VSC327601 VIG327601 UYK327601 UOO327601 UES327601 TUW327601 TLA327601 TBE327601 SRI327601 SHM327601 RXQ327601 RNU327601 RDY327601 QUC327601 QKG327601 QAK327601 PQO327601 PGS327601 OWW327601 ONA327601 ODE327601 NTI327601 NJM327601 MZQ327601 MPU327601 MFY327601 LWC327601 LMG327601 LCK327601 KSO327601 KIS327601 JYW327601 JPA327601 JFE327601 IVI327601 ILM327601 IBQ327601 HRU327601 HHY327601 GYC327601 GOG327601 GEK327601 FUO327601 FKS327601 FAW327601 ERA327601 EHE327601 DXI327601 DNM327601 DDQ327601 CTU327601 CJY327601 CAC327601 BQG327601 BGK327601 AWO327601 AMS327601 ACW327601 TA327601 JE327601 K327515 WVQ262065 WLU262065 WBY262065 VSC262065 VIG262065 UYK262065 UOO262065 UES262065 TUW262065 TLA262065 TBE262065 SRI262065 SHM262065 RXQ262065 RNU262065 RDY262065 QUC262065 QKG262065 QAK262065 PQO262065 PGS262065 OWW262065 ONA262065 ODE262065 NTI262065 NJM262065 MZQ262065 MPU262065 MFY262065 LWC262065 LMG262065 LCK262065 KSO262065 KIS262065 JYW262065 JPA262065 JFE262065 IVI262065 ILM262065 IBQ262065 HRU262065 HHY262065 GYC262065 GOG262065 GEK262065 FUO262065 FKS262065 FAW262065 ERA262065 EHE262065 DXI262065 DNM262065 DDQ262065 CTU262065 CJY262065 CAC262065 BQG262065 BGK262065 AWO262065 AMS262065 ACW262065 TA262065 JE262065 K261979 WVQ196529 WLU196529 WBY196529 VSC196529 VIG196529 UYK196529 UOO196529 UES196529 TUW196529 TLA196529 TBE196529 SRI196529 SHM196529 RXQ196529 RNU196529 RDY196529 QUC196529 QKG196529 QAK196529 PQO196529 PGS196529 OWW196529 ONA196529 ODE196529 NTI196529 NJM196529 MZQ196529 MPU196529 MFY196529 LWC196529 LMG196529 LCK196529 KSO196529 KIS196529 JYW196529 JPA196529 JFE196529 IVI196529 ILM196529 IBQ196529 HRU196529 HHY196529 GYC196529 GOG196529 GEK196529 FUO196529 FKS196529 FAW196529 ERA196529 EHE196529 DXI196529 DNM196529 DDQ196529 CTU196529 CJY196529 CAC196529 BQG196529 BGK196529 AWO196529 AMS196529 ACW196529 TA196529 JE196529 K196443 WVQ130993 WLU130993 WBY130993 VSC130993 VIG130993 UYK130993 UOO130993 UES130993 TUW130993 TLA130993 TBE130993 SRI130993 SHM130993 RXQ130993 RNU130993 RDY130993 QUC130993 QKG130993 QAK130993 PQO130993 PGS130993 OWW130993 ONA130993 ODE130993 NTI130993 NJM130993 MZQ130993 MPU130993 MFY130993 LWC130993 LMG130993 LCK130993 KSO130993 KIS130993 JYW130993 JPA130993 JFE130993 IVI130993 ILM130993 IBQ130993 HRU130993 HHY130993 GYC130993 GOG130993 GEK130993 FUO130993 FKS130993 FAW130993 ERA130993 EHE130993 DXI130993 DNM130993 DDQ130993 CTU130993 CJY130993 CAC130993 BQG130993 BGK130993 AWO130993 AMS130993 ACW130993 TA130993 JE130993 K130907 WVQ65457 WLU65457 WBY65457 VSC65457 VIG65457 UYK65457 UOO65457 UES65457 TUW65457 TLA65457 TBE65457 SRI65457 SHM65457 RXQ65457 RNU65457 RDY65457 QUC65457 QKG65457 QAK65457 PQO65457 PGS65457 OWW65457 ONA65457 ODE65457 NTI65457 NJM65457 MZQ65457 MPU65457 MFY65457 LWC65457 LMG65457 LCK65457 KSO65457 KIS65457 JYW65457 JPA65457 JFE65457 IVI65457 ILM65457 IBQ65457 HRU65457 HHY65457 GYC65457 GOG65457 GEK65457 FUO65457 FKS65457 FAW65457 ERA65457 EHE65457 DXI65457 DNM65457 DDQ65457 CTU65457 CJY65457 CAC65457 BQG65457 BGK65457 AWO65457 AMS65457 ACW65457 TA65457 JE65457 K65371" xr:uid="{0E074BB5-88F9-499A-A226-B98C067B7262}">
      <formula1>$N$9:$N$9</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376 JE65462 TA65462 ACW65462 AMS65462 AWO65462 BGK65462 BQG65462 CAC65462 CJY65462 CTU65462 DDQ65462 DNM65462 DXI65462 EHE65462 ERA65462 FAW65462 FKS65462 FUO65462 GEK65462 GOG65462 GYC65462 HHY65462 HRU65462 IBQ65462 ILM65462 IVI65462 JFE65462 JPA65462 JYW65462 KIS65462 KSO65462 LCK65462 LMG65462 LWC65462 MFY65462 MPU65462 MZQ65462 NJM65462 NTI65462 ODE65462 ONA65462 OWW65462 PGS65462 PQO65462 QAK65462 QKG65462 QUC65462 RDY65462 RNU65462 RXQ65462 SHM65462 SRI65462 TBE65462 TLA65462 TUW65462 UES65462 UOO65462 UYK65462 VIG65462 VSC65462 WBY65462 WLU65462 WVQ65462 K130912 JE130998 TA130998 ACW130998 AMS130998 AWO130998 BGK130998 BQG130998 CAC130998 CJY130998 CTU130998 DDQ130998 DNM130998 DXI130998 EHE130998 ERA130998 FAW130998 FKS130998 FUO130998 GEK130998 GOG130998 GYC130998 HHY130998 HRU130998 IBQ130998 ILM130998 IVI130998 JFE130998 JPA130998 JYW130998 KIS130998 KSO130998 LCK130998 LMG130998 LWC130998 MFY130998 MPU130998 MZQ130998 NJM130998 NTI130998 ODE130998 ONA130998 OWW130998 PGS130998 PQO130998 QAK130998 QKG130998 QUC130998 RDY130998 RNU130998 RXQ130998 SHM130998 SRI130998 TBE130998 TLA130998 TUW130998 UES130998 UOO130998 UYK130998 VIG130998 VSC130998 WBY130998 WLU130998 WVQ130998 K196448 JE196534 TA196534 ACW196534 AMS196534 AWO196534 BGK196534 BQG196534 CAC196534 CJY196534 CTU196534 DDQ196534 DNM196534 DXI196534 EHE196534 ERA196534 FAW196534 FKS196534 FUO196534 GEK196534 GOG196534 GYC196534 HHY196534 HRU196534 IBQ196534 ILM196534 IVI196534 JFE196534 JPA196534 JYW196534 KIS196534 KSO196534 LCK196534 LMG196534 LWC196534 MFY196534 MPU196534 MZQ196534 NJM196534 NTI196534 ODE196534 ONA196534 OWW196534 PGS196534 PQO196534 QAK196534 QKG196534 QUC196534 RDY196534 RNU196534 RXQ196534 SHM196534 SRI196534 TBE196534 TLA196534 TUW196534 UES196534 UOO196534 UYK196534 VIG196534 VSC196534 WBY196534 WLU196534 WVQ196534 K261984 JE262070 TA262070 ACW262070 AMS262070 AWO262070 BGK262070 BQG262070 CAC262070 CJY262070 CTU262070 DDQ262070 DNM262070 DXI262070 EHE262070 ERA262070 FAW262070 FKS262070 FUO262070 GEK262070 GOG262070 GYC262070 HHY262070 HRU262070 IBQ262070 ILM262070 IVI262070 JFE262070 JPA262070 JYW262070 KIS262070 KSO262070 LCK262070 LMG262070 LWC262070 MFY262070 MPU262070 MZQ262070 NJM262070 NTI262070 ODE262070 ONA262070 OWW262070 PGS262070 PQO262070 QAK262070 QKG262070 QUC262070 RDY262070 RNU262070 RXQ262070 SHM262070 SRI262070 TBE262070 TLA262070 TUW262070 UES262070 UOO262070 UYK262070 VIG262070 VSC262070 WBY262070 WLU262070 WVQ262070 K327520 JE327606 TA327606 ACW327606 AMS327606 AWO327606 BGK327606 BQG327606 CAC327606 CJY327606 CTU327606 DDQ327606 DNM327606 DXI327606 EHE327606 ERA327606 FAW327606 FKS327606 FUO327606 GEK327606 GOG327606 GYC327606 HHY327606 HRU327606 IBQ327606 ILM327606 IVI327606 JFE327606 JPA327606 JYW327606 KIS327606 KSO327606 LCK327606 LMG327606 LWC327606 MFY327606 MPU327606 MZQ327606 NJM327606 NTI327606 ODE327606 ONA327606 OWW327606 PGS327606 PQO327606 QAK327606 QKG327606 QUC327606 RDY327606 RNU327606 RXQ327606 SHM327606 SRI327606 TBE327606 TLA327606 TUW327606 UES327606 UOO327606 UYK327606 VIG327606 VSC327606 WBY327606 WLU327606 WVQ327606 K393056 JE393142 TA393142 ACW393142 AMS393142 AWO393142 BGK393142 BQG393142 CAC393142 CJY393142 CTU393142 DDQ393142 DNM393142 DXI393142 EHE393142 ERA393142 FAW393142 FKS393142 FUO393142 GEK393142 GOG393142 GYC393142 HHY393142 HRU393142 IBQ393142 ILM393142 IVI393142 JFE393142 JPA393142 JYW393142 KIS393142 KSO393142 LCK393142 LMG393142 LWC393142 MFY393142 MPU393142 MZQ393142 NJM393142 NTI393142 ODE393142 ONA393142 OWW393142 PGS393142 PQO393142 QAK393142 QKG393142 QUC393142 RDY393142 RNU393142 RXQ393142 SHM393142 SRI393142 TBE393142 TLA393142 TUW393142 UES393142 UOO393142 UYK393142 VIG393142 VSC393142 WBY393142 WLU393142 WVQ393142 K458592 JE458678 TA458678 ACW458678 AMS458678 AWO458678 BGK458678 BQG458678 CAC458678 CJY458678 CTU458678 DDQ458678 DNM458678 DXI458678 EHE458678 ERA458678 FAW458678 FKS458678 FUO458678 GEK458678 GOG458678 GYC458678 HHY458678 HRU458678 IBQ458678 ILM458678 IVI458678 JFE458678 JPA458678 JYW458678 KIS458678 KSO458678 LCK458678 LMG458678 LWC458678 MFY458678 MPU458678 MZQ458678 NJM458678 NTI458678 ODE458678 ONA458678 OWW458678 PGS458678 PQO458678 QAK458678 QKG458678 QUC458678 RDY458678 RNU458678 RXQ458678 SHM458678 SRI458678 TBE458678 TLA458678 TUW458678 UES458678 UOO458678 UYK458678 VIG458678 VSC458678 WBY458678 WLU458678 WVQ458678 K524128 JE524214 TA524214 ACW524214 AMS524214 AWO524214 BGK524214 BQG524214 CAC524214 CJY524214 CTU524214 DDQ524214 DNM524214 DXI524214 EHE524214 ERA524214 FAW524214 FKS524214 FUO524214 GEK524214 GOG524214 GYC524214 HHY524214 HRU524214 IBQ524214 ILM524214 IVI524214 JFE524214 JPA524214 JYW524214 KIS524214 KSO524214 LCK524214 LMG524214 LWC524214 MFY524214 MPU524214 MZQ524214 NJM524214 NTI524214 ODE524214 ONA524214 OWW524214 PGS524214 PQO524214 QAK524214 QKG524214 QUC524214 RDY524214 RNU524214 RXQ524214 SHM524214 SRI524214 TBE524214 TLA524214 TUW524214 UES524214 UOO524214 UYK524214 VIG524214 VSC524214 WBY524214 WLU524214 WVQ524214 K589664 JE589750 TA589750 ACW589750 AMS589750 AWO589750 BGK589750 BQG589750 CAC589750 CJY589750 CTU589750 DDQ589750 DNM589750 DXI589750 EHE589750 ERA589750 FAW589750 FKS589750 FUO589750 GEK589750 GOG589750 GYC589750 HHY589750 HRU589750 IBQ589750 ILM589750 IVI589750 JFE589750 JPA589750 JYW589750 KIS589750 KSO589750 LCK589750 LMG589750 LWC589750 MFY589750 MPU589750 MZQ589750 NJM589750 NTI589750 ODE589750 ONA589750 OWW589750 PGS589750 PQO589750 QAK589750 QKG589750 QUC589750 RDY589750 RNU589750 RXQ589750 SHM589750 SRI589750 TBE589750 TLA589750 TUW589750 UES589750 UOO589750 UYK589750 VIG589750 VSC589750 WBY589750 WLU589750 WVQ589750 K655200 JE655286 TA655286 ACW655286 AMS655286 AWO655286 BGK655286 BQG655286 CAC655286 CJY655286 CTU655286 DDQ655286 DNM655286 DXI655286 EHE655286 ERA655286 FAW655286 FKS655286 FUO655286 GEK655286 GOG655286 GYC655286 HHY655286 HRU655286 IBQ655286 ILM655286 IVI655286 JFE655286 JPA655286 JYW655286 KIS655286 KSO655286 LCK655286 LMG655286 LWC655286 MFY655286 MPU655286 MZQ655286 NJM655286 NTI655286 ODE655286 ONA655286 OWW655286 PGS655286 PQO655286 QAK655286 QKG655286 QUC655286 RDY655286 RNU655286 RXQ655286 SHM655286 SRI655286 TBE655286 TLA655286 TUW655286 UES655286 UOO655286 UYK655286 VIG655286 VSC655286 WBY655286 WLU655286 WVQ655286 K720736 JE720822 TA720822 ACW720822 AMS720822 AWO720822 BGK720822 BQG720822 CAC720822 CJY720822 CTU720822 DDQ720822 DNM720822 DXI720822 EHE720822 ERA720822 FAW720822 FKS720822 FUO720822 GEK720822 GOG720822 GYC720822 HHY720822 HRU720822 IBQ720822 ILM720822 IVI720822 JFE720822 JPA720822 JYW720822 KIS720822 KSO720822 LCK720822 LMG720822 LWC720822 MFY720822 MPU720822 MZQ720822 NJM720822 NTI720822 ODE720822 ONA720822 OWW720822 PGS720822 PQO720822 QAK720822 QKG720822 QUC720822 RDY720822 RNU720822 RXQ720822 SHM720822 SRI720822 TBE720822 TLA720822 TUW720822 UES720822 UOO720822 UYK720822 VIG720822 VSC720822 WBY720822 WLU720822 WVQ720822 K786272 JE786358 TA786358 ACW786358 AMS786358 AWO786358 BGK786358 BQG786358 CAC786358 CJY786358 CTU786358 DDQ786358 DNM786358 DXI786358 EHE786358 ERA786358 FAW786358 FKS786358 FUO786358 GEK786358 GOG786358 GYC786358 HHY786358 HRU786358 IBQ786358 ILM786358 IVI786358 JFE786358 JPA786358 JYW786358 KIS786358 KSO786358 LCK786358 LMG786358 LWC786358 MFY786358 MPU786358 MZQ786358 NJM786358 NTI786358 ODE786358 ONA786358 OWW786358 PGS786358 PQO786358 QAK786358 QKG786358 QUC786358 RDY786358 RNU786358 RXQ786358 SHM786358 SRI786358 TBE786358 TLA786358 TUW786358 UES786358 UOO786358 UYK786358 VIG786358 VSC786358 WBY786358 WLU786358 WVQ786358 K851808 JE851894 TA851894 ACW851894 AMS851894 AWO851894 BGK851894 BQG851894 CAC851894 CJY851894 CTU851894 DDQ851894 DNM851894 DXI851894 EHE851894 ERA851894 FAW851894 FKS851894 FUO851894 GEK851894 GOG851894 GYC851894 HHY851894 HRU851894 IBQ851894 ILM851894 IVI851894 JFE851894 JPA851894 JYW851894 KIS851894 KSO851894 LCK851894 LMG851894 LWC851894 MFY851894 MPU851894 MZQ851894 NJM851894 NTI851894 ODE851894 ONA851894 OWW851894 PGS851894 PQO851894 QAK851894 QKG851894 QUC851894 RDY851894 RNU851894 RXQ851894 SHM851894 SRI851894 TBE851894 TLA851894 TUW851894 UES851894 UOO851894 UYK851894 VIG851894 VSC851894 WBY851894 WLU851894 WVQ851894 K917344 JE917430 TA917430 ACW917430 AMS917430 AWO917430 BGK917430 BQG917430 CAC917430 CJY917430 CTU917430 DDQ917430 DNM917430 DXI917430 EHE917430 ERA917430 FAW917430 FKS917430 FUO917430 GEK917430 GOG917430 GYC917430 HHY917430 HRU917430 IBQ917430 ILM917430 IVI917430 JFE917430 JPA917430 JYW917430 KIS917430 KSO917430 LCK917430 LMG917430 LWC917430 MFY917430 MPU917430 MZQ917430 NJM917430 NTI917430 ODE917430 ONA917430 OWW917430 PGS917430 PQO917430 QAK917430 QKG917430 QUC917430 RDY917430 RNU917430 RXQ917430 SHM917430 SRI917430 TBE917430 TLA917430 TUW917430 UES917430 UOO917430 UYK917430 VIG917430 VSC917430 WBY917430 WLU917430 WVQ917430 K982880 JE982966 TA982966 ACW982966 AMS982966 AWO982966 BGK982966 BQG982966 CAC982966 CJY982966 CTU982966 DDQ982966 DNM982966 DXI982966 EHE982966 ERA982966 FAW982966 FKS982966 FUO982966 GEK982966 GOG982966 GYC982966 HHY982966 HRU982966 IBQ982966 ILM982966 IVI982966 JFE982966 JPA982966 JYW982966 KIS982966 KSO982966 LCK982966 LMG982966 LWC982966 MFY982966 MPU982966 MZQ982966 NJM982966 NTI982966 ODE982966 ONA982966 OWW982966 PGS982966 PQO982966 QAK982966 QKG982966 QUC982966 RDY982966 RNU982966 RXQ982966 SHM982966 SRI982966 TBE982966 TLA982966 TUW982966 UES982966 UOO982966 UYK982966 VIG982966 VSC982966 WBY982966 WLU982966 WVQ982966" xr:uid="{61D140A1-E7C1-4077-8155-A1B25DFE7D79}">
      <formula1>$N$11:$N$22</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372 JE65458 TA65458 ACW65458 AMS65458 AWO65458 BGK65458 BQG65458 CAC65458 CJY65458 CTU65458 DDQ65458 DNM65458 DXI65458 EHE65458 ERA65458 FAW65458 FKS65458 FUO65458 GEK65458 GOG65458 GYC65458 HHY65458 HRU65458 IBQ65458 ILM65458 IVI65458 JFE65458 JPA65458 JYW65458 KIS65458 KSO65458 LCK65458 LMG65458 LWC65458 MFY65458 MPU65458 MZQ65458 NJM65458 NTI65458 ODE65458 ONA65458 OWW65458 PGS65458 PQO65458 QAK65458 QKG65458 QUC65458 RDY65458 RNU65458 RXQ65458 SHM65458 SRI65458 TBE65458 TLA65458 TUW65458 UES65458 UOO65458 UYK65458 VIG65458 VSC65458 WBY65458 WLU65458 WVQ65458 K130908 JE130994 TA130994 ACW130994 AMS130994 AWO130994 BGK130994 BQG130994 CAC130994 CJY130994 CTU130994 DDQ130994 DNM130994 DXI130994 EHE130994 ERA130994 FAW130994 FKS130994 FUO130994 GEK130994 GOG130994 GYC130994 HHY130994 HRU130994 IBQ130994 ILM130994 IVI130994 JFE130994 JPA130994 JYW130994 KIS130994 KSO130994 LCK130994 LMG130994 LWC130994 MFY130994 MPU130994 MZQ130994 NJM130994 NTI130994 ODE130994 ONA130994 OWW130994 PGS130994 PQO130994 QAK130994 QKG130994 QUC130994 RDY130994 RNU130994 RXQ130994 SHM130994 SRI130994 TBE130994 TLA130994 TUW130994 UES130994 UOO130994 UYK130994 VIG130994 VSC130994 WBY130994 WLU130994 WVQ130994 K196444 JE196530 TA196530 ACW196530 AMS196530 AWO196530 BGK196530 BQG196530 CAC196530 CJY196530 CTU196530 DDQ196530 DNM196530 DXI196530 EHE196530 ERA196530 FAW196530 FKS196530 FUO196530 GEK196530 GOG196530 GYC196530 HHY196530 HRU196530 IBQ196530 ILM196530 IVI196530 JFE196530 JPA196530 JYW196530 KIS196530 KSO196530 LCK196530 LMG196530 LWC196530 MFY196530 MPU196530 MZQ196530 NJM196530 NTI196530 ODE196530 ONA196530 OWW196530 PGS196530 PQO196530 QAK196530 QKG196530 QUC196530 RDY196530 RNU196530 RXQ196530 SHM196530 SRI196530 TBE196530 TLA196530 TUW196530 UES196530 UOO196530 UYK196530 VIG196530 VSC196530 WBY196530 WLU196530 WVQ196530 K261980 JE262066 TA262066 ACW262066 AMS262066 AWO262066 BGK262066 BQG262066 CAC262066 CJY262066 CTU262066 DDQ262066 DNM262066 DXI262066 EHE262066 ERA262066 FAW262066 FKS262066 FUO262066 GEK262066 GOG262066 GYC262066 HHY262066 HRU262066 IBQ262066 ILM262066 IVI262066 JFE262066 JPA262066 JYW262066 KIS262066 KSO262066 LCK262066 LMG262066 LWC262066 MFY262066 MPU262066 MZQ262066 NJM262066 NTI262066 ODE262066 ONA262066 OWW262066 PGS262066 PQO262066 QAK262066 QKG262066 QUC262066 RDY262066 RNU262066 RXQ262066 SHM262066 SRI262066 TBE262066 TLA262066 TUW262066 UES262066 UOO262066 UYK262066 VIG262066 VSC262066 WBY262066 WLU262066 WVQ262066 K327516 JE327602 TA327602 ACW327602 AMS327602 AWO327602 BGK327602 BQG327602 CAC327602 CJY327602 CTU327602 DDQ327602 DNM327602 DXI327602 EHE327602 ERA327602 FAW327602 FKS327602 FUO327602 GEK327602 GOG327602 GYC327602 HHY327602 HRU327602 IBQ327602 ILM327602 IVI327602 JFE327602 JPA327602 JYW327602 KIS327602 KSO327602 LCK327602 LMG327602 LWC327602 MFY327602 MPU327602 MZQ327602 NJM327602 NTI327602 ODE327602 ONA327602 OWW327602 PGS327602 PQO327602 QAK327602 QKG327602 QUC327602 RDY327602 RNU327602 RXQ327602 SHM327602 SRI327602 TBE327602 TLA327602 TUW327602 UES327602 UOO327602 UYK327602 VIG327602 VSC327602 WBY327602 WLU327602 WVQ327602 K393052 JE393138 TA393138 ACW393138 AMS393138 AWO393138 BGK393138 BQG393138 CAC393138 CJY393138 CTU393138 DDQ393138 DNM393138 DXI393138 EHE393138 ERA393138 FAW393138 FKS393138 FUO393138 GEK393138 GOG393138 GYC393138 HHY393138 HRU393138 IBQ393138 ILM393138 IVI393138 JFE393138 JPA393138 JYW393138 KIS393138 KSO393138 LCK393138 LMG393138 LWC393138 MFY393138 MPU393138 MZQ393138 NJM393138 NTI393138 ODE393138 ONA393138 OWW393138 PGS393138 PQO393138 QAK393138 QKG393138 QUC393138 RDY393138 RNU393138 RXQ393138 SHM393138 SRI393138 TBE393138 TLA393138 TUW393138 UES393138 UOO393138 UYK393138 VIG393138 VSC393138 WBY393138 WLU393138 WVQ393138 K458588 JE458674 TA458674 ACW458674 AMS458674 AWO458674 BGK458674 BQG458674 CAC458674 CJY458674 CTU458674 DDQ458674 DNM458674 DXI458674 EHE458674 ERA458674 FAW458674 FKS458674 FUO458674 GEK458674 GOG458674 GYC458674 HHY458674 HRU458674 IBQ458674 ILM458674 IVI458674 JFE458674 JPA458674 JYW458674 KIS458674 KSO458674 LCK458674 LMG458674 LWC458674 MFY458674 MPU458674 MZQ458674 NJM458674 NTI458674 ODE458674 ONA458674 OWW458674 PGS458674 PQO458674 QAK458674 QKG458674 QUC458674 RDY458674 RNU458674 RXQ458674 SHM458674 SRI458674 TBE458674 TLA458674 TUW458674 UES458674 UOO458674 UYK458674 VIG458674 VSC458674 WBY458674 WLU458674 WVQ458674 K524124 JE524210 TA524210 ACW524210 AMS524210 AWO524210 BGK524210 BQG524210 CAC524210 CJY524210 CTU524210 DDQ524210 DNM524210 DXI524210 EHE524210 ERA524210 FAW524210 FKS524210 FUO524210 GEK524210 GOG524210 GYC524210 HHY524210 HRU524210 IBQ524210 ILM524210 IVI524210 JFE524210 JPA524210 JYW524210 KIS524210 KSO524210 LCK524210 LMG524210 LWC524210 MFY524210 MPU524210 MZQ524210 NJM524210 NTI524210 ODE524210 ONA524210 OWW524210 PGS524210 PQO524210 QAK524210 QKG524210 QUC524210 RDY524210 RNU524210 RXQ524210 SHM524210 SRI524210 TBE524210 TLA524210 TUW524210 UES524210 UOO524210 UYK524210 VIG524210 VSC524210 WBY524210 WLU524210 WVQ524210 K589660 JE589746 TA589746 ACW589746 AMS589746 AWO589746 BGK589746 BQG589746 CAC589746 CJY589746 CTU589746 DDQ589746 DNM589746 DXI589746 EHE589746 ERA589746 FAW589746 FKS589746 FUO589746 GEK589746 GOG589746 GYC589746 HHY589746 HRU589746 IBQ589746 ILM589746 IVI589746 JFE589746 JPA589746 JYW589746 KIS589746 KSO589746 LCK589746 LMG589746 LWC589746 MFY589746 MPU589746 MZQ589746 NJM589746 NTI589746 ODE589746 ONA589746 OWW589746 PGS589746 PQO589746 QAK589746 QKG589746 QUC589746 RDY589746 RNU589746 RXQ589746 SHM589746 SRI589746 TBE589746 TLA589746 TUW589746 UES589746 UOO589746 UYK589746 VIG589746 VSC589746 WBY589746 WLU589746 WVQ589746 K655196 JE655282 TA655282 ACW655282 AMS655282 AWO655282 BGK655282 BQG655282 CAC655282 CJY655282 CTU655282 DDQ655282 DNM655282 DXI655282 EHE655282 ERA655282 FAW655282 FKS655282 FUO655282 GEK655282 GOG655282 GYC655282 HHY655282 HRU655282 IBQ655282 ILM655282 IVI655282 JFE655282 JPA655282 JYW655282 KIS655282 KSO655282 LCK655282 LMG655282 LWC655282 MFY655282 MPU655282 MZQ655282 NJM655282 NTI655282 ODE655282 ONA655282 OWW655282 PGS655282 PQO655282 QAK655282 QKG655282 QUC655282 RDY655282 RNU655282 RXQ655282 SHM655282 SRI655282 TBE655282 TLA655282 TUW655282 UES655282 UOO655282 UYK655282 VIG655282 VSC655282 WBY655282 WLU655282 WVQ655282 K720732 JE720818 TA720818 ACW720818 AMS720818 AWO720818 BGK720818 BQG720818 CAC720818 CJY720818 CTU720818 DDQ720818 DNM720818 DXI720818 EHE720818 ERA720818 FAW720818 FKS720818 FUO720818 GEK720818 GOG720818 GYC720818 HHY720818 HRU720818 IBQ720818 ILM720818 IVI720818 JFE720818 JPA720818 JYW720818 KIS720818 KSO720818 LCK720818 LMG720818 LWC720818 MFY720818 MPU720818 MZQ720818 NJM720818 NTI720818 ODE720818 ONA720818 OWW720818 PGS720818 PQO720818 QAK720818 QKG720818 QUC720818 RDY720818 RNU720818 RXQ720818 SHM720818 SRI720818 TBE720818 TLA720818 TUW720818 UES720818 UOO720818 UYK720818 VIG720818 VSC720818 WBY720818 WLU720818 WVQ720818 K786268 JE786354 TA786354 ACW786354 AMS786354 AWO786354 BGK786354 BQG786354 CAC786354 CJY786354 CTU786354 DDQ786354 DNM786354 DXI786354 EHE786354 ERA786354 FAW786354 FKS786354 FUO786354 GEK786354 GOG786354 GYC786354 HHY786354 HRU786354 IBQ786354 ILM786354 IVI786354 JFE786354 JPA786354 JYW786354 KIS786354 KSO786354 LCK786354 LMG786354 LWC786354 MFY786354 MPU786354 MZQ786354 NJM786354 NTI786354 ODE786354 ONA786354 OWW786354 PGS786354 PQO786354 QAK786354 QKG786354 QUC786354 RDY786354 RNU786354 RXQ786354 SHM786354 SRI786354 TBE786354 TLA786354 TUW786354 UES786354 UOO786354 UYK786354 VIG786354 VSC786354 WBY786354 WLU786354 WVQ786354 K851804 JE851890 TA851890 ACW851890 AMS851890 AWO851890 BGK851890 BQG851890 CAC851890 CJY851890 CTU851890 DDQ851890 DNM851890 DXI851890 EHE851890 ERA851890 FAW851890 FKS851890 FUO851890 GEK851890 GOG851890 GYC851890 HHY851890 HRU851890 IBQ851890 ILM851890 IVI851890 JFE851890 JPA851890 JYW851890 KIS851890 KSO851890 LCK851890 LMG851890 LWC851890 MFY851890 MPU851890 MZQ851890 NJM851890 NTI851890 ODE851890 ONA851890 OWW851890 PGS851890 PQO851890 QAK851890 QKG851890 QUC851890 RDY851890 RNU851890 RXQ851890 SHM851890 SRI851890 TBE851890 TLA851890 TUW851890 UES851890 UOO851890 UYK851890 VIG851890 VSC851890 WBY851890 WLU851890 WVQ851890 K917340 JE917426 TA917426 ACW917426 AMS917426 AWO917426 BGK917426 BQG917426 CAC917426 CJY917426 CTU917426 DDQ917426 DNM917426 DXI917426 EHE917426 ERA917426 FAW917426 FKS917426 FUO917426 GEK917426 GOG917426 GYC917426 HHY917426 HRU917426 IBQ917426 ILM917426 IVI917426 JFE917426 JPA917426 JYW917426 KIS917426 KSO917426 LCK917426 LMG917426 LWC917426 MFY917426 MPU917426 MZQ917426 NJM917426 NTI917426 ODE917426 ONA917426 OWW917426 PGS917426 PQO917426 QAK917426 QKG917426 QUC917426 RDY917426 RNU917426 RXQ917426 SHM917426 SRI917426 TBE917426 TLA917426 TUW917426 UES917426 UOO917426 UYK917426 VIG917426 VSC917426 WBY917426 WLU917426 WVQ917426 K982876 JE982962 TA982962 ACW982962 AMS982962 AWO982962 BGK982962 BQG982962 CAC982962 CJY982962 CTU982962 DDQ982962 DNM982962 DXI982962 EHE982962 ERA982962 FAW982962 FKS982962 FUO982962 GEK982962 GOG982962 GYC982962 HHY982962 HRU982962 IBQ982962 ILM982962 IVI982962 JFE982962 JPA982962 JYW982962 KIS982962 KSO982962 LCK982962 LMG982962 LWC982962 MFY982962 MPU982962 MZQ982962 NJM982962 NTI982962 ODE982962 ONA982962 OWW982962 PGS982962 PQO982962 QAK982962 QKG982962 QUC982962 RDY982962 RNU982962 RXQ982962 SHM982962 SRI982962 TBE982962 TLA982962 TUW982962 UES982962 UOO982962 UYK982962 VIG982962 VSC982962 WBY982962 WLU982962 WVQ982962" xr:uid="{FA155C58-19B5-445A-B9B4-C89E1A0B18C0}">
      <formula1>$M$11:$M$22</formula1>
    </dataValidation>
    <dataValidation type="list" allowBlank="1" showInputMessage="1" showErrorMessage="1" sqref="K10" xr:uid="{25D9C0AD-CB55-41F2-A15D-9437AA669FA6}">
      <formula1>"2019, 2020, 2021, 2022, 2023"</formula1>
    </dataValidation>
    <dataValidation type="list" allowBlank="1" showInputMessage="1" showErrorMessage="1" sqref="K15" xr:uid="{F071F26F-D5A6-4C59-B802-9BF7A2FA8CDD}">
      <formula1>$N$9:$N$41</formula1>
    </dataValidation>
  </dataValidations>
  <hyperlinks>
    <hyperlink ref="P8:S8" r:id="rId1" display="Posted Price" xr:uid="{F1D4B9CF-3582-42A6-8635-2849768C3F08}"/>
  </hyperlinks>
  <printOptions horizontalCentered="1"/>
  <pageMargins left="0.25" right="0.25" top="0.75" bottom="0.75" header="0.3" footer="0.3"/>
  <pageSetup scale="54" orientation="landscape" horizontalDpi="4294967295" r:id="rId2"/>
  <rowBreaks count="4" manualBreakCount="4">
    <brk id="30" min="1" max="7" man="1"/>
    <brk id="55" min="1" max="7" man="1"/>
    <brk id="79" min="1" max="7" man="1"/>
    <brk id="91"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D8441-74A0-4DA0-ADBC-206D54C2FA47}">
  <dimension ref="B1:Z118"/>
  <sheetViews>
    <sheetView showGridLines="0" showRowColHeaders="0" zoomScale="80" zoomScaleNormal="80" workbookViewId="0">
      <selection activeCell="C4" sqref="C4:E4"/>
    </sheetView>
  </sheetViews>
  <sheetFormatPr defaultRowHeight="13.2" x14ac:dyDescent="0.25"/>
  <cols>
    <col min="1" max="1" width="8.77734375" style="1"/>
    <col min="2" max="2" width="25.44140625" style="1" customWidth="1"/>
    <col min="3" max="3" width="35" style="1" customWidth="1"/>
    <col min="4" max="4" width="17.44140625" style="1" customWidth="1"/>
    <col min="5" max="5" width="17.21875" style="1" customWidth="1"/>
    <col min="6" max="6" width="23.77734375" style="1" customWidth="1"/>
    <col min="7" max="7" width="25.44140625" style="1" customWidth="1"/>
    <col min="8" max="8" width="19" style="1" customWidth="1"/>
    <col min="9" max="9" width="6.5546875" style="1" customWidth="1"/>
    <col min="10" max="10" width="33.5546875" style="3" hidden="1" customWidth="1"/>
    <col min="11" max="11" width="20.44140625" style="3" hidden="1" customWidth="1"/>
    <col min="12" max="12" width="4.21875" style="3" hidden="1" customWidth="1"/>
    <col min="13" max="13" width="22" style="1" hidden="1" customWidth="1"/>
    <col min="14" max="14" width="22.21875" style="1" hidden="1" customWidth="1"/>
    <col min="15" max="15" width="4.21875" style="1" hidden="1" customWidth="1"/>
    <col min="16" max="17" width="18.77734375" style="2" hidden="1" customWidth="1"/>
    <col min="18" max="18" width="20.44140625" style="2" hidden="1" customWidth="1"/>
    <col min="19" max="19" width="17.44140625" style="2" hidden="1" customWidth="1"/>
    <col min="20" max="20" width="4.21875" style="1" hidden="1" customWidth="1"/>
    <col min="21" max="21" width="4" style="1" hidden="1" customWidth="1"/>
    <col min="22" max="22" width="13.77734375" style="1" customWidth="1"/>
    <col min="23" max="51" width="9.21875" style="1" customWidth="1"/>
    <col min="52" max="255" width="8.77734375" style="1"/>
    <col min="256" max="256" width="25.44140625" style="1" customWidth="1"/>
    <col min="257" max="257" width="32.77734375" style="1" customWidth="1"/>
    <col min="258" max="258" width="17.44140625" style="1" customWidth="1"/>
    <col min="259" max="259" width="17.21875" style="1" customWidth="1"/>
    <col min="260" max="260" width="23.77734375" style="1" customWidth="1"/>
    <col min="261" max="261" width="25.44140625" style="1" customWidth="1"/>
    <col min="262" max="262" width="19" style="1" customWidth="1"/>
    <col min="263" max="263" width="6.5546875" style="1" customWidth="1"/>
    <col min="264" max="279" width="0" style="1" hidden="1" customWidth="1"/>
    <col min="280" max="511" width="8.77734375" style="1"/>
    <col min="512" max="512" width="25.44140625" style="1" customWidth="1"/>
    <col min="513" max="513" width="32.77734375" style="1" customWidth="1"/>
    <col min="514" max="514" width="17.44140625" style="1" customWidth="1"/>
    <col min="515" max="515" width="17.21875" style="1" customWidth="1"/>
    <col min="516" max="516" width="23.77734375" style="1" customWidth="1"/>
    <col min="517" max="517" width="25.44140625" style="1" customWidth="1"/>
    <col min="518" max="518" width="19" style="1" customWidth="1"/>
    <col min="519" max="519" width="6.5546875" style="1" customWidth="1"/>
    <col min="520" max="535" width="0" style="1" hidden="1" customWidth="1"/>
    <col min="536" max="767" width="8.77734375" style="1"/>
    <col min="768" max="768" width="25.44140625" style="1" customWidth="1"/>
    <col min="769" max="769" width="32.77734375" style="1" customWidth="1"/>
    <col min="770" max="770" width="17.44140625" style="1" customWidth="1"/>
    <col min="771" max="771" width="17.21875" style="1" customWidth="1"/>
    <col min="772" max="772" width="23.77734375" style="1" customWidth="1"/>
    <col min="773" max="773" width="25.44140625" style="1" customWidth="1"/>
    <col min="774" max="774" width="19" style="1" customWidth="1"/>
    <col min="775" max="775" width="6.5546875" style="1" customWidth="1"/>
    <col min="776" max="791" width="0" style="1" hidden="1" customWidth="1"/>
    <col min="792" max="1023" width="8.77734375" style="1"/>
    <col min="1024" max="1024" width="25.44140625" style="1" customWidth="1"/>
    <col min="1025" max="1025" width="32.77734375" style="1" customWidth="1"/>
    <col min="1026" max="1026" width="17.44140625" style="1" customWidth="1"/>
    <col min="1027" max="1027" width="17.21875" style="1" customWidth="1"/>
    <col min="1028" max="1028" width="23.77734375" style="1" customWidth="1"/>
    <col min="1029" max="1029" width="25.44140625" style="1" customWidth="1"/>
    <col min="1030" max="1030" width="19" style="1" customWidth="1"/>
    <col min="1031" max="1031" width="6.5546875" style="1" customWidth="1"/>
    <col min="1032" max="1047" width="0" style="1" hidden="1" customWidth="1"/>
    <col min="1048" max="1279" width="8.77734375" style="1"/>
    <col min="1280" max="1280" width="25.44140625" style="1" customWidth="1"/>
    <col min="1281" max="1281" width="32.77734375" style="1" customWidth="1"/>
    <col min="1282" max="1282" width="17.44140625" style="1" customWidth="1"/>
    <col min="1283" max="1283" width="17.21875" style="1" customWidth="1"/>
    <col min="1284" max="1284" width="23.77734375" style="1" customWidth="1"/>
    <col min="1285" max="1285" width="25.44140625" style="1" customWidth="1"/>
    <col min="1286" max="1286" width="19" style="1" customWidth="1"/>
    <col min="1287" max="1287" width="6.5546875" style="1" customWidth="1"/>
    <col min="1288" max="1303" width="0" style="1" hidden="1" customWidth="1"/>
    <col min="1304" max="1535" width="8.77734375" style="1"/>
    <col min="1536" max="1536" width="25.44140625" style="1" customWidth="1"/>
    <col min="1537" max="1537" width="32.77734375" style="1" customWidth="1"/>
    <col min="1538" max="1538" width="17.44140625" style="1" customWidth="1"/>
    <col min="1539" max="1539" width="17.21875" style="1" customWidth="1"/>
    <col min="1540" max="1540" width="23.77734375" style="1" customWidth="1"/>
    <col min="1541" max="1541" width="25.44140625" style="1" customWidth="1"/>
    <col min="1542" max="1542" width="19" style="1" customWidth="1"/>
    <col min="1543" max="1543" width="6.5546875" style="1" customWidth="1"/>
    <col min="1544" max="1559" width="0" style="1" hidden="1" customWidth="1"/>
    <col min="1560" max="1791" width="8.77734375" style="1"/>
    <col min="1792" max="1792" width="25.44140625" style="1" customWidth="1"/>
    <col min="1793" max="1793" width="32.77734375" style="1" customWidth="1"/>
    <col min="1794" max="1794" width="17.44140625" style="1" customWidth="1"/>
    <col min="1795" max="1795" width="17.21875" style="1" customWidth="1"/>
    <col min="1796" max="1796" width="23.77734375" style="1" customWidth="1"/>
    <col min="1797" max="1797" width="25.44140625" style="1" customWidth="1"/>
    <col min="1798" max="1798" width="19" style="1" customWidth="1"/>
    <col min="1799" max="1799" width="6.5546875" style="1" customWidth="1"/>
    <col min="1800" max="1815" width="0" style="1" hidden="1" customWidth="1"/>
    <col min="1816" max="2047" width="8.77734375" style="1"/>
    <col min="2048" max="2048" width="25.44140625" style="1" customWidth="1"/>
    <col min="2049" max="2049" width="32.77734375" style="1" customWidth="1"/>
    <col min="2050" max="2050" width="17.44140625" style="1" customWidth="1"/>
    <col min="2051" max="2051" width="17.21875" style="1" customWidth="1"/>
    <col min="2052" max="2052" width="23.77734375" style="1" customWidth="1"/>
    <col min="2053" max="2053" width="25.44140625" style="1" customWidth="1"/>
    <col min="2054" max="2054" width="19" style="1" customWidth="1"/>
    <col min="2055" max="2055" width="6.5546875" style="1" customWidth="1"/>
    <col min="2056" max="2071" width="0" style="1" hidden="1" customWidth="1"/>
    <col min="2072" max="2303" width="8.77734375" style="1"/>
    <col min="2304" max="2304" width="25.44140625" style="1" customWidth="1"/>
    <col min="2305" max="2305" width="32.77734375" style="1" customWidth="1"/>
    <col min="2306" max="2306" width="17.44140625" style="1" customWidth="1"/>
    <col min="2307" max="2307" width="17.21875" style="1" customWidth="1"/>
    <col min="2308" max="2308" width="23.77734375" style="1" customWidth="1"/>
    <col min="2309" max="2309" width="25.44140625" style="1" customWidth="1"/>
    <col min="2310" max="2310" width="19" style="1" customWidth="1"/>
    <col min="2311" max="2311" width="6.5546875" style="1" customWidth="1"/>
    <col min="2312" max="2327" width="0" style="1" hidden="1" customWidth="1"/>
    <col min="2328" max="2559" width="8.77734375" style="1"/>
    <col min="2560" max="2560" width="25.44140625" style="1" customWidth="1"/>
    <col min="2561" max="2561" width="32.77734375" style="1" customWidth="1"/>
    <col min="2562" max="2562" width="17.44140625" style="1" customWidth="1"/>
    <col min="2563" max="2563" width="17.21875" style="1" customWidth="1"/>
    <col min="2564" max="2564" width="23.77734375" style="1" customWidth="1"/>
    <col min="2565" max="2565" width="25.44140625" style="1" customWidth="1"/>
    <col min="2566" max="2566" width="19" style="1" customWidth="1"/>
    <col min="2567" max="2567" width="6.5546875" style="1" customWidth="1"/>
    <col min="2568" max="2583" width="0" style="1" hidden="1" customWidth="1"/>
    <col min="2584" max="2815" width="8.77734375" style="1"/>
    <col min="2816" max="2816" width="25.44140625" style="1" customWidth="1"/>
    <col min="2817" max="2817" width="32.77734375" style="1" customWidth="1"/>
    <col min="2818" max="2818" width="17.44140625" style="1" customWidth="1"/>
    <col min="2819" max="2819" width="17.21875" style="1" customWidth="1"/>
    <col min="2820" max="2820" width="23.77734375" style="1" customWidth="1"/>
    <col min="2821" max="2821" width="25.44140625" style="1" customWidth="1"/>
    <col min="2822" max="2822" width="19" style="1" customWidth="1"/>
    <col min="2823" max="2823" width="6.5546875" style="1" customWidth="1"/>
    <col min="2824" max="2839" width="0" style="1" hidden="1" customWidth="1"/>
    <col min="2840" max="3071" width="8.77734375" style="1"/>
    <col min="3072" max="3072" width="25.44140625" style="1" customWidth="1"/>
    <col min="3073" max="3073" width="32.77734375" style="1" customWidth="1"/>
    <col min="3074" max="3074" width="17.44140625" style="1" customWidth="1"/>
    <col min="3075" max="3075" width="17.21875" style="1" customWidth="1"/>
    <col min="3076" max="3076" width="23.77734375" style="1" customWidth="1"/>
    <col min="3077" max="3077" width="25.44140625" style="1" customWidth="1"/>
    <col min="3078" max="3078" width="19" style="1" customWidth="1"/>
    <col min="3079" max="3079" width="6.5546875" style="1" customWidth="1"/>
    <col min="3080" max="3095" width="0" style="1" hidden="1" customWidth="1"/>
    <col min="3096" max="3327" width="8.77734375" style="1"/>
    <col min="3328" max="3328" width="25.44140625" style="1" customWidth="1"/>
    <col min="3329" max="3329" width="32.77734375" style="1" customWidth="1"/>
    <col min="3330" max="3330" width="17.44140625" style="1" customWidth="1"/>
    <col min="3331" max="3331" width="17.21875" style="1" customWidth="1"/>
    <col min="3332" max="3332" width="23.77734375" style="1" customWidth="1"/>
    <col min="3333" max="3333" width="25.44140625" style="1" customWidth="1"/>
    <col min="3334" max="3334" width="19" style="1" customWidth="1"/>
    <col min="3335" max="3335" width="6.5546875" style="1" customWidth="1"/>
    <col min="3336" max="3351" width="0" style="1" hidden="1" customWidth="1"/>
    <col min="3352" max="3583" width="8.77734375" style="1"/>
    <col min="3584" max="3584" width="25.44140625" style="1" customWidth="1"/>
    <col min="3585" max="3585" width="32.77734375" style="1" customWidth="1"/>
    <col min="3586" max="3586" width="17.44140625" style="1" customWidth="1"/>
    <col min="3587" max="3587" width="17.21875" style="1" customWidth="1"/>
    <col min="3588" max="3588" width="23.77734375" style="1" customWidth="1"/>
    <col min="3589" max="3589" width="25.44140625" style="1" customWidth="1"/>
    <col min="3590" max="3590" width="19" style="1" customWidth="1"/>
    <col min="3591" max="3591" width="6.5546875" style="1" customWidth="1"/>
    <col min="3592" max="3607" width="0" style="1" hidden="1" customWidth="1"/>
    <col min="3608" max="3839" width="8.77734375" style="1"/>
    <col min="3840" max="3840" width="25.44140625" style="1" customWidth="1"/>
    <col min="3841" max="3841" width="32.77734375" style="1" customWidth="1"/>
    <col min="3842" max="3842" width="17.44140625" style="1" customWidth="1"/>
    <col min="3843" max="3843" width="17.21875" style="1" customWidth="1"/>
    <col min="3844" max="3844" width="23.77734375" style="1" customWidth="1"/>
    <col min="3845" max="3845" width="25.44140625" style="1" customWidth="1"/>
    <col min="3846" max="3846" width="19" style="1" customWidth="1"/>
    <col min="3847" max="3847" width="6.5546875" style="1" customWidth="1"/>
    <col min="3848" max="3863" width="0" style="1" hidden="1" customWidth="1"/>
    <col min="3864" max="4095" width="8.77734375" style="1"/>
    <col min="4096" max="4096" width="25.44140625" style="1" customWidth="1"/>
    <col min="4097" max="4097" width="32.77734375" style="1" customWidth="1"/>
    <col min="4098" max="4098" width="17.44140625" style="1" customWidth="1"/>
    <col min="4099" max="4099" width="17.21875" style="1" customWidth="1"/>
    <col min="4100" max="4100" width="23.77734375" style="1" customWidth="1"/>
    <col min="4101" max="4101" width="25.44140625" style="1" customWidth="1"/>
    <col min="4102" max="4102" width="19" style="1" customWidth="1"/>
    <col min="4103" max="4103" width="6.5546875" style="1" customWidth="1"/>
    <col min="4104" max="4119" width="0" style="1" hidden="1" customWidth="1"/>
    <col min="4120" max="4351" width="8.77734375" style="1"/>
    <col min="4352" max="4352" width="25.44140625" style="1" customWidth="1"/>
    <col min="4353" max="4353" width="32.77734375" style="1" customWidth="1"/>
    <col min="4354" max="4354" width="17.44140625" style="1" customWidth="1"/>
    <col min="4355" max="4355" width="17.21875" style="1" customWidth="1"/>
    <col min="4356" max="4356" width="23.77734375" style="1" customWidth="1"/>
    <col min="4357" max="4357" width="25.44140625" style="1" customWidth="1"/>
    <col min="4358" max="4358" width="19" style="1" customWidth="1"/>
    <col min="4359" max="4359" width="6.5546875" style="1" customWidth="1"/>
    <col min="4360" max="4375" width="0" style="1" hidden="1" customWidth="1"/>
    <col min="4376" max="4607" width="8.77734375" style="1"/>
    <col min="4608" max="4608" width="25.44140625" style="1" customWidth="1"/>
    <col min="4609" max="4609" width="32.77734375" style="1" customWidth="1"/>
    <col min="4610" max="4610" width="17.44140625" style="1" customWidth="1"/>
    <col min="4611" max="4611" width="17.21875" style="1" customWidth="1"/>
    <col min="4612" max="4612" width="23.77734375" style="1" customWidth="1"/>
    <col min="4613" max="4613" width="25.44140625" style="1" customWidth="1"/>
    <col min="4614" max="4614" width="19" style="1" customWidth="1"/>
    <col min="4615" max="4615" width="6.5546875" style="1" customWidth="1"/>
    <col min="4616" max="4631" width="0" style="1" hidden="1" customWidth="1"/>
    <col min="4632" max="4863" width="8.77734375" style="1"/>
    <col min="4864" max="4864" width="25.44140625" style="1" customWidth="1"/>
    <col min="4865" max="4865" width="32.77734375" style="1" customWidth="1"/>
    <col min="4866" max="4866" width="17.44140625" style="1" customWidth="1"/>
    <col min="4867" max="4867" width="17.21875" style="1" customWidth="1"/>
    <col min="4868" max="4868" width="23.77734375" style="1" customWidth="1"/>
    <col min="4869" max="4869" width="25.44140625" style="1" customWidth="1"/>
    <col min="4870" max="4870" width="19" style="1" customWidth="1"/>
    <col min="4871" max="4871" width="6.5546875" style="1" customWidth="1"/>
    <col min="4872" max="4887" width="0" style="1" hidden="1" customWidth="1"/>
    <col min="4888" max="5119" width="8.77734375" style="1"/>
    <col min="5120" max="5120" width="25.44140625" style="1" customWidth="1"/>
    <col min="5121" max="5121" width="32.77734375" style="1" customWidth="1"/>
    <col min="5122" max="5122" width="17.44140625" style="1" customWidth="1"/>
    <col min="5123" max="5123" width="17.21875" style="1" customWidth="1"/>
    <col min="5124" max="5124" width="23.77734375" style="1" customWidth="1"/>
    <col min="5125" max="5125" width="25.44140625" style="1" customWidth="1"/>
    <col min="5126" max="5126" width="19" style="1" customWidth="1"/>
    <col min="5127" max="5127" width="6.5546875" style="1" customWidth="1"/>
    <col min="5128" max="5143" width="0" style="1" hidden="1" customWidth="1"/>
    <col min="5144" max="5375" width="8.77734375" style="1"/>
    <col min="5376" max="5376" width="25.44140625" style="1" customWidth="1"/>
    <col min="5377" max="5377" width="32.77734375" style="1" customWidth="1"/>
    <col min="5378" max="5378" width="17.44140625" style="1" customWidth="1"/>
    <col min="5379" max="5379" width="17.21875" style="1" customWidth="1"/>
    <col min="5380" max="5380" width="23.77734375" style="1" customWidth="1"/>
    <col min="5381" max="5381" width="25.44140625" style="1" customWidth="1"/>
    <col min="5382" max="5382" width="19" style="1" customWidth="1"/>
    <col min="5383" max="5383" width="6.5546875" style="1" customWidth="1"/>
    <col min="5384" max="5399" width="0" style="1" hidden="1" customWidth="1"/>
    <col min="5400" max="5631" width="8.77734375" style="1"/>
    <col min="5632" max="5632" width="25.44140625" style="1" customWidth="1"/>
    <col min="5633" max="5633" width="32.77734375" style="1" customWidth="1"/>
    <col min="5634" max="5634" width="17.44140625" style="1" customWidth="1"/>
    <col min="5635" max="5635" width="17.21875" style="1" customWidth="1"/>
    <col min="5636" max="5636" width="23.77734375" style="1" customWidth="1"/>
    <col min="5637" max="5637" width="25.44140625" style="1" customWidth="1"/>
    <col min="5638" max="5638" width="19" style="1" customWidth="1"/>
    <col min="5639" max="5639" width="6.5546875" style="1" customWidth="1"/>
    <col min="5640" max="5655" width="0" style="1" hidden="1" customWidth="1"/>
    <col min="5656" max="5887" width="8.77734375" style="1"/>
    <col min="5888" max="5888" width="25.44140625" style="1" customWidth="1"/>
    <col min="5889" max="5889" width="32.77734375" style="1" customWidth="1"/>
    <col min="5890" max="5890" width="17.44140625" style="1" customWidth="1"/>
    <col min="5891" max="5891" width="17.21875" style="1" customWidth="1"/>
    <col min="5892" max="5892" width="23.77734375" style="1" customWidth="1"/>
    <col min="5893" max="5893" width="25.44140625" style="1" customWidth="1"/>
    <col min="5894" max="5894" width="19" style="1" customWidth="1"/>
    <col min="5895" max="5895" width="6.5546875" style="1" customWidth="1"/>
    <col min="5896" max="5911" width="0" style="1" hidden="1" customWidth="1"/>
    <col min="5912" max="6143" width="8.77734375" style="1"/>
    <col min="6144" max="6144" width="25.44140625" style="1" customWidth="1"/>
    <col min="6145" max="6145" width="32.77734375" style="1" customWidth="1"/>
    <col min="6146" max="6146" width="17.44140625" style="1" customWidth="1"/>
    <col min="6147" max="6147" width="17.21875" style="1" customWidth="1"/>
    <col min="6148" max="6148" width="23.77734375" style="1" customWidth="1"/>
    <col min="6149" max="6149" width="25.44140625" style="1" customWidth="1"/>
    <col min="6150" max="6150" width="19" style="1" customWidth="1"/>
    <col min="6151" max="6151" width="6.5546875" style="1" customWidth="1"/>
    <col min="6152" max="6167" width="0" style="1" hidden="1" customWidth="1"/>
    <col min="6168" max="6399" width="8.77734375" style="1"/>
    <col min="6400" max="6400" width="25.44140625" style="1" customWidth="1"/>
    <col min="6401" max="6401" width="32.77734375" style="1" customWidth="1"/>
    <col min="6402" max="6402" width="17.44140625" style="1" customWidth="1"/>
    <col min="6403" max="6403" width="17.21875" style="1" customWidth="1"/>
    <col min="6404" max="6404" width="23.77734375" style="1" customWidth="1"/>
    <col min="6405" max="6405" width="25.44140625" style="1" customWidth="1"/>
    <col min="6406" max="6406" width="19" style="1" customWidth="1"/>
    <col min="6407" max="6407" width="6.5546875" style="1" customWidth="1"/>
    <col min="6408" max="6423" width="0" style="1" hidden="1" customWidth="1"/>
    <col min="6424" max="6655" width="8.77734375" style="1"/>
    <col min="6656" max="6656" width="25.44140625" style="1" customWidth="1"/>
    <col min="6657" max="6657" width="32.77734375" style="1" customWidth="1"/>
    <col min="6658" max="6658" width="17.44140625" style="1" customWidth="1"/>
    <col min="6659" max="6659" width="17.21875" style="1" customWidth="1"/>
    <col min="6660" max="6660" width="23.77734375" style="1" customWidth="1"/>
    <col min="6661" max="6661" width="25.44140625" style="1" customWidth="1"/>
    <col min="6662" max="6662" width="19" style="1" customWidth="1"/>
    <col min="6663" max="6663" width="6.5546875" style="1" customWidth="1"/>
    <col min="6664" max="6679" width="0" style="1" hidden="1" customWidth="1"/>
    <col min="6680" max="6911" width="8.77734375" style="1"/>
    <col min="6912" max="6912" width="25.44140625" style="1" customWidth="1"/>
    <col min="6913" max="6913" width="32.77734375" style="1" customWidth="1"/>
    <col min="6914" max="6914" width="17.44140625" style="1" customWidth="1"/>
    <col min="6915" max="6915" width="17.21875" style="1" customWidth="1"/>
    <col min="6916" max="6916" width="23.77734375" style="1" customWidth="1"/>
    <col min="6917" max="6917" width="25.44140625" style="1" customWidth="1"/>
    <col min="6918" max="6918" width="19" style="1" customWidth="1"/>
    <col min="6919" max="6919" width="6.5546875" style="1" customWidth="1"/>
    <col min="6920" max="6935" width="0" style="1" hidden="1" customWidth="1"/>
    <col min="6936" max="7167" width="8.77734375" style="1"/>
    <col min="7168" max="7168" width="25.44140625" style="1" customWidth="1"/>
    <col min="7169" max="7169" width="32.77734375" style="1" customWidth="1"/>
    <col min="7170" max="7170" width="17.44140625" style="1" customWidth="1"/>
    <col min="7171" max="7171" width="17.21875" style="1" customWidth="1"/>
    <col min="7172" max="7172" width="23.77734375" style="1" customWidth="1"/>
    <col min="7173" max="7173" width="25.44140625" style="1" customWidth="1"/>
    <col min="7174" max="7174" width="19" style="1" customWidth="1"/>
    <col min="7175" max="7175" width="6.5546875" style="1" customWidth="1"/>
    <col min="7176" max="7191" width="0" style="1" hidden="1" customWidth="1"/>
    <col min="7192" max="7423" width="8.77734375" style="1"/>
    <col min="7424" max="7424" width="25.44140625" style="1" customWidth="1"/>
    <col min="7425" max="7425" width="32.77734375" style="1" customWidth="1"/>
    <col min="7426" max="7426" width="17.44140625" style="1" customWidth="1"/>
    <col min="7427" max="7427" width="17.21875" style="1" customWidth="1"/>
    <col min="7428" max="7428" width="23.77734375" style="1" customWidth="1"/>
    <col min="7429" max="7429" width="25.44140625" style="1" customWidth="1"/>
    <col min="7430" max="7430" width="19" style="1" customWidth="1"/>
    <col min="7431" max="7431" width="6.5546875" style="1" customWidth="1"/>
    <col min="7432" max="7447" width="0" style="1" hidden="1" customWidth="1"/>
    <col min="7448" max="7679" width="8.77734375" style="1"/>
    <col min="7680" max="7680" width="25.44140625" style="1" customWidth="1"/>
    <col min="7681" max="7681" width="32.77734375" style="1" customWidth="1"/>
    <col min="7682" max="7682" width="17.44140625" style="1" customWidth="1"/>
    <col min="7683" max="7683" width="17.21875" style="1" customWidth="1"/>
    <col min="7684" max="7684" width="23.77734375" style="1" customWidth="1"/>
    <col min="7685" max="7685" width="25.44140625" style="1" customWidth="1"/>
    <col min="7686" max="7686" width="19" style="1" customWidth="1"/>
    <col min="7687" max="7687" width="6.5546875" style="1" customWidth="1"/>
    <col min="7688" max="7703" width="0" style="1" hidden="1" customWidth="1"/>
    <col min="7704" max="7935" width="8.77734375" style="1"/>
    <col min="7936" max="7936" width="25.44140625" style="1" customWidth="1"/>
    <col min="7937" max="7937" width="32.77734375" style="1" customWidth="1"/>
    <col min="7938" max="7938" width="17.44140625" style="1" customWidth="1"/>
    <col min="7939" max="7939" width="17.21875" style="1" customWidth="1"/>
    <col min="7940" max="7940" width="23.77734375" style="1" customWidth="1"/>
    <col min="7941" max="7941" width="25.44140625" style="1" customWidth="1"/>
    <col min="7942" max="7942" width="19" style="1" customWidth="1"/>
    <col min="7943" max="7943" width="6.5546875" style="1" customWidth="1"/>
    <col min="7944" max="7959" width="0" style="1" hidden="1" customWidth="1"/>
    <col min="7960" max="8191" width="8.77734375" style="1"/>
    <col min="8192" max="8192" width="25.44140625" style="1" customWidth="1"/>
    <col min="8193" max="8193" width="32.77734375" style="1" customWidth="1"/>
    <col min="8194" max="8194" width="17.44140625" style="1" customWidth="1"/>
    <col min="8195" max="8195" width="17.21875" style="1" customWidth="1"/>
    <col min="8196" max="8196" width="23.77734375" style="1" customWidth="1"/>
    <col min="8197" max="8197" width="25.44140625" style="1" customWidth="1"/>
    <col min="8198" max="8198" width="19" style="1" customWidth="1"/>
    <col min="8199" max="8199" width="6.5546875" style="1" customWidth="1"/>
    <col min="8200" max="8215" width="0" style="1" hidden="1" customWidth="1"/>
    <col min="8216" max="8447" width="8.77734375" style="1"/>
    <col min="8448" max="8448" width="25.44140625" style="1" customWidth="1"/>
    <col min="8449" max="8449" width="32.77734375" style="1" customWidth="1"/>
    <col min="8450" max="8450" width="17.44140625" style="1" customWidth="1"/>
    <col min="8451" max="8451" width="17.21875" style="1" customWidth="1"/>
    <col min="8452" max="8452" width="23.77734375" style="1" customWidth="1"/>
    <col min="8453" max="8453" width="25.44140625" style="1" customWidth="1"/>
    <col min="8454" max="8454" width="19" style="1" customWidth="1"/>
    <col min="8455" max="8455" width="6.5546875" style="1" customWidth="1"/>
    <col min="8456" max="8471" width="0" style="1" hidden="1" customWidth="1"/>
    <col min="8472" max="8703" width="8.77734375" style="1"/>
    <col min="8704" max="8704" width="25.44140625" style="1" customWidth="1"/>
    <col min="8705" max="8705" width="32.77734375" style="1" customWidth="1"/>
    <col min="8706" max="8706" width="17.44140625" style="1" customWidth="1"/>
    <col min="8707" max="8707" width="17.21875" style="1" customWidth="1"/>
    <col min="8708" max="8708" width="23.77734375" style="1" customWidth="1"/>
    <col min="8709" max="8709" width="25.44140625" style="1" customWidth="1"/>
    <col min="8710" max="8710" width="19" style="1" customWidth="1"/>
    <col min="8711" max="8711" width="6.5546875" style="1" customWidth="1"/>
    <col min="8712" max="8727" width="0" style="1" hidden="1" customWidth="1"/>
    <col min="8728" max="8959" width="8.77734375" style="1"/>
    <col min="8960" max="8960" width="25.44140625" style="1" customWidth="1"/>
    <col min="8961" max="8961" width="32.77734375" style="1" customWidth="1"/>
    <col min="8962" max="8962" width="17.44140625" style="1" customWidth="1"/>
    <col min="8963" max="8963" width="17.21875" style="1" customWidth="1"/>
    <col min="8964" max="8964" width="23.77734375" style="1" customWidth="1"/>
    <col min="8965" max="8965" width="25.44140625" style="1" customWidth="1"/>
    <col min="8966" max="8966" width="19" style="1" customWidth="1"/>
    <col min="8967" max="8967" width="6.5546875" style="1" customWidth="1"/>
    <col min="8968" max="8983" width="0" style="1" hidden="1" customWidth="1"/>
    <col min="8984" max="9215" width="8.77734375" style="1"/>
    <col min="9216" max="9216" width="25.44140625" style="1" customWidth="1"/>
    <col min="9217" max="9217" width="32.77734375" style="1" customWidth="1"/>
    <col min="9218" max="9218" width="17.44140625" style="1" customWidth="1"/>
    <col min="9219" max="9219" width="17.21875" style="1" customWidth="1"/>
    <col min="9220" max="9220" width="23.77734375" style="1" customWidth="1"/>
    <col min="9221" max="9221" width="25.44140625" style="1" customWidth="1"/>
    <col min="9222" max="9222" width="19" style="1" customWidth="1"/>
    <col min="9223" max="9223" width="6.5546875" style="1" customWidth="1"/>
    <col min="9224" max="9239" width="0" style="1" hidden="1" customWidth="1"/>
    <col min="9240" max="9471" width="8.77734375" style="1"/>
    <col min="9472" max="9472" width="25.44140625" style="1" customWidth="1"/>
    <col min="9473" max="9473" width="32.77734375" style="1" customWidth="1"/>
    <col min="9474" max="9474" width="17.44140625" style="1" customWidth="1"/>
    <col min="9475" max="9475" width="17.21875" style="1" customWidth="1"/>
    <col min="9476" max="9476" width="23.77734375" style="1" customWidth="1"/>
    <col min="9477" max="9477" width="25.44140625" style="1" customWidth="1"/>
    <col min="9478" max="9478" width="19" style="1" customWidth="1"/>
    <col min="9479" max="9479" width="6.5546875" style="1" customWidth="1"/>
    <col min="9480" max="9495" width="0" style="1" hidden="1" customWidth="1"/>
    <col min="9496" max="9727" width="8.77734375" style="1"/>
    <col min="9728" max="9728" width="25.44140625" style="1" customWidth="1"/>
    <col min="9729" max="9729" width="32.77734375" style="1" customWidth="1"/>
    <col min="9730" max="9730" width="17.44140625" style="1" customWidth="1"/>
    <col min="9731" max="9731" width="17.21875" style="1" customWidth="1"/>
    <col min="9732" max="9732" width="23.77734375" style="1" customWidth="1"/>
    <col min="9733" max="9733" width="25.44140625" style="1" customWidth="1"/>
    <col min="9734" max="9734" width="19" style="1" customWidth="1"/>
    <col min="9735" max="9735" width="6.5546875" style="1" customWidth="1"/>
    <col min="9736" max="9751" width="0" style="1" hidden="1" customWidth="1"/>
    <col min="9752" max="9983" width="8.77734375" style="1"/>
    <col min="9984" max="9984" width="25.44140625" style="1" customWidth="1"/>
    <col min="9985" max="9985" width="32.77734375" style="1" customWidth="1"/>
    <col min="9986" max="9986" width="17.44140625" style="1" customWidth="1"/>
    <col min="9987" max="9987" width="17.21875" style="1" customWidth="1"/>
    <col min="9988" max="9988" width="23.77734375" style="1" customWidth="1"/>
    <col min="9989" max="9989" width="25.44140625" style="1" customWidth="1"/>
    <col min="9990" max="9990" width="19" style="1" customWidth="1"/>
    <col min="9991" max="9991" width="6.5546875" style="1" customWidth="1"/>
    <col min="9992" max="10007" width="0" style="1" hidden="1" customWidth="1"/>
    <col min="10008" max="10239" width="8.77734375" style="1"/>
    <col min="10240" max="10240" width="25.44140625" style="1" customWidth="1"/>
    <col min="10241" max="10241" width="32.77734375" style="1" customWidth="1"/>
    <col min="10242" max="10242" width="17.44140625" style="1" customWidth="1"/>
    <col min="10243" max="10243" width="17.21875" style="1" customWidth="1"/>
    <col min="10244" max="10244" width="23.77734375" style="1" customWidth="1"/>
    <col min="10245" max="10245" width="25.44140625" style="1" customWidth="1"/>
    <col min="10246" max="10246" width="19" style="1" customWidth="1"/>
    <col min="10247" max="10247" width="6.5546875" style="1" customWidth="1"/>
    <col min="10248" max="10263" width="0" style="1" hidden="1" customWidth="1"/>
    <col min="10264" max="10495" width="8.77734375" style="1"/>
    <col min="10496" max="10496" width="25.44140625" style="1" customWidth="1"/>
    <col min="10497" max="10497" width="32.77734375" style="1" customWidth="1"/>
    <col min="10498" max="10498" width="17.44140625" style="1" customWidth="1"/>
    <col min="10499" max="10499" width="17.21875" style="1" customWidth="1"/>
    <col min="10500" max="10500" width="23.77734375" style="1" customWidth="1"/>
    <col min="10501" max="10501" width="25.44140625" style="1" customWidth="1"/>
    <col min="10502" max="10502" width="19" style="1" customWidth="1"/>
    <col min="10503" max="10503" width="6.5546875" style="1" customWidth="1"/>
    <col min="10504" max="10519" width="0" style="1" hidden="1" customWidth="1"/>
    <col min="10520" max="10751" width="8.77734375" style="1"/>
    <col min="10752" max="10752" width="25.44140625" style="1" customWidth="1"/>
    <col min="10753" max="10753" width="32.77734375" style="1" customWidth="1"/>
    <col min="10754" max="10754" width="17.44140625" style="1" customWidth="1"/>
    <col min="10755" max="10755" width="17.21875" style="1" customWidth="1"/>
    <col min="10756" max="10756" width="23.77734375" style="1" customWidth="1"/>
    <col min="10757" max="10757" width="25.44140625" style="1" customWidth="1"/>
    <col min="10758" max="10758" width="19" style="1" customWidth="1"/>
    <col min="10759" max="10759" width="6.5546875" style="1" customWidth="1"/>
    <col min="10760" max="10775" width="0" style="1" hidden="1" customWidth="1"/>
    <col min="10776" max="11007" width="8.77734375" style="1"/>
    <col min="11008" max="11008" width="25.44140625" style="1" customWidth="1"/>
    <col min="11009" max="11009" width="32.77734375" style="1" customWidth="1"/>
    <col min="11010" max="11010" width="17.44140625" style="1" customWidth="1"/>
    <col min="11011" max="11011" width="17.21875" style="1" customWidth="1"/>
    <col min="11012" max="11012" width="23.77734375" style="1" customWidth="1"/>
    <col min="11013" max="11013" width="25.44140625" style="1" customWidth="1"/>
    <col min="11014" max="11014" width="19" style="1" customWidth="1"/>
    <col min="11015" max="11015" width="6.5546875" style="1" customWidth="1"/>
    <col min="11016" max="11031" width="0" style="1" hidden="1" customWidth="1"/>
    <col min="11032" max="11263" width="8.77734375" style="1"/>
    <col min="11264" max="11264" width="25.44140625" style="1" customWidth="1"/>
    <col min="11265" max="11265" width="32.77734375" style="1" customWidth="1"/>
    <col min="11266" max="11266" width="17.44140625" style="1" customWidth="1"/>
    <col min="11267" max="11267" width="17.21875" style="1" customWidth="1"/>
    <col min="11268" max="11268" width="23.77734375" style="1" customWidth="1"/>
    <col min="11269" max="11269" width="25.44140625" style="1" customWidth="1"/>
    <col min="11270" max="11270" width="19" style="1" customWidth="1"/>
    <col min="11271" max="11271" width="6.5546875" style="1" customWidth="1"/>
    <col min="11272" max="11287" width="0" style="1" hidden="1" customWidth="1"/>
    <col min="11288" max="11519" width="8.77734375" style="1"/>
    <col min="11520" max="11520" width="25.44140625" style="1" customWidth="1"/>
    <col min="11521" max="11521" width="32.77734375" style="1" customWidth="1"/>
    <col min="11522" max="11522" width="17.44140625" style="1" customWidth="1"/>
    <col min="11523" max="11523" width="17.21875" style="1" customWidth="1"/>
    <col min="11524" max="11524" width="23.77734375" style="1" customWidth="1"/>
    <col min="11525" max="11525" width="25.44140625" style="1" customWidth="1"/>
    <col min="11526" max="11526" width="19" style="1" customWidth="1"/>
    <col min="11527" max="11527" width="6.5546875" style="1" customWidth="1"/>
    <col min="11528" max="11543" width="0" style="1" hidden="1" customWidth="1"/>
    <col min="11544" max="11775" width="8.77734375" style="1"/>
    <col min="11776" max="11776" width="25.44140625" style="1" customWidth="1"/>
    <col min="11777" max="11777" width="32.77734375" style="1" customWidth="1"/>
    <col min="11778" max="11778" width="17.44140625" style="1" customWidth="1"/>
    <col min="11779" max="11779" width="17.21875" style="1" customWidth="1"/>
    <col min="11780" max="11780" width="23.77734375" style="1" customWidth="1"/>
    <col min="11781" max="11781" width="25.44140625" style="1" customWidth="1"/>
    <col min="11782" max="11782" width="19" style="1" customWidth="1"/>
    <col min="11783" max="11783" width="6.5546875" style="1" customWidth="1"/>
    <col min="11784" max="11799" width="0" style="1" hidden="1" customWidth="1"/>
    <col min="11800" max="12031" width="8.77734375" style="1"/>
    <col min="12032" max="12032" width="25.44140625" style="1" customWidth="1"/>
    <col min="12033" max="12033" width="32.77734375" style="1" customWidth="1"/>
    <col min="12034" max="12034" width="17.44140625" style="1" customWidth="1"/>
    <col min="12035" max="12035" width="17.21875" style="1" customWidth="1"/>
    <col min="12036" max="12036" width="23.77734375" style="1" customWidth="1"/>
    <col min="12037" max="12037" width="25.44140625" style="1" customWidth="1"/>
    <col min="12038" max="12038" width="19" style="1" customWidth="1"/>
    <col min="12039" max="12039" width="6.5546875" style="1" customWidth="1"/>
    <col min="12040" max="12055" width="0" style="1" hidden="1" customWidth="1"/>
    <col min="12056" max="12287" width="8.77734375" style="1"/>
    <col min="12288" max="12288" width="25.44140625" style="1" customWidth="1"/>
    <col min="12289" max="12289" width="32.77734375" style="1" customWidth="1"/>
    <col min="12290" max="12290" width="17.44140625" style="1" customWidth="1"/>
    <col min="12291" max="12291" width="17.21875" style="1" customWidth="1"/>
    <col min="12292" max="12292" width="23.77734375" style="1" customWidth="1"/>
    <col min="12293" max="12293" width="25.44140625" style="1" customWidth="1"/>
    <col min="12294" max="12294" width="19" style="1" customWidth="1"/>
    <col min="12295" max="12295" width="6.5546875" style="1" customWidth="1"/>
    <col min="12296" max="12311" width="0" style="1" hidden="1" customWidth="1"/>
    <col min="12312" max="12543" width="8.77734375" style="1"/>
    <col min="12544" max="12544" width="25.44140625" style="1" customWidth="1"/>
    <col min="12545" max="12545" width="32.77734375" style="1" customWidth="1"/>
    <col min="12546" max="12546" width="17.44140625" style="1" customWidth="1"/>
    <col min="12547" max="12547" width="17.21875" style="1" customWidth="1"/>
    <col min="12548" max="12548" width="23.77734375" style="1" customWidth="1"/>
    <col min="12549" max="12549" width="25.44140625" style="1" customWidth="1"/>
    <col min="12550" max="12550" width="19" style="1" customWidth="1"/>
    <col min="12551" max="12551" width="6.5546875" style="1" customWidth="1"/>
    <col min="12552" max="12567" width="0" style="1" hidden="1" customWidth="1"/>
    <col min="12568" max="12799" width="8.77734375" style="1"/>
    <col min="12800" max="12800" width="25.44140625" style="1" customWidth="1"/>
    <col min="12801" max="12801" width="32.77734375" style="1" customWidth="1"/>
    <col min="12802" max="12802" width="17.44140625" style="1" customWidth="1"/>
    <col min="12803" max="12803" width="17.21875" style="1" customWidth="1"/>
    <col min="12804" max="12804" width="23.77734375" style="1" customWidth="1"/>
    <col min="12805" max="12805" width="25.44140625" style="1" customWidth="1"/>
    <col min="12806" max="12806" width="19" style="1" customWidth="1"/>
    <col min="12807" max="12807" width="6.5546875" style="1" customWidth="1"/>
    <col min="12808" max="12823" width="0" style="1" hidden="1" customWidth="1"/>
    <col min="12824" max="13055" width="8.77734375" style="1"/>
    <col min="13056" max="13056" width="25.44140625" style="1" customWidth="1"/>
    <col min="13057" max="13057" width="32.77734375" style="1" customWidth="1"/>
    <col min="13058" max="13058" width="17.44140625" style="1" customWidth="1"/>
    <col min="13059" max="13059" width="17.21875" style="1" customWidth="1"/>
    <col min="13060" max="13060" width="23.77734375" style="1" customWidth="1"/>
    <col min="13061" max="13061" width="25.44140625" style="1" customWidth="1"/>
    <col min="13062" max="13062" width="19" style="1" customWidth="1"/>
    <col min="13063" max="13063" width="6.5546875" style="1" customWidth="1"/>
    <col min="13064" max="13079" width="0" style="1" hidden="1" customWidth="1"/>
    <col min="13080" max="13311" width="8.77734375" style="1"/>
    <col min="13312" max="13312" width="25.44140625" style="1" customWidth="1"/>
    <col min="13313" max="13313" width="32.77734375" style="1" customWidth="1"/>
    <col min="13314" max="13314" width="17.44140625" style="1" customWidth="1"/>
    <col min="13315" max="13315" width="17.21875" style="1" customWidth="1"/>
    <col min="13316" max="13316" width="23.77734375" style="1" customWidth="1"/>
    <col min="13317" max="13317" width="25.44140625" style="1" customWidth="1"/>
    <col min="13318" max="13318" width="19" style="1" customWidth="1"/>
    <col min="13319" max="13319" width="6.5546875" style="1" customWidth="1"/>
    <col min="13320" max="13335" width="0" style="1" hidden="1" customWidth="1"/>
    <col min="13336" max="13567" width="8.77734375" style="1"/>
    <col min="13568" max="13568" width="25.44140625" style="1" customWidth="1"/>
    <col min="13569" max="13569" width="32.77734375" style="1" customWidth="1"/>
    <col min="13570" max="13570" width="17.44140625" style="1" customWidth="1"/>
    <col min="13571" max="13571" width="17.21875" style="1" customWidth="1"/>
    <col min="13572" max="13572" width="23.77734375" style="1" customWidth="1"/>
    <col min="13573" max="13573" width="25.44140625" style="1" customWidth="1"/>
    <col min="13574" max="13574" width="19" style="1" customWidth="1"/>
    <col min="13575" max="13575" width="6.5546875" style="1" customWidth="1"/>
    <col min="13576" max="13591" width="0" style="1" hidden="1" customWidth="1"/>
    <col min="13592" max="13823" width="8.77734375" style="1"/>
    <col min="13824" max="13824" width="25.44140625" style="1" customWidth="1"/>
    <col min="13825" max="13825" width="32.77734375" style="1" customWidth="1"/>
    <col min="13826" max="13826" width="17.44140625" style="1" customWidth="1"/>
    <col min="13827" max="13827" width="17.21875" style="1" customWidth="1"/>
    <col min="13828" max="13828" width="23.77734375" style="1" customWidth="1"/>
    <col min="13829" max="13829" width="25.44140625" style="1" customWidth="1"/>
    <col min="13830" max="13830" width="19" style="1" customWidth="1"/>
    <col min="13831" max="13831" width="6.5546875" style="1" customWidth="1"/>
    <col min="13832" max="13847" width="0" style="1" hidden="1" customWidth="1"/>
    <col min="13848" max="14079" width="8.77734375" style="1"/>
    <col min="14080" max="14080" width="25.44140625" style="1" customWidth="1"/>
    <col min="14081" max="14081" width="32.77734375" style="1" customWidth="1"/>
    <col min="14082" max="14082" width="17.44140625" style="1" customWidth="1"/>
    <col min="14083" max="14083" width="17.21875" style="1" customWidth="1"/>
    <col min="14084" max="14084" width="23.77734375" style="1" customWidth="1"/>
    <col min="14085" max="14085" width="25.44140625" style="1" customWidth="1"/>
    <col min="14086" max="14086" width="19" style="1" customWidth="1"/>
    <col min="14087" max="14087" width="6.5546875" style="1" customWidth="1"/>
    <col min="14088" max="14103" width="0" style="1" hidden="1" customWidth="1"/>
    <col min="14104" max="14335" width="8.77734375" style="1"/>
    <col min="14336" max="14336" width="25.44140625" style="1" customWidth="1"/>
    <col min="14337" max="14337" width="32.77734375" style="1" customWidth="1"/>
    <col min="14338" max="14338" width="17.44140625" style="1" customWidth="1"/>
    <col min="14339" max="14339" width="17.21875" style="1" customWidth="1"/>
    <col min="14340" max="14340" width="23.77734375" style="1" customWidth="1"/>
    <col min="14341" max="14341" width="25.44140625" style="1" customWidth="1"/>
    <col min="14342" max="14342" width="19" style="1" customWidth="1"/>
    <col min="14343" max="14343" width="6.5546875" style="1" customWidth="1"/>
    <col min="14344" max="14359" width="0" style="1" hidden="1" customWidth="1"/>
    <col min="14360" max="14591" width="8.77734375" style="1"/>
    <col min="14592" max="14592" width="25.44140625" style="1" customWidth="1"/>
    <col min="14593" max="14593" width="32.77734375" style="1" customWidth="1"/>
    <col min="14594" max="14594" width="17.44140625" style="1" customWidth="1"/>
    <col min="14595" max="14595" width="17.21875" style="1" customWidth="1"/>
    <col min="14596" max="14596" width="23.77734375" style="1" customWidth="1"/>
    <col min="14597" max="14597" width="25.44140625" style="1" customWidth="1"/>
    <col min="14598" max="14598" width="19" style="1" customWidth="1"/>
    <col min="14599" max="14599" width="6.5546875" style="1" customWidth="1"/>
    <col min="14600" max="14615" width="0" style="1" hidden="1" customWidth="1"/>
    <col min="14616" max="14847" width="8.77734375" style="1"/>
    <col min="14848" max="14848" width="25.44140625" style="1" customWidth="1"/>
    <col min="14849" max="14849" width="32.77734375" style="1" customWidth="1"/>
    <col min="14850" max="14850" width="17.44140625" style="1" customWidth="1"/>
    <col min="14851" max="14851" width="17.21875" style="1" customWidth="1"/>
    <col min="14852" max="14852" width="23.77734375" style="1" customWidth="1"/>
    <col min="14853" max="14853" width="25.44140625" style="1" customWidth="1"/>
    <col min="14854" max="14854" width="19" style="1" customWidth="1"/>
    <col min="14855" max="14855" width="6.5546875" style="1" customWidth="1"/>
    <col min="14856" max="14871" width="0" style="1" hidden="1" customWidth="1"/>
    <col min="14872" max="15103" width="8.77734375" style="1"/>
    <col min="15104" max="15104" width="25.44140625" style="1" customWidth="1"/>
    <col min="15105" max="15105" width="32.77734375" style="1" customWidth="1"/>
    <col min="15106" max="15106" width="17.44140625" style="1" customWidth="1"/>
    <col min="15107" max="15107" width="17.21875" style="1" customWidth="1"/>
    <col min="15108" max="15108" width="23.77734375" style="1" customWidth="1"/>
    <col min="15109" max="15109" width="25.44140625" style="1" customWidth="1"/>
    <col min="15110" max="15110" width="19" style="1" customWidth="1"/>
    <col min="15111" max="15111" width="6.5546875" style="1" customWidth="1"/>
    <col min="15112" max="15127" width="0" style="1" hidden="1" customWidth="1"/>
    <col min="15128" max="15359" width="8.77734375" style="1"/>
    <col min="15360" max="15360" width="25.44140625" style="1" customWidth="1"/>
    <col min="15361" max="15361" width="32.77734375" style="1" customWidth="1"/>
    <col min="15362" max="15362" width="17.44140625" style="1" customWidth="1"/>
    <col min="15363" max="15363" width="17.21875" style="1" customWidth="1"/>
    <col min="15364" max="15364" width="23.77734375" style="1" customWidth="1"/>
    <col min="15365" max="15365" width="25.44140625" style="1" customWidth="1"/>
    <col min="15366" max="15366" width="19" style="1" customWidth="1"/>
    <col min="15367" max="15367" width="6.5546875" style="1" customWidth="1"/>
    <col min="15368" max="15383" width="0" style="1" hidden="1" customWidth="1"/>
    <col min="15384" max="15615" width="8.77734375" style="1"/>
    <col min="15616" max="15616" width="25.44140625" style="1" customWidth="1"/>
    <col min="15617" max="15617" width="32.77734375" style="1" customWidth="1"/>
    <col min="15618" max="15618" width="17.44140625" style="1" customWidth="1"/>
    <col min="15619" max="15619" width="17.21875" style="1" customWidth="1"/>
    <col min="15620" max="15620" width="23.77734375" style="1" customWidth="1"/>
    <col min="15621" max="15621" width="25.44140625" style="1" customWidth="1"/>
    <col min="15622" max="15622" width="19" style="1" customWidth="1"/>
    <col min="15623" max="15623" width="6.5546875" style="1" customWidth="1"/>
    <col min="15624" max="15639" width="0" style="1" hidden="1" customWidth="1"/>
    <col min="15640" max="15871" width="8.77734375" style="1"/>
    <col min="15872" max="15872" width="25.44140625" style="1" customWidth="1"/>
    <col min="15873" max="15873" width="32.77734375" style="1" customWidth="1"/>
    <col min="15874" max="15874" width="17.44140625" style="1" customWidth="1"/>
    <col min="15875" max="15875" width="17.21875" style="1" customWidth="1"/>
    <col min="15876" max="15876" width="23.77734375" style="1" customWidth="1"/>
    <col min="15877" max="15877" width="25.44140625" style="1" customWidth="1"/>
    <col min="15878" max="15878" width="19" style="1" customWidth="1"/>
    <col min="15879" max="15879" width="6.5546875" style="1" customWidth="1"/>
    <col min="15880" max="15895" width="0" style="1" hidden="1" customWidth="1"/>
    <col min="15896" max="16127" width="8.77734375" style="1"/>
    <col min="16128" max="16128" width="25.44140625" style="1" customWidth="1"/>
    <col min="16129" max="16129" width="32.77734375" style="1" customWidth="1"/>
    <col min="16130" max="16130" width="17.44140625" style="1" customWidth="1"/>
    <col min="16131" max="16131" width="17.21875" style="1" customWidth="1"/>
    <col min="16132" max="16132" width="23.77734375" style="1" customWidth="1"/>
    <col min="16133" max="16133" width="25.44140625" style="1" customWidth="1"/>
    <col min="16134" max="16134" width="19" style="1" customWidth="1"/>
    <col min="16135" max="16135" width="6.5546875" style="1" customWidth="1"/>
    <col min="16136" max="16151" width="0" style="1" hidden="1" customWidth="1"/>
    <col min="16152" max="16384" width="8.77734375" style="1"/>
  </cols>
  <sheetData>
    <row r="1" spans="2:22" ht="42.75" customHeight="1" thickBot="1" x14ac:dyDescent="0.3">
      <c r="B1" s="312" t="s">
        <v>68</v>
      </c>
      <c r="C1" s="313"/>
      <c r="D1" s="313"/>
      <c r="E1" s="124" t="s">
        <v>97</v>
      </c>
      <c r="F1" s="123" t="str">
        <f>K11</f>
        <v>May</v>
      </c>
      <c r="G1" s="123">
        <f>K10</f>
        <v>2023</v>
      </c>
      <c r="H1" s="122"/>
      <c r="I1" s="121"/>
      <c r="J1" s="120" t="s">
        <v>96</v>
      </c>
      <c r="K1" s="120"/>
      <c r="L1" s="120"/>
      <c r="M1" s="118"/>
      <c r="N1" s="118"/>
      <c r="O1" s="118"/>
      <c r="P1" s="119"/>
      <c r="Q1" s="119"/>
      <c r="R1" s="119"/>
      <c r="S1" s="119"/>
      <c r="T1" s="118"/>
      <c r="U1" s="118"/>
    </row>
    <row r="2" spans="2:22" ht="8.25" customHeight="1" thickBot="1" x14ac:dyDescent="0.3">
      <c r="B2" s="117"/>
      <c r="C2" s="111"/>
      <c r="D2" s="111"/>
      <c r="E2" s="111"/>
      <c r="F2" s="111"/>
      <c r="G2" s="111"/>
      <c r="H2" s="111"/>
      <c r="I2" s="30"/>
    </row>
    <row r="3" spans="2:22" ht="20.25" customHeight="1" x14ac:dyDescent="0.25">
      <c r="B3" s="116" t="s">
        <v>95</v>
      </c>
      <c r="C3" s="314" t="s">
        <v>94</v>
      </c>
      <c r="D3" s="314"/>
      <c r="E3" s="314"/>
      <c r="F3" s="115" t="s">
        <v>93</v>
      </c>
      <c r="G3" s="314" t="s">
        <v>92</v>
      </c>
      <c r="H3" s="315"/>
      <c r="I3" s="30"/>
    </row>
    <row r="4" spans="2:22" ht="62.25" customHeight="1" thickBot="1" x14ac:dyDescent="0.3">
      <c r="B4" s="114" t="s">
        <v>91</v>
      </c>
      <c r="C4" s="316" t="s">
        <v>98</v>
      </c>
      <c r="D4" s="317"/>
      <c r="E4" s="317"/>
      <c r="F4" s="138" t="s">
        <v>99</v>
      </c>
      <c r="G4" s="317" t="s">
        <v>100</v>
      </c>
      <c r="H4" s="318"/>
      <c r="I4" s="112"/>
    </row>
    <row r="5" spans="2:22" ht="20.25" customHeight="1" thickBot="1" x14ac:dyDescent="0.3">
      <c r="B5" s="111"/>
      <c r="C5" s="111"/>
      <c r="D5" s="111"/>
      <c r="E5" s="111"/>
      <c r="F5" s="111"/>
      <c r="G5" s="111"/>
      <c r="H5" s="111"/>
      <c r="I5" s="30"/>
    </row>
    <row r="6" spans="2:22" ht="24" customHeight="1" x14ac:dyDescent="0.25">
      <c r="B6" s="319" t="s">
        <v>90</v>
      </c>
      <c r="C6" s="319"/>
      <c r="D6" s="319"/>
      <c r="E6" s="319"/>
      <c r="F6" s="320" t="str">
        <f>CONCATENATE(F1," 1, ",G1)</f>
        <v>May 1, 2023</v>
      </c>
      <c r="G6" s="320" t="e">
        <f>CONCATENATE(#REF!," 1, ",#REF!)</f>
        <v>#REF!</v>
      </c>
      <c r="H6" s="110"/>
      <c r="I6" s="30"/>
      <c r="M6" s="295" t="s">
        <v>89</v>
      </c>
      <c r="N6" s="215"/>
      <c r="P6" s="300" t="s">
        <v>88</v>
      </c>
      <c r="Q6" s="301"/>
      <c r="R6" s="301"/>
      <c r="S6" s="302"/>
      <c r="V6" s="4"/>
    </row>
    <row r="7" spans="2:22" ht="24" customHeight="1" thickBot="1" x14ac:dyDescent="0.3">
      <c r="B7" s="306" t="s">
        <v>101</v>
      </c>
      <c r="C7" s="306"/>
      <c r="D7" s="306"/>
      <c r="E7" s="306"/>
      <c r="F7" s="99">
        <v>690</v>
      </c>
      <c r="G7" s="5" t="s">
        <v>71</v>
      </c>
      <c r="H7" s="5"/>
      <c r="I7" s="98"/>
      <c r="M7" s="296"/>
      <c r="N7" s="297"/>
      <c r="P7" s="303"/>
      <c r="Q7" s="304"/>
      <c r="R7" s="304"/>
      <c r="S7" s="305"/>
    </row>
    <row r="8" spans="2:22" ht="24" customHeight="1" thickBot="1" x14ac:dyDescent="0.3">
      <c r="B8" s="254" t="s">
        <v>102</v>
      </c>
      <c r="C8" s="254"/>
      <c r="D8" s="254"/>
      <c r="E8" s="254"/>
      <c r="F8" s="254"/>
      <c r="G8" s="254"/>
      <c r="H8" s="254"/>
      <c r="I8" s="95"/>
      <c r="M8" s="298"/>
      <c r="N8" s="299"/>
      <c r="P8" s="307" t="s">
        <v>84</v>
      </c>
      <c r="Q8" s="308"/>
      <c r="R8" s="308"/>
      <c r="S8" s="309"/>
      <c r="U8" s="109" t="s">
        <v>87</v>
      </c>
    </row>
    <row r="9" spans="2:22" ht="24" customHeight="1" thickBot="1" x14ac:dyDescent="0.3">
      <c r="B9" s="254" t="s">
        <v>86</v>
      </c>
      <c r="C9" s="254"/>
      <c r="D9" s="254"/>
      <c r="E9" s="254"/>
      <c r="F9" s="254"/>
      <c r="G9" s="254"/>
      <c r="H9" s="254"/>
      <c r="I9" s="95"/>
      <c r="J9" s="310" t="s">
        <v>85</v>
      </c>
      <c r="K9" s="311"/>
      <c r="L9" s="108"/>
      <c r="M9" s="65" t="s">
        <v>84</v>
      </c>
      <c r="N9" s="60">
        <v>2023</v>
      </c>
      <c r="P9" s="107" t="s">
        <v>83</v>
      </c>
      <c r="Q9" s="106" t="s">
        <v>82</v>
      </c>
      <c r="R9" s="106" t="s">
        <v>81</v>
      </c>
      <c r="S9" s="106" t="s">
        <v>80</v>
      </c>
      <c r="U9" s="105" t="s">
        <v>79</v>
      </c>
    </row>
    <row r="10" spans="2:22" ht="24" customHeight="1" thickBot="1" x14ac:dyDescent="0.3">
      <c r="B10" s="272" t="s">
        <v>78</v>
      </c>
      <c r="C10" s="272"/>
      <c r="D10" s="290" t="str">
        <f>CONCATENATE("The ",F1," ",G1," Average is")</f>
        <v>The May 2023 Average is</v>
      </c>
      <c r="E10" s="290"/>
      <c r="F10" s="290"/>
      <c r="G10" s="104">
        <f>K15</f>
        <v>621</v>
      </c>
      <c r="H10" s="103" t="s">
        <v>77</v>
      </c>
      <c r="I10" s="102"/>
      <c r="J10" s="94" t="s">
        <v>76</v>
      </c>
      <c r="K10" s="100">
        <v>2023</v>
      </c>
      <c r="M10" s="50" t="s">
        <v>37</v>
      </c>
      <c r="N10" s="60" t="s">
        <v>36</v>
      </c>
      <c r="P10" s="266">
        <v>45047</v>
      </c>
      <c r="Q10" s="323"/>
      <c r="R10" s="68">
        <v>45108</v>
      </c>
      <c r="S10" s="291">
        <v>44896</v>
      </c>
      <c r="U10" s="97" t="s">
        <v>75</v>
      </c>
    </row>
    <row r="11" spans="2:22" ht="24" customHeight="1" thickBot="1" x14ac:dyDescent="0.3">
      <c r="B11" s="294" t="s">
        <v>74</v>
      </c>
      <c r="C11" s="294"/>
      <c r="D11" s="294"/>
      <c r="E11" s="294"/>
      <c r="F11" s="294"/>
      <c r="G11" s="294"/>
      <c r="H11" s="294"/>
      <c r="I11" s="101"/>
      <c r="J11" s="94" t="s">
        <v>73</v>
      </c>
      <c r="K11" s="100" t="s">
        <v>26</v>
      </c>
      <c r="M11" s="50" t="s">
        <v>33</v>
      </c>
      <c r="N11" s="49" t="s">
        <v>4</v>
      </c>
      <c r="P11" s="267"/>
      <c r="Q11" s="324"/>
      <c r="R11" s="67">
        <v>45139</v>
      </c>
      <c r="S11" s="292"/>
      <c r="U11" s="97" t="s">
        <v>72</v>
      </c>
    </row>
    <row r="12" spans="2:22" ht="24" customHeight="1" thickBot="1" x14ac:dyDescent="0.3">
      <c r="B12" s="254" t="s">
        <v>103</v>
      </c>
      <c r="C12" s="254"/>
      <c r="D12" s="254"/>
      <c r="E12" s="254"/>
      <c r="F12" s="99">
        <f>K14</f>
        <v>690</v>
      </c>
      <c r="G12" s="5" t="s">
        <v>71</v>
      </c>
      <c r="I12" s="98"/>
      <c r="J12" s="88"/>
      <c r="K12" s="87"/>
      <c r="M12" s="50" t="s">
        <v>32</v>
      </c>
      <c r="N12" s="49" t="s">
        <v>4</v>
      </c>
      <c r="P12" s="268"/>
      <c r="Q12" s="325"/>
      <c r="R12" s="67">
        <v>45170</v>
      </c>
      <c r="S12" s="292"/>
      <c r="U12" s="97" t="s">
        <v>70</v>
      </c>
    </row>
    <row r="13" spans="2:22" ht="24" customHeight="1" thickBot="1" x14ac:dyDescent="0.3">
      <c r="B13" s="254" t="s">
        <v>69</v>
      </c>
      <c r="C13" s="254"/>
      <c r="D13" s="254"/>
      <c r="E13" s="254"/>
      <c r="F13" s="254"/>
      <c r="G13" s="254"/>
      <c r="H13" s="254"/>
      <c r="I13" s="95"/>
      <c r="J13" s="288" t="s">
        <v>68</v>
      </c>
      <c r="K13" s="289"/>
      <c r="M13" s="50" t="s">
        <v>30</v>
      </c>
      <c r="N13" s="49" t="s">
        <v>4</v>
      </c>
      <c r="P13" s="266">
        <v>45139</v>
      </c>
      <c r="Q13" s="323"/>
      <c r="R13" s="68">
        <v>45200</v>
      </c>
      <c r="S13" s="292"/>
      <c r="U13" s="96" t="s">
        <v>67</v>
      </c>
    </row>
    <row r="14" spans="2:22" ht="24" customHeight="1" thickBot="1" x14ac:dyDescent="0.3">
      <c r="B14" s="254" t="s">
        <v>66</v>
      </c>
      <c r="C14" s="254"/>
      <c r="D14" s="254"/>
      <c r="E14" s="254"/>
      <c r="F14" s="254"/>
      <c r="G14" s="254"/>
      <c r="H14" s="254"/>
      <c r="I14" s="95"/>
      <c r="J14" s="94" t="s">
        <v>65</v>
      </c>
      <c r="K14" s="93">
        <v>690</v>
      </c>
      <c r="M14" s="50" t="s">
        <v>27</v>
      </c>
      <c r="N14" s="49">
        <v>612</v>
      </c>
      <c r="P14" s="267"/>
      <c r="Q14" s="324"/>
      <c r="R14" s="67">
        <v>45231</v>
      </c>
      <c r="S14" s="292"/>
    </row>
    <row r="15" spans="2:22" ht="24" customHeight="1" thickBot="1" x14ac:dyDescent="0.3">
      <c r="B15" s="326" t="s">
        <v>64</v>
      </c>
      <c r="C15" s="287"/>
      <c r="D15" s="287"/>
      <c r="E15" s="287"/>
      <c r="F15" s="287"/>
      <c r="G15" s="287"/>
      <c r="H15" s="287"/>
      <c r="I15" s="92"/>
      <c r="J15" s="91" t="s">
        <v>63</v>
      </c>
      <c r="K15" s="90">
        <v>621</v>
      </c>
      <c r="M15" s="50" t="s">
        <v>26</v>
      </c>
      <c r="N15" s="49">
        <v>621</v>
      </c>
      <c r="P15" s="268"/>
      <c r="Q15" s="325"/>
      <c r="R15" s="67">
        <v>45261</v>
      </c>
      <c r="S15" s="292"/>
    </row>
    <row r="16" spans="2:22" ht="24" customHeight="1" thickBot="1" x14ac:dyDescent="0.3">
      <c r="B16" s="286" t="s">
        <v>62</v>
      </c>
      <c r="C16" s="287"/>
      <c r="D16" s="287"/>
      <c r="E16" s="287"/>
      <c r="F16" s="287"/>
      <c r="G16" s="287"/>
      <c r="H16" s="287"/>
      <c r="I16" s="89"/>
      <c r="J16" s="88"/>
      <c r="K16" s="87"/>
      <c r="M16" s="50" t="s">
        <v>53</v>
      </c>
      <c r="N16" s="49"/>
      <c r="P16" s="266">
        <v>45231</v>
      </c>
      <c r="Q16" s="323"/>
      <c r="R16" s="68">
        <v>45292</v>
      </c>
      <c r="S16" s="292"/>
      <c r="U16" s="75"/>
    </row>
    <row r="17" spans="2:21" ht="43.5" customHeight="1" thickBot="1" x14ac:dyDescent="0.3">
      <c r="B17" s="263" t="s">
        <v>105</v>
      </c>
      <c r="C17" s="264"/>
      <c r="D17" s="264"/>
      <c r="E17" s="264"/>
      <c r="F17" s="264"/>
      <c r="G17" s="264"/>
      <c r="H17" s="265"/>
      <c r="I17" s="86"/>
      <c r="J17" s="288" t="s">
        <v>61</v>
      </c>
      <c r="K17" s="289"/>
      <c r="M17" s="50" t="s">
        <v>52</v>
      </c>
      <c r="N17" s="49"/>
      <c r="P17" s="267"/>
      <c r="Q17" s="324"/>
      <c r="R17" s="67">
        <v>45323</v>
      </c>
      <c r="S17" s="292"/>
      <c r="U17" s="75"/>
    </row>
    <row r="18" spans="2:21" ht="40.5" customHeight="1" thickBot="1" x14ac:dyDescent="0.3">
      <c r="B18" s="243" t="s">
        <v>60</v>
      </c>
      <c r="C18" s="244"/>
      <c r="D18" s="244"/>
      <c r="E18" s="244"/>
      <c r="F18" s="244"/>
      <c r="G18" s="244"/>
      <c r="H18" s="245"/>
      <c r="I18" s="30"/>
      <c r="J18" s="85" t="s">
        <v>59</v>
      </c>
      <c r="K18" s="84">
        <v>45047</v>
      </c>
      <c r="M18" s="50" t="s">
        <v>49</v>
      </c>
      <c r="N18" s="49"/>
      <c r="P18" s="268"/>
      <c r="Q18" s="325"/>
      <c r="R18" s="67">
        <v>45352</v>
      </c>
      <c r="S18" s="292"/>
      <c r="U18" s="75"/>
    </row>
    <row r="19" spans="2:21" ht="56.25" customHeight="1" thickBot="1" x14ac:dyDescent="0.3">
      <c r="B19" s="29" t="s">
        <v>24</v>
      </c>
      <c r="C19" s="28" t="s">
        <v>23</v>
      </c>
      <c r="D19" s="27" t="s">
        <v>22</v>
      </c>
      <c r="E19" s="27" t="s">
        <v>58</v>
      </c>
      <c r="F19" s="27" t="s">
        <v>20</v>
      </c>
      <c r="G19" s="279" t="s">
        <v>19</v>
      </c>
      <c r="H19" s="280"/>
      <c r="I19" s="26"/>
      <c r="J19" s="83" t="s">
        <v>57</v>
      </c>
      <c r="K19" s="82"/>
      <c r="M19" s="50" t="s">
        <v>47</v>
      </c>
      <c r="N19" s="49"/>
      <c r="P19" s="266">
        <v>45323</v>
      </c>
      <c r="Q19" s="323"/>
      <c r="R19" s="68">
        <v>45383</v>
      </c>
      <c r="S19" s="292"/>
      <c r="U19" s="75"/>
    </row>
    <row r="20" spans="2:21" ht="21.75" customHeight="1" thickBot="1" x14ac:dyDescent="0.3">
      <c r="B20" s="48">
        <v>302.01</v>
      </c>
      <c r="C20" s="136" t="s">
        <v>122</v>
      </c>
      <c r="D20" s="47">
        <v>3.75</v>
      </c>
      <c r="E20" s="46">
        <v>0</v>
      </c>
      <c r="F20" s="45">
        <f t="shared" ref="F20:F30" si="0">D20+E20</f>
        <v>3.75</v>
      </c>
      <c r="G20" s="281">
        <f t="shared" ref="G20:G30" si="1">IF((ABS(($K$15-$K$14)*F20/100))&gt;0.1, ($K$15-$K$14)*F20/100, 0)</f>
        <v>-2.5880000000000001</v>
      </c>
      <c r="H20" s="282" t="e">
        <f>IF((ABS((J15-J14)*E20/100))&gt;0.1, (J15-J14)*E20/100, 0)</f>
        <v>#VALUE!</v>
      </c>
      <c r="I20" s="16"/>
      <c r="J20" s="79" t="s">
        <v>56</v>
      </c>
      <c r="K20" s="80" t="s">
        <v>104</v>
      </c>
      <c r="M20" s="50" t="s">
        <v>45</v>
      </c>
      <c r="N20" s="49"/>
      <c r="P20" s="267"/>
      <c r="Q20" s="324"/>
      <c r="R20" s="67">
        <v>45413</v>
      </c>
      <c r="S20" s="292"/>
      <c r="U20" s="75"/>
    </row>
    <row r="21" spans="2:21" ht="21.75" customHeight="1" thickBot="1" x14ac:dyDescent="0.3">
      <c r="B21" s="22" t="s">
        <v>107</v>
      </c>
      <c r="C21" s="132" t="s">
        <v>117</v>
      </c>
      <c r="D21" s="20">
        <v>6.85</v>
      </c>
      <c r="E21" s="20">
        <v>1</v>
      </c>
      <c r="F21" s="39">
        <f t="shared" si="0"/>
        <v>7.85</v>
      </c>
      <c r="G21" s="273">
        <f t="shared" si="1"/>
        <v>-5.4169999999999998</v>
      </c>
      <c r="H21" s="274" t="e">
        <f>IF((ABS((#REF!-J15)*E21/100))&gt;0.1, (#REF!-J15)*E21/100, 0)</f>
        <v>#REF!</v>
      </c>
      <c r="I21" s="16"/>
      <c r="J21" s="79" t="s">
        <v>55</v>
      </c>
      <c r="K21" s="78">
        <v>389.00400000000002</v>
      </c>
      <c r="M21" s="50" t="s">
        <v>42</v>
      </c>
      <c r="N21" s="49"/>
      <c r="P21" s="268"/>
      <c r="Q21" s="325"/>
      <c r="R21" s="67">
        <v>45444</v>
      </c>
      <c r="S21" s="292"/>
      <c r="U21" s="75"/>
    </row>
    <row r="22" spans="2:21" ht="21.75" customHeight="1" thickBot="1" x14ac:dyDescent="0.3">
      <c r="B22" s="22" t="s">
        <v>108</v>
      </c>
      <c r="C22" s="132" t="s">
        <v>118</v>
      </c>
      <c r="D22" s="20">
        <v>6.85</v>
      </c>
      <c r="E22" s="20">
        <v>1</v>
      </c>
      <c r="F22" s="39">
        <f t="shared" si="0"/>
        <v>7.85</v>
      </c>
      <c r="G22" s="273">
        <f t="shared" si="1"/>
        <v>-5.4169999999999998</v>
      </c>
      <c r="H22" s="274" t="e">
        <f>IF((ABS((#REF!-#REF!)*E22/100))&gt;0.1, (#REF!-#REF!)*E22/100, 0)</f>
        <v>#REF!</v>
      </c>
      <c r="I22" s="16"/>
      <c r="J22" s="77" t="s">
        <v>54</v>
      </c>
      <c r="K22" s="76">
        <v>45108</v>
      </c>
      <c r="L22" s="1"/>
      <c r="M22" s="42" t="s">
        <v>40</v>
      </c>
      <c r="N22" s="41"/>
      <c r="P22" s="266">
        <v>45413</v>
      </c>
      <c r="Q22" s="323"/>
      <c r="R22" s="68">
        <v>45474</v>
      </c>
      <c r="S22" s="292"/>
      <c r="U22" s="75"/>
    </row>
    <row r="23" spans="2:21" ht="21.75" customHeight="1" thickBot="1" x14ac:dyDescent="0.3">
      <c r="B23" s="22" t="s">
        <v>109</v>
      </c>
      <c r="C23" s="132" t="s">
        <v>119</v>
      </c>
      <c r="D23" s="20">
        <v>6.85</v>
      </c>
      <c r="E23" s="20">
        <v>1</v>
      </c>
      <c r="F23" s="39">
        <f t="shared" si="0"/>
        <v>7.85</v>
      </c>
      <c r="G23" s="273">
        <f t="shared" si="1"/>
        <v>-5.4169999999999998</v>
      </c>
      <c r="H23" s="274" t="e">
        <f>IF((ABS((#REF!-#REF!)*E23/100))&gt;0.1, (#REF!-#REF!)*E23/100, 0)</f>
        <v>#REF!</v>
      </c>
      <c r="I23" s="16"/>
      <c r="K23" s="1"/>
      <c r="L23" s="1"/>
      <c r="M23" s="65"/>
      <c r="N23" s="64">
        <v>2024</v>
      </c>
      <c r="P23" s="267"/>
      <c r="Q23" s="324"/>
      <c r="R23" s="67">
        <v>45505</v>
      </c>
      <c r="S23" s="292"/>
      <c r="U23" s="75"/>
    </row>
    <row r="24" spans="2:21" ht="21.75" customHeight="1" thickBot="1" x14ac:dyDescent="0.3">
      <c r="B24" s="22" t="s">
        <v>110</v>
      </c>
      <c r="C24" s="132" t="s">
        <v>120</v>
      </c>
      <c r="D24" s="20">
        <v>6.85</v>
      </c>
      <c r="E24" s="20">
        <v>1</v>
      </c>
      <c r="F24" s="39">
        <f t="shared" si="0"/>
        <v>7.85</v>
      </c>
      <c r="G24" s="273">
        <f t="shared" si="1"/>
        <v>-5.4169999999999998</v>
      </c>
      <c r="H24" s="274" t="e">
        <f>IF((ABS((#REF!-#REF!)*E24/100))&gt;0.1, (#REF!-#REF!)*E24/100, 0)</f>
        <v>#REF!</v>
      </c>
      <c r="I24" s="16"/>
      <c r="J24" s="1"/>
      <c r="K24" s="1"/>
      <c r="L24" s="1"/>
      <c r="M24" s="50" t="s">
        <v>37</v>
      </c>
      <c r="N24" s="60" t="s">
        <v>36</v>
      </c>
      <c r="P24" s="268"/>
      <c r="Q24" s="325"/>
      <c r="R24" s="67">
        <v>45536</v>
      </c>
      <c r="S24" s="292"/>
      <c r="U24" s="75"/>
    </row>
    <row r="25" spans="2:21" ht="21.75" customHeight="1" thickBot="1" x14ac:dyDescent="0.3">
      <c r="B25" s="22" t="s">
        <v>111</v>
      </c>
      <c r="C25" s="132" t="s">
        <v>121</v>
      </c>
      <c r="D25" s="20">
        <v>8.25</v>
      </c>
      <c r="E25" s="20">
        <v>1</v>
      </c>
      <c r="F25" s="39">
        <f t="shared" si="0"/>
        <v>9.25</v>
      </c>
      <c r="G25" s="273">
        <f t="shared" si="1"/>
        <v>-6.383</v>
      </c>
      <c r="H25" s="274" t="e">
        <f>IF((ABS((#REF!-#REF!)*E25/100))&gt;0.1, (#REF!-#REF!)*E25/100, 0)</f>
        <v>#REF!</v>
      </c>
      <c r="I25" s="16"/>
      <c r="J25" s="1"/>
      <c r="K25" s="1"/>
      <c r="L25" s="1"/>
      <c r="M25" s="50" t="s">
        <v>33</v>
      </c>
      <c r="N25" s="49"/>
      <c r="P25" s="266">
        <v>45505</v>
      </c>
      <c r="Q25" s="323"/>
      <c r="R25" s="68">
        <v>45566</v>
      </c>
      <c r="S25" s="292"/>
      <c r="U25" s="75"/>
    </row>
    <row r="26" spans="2:21" ht="30.6" thickBot="1" x14ac:dyDescent="0.3">
      <c r="B26" s="22" t="s">
        <v>115</v>
      </c>
      <c r="C26" s="134" t="s">
        <v>123</v>
      </c>
      <c r="D26" s="20">
        <v>6.7</v>
      </c>
      <c r="E26" s="40">
        <v>1</v>
      </c>
      <c r="F26" s="39">
        <f>D26+E26</f>
        <v>7.7</v>
      </c>
      <c r="G26" s="273">
        <f>IF((ABS(($K$15-$K$14)*F26/100))&gt;0.1, ($K$15-$K$14)*F26/100, 0)</f>
        <v>-5.3129999999999997</v>
      </c>
      <c r="H26" s="274" t="e">
        <f>IF((ABS((#REF!-#REF!)*E26/100))&gt;0.1, (#REF!-#REF!)*E26/100, 0)</f>
        <v>#REF!</v>
      </c>
      <c r="I26" s="16"/>
      <c r="J26" s="1"/>
      <c r="K26" s="1"/>
      <c r="L26" s="1"/>
      <c r="M26" s="50" t="s">
        <v>32</v>
      </c>
      <c r="N26" s="49"/>
      <c r="P26" s="267"/>
      <c r="Q26" s="324"/>
      <c r="R26" s="67">
        <v>45597</v>
      </c>
      <c r="S26" s="292"/>
    </row>
    <row r="27" spans="2:21" ht="30.6" thickBot="1" x14ac:dyDescent="0.3">
      <c r="B27" s="25" t="s">
        <v>116</v>
      </c>
      <c r="C27" s="135" t="s">
        <v>124</v>
      </c>
      <c r="D27" s="23">
        <v>6.2</v>
      </c>
      <c r="E27" s="23">
        <v>1</v>
      </c>
      <c r="F27" s="81">
        <f t="shared" si="0"/>
        <v>7.2</v>
      </c>
      <c r="G27" s="275">
        <f t="shared" si="1"/>
        <v>-4.968</v>
      </c>
      <c r="H27" s="276" t="e">
        <f>IF((ABS((#REF!-#REF!)*E27/100))&gt;0.1, (#REF!-#REF!)*E27/100, 0)</f>
        <v>#REF!</v>
      </c>
      <c r="I27" s="16"/>
      <c r="J27" s="1"/>
      <c r="K27" s="1"/>
      <c r="L27" s="1"/>
      <c r="M27" s="50" t="s">
        <v>30</v>
      </c>
      <c r="N27" s="49"/>
      <c r="P27" s="268"/>
      <c r="Q27" s="325"/>
      <c r="R27" s="67">
        <v>45627</v>
      </c>
      <c r="S27" s="292"/>
    </row>
    <row r="28" spans="2:21" ht="30.6" thickBot="1" x14ac:dyDescent="0.3">
      <c r="B28" s="22" t="s">
        <v>112</v>
      </c>
      <c r="C28" s="134" t="s">
        <v>125</v>
      </c>
      <c r="D28" s="20">
        <v>5.5</v>
      </c>
      <c r="E28" s="20">
        <v>1</v>
      </c>
      <c r="F28" s="39">
        <f t="shared" si="0"/>
        <v>6.5</v>
      </c>
      <c r="G28" s="273">
        <f t="shared" si="1"/>
        <v>-4.4850000000000003</v>
      </c>
      <c r="H28" s="274" t="e">
        <f>IF((ABS((#REF!-#REF!)*E28/100))&gt;0.1, (#REF!-#REF!)*E28/100, 0)</f>
        <v>#REF!</v>
      </c>
      <c r="I28" s="16"/>
      <c r="J28" s="1"/>
      <c r="K28" s="1"/>
      <c r="L28" s="1"/>
      <c r="M28" s="50" t="s">
        <v>27</v>
      </c>
      <c r="N28" s="49"/>
      <c r="P28" s="266">
        <v>45597</v>
      </c>
      <c r="Q28" s="323"/>
      <c r="R28" s="68">
        <v>45658</v>
      </c>
      <c r="S28" s="292"/>
    </row>
    <row r="29" spans="2:21" ht="30.6" thickBot="1" x14ac:dyDescent="0.3">
      <c r="B29" s="22" t="s">
        <v>113</v>
      </c>
      <c r="C29" s="134" t="s">
        <v>126</v>
      </c>
      <c r="D29" s="20">
        <v>4.9000000000000004</v>
      </c>
      <c r="E29" s="20">
        <v>1</v>
      </c>
      <c r="F29" s="39">
        <f t="shared" si="0"/>
        <v>5.9</v>
      </c>
      <c r="G29" s="273">
        <f t="shared" si="1"/>
        <v>-4.0709999999999997</v>
      </c>
      <c r="H29" s="274" t="e">
        <f>IF((ABS((#REF!-#REF!)*E29/100))&gt;0.1, (#REF!-#REF!)*E29/100, 0)</f>
        <v>#REF!</v>
      </c>
      <c r="I29" s="16"/>
      <c r="J29" s="1"/>
      <c r="K29" s="1"/>
      <c r="L29" s="1"/>
      <c r="M29" s="50" t="s">
        <v>26</v>
      </c>
      <c r="N29" s="49"/>
      <c r="P29" s="267"/>
      <c r="Q29" s="324"/>
      <c r="R29" s="67">
        <v>45689</v>
      </c>
      <c r="S29" s="292"/>
    </row>
    <row r="30" spans="2:21" ht="30.6" thickBot="1" x14ac:dyDescent="0.3">
      <c r="B30" s="19" t="s">
        <v>114</v>
      </c>
      <c r="C30" s="133" t="s">
        <v>127</v>
      </c>
      <c r="D30" s="17">
        <v>4.5</v>
      </c>
      <c r="E30" s="37">
        <v>1</v>
      </c>
      <c r="F30" s="36">
        <f t="shared" si="0"/>
        <v>5.5</v>
      </c>
      <c r="G30" s="277">
        <f t="shared" si="1"/>
        <v>-3.7949999999999999</v>
      </c>
      <c r="H30" s="278" t="e">
        <f>IF((ABS((#REF!-#REF!)*E30/100))&gt;0.1, (#REF!-#REF!)*E30/100, 0)</f>
        <v>#REF!</v>
      </c>
      <c r="I30" s="16"/>
      <c r="J30" s="1"/>
      <c r="K30" s="1"/>
      <c r="L30" s="1"/>
      <c r="M30" s="50" t="s">
        <v>53</v>
      </c>
      <c r="N30" s="49"/>
      <c r="P30" s="268"/>
      <c r="Q30" s="325"/>
      <c r="R30" s="67">
        <v>45717</v>
      </c>
      <c r="S30" s="293"/>
    </row>
    <row r="31" spans="2:21" ht="21.75" customHeight="1" thickBot="1" x14ac:dyDescent="0.3">
      <c r="B31" s="74"/>
      <c r="C31" s="73"/>
      <c r="D31" s="72"/>
      <c r="E31" s="71"/>
      <c r="F31" s="70"/>
      <c r="G31" s="69"/>
      <c r="H31" s="69"/>
      <c r="I31" s="16"/>
      <c r="J31" s="1"/>
      <c r="K31" s="1"/>
      <c r="L31" s="1"/>
      <c r="M31" s="50" t="s">
        <v>52</v>
      </c>
      <c r="N31" s="49"/>
      <c r="P31" s="266">
        <v>45709</v>
      </c>
      <c r="Q31" s="323" t="s">
        <v>51</v>
      </c>
      <c r="R31" s="68">
        <v>45748</v>
      </c>
      <c r="S31" s="1"/>
    </row>
    <row r="32" spans="2:21" ht="21.75" customHeight="1" thickBot="1" x14ac:dyDescent="0.3">
      <c r="B32" s="272" t="s">
        <v>50</v>
      </c>
      <c r="C32" s="272"/>
      <c r="D32" s="272"/>
      <c r="E32" s="272"/>
      <c r="F32" s="272"/>
      <c r="G32" s="272"/>
      <c r="H32" s="272"/>
      <c r="I32" s="16"/>
      <c r="J32" s="1"/>
      <c r="K32" s="1"/>
      <c r="M32" s="50" t="s">
        <v>49</v>
      </c>
      <c r="N32" s="49"/>
      <c r="P32" s="267"/>
      <c r="Q32" s="324"/>
      <c r="R32" s="67">
        <v>45778</v>
      </c>
    </row>
    <row r="33" spans="2:18" ht="21.75" customHeight="1" thickBot="1" x14ac:dyDescent="0.3">
      <c r="B33" s="254" t="s">
        <v>48</v>
      </c>
      <c r="C33" s="254"/>
      <c r="D33" s="254"/>
      <c r="E33" s="254"/>
      <c r="F33" s="254"/>
      <c r="G33" s="254"/>
      <c r="H33" s="254"/>
      <c r="I33" s="16"/>
      <c r="M33" s="50" t="s">
        <v>47</v>
      </c>
      <c r="N33" s="49"/>
      <c r="P33" s="268"/>
      <c r="Q33" s="325"/>
      <c r="R33" s="67">
        <v>45809</v>
      </c>
    </row>
    <row r="34" spans="2:18" ht="21.75" customHeight="1" x14ac:dyDescent="0.25">
      <c r="B34" s="254" t="s">
        <v>46</v>
      </c>
      <c r="C34" s="254"/>
      <c r="D34" s="254"/>
      <c r="E34" s="254"/>
      <c r="F34" s="254"/>
      <c r="G34" s="254"/>
      <c r="H34" s="254"/>
      <c r="I34" s="16"/>
      <c r="M34" s="50" t="s">
        <v>45</v>
      </c>
      <c r="N34" s="49"/>
      <c r="P34" s="1" t="s">
        <v>44</v>
      </c>
      <c r="Q34" s="66"/>
      <c r="R34" s="1" t="s">
        <v>44</v>
      </c>
    </row>
    <row r="35" spans="2:18" ht="21.75" customHeight="1" x14ac:dyDescent="0.25">
      <c r="B35" s="254" t="s">
        <v>43</v>
      </c>
      <c r="C35" s="254"/>
      <c r="D35" s="254"/>
      <c r="E35" s="254"/>
      <c r="F35" s="254"/>
      <c r="G35" s="254"/>
      <c r="H35" s="254"/>
      <c r="I35" s="16"/>
      <c r="M35" s="50" t="s">
        <v>42</v>
      </c>
      <c r="N35" s="49"/>
    </row>
    <row r="36" spans="2:18" ht="21.75" customHeight="1" thickBot="1" x14ac:dyDescent="0.3">
      <c r="B36" s="254" t="s">
        <v>41</v>
      </c>
      <c r="C36" s="254"/>
      <c r="D36" s="254"/>
      <c r="E36" s="254"/>
      <c r="F36" s="254"/>
      <c r="G36" s="254"/>
      <c r="H36" s="254"/>
      <c r="I36" s="16"/>
      <c r="M36" s="42" t="s">
        <v>40</v>
      </c>
      <c r="N36" s="41"/>
    </row>
    <row r="37" spans="2:18" ht="21.75" customHeight="1" thickBot="1" x14ac:dyDescent="0.3">
      <c r="B37" s="56" t="s">
        <v>39</v>
      </c>
      <c r="C37" s="63" t="str">
        <f>K20</f>
        <v>December 2022</v>
      </c>
      <c r="D37" s="255" t="s">
        <v>38</v>
      </c>
      <c r="E37" s="255"/>
      <c r="F37" s="61">
        <f>K21</f>
        <v>389.00400000000002</v>
      </c>
      <c r="G37" s="56"/>
      <c r="H37" s="56"/>
      <c r="I37" s="16"/>
      <c r="M37" s="125"/>
      <c r="N37" s="126">
        <v>2025</v>
      </c>
    </row>
    <row r="38" spans="2:18" ht="21.75" customHeight="1" x14ac:dyDescent="0.25">
      <c r="B38" s="56"/>
      <c r="C38" s="63"/>
      <c r="D38" s="139"/>
      <c r="E38" s="139"/>
      <c r="F38" s="61"/>
      <c r="G38" s="56"/>
      <c r="H38" s="56"/>
      <c r="I38" s="16"/>
      <c r="M38" s="127" t="s">
        <v>37</v>
      </c>
      <c r="N38" s="128" t="s">
        <v>36</v>
      </c>
    </row>
    <row r="39" spans="2:18" ht="21.75" customHeight="1" x14ac:dyDescent="0.25">
      <c r="B39" s="256" t="s">
        <v>35</v>
      </c>
      <c r="C39" s="256"/>
      <c r="D39" s="256"/>
      <c r="E39" s="59">
        <f>K18</f>
        <v>45047</v>
      </c>
      <c r="F39" s="58" t="s">
        <v>34</v>
      </c>
      <c r="G39" s="57">
        <f>K19</f>
        <v>0</v>
      </c>
      <c r="H39" s="56"/>
      <c r="I39" s="16"/>
      <c r="M39" s="50" t="s">
        <v>33</v>
      </c>
      <c r="N39" s="49"/>
    </row>
    <row r="40" spans="2:18" ht="21.75" customHeight="1" thickBot="1" x14ac:dyDescent="0.3">
      <c r="B40" s="56"/>
      <c r="C40" s="56"/>
      <c r="D40" s="56"/>
      <c r="E40" s="56"/>
      <c r="F40" s="56"/>
      <c r="G40" s="56"/>
      <c r="H40" s="56"/>
      <c r="I40" s="16"/>
      <c r="M40" s="50" t="s">
        <v>32</v>
      </c>
      <c r="N40" s="49"/>
    </row>
    <row r="41" spans="2:18" ht="40.5" customHeight="1" thickBot="1" x14ac:dyDescent="0.3">
      <c r="B41" s="257" t="s">
        <v>31</v>
      </c>
      <c r="C41" s="258"/>
      <c r="D41" s="258"/>
      <c r="E41" s="258"/>
      <c r="F41" s="258"/>
      <c r="G41" s="258"/>
      <c r="H41" s="259"/>
      <c r="I41" s="30"/>
      <c r="M41" s="42" t="s">
        <v>30</v>
      </c>
      <c r="N41" s="41"/>
    </row>
    <row r="42" spans="2:18" ht="63" thickBot="1" x14ac:dyDescent="0.3">
      <c r="B42" s="55" t="s">
        <v>24</v>
      </c>
      <c r="C42" s="54" t="s">
        <v>23</v>
      </c>
      <c r="D42" s="53" t="s">
        <v>22</v>
      </c>
      <c r="E42" s="53" t="s">
        <v>21</v>
      </c>
      <c r="F42" s="53" t="s">
        <v>20</v>
      </c>
      <c r="G42" s="52" t="s">
        <v>29</v>
      </c>
      <c r="H42" s="51" t="s">
        <v>28</v>
      </c>
      <c r="I42" s="26"/>
    </row>
    <row r="43" spans="2:18" ht="16.2" thickBot="1" x14ac:dyDescent="0.3">
      <c r="B43" s="48">
        <v>302.01</v>
      </c>
      <c r="C43" s="136" t="s">
        <v>122</v>
      </c>
      <c r="D43" s="47">
        <v>3.75</v>
      </c>
      <c r="E43" s="46">
        <v>0</v>
      </c>
      <c r="F43" s="45">
        <f t="shared" ref="F43:F53" si="2">D43+E43</f>
        <v>3.75</v>
      </c>
      <c r="G43" s="44">
        <v>0.96250000000000002</v>
      </c>
      <c r="H43" s="43" t="s">
        <v>106</v>
      </c>
      <c r="I43" s="34"/>
      <c r="P43" s="129"/>
      <c r="Q43" s="2">
        <f t="shared" ref="Q43:Q53" si="3">(IF((($K$19-$K$21)/$K$21)&gt;0.05, "5.00%",($K$19-$K$21)/$K$21))</f>
        <v>-1</v>
      </c>
    </row>
    <row r="44" spans="2:18" ht="16.2" thickBot="1" x14ac:dyDescent="0.3">
      <c r="B44" s="22" t="s">
        <v>107</v>
      </c>
      <c r="C44" s="132" t="s">
        <v>117</v>
      </c>
      <c r="D44" s="20">
        <v>6.85</v>
      </c>
      <c r="E44" s="20">
        <v>1</v>
      </c>
      <c r="F44" s="39">
        <f t="shared" si="2"/>
        <v>7.85</v>
      </c>
      <c r="G44" s="38">
        <v>0.92149999999999999</v>
      </c>
      <c r="H44" s="43" t="s">
        <v>106</v>
      </c>
      <c r="I44" s="34"/>
      <c r="P44" s="129"/>
      <c r="Q44" s="2">
        <f t="shared" si="3"/>
        <v>-1</v>
      </c>
    </row>
    <row r="45" spans="2:18" ht="16.2" thickBot="1" x14ac:dyDescent="0.3">
      <c r="B45" s="22" t="s">
        <v>108</v>
      </c>
      <c r="C45" s="132" t="s">
        <v>118</v>
      </c>
      <c r="D45" s="20">
        <v>6.85</v>
      </c>
      <c r="E45" s="20">
        <v>1</v>
      </c>
      <c r="F45" s="39">
        <f t="shared" si="2"/>
        <v>7.85</v>
      </c>
      <c r="G45" s="38">
        <v>0.92149999999999999</v>
      </c>
      <c r="H45" s="43" t="s">
        <v>106</v>
      </c>
      <c r="I45" s="34"/>
      <c r="P45" s="129"/>
      <c r="Q45" s="2">
        <f t="shared" si="3"/>
        <v>-1</v>
      </c>
    </row>
    <row r="46" spans="2:18" ht="16.2" thickBot="1" x14ac:dyDescent="0.3">
      <c r="B46" s="22" t="s">
        <v>109</v>
      </c>
      <c r="C46" s="132" t="s">
        <v>119</v>
      </c>
      <c r="D46" s="20">
        <v>6.85</v>
      </c>
      <c r="E46" s="20">
        <v>1</v>
      </c>
      <c r="F46" s="39">
        <f t="shared" si="2"/>
        <v>7.85</v>
      </c>
      <c r="G46" s="38">
        <v>0.92149999999999999</v>
      </c>
      <c r="H46" s="43" t="s">
        <v>106</v>
      </c>
      <c r="I46" s="34"/>
      <c r="P46" s="129"/>
      <c r="Q46" s="2">
        <f t="shared" si="3"/>
        <v>-1</v>
      </c>
    </row>
    <row r="47" spans="2:18" ht="16.2" thickBot="1" x14ac:dyDescent="0.3">
      <c r="B47" s="22" t="s">
        <v>110</v>
      </c>
      <c r="C47" s="132" t="s">
        <v>120</v>
      </c>
      <c r="D47" s="20">
        <v>6.85</v>
      </c>
      <c r="E47" s="20">
        <v>1</v>
      </c>
      <c r="F47" s="39">
        <f t="shared" si="2"/>
        <v>7.85</v>
      </c>
      <c r="G47" s="38">
        <v>0.92149999999999999</v>
      </c>
      <c r="H47" s="43" t="s">
        <v>106</v>
      </c>
      <c r="I47" s="34"/>
      <c r="P47" s="129"/>
      <c r="Q47" s="2">
        <f t="shared" si="3"/>
        <v>-1</v>
      </c>
    </row>
    <row r="48" spans="2:18" ht="16.2" thickBot="1" x14ac:dyDescent="0.3">
      <c r="B48" s="22" t="s">
        <v>111</v>
      </c>
      <c r="C48" s="132" t="s">
        <v>121</v>
      </c>
      <c r="D48" s="20">
        <v>8.25</v>
      </c>
      <c r="E48" s="20">
        <v>1</v>
      </c>
      <c r="F48" s="39">
        <f t="shared" si="2"/>
        <v>9.25</v>
      </c>
      <c r="G48" s="38">
        <v>0.90749999999999997</v>
      </c>
      <c r="H48" s="43" t="s">
        <v>106</v>
      </c>
      <c r="I48" s="34"/>
      <c r="P48" s="129"/>
      <c r="Q48" s="2">
        <f t="shared" si="3"/>
        <v>-1</v>
      </c>
    </row>
    <row r="49" spans="2:26" ht="30.6" thickBot="1" x14ac:dyDescent="0.3">
      <c r="B49" s="22" t="s">
        <v>115</v>
      </c>
      <c r="C49" s="134" t="s">
        <v>123</v>
      </c>
      <c r="D49" s="20">
        <v>6.7</v>
      </c>
      <c r="E49" s="40">
        <v>1</v>
      </c>
      <c r="F49" s="39">
        <f>D49+E49</f>
        <v>7.7</v>
      </c>
      <c r="G49" s="38">
        <v>0.92300000000000004</v>
      </c>
      <c r="H49" s="43" t="s">
        <v>106</v>
      </c>
      <c r="I49" s="34"/>
      <c r="P49" s="129"/>
      <c r="Q49" s="2">
        <f t="shared" si="3"/>
        <v>-1</v>
      </c>
    </row>
    <row r="50" spans="2:26" ht="30.6" thickBot="1" x14ac:dyDescent="0.3">
      <c r="B50" s="25" t="s">
        <v>116</v>
      </c>
      <c r="C50" s="135" t="s">
        <v>124</v>
      </c>
      <c r="D50" s="23">
        <v>6.2</v>
      </c>
      <c r="E50" s="23">
        <v>1</v>
      </c>
      <c r="F50" s="81">
        <f t="shared" si="2"/>
        <v>7.2</v>
      </c>
      <c r="G50" s="137">
        <v>0.92800000000000005</v>
      </c>
      <c r="H50" s="43" t="s">
        <v>106</v>
      </c>
      <c r="I50" s="34"/>
      <c r="P50" s="129"/>
      <c r="Q50" s="2">
        <f t="shared" si="3"/>
        <v>-1</v>
      </c>
    </row>
    <row r="51" spans="2:26" ht="30.6" thickBot="1" x14ac:dyDescent="0.3">
      <c r="B51" s="22" t="s">
        <v>112</v>
      </c>
      <c r="C51" s="134" t="s">
        <v>125</v>
      </c>
      <c r="D51" s="20">
        <v>5.5</v>
      </c>
      <c r="E51" s="20">
        <v>1</v>
      </c>
      <c r="F51" s="39">
        <f t="shared" si="2"/>
        <v>6.5</v>
      </c>
      <c r="G51" s="38">
        <v>0.93500000000000005</v>
      </c>
      <c r="H51" s="43" t="s">
        <v>106</v>
      </c>
      <c r="I51" s="34"/>
      <c r="P51" s="129"/>
      <c r="Q51" s="2">
        <f t="shared" si="3"/>
        <v>-1</v>
      </c>
    </row>
    <row r="52" spans="2:26" ht="30.6" thickBot="1" x14ac:dyDescent="0.3">
      <c r="B52" s="22" t="s">
        <v>113</v>
      </c>
      <c r="C52" s="134" t="s">
        <v>126</v>
      </c>
      <c r="D52" s="20">
        <v>4.9000000000000004</v>
      </c>
      <c r="E52" s="20">
        <v>1</v>
      </c>
      <c r="F52" s="39">
        <f t="shared" si="2"/>
        <v>5.9</v>
      </c>
      <c r="G52" s="38">
        <v>0.94099999999999995</v>
      </c>
      <c r="H52" s="43" t="s">
        <v>106</v>
      </c>
      <c r="I52" s="34"/>
      <c r="P52" s="129"/>
      <c r="Q52" s="2">
        <f t="shared" si="3"/>
        <v>-1</v>
      </c>
    </row>
    <row r="53" spans="2:26" ht="30.6" thickBot="1" x14ac:dyDescent="0.3">
      <c r="B53" s="19" t="s">
        <v>114</v>
      </c>
      <c r="C53" s="133" t="s">
        <v>127</v>
      </c>
      <c r="D53" s="17">
        <v>4.5</v>
      </c>
      <c r="E53" s="37">
        <v>1</v>
      </c>
      <c r="F53" s="36">
        <f t="shared" si="2"/>
        <v>5.5</v>
      </c>
      <c r="G53" s="35">
        <v>0.94499999999999995</v>
      </c>
      <c r="H53" s="43" t="s">
        <v>106</v>
      </c>
      <c r="I53" s="34"/>
      <c r="P53" s="129"/>
      <c r="Q53" s="2">
        <f t="shared" si="3"/>
        <v>-1</v>
      </c>
    </row>
    <row r="54" spans="2:26" x14ac:dyDescent="0.25">
      <c r="B54" s="33"/>
      <c r="C54" s="32"/>
      <c r="D54" s="32"/>
      <c r="E54" s="32"/>
      <c r="F54" s="32"/>
      <c r="G54" s="32"/>
      <c r="H54" s="32"/>
      <c r="I54" s="31"/>
    </row>
    <row r="55" spans="2:26" ht="21" customHeight="1" thickBot="1" x14ac:dyDescent="0.3">
      <c r="B55" s="33"/>
      <c r="C55" s="32"/>
      <c r="D55" s="32"/>
      <c r="E55" s="32"/>
      <c r="F55" s="32"/>
      <c r="G55" s="32"/>
      <c r="H55" s="32"/>
      <c r="I55" s="31"/>
    </row>
    <row r="56" spans="2:26" ht="41.25" customHeight="1" thickBot="1" x14ac:dyDescent="0.3">
      <c r="B56" s="263" t="s">
        <v>105</v>
      </c>
      <c r="C56" s="264"/>
      <c r="D56" s="264"/>
      <c r="E56" s="264"/>
      <c r="F56" s="264"/>
      <c r="G56" s="264"/>
      <c r="H56" s="265"/>
      <c r="I56" s="11"/>
    </row>
    <row r="57" spans="2:26" ht="40.5" customHeight="1" thickBot="1" x14ac:dyDescent="0.3">
      <c r="B57" s="243" t="s">
        <v>25</v>
      </c>
      <c r="C57" s="244"/>
      <c r="D57" s="244"/>
      <c r="E57" s="244"/>
      <c r="F57" s="244"/>
      <c r="G57" s="244"/>
      <c r="H57" s="245"/>
      <c r="I57" s="30"/>
    </row>
    <row r="58" spans="2:26" ht="47.4" thickBot="1" x14ac:dyDescent="0.3">
      <c r="B58" s="29" t="s">
        <v>24</v>
      </c>
      <c r="C58" s="28" t="s">
        <v>23</v>
      </c>
      <c r="D58" s="27" t="s">
        <v>22</v>
      </c>
      <c r="E58" s="27" t="s">
        <v>21</v>
      </c>
      <c r="F58" s="27" t="s">
        <v>20</v>
      </c>
      <c r="G58" s="246" t="s">
        <v>19</v>
      </c>
      <c r="H58" s="247"/>
      <c r="I58" s="26"/>
    </row>
    <row r="59" spans="2:26" ht="21.75" customHeight="1" x14ac:dyDescent="0.25">
      <c r="B59" s="25" t="s">
        <v>18</v>
      </c>
      <c r="C59" s="24" t="s">
        <v>17</v>
      </c>
      <c r="D59" s="23">
        <v>6</v>
      </c>
      <c r="E59" s="23">
        <v>1</v>
      </c>
      <c r="F59" s="23">
        <f>D59+E59</f>
        <v>7</v>
      </c>
      <c r="G59" s="248">
        <f>IF((ABS(($K$15-$K$14)*F59/100))&gt;0.1, ($K$15-$K$14)*F59/100, 0)</f>
        <v>-4.83</v>
      </c>
      <c r="H59" s="249" t="e">
        <f>IF((ABS((#REF!-#REF!)*E59/100))&gt;0.1, (#REF!-#REF!)*E59/100, 0)</f>
        <v>#REF!</v>
      </c>
      <c r="I59" s="16"/>
    </row>
    <row r="60" spans="2:26" ht="21.75" customHeight="1" x14ac:dyDescent="0.25">
      <c r="B60" s="22" t="s">
        <v>16</v>
      </c>
      <c r="C60" s="21" t="s">
        <v>15</v>
      </c>
      <c r="D60" s="20">
        <v>6</v>
      </c>
      <c r="E60" s="20">
        <v>1</v>
      </c>
      <c r="F60" s="20">
        <f>D60+E60</f>
        <v>7</v>
      </c>
      <c r="G60" s="250">
        <f>IF((ABS(($K$15-$K$14)*F60/100))&gt;0.1, ($K$15-$K$14)*F60/100, 0)</f>
        <v>-4.83</v>
      </c>
      <c r="H60" s="251" t="e">
        <f>IF((ABS((#REF!-#REF!)*E60/100))&gt;0.1, (#REF!-#REF!)*E60/100, 0)</f>
        <v>#REF!</v>
      </c>
      <c r="I60" s="16"/>
    </row>
    <row r="61" spans="2:26" ht="21" customHeight="1" thickBot="1" x14ac:dyDescent="0.3">
      <c r="B61" s="19" t="s">
        <v>14</v>
      </c>
      <c r="C61" s="18" t="s">
        <v>13</v>
      </c>
      <c r="D61" s="17">
        <v>6</v>
      </c>
      <c r="E61" s="17">
        <v>1</v>
      </c>
      <c r="F61" s="17">
        <f>D61+E61</f>
        <v>7</v>
      </c>
      <c r="G61" s="252">
        <f>IF((ABS(($K$15-$K$14)*F61/100))&gt;0.1, ($K$15-$K$14)*F61/100, 0)</f>
        <v>-4.83</v>
      </c>
      <c r="H61" s="253" t="e">
        <f>IF((ABS((#REF!-#REF!)*E61/100))&gt;0.1, (#REF!-#REF!)*E61/100, 0)</f>
        <v>#REF!</v>
      </c>
      <c r="I61" s="16"/>
    </row>
    <row r="62" spans="2:26" ht="61.5" customHeight="1" thickBot="1" x14ac:dyDescent="0.3">
      <c r="I62" s="11"/>
    </row>
    <row r="63" spans="2:26" ht="43.5" customHeight="1" thickBot="1" x14ac:dyDescent="0.3">
      <c r="B63" s="219" t="s">
        <v>12</v>
      </c>
      <c r="C63" s="220"/>
      <c r="D63" s="220"/>
      <c r="E63" s="220"/>
      <c r="F63" s="220"/>
      <c r="G63" s="220"/>
      <c r="H63" s="221"/>
      <c r="I63" s="11"/>
    </row>
    <row r="64" spans="2:26" s="3" customFormat="1" ht="15" customHeight="1" x14ac:dyDescent="0.25">
      <c r="B64" s="217"/>
      <c r="C64" s="217"/>
      <c r="D64" s="217"/>
      <c r="E64" s="217"/>
      <c r="F64" s="217"/>
      <c r="G64" s="217"/>
      <c r="H64" s="217"/>
      <c r="I64" s="11"/>
      <c r="M64" s="1"/>
      <c r="N64" s="1"/>
      <c r="O64" s="1"/>
      <c r="P64" s="2"/>
      <c r="Q64" s="2"/>
      <c r="R64" s="2"/>
      <c r="S64" s="2"/>
      <c r="T64" s="1"/>
      <c r="U64" s="1"/>
      <c r="V64" s="1"/>
      <c r="W64" s="1"/>
      <c r="X64" s="1"/>
      <c r="Y64" s="1"/>
      <c r="Z64" s="1"/>
    </row>
    <row r="65" spans="2:26" s="3" customFormat="1" ht="21.75" customHeight="1" x14ac:dyDescent="0.25">
      <c r="B65" s="222" t="s">
        <v>11</v>
      </c>
      <c r="C65" s="222"/>
      <c r="D65" s="222"/>
      <c r="E65" s="222"/>
      <c r="F65" s="222"/>
      <c r="G65" s="222"/>
      <c r="H65" s="222"/>
      <c r="I65" s="11"/>
      <c r="M65" s="1"/>
      <c r="N65" s="1"/>
      <c r="O65" s="1"/>
      <c r="P65" s="2"/>
      <c r="Q65" s="2"/>
      <c r="R65" s="2"/>
      <c r="S65" s="2"/>
      <c r="T65" s="1"/>
      <c r="U65" s="1"/>
      <c r="V65" s="1"/>
      <c r="W65" s="1"/>
      <c r="X65" s="1"/>
      <c r="Y65" s="1"/>
      <c r="Z65" s="1"/>
    </row>
    <row r="66" spans="2:26" s="3" customFormat="1" ht="14.25" customHeight="1" thickBot="1" x14ac:dyDescent="0.3">
      <c r="B66" s="217"/>
      <c r="C66" s="217"/>
      <c r="D66" s="217"/>
      <c r="E66" s="217"/>
      <c r="F66" s="217"/>
      <c r="G66" s="217"/>
      <c r="H66" s="217"/>
      <c r="I66" s="11"/>
      <c r="M66" s="1"/>
      <c r="N66" s="1"/>
      <c r="O66" s="1"/>
      <c r="P66" s="2"/>
      <c r="Q66" s="2"/>
      <c r="R66" s="2"/>
      <c r="S66" s="2"/>
      <c r="T66" s="1"/>
      <c r="U66" s="1"/>
      <c r="V66" s="1"/>
      <c r="W66" s="1"/>
      <c r="X66" s="1"/>
      <c r="Y66" s="1"/>
      <c r="Z66" s="1"/>
    </row>
    <row r="67" spans="2:26" s="3" customFormat="1" ht="46.5" customHeight="1" x14ac:dyDescent="0.25">
      <c r="B67" s="209" t="s">
        <v>130</v>
      </c>
      <c r="C67" s="211" t="s">
        <v>5</v>
      </c>
      <c r="D67" s="213" t="s">
        <v>4</v>
      </c>
      <c r="E67" s="211" t="s">
        <v>3</v>
      </c>
      <c r="F67" s="211"/>
      <c r="G67" s="211" t="s">
        <v>2</v>
      </c>
      <c r="H67" s="215"/>
      <c r="I67" s="11"/>
      <c r="M67" s="1"/>
      <c r="N67" s="1"/>
      <c r="O67" s="1"/>
      <c r="P67" s="2"/>
      <c r="Q67" s="2"/>
      <c r="R67" s="2"/>
      <c r="S67" s="2"/>
      <c r="T67" s="1"/>
      <c r="U67" s="1"/>
      <c r="V67" s="1"/>
      <c r="W67" s="1"/>
      <c r="X67" s="1"/>
      <c r="Y67" s="1"/>
      <c r="Z67" s="1"/>
    </row>
    <row r="68" spans="2:26" s="3" customFormat="1" ht="46.5" customHeight="1" thickBot="1" x14ac:dyDescent="0.3">
      <c r="B68" s="210"/>
      <c r="C68" s="212"/>
      <c r="D68" s="214"/>
      <c r="E68" s="212"/>
      <c r="F68" s="212"/>
      <c r="G68" s="212"/>
      <c r="H68" s="216"/>
      <c r="I68" s="11"/>
      <c r="M68" s="1"/>
      <c r="N68" s="1"/>
      <c r="O68" s="1"/>
      <c r="P68" s="2"/>
      <c r="Q68" s="2"/>
      <c r="R68" s="2"/>
      <c r="S68" s="2"/>
      <c r="T68" s="1"/>
      <c r="U68" s="1"/>
      <c r="V68" s="1"/>
      <c r="W68" s="1"/>
      <c r="X68" s="1"/>
      <c r="Y68" s="1"/>
      <c r="Z68" s="1"/>
    </row>
    <row r="69" spans="2:26" s="3" customFormat="1" ht="18.75" customHeight="1" x14ac:dyDescent="0.25">
      <c r="B69" s="217"/>
      <c r="C69" s="217"/>
      <c r="D69" s="217"/>
      <c r="E69" s="217"/>
      <c r="F69" s="217"/>
      <c r="G69" s="217"/>
      <c r="H69" s="217"/>
      <c r="I69" s="11"/>
      <c r="M69" s="1"/>
      <c r="N69" s="1"/>
      <c r="O69" s="1"/>
      <c r="P69" s="2"/>
      <c r="Q69" s="2"/>
      <c r="R69" s="2"/>
      <c r="S69" s="2"/>
      <c r="T69" s="1"/>
      <c r="U69" s="1"/>
      <c r="V69" s="1"/>
      <c r="W69" s="1"/>
      <c r="X69" s="1"/>
      <c r="Y69" s="1"/>
      <c r="Z69" s="1"/>
    </row>
    <row r="70" spans="2:26" s="3" customFormat="1" ht="21.75" customHeight="1" x14ac:dyDescent="0.25">
      <c r="B70" s="222" t="s">
        <v>10</v>
      </c>
      <c r="C70" s="222"/>
      <c r="D70" s="222"/>
      <c r="E70" s="222"/>
      <c r="F70" s="222"/>
      <c r="G70" s="222"/>
      <c r="H70" s="222"/>
      <c r="I70" s="11"/>
      <c r="M70" s="1"/>
      <c r="N70" s="1"/>
      <c r="O70" s="1"/>
      <c r="P70" s="2"/>
      <c r="Q70" s="2"/>
      <c r="R70" s="2"/>
      <c r="S70" s="2"/>
      <c r="T70" s="1"/>
      <c r="U70" s="1"/>
      <c r="V70" s="1"/>
      <c r="W70" s="1"/>
      <c r="X70" s="1"/>
      <c r="Y70" s="1"/>
      <c r="Z70" s="1"/>
    </row>
    <row r="71" spans="2:26" s="3" customFormat="1" ht="15.75" customHeight="1" x14ac:dyDescent="0.25">
      <c r="B71" s="217"/>
      <c r="C71" s="217"/>
      <c r="D71" s="217"/>
      <c r="E71" s="217"/>
      <c r="F71" s="217"/>
      <c r="G71" s="217"/>
      <c r="H71" s="217"/>
      <c r="I71" s="11"/>
      <c r="M71" s="1"/>
      <c r="N71" s="1"/>
      <c r="O71" s="1"/>
      <c r="P71" s="2"/>
      <c r="Q71" s="2"/>
      <c r="R71" s="2"/>
      <c r="S71" s="2"/>
      <c r="T71" s="1"/>
      <c r="U71" s="1"/>
      <c r="V71" s="1"/>
      <c r="W71" s="1"/>
      <c r="X71" s="1"/>
      <c r="Y71" s="1"/>
      <c r="Z71" s="1"/>
    </row>
    <row r="72" spans="2:26" s="3" customFormat="1" ht="33" customHeight="1" x14ac:dyDescent="0.25">
      <c r="B72" s="206" t="s">
        <v>9</v>
      </c>
      <c r="C72" s="206"/>
      <c r="D72" s="206"/>
      <c r="E72" s="206"/>
      <c r="F72" s="206"/>
      <c r="G72" s="206"/>
      <c r="H72" s="206"/>
      <c r="I72" s="11"/>
      <c r="M72" s="1"/>
      <c r="N72" s="1"/>
      <c r="O72" s="1"/>
      <c r="P72" s="2"/>
      <c r="Q72" s="2"/>
      <c r="R72" s="2"/>
      <c r="S72" s="2"/>
      <c r="T72" s="1"/>
      <c r="U72" s="1"/>
      <c r="V72" s="1"/>
      <c r="W72" s="1"/>
      <c r="X72" s="1"/>
      <c r="Y72" s="1"/>
      <c r="Z72" s="1"/>
    </row>
    <row r="73" spans="2:26" s="4" customFormat="1" ht="33" customHeight="1" x14ac:dyDescent="0.25">
      <c r="B73" s="207" t="s">
        <v>0</v>
      </c>
      <c r="C73" s="207"/>
      <c r="E73" s="10"/>
      <c r="F73" s="10"/>
      <c r="G73" s="10"/>
      <c r="H73" s="10"/>
      <c r="I73" s="7"/>
      <c r="J73" s="3"/>
      <c r="K73" s="3"/>
      <c r="L73" s="3"/>
      <c r="M73" s="1"/>
      <c r="N73" s="1"/>
      <c r="O73" s="1"/>
      <c r="P73" s="2"/>
      <c r="Q73" s="2"/>
      <c r="R73" s="2"/>
      <c r="S73" s="2"/>
      <c r="T73" s="1"/>
      <c r="U73" s="1"/>
      <c r="V73" s="1"/>
      <c r="W73" s="1"/>
      <c r="X73" s="1"/>
      <c r="Y73" s="1"/>
      <c r="Z73" s="1"/>
    </row>
    <row r="74" spans="2:26" s="4" customFormat="1" ht="33" customHeight="1" x14ac:dyDescent="0.25">
      <c r="C74" s="9" t="str">
        <f>CONCATENATE(" $45.000"," + ($",G20,") =")</f>
        <v xml:space="preserve"> $45.000 + ($-2.588) =</v>
      </c>
      <c r="D74" s="6">
        <f>(45+G20)</f>
        <v>42.411999999999999</v>
      </c>
      <c r="E74" s="5"/>
      <c r="F74" s="5"/>
      <c r="G74" s="5"/>
      <c r="H74" s="5"/>
      <c r="I74" s="7"/>
      <c r="J74" s="3"/>
      <c r="K74" s="3"/>
      <c r="L74" s="3"/>
      <c r="M74" s="1"/>
      <c r="N74" s="1"/>
      <c r="O74" s="1"/>
      <c r="P74" s="2"/>
      <c r="Q74" s="2"/>
      <c r="R74" s="2"/>
      <c r="S74" s="2"/>
      <c r="T74" s="1"/>
      <c r="U74" s="1"/>
      <c r="V74" s="1"/>
      <c r="W74" s="1"/>
      <c r="X74" s="1"/>
      <c r="Y74" s="1"/>
      <c r="Z74" s="1"/>
    </row>
    <row r="75" spans="2:26" s="4" customFormat="1" ht="33" customHeight="1" x14ac:dyDescent="0.25">
      <c r="B75" s="207" t="s">
        <v>8</v>
      </c>
      <c r="C75" s="207"/>
      <c r="D75" s="15"/>
      <c r="E75" s="5"/>
      <c r="F75" s="5"/>
      <c r="G75" s="5"/>
      <c r="H75" s="5"/>
      <c r="I75" s="7"/>
      <c r="J75" s="3"/>
      <c r="K75" s="3"/>
      <c r="L75" s="3"/>
      <c r="M75" s="1"/>
      <c r="N75" s="1"/>
      <c r="O75" s="1"/>
      <c r="P75" s="2"/>
      <c r="Q75" s="2"/>
      <c r="R75" s="2"/>
      <c r="S75" s="2"/>
      <c r="T75" s="1"/>
      <c r="U75" s="1"/>
      <c r="V75" s="1"/>
      <c r="W75" s="1"/>
      <c r="X75" s="1"/>
      <c r="Y75" s="1"/>
      <c r="Z75" s="1"/>
    </row>
    <row r="76" spans="2:26" s="4" customFormat="1" ht="33" customHeight="1" x14ac:dyDescent="0.25">
      <c r="C76" s="14" t="s">
        <v>106</v>
      </c>
      <c r="D76" s="13"/>
      <c r="E76" s="5"/>
      <c r="F76" s="5"/>
      <c r="G76" s="5"/>
      <c r="H76" s="5"/>
      <c r="I76" s="7"/>
      <c r="J76" s="3" t="str">
        <f>CONCATENATE(" $45.000"," x ",H43, " =")</f>
        <v xml:space="preserve"> $45.000 x N/A until 7/1/23 =</v>
      </c>
      <c r="K76" s="3" t="e">
        <f>(45*H43)</f>
        <v>#VALUE!</v>
      </c>
      <c r="L76" s="3"/>
      <c r="M76" s="1"/>
      <c r="N76" s="1"/>
      <c r="O76" s="1"/>
      <c r="P76" s="2"/>
      <c r="Q76" s="2"/>
      <c r="R76" s="2"/>
      <c r="S76" s="2"/>
      <c r="T76" s="1"/>
      <c r="U76" s="1"/>
      <c r="V76" s="1"/>
      <c r="W76" s="1"/>
      <c r="X76" s="1"/>
      <c r="Y76" s="1"/>
      <c r="Z76" s="1"/>
    </row>
    <row r="77" spans="2:26" s="4" customFormat="1" ht="33" customHeight="1" x14ac:dyDescent="0.25">
      <c r="C77" s="218" t="s">
        <v>51</v>
      </c>
      <c r="D77" s="218"/>
      <c r="E77" s="218"/>
      <c r="F77" s="218"/>
      <c r="G77" s="218"/>
      <c r="H77" s="6" t="s">
        <v>51</v>
      </c>
      <c r="I77" s="7"/>
      <c r="J77" s="3" t="str">
        <f>CONCATENATE("$",D76," x 96.25% (Difference of 100% Material Minus Total % Asphalt + Fuel Allowance) =")</f>
        <v>$ x 96.25% (Difference of 100% Material Minus Total % Asphalt + Fuel Allowance) =</v>
      </c>
      <c r="K77" s="3"/>
      <c r="L77" s="3"/>
      <c r="M77" s="1"/>
      <c r="N77" s="1"/>
      <c r="O77" s="131">
        <f>D76*96.25/100</f>
        <v>0</v>
      </c>
      <c r="P77" s="2"/>
      <c r="Q77" s="2"/>
      <c r="R77" s="2"/>
      <c r="S77" s="2"/>
      <c r="T77" s="1"/>
      <c r="U77" s="1"/>
      <c r="V77" s="1"/>
      <c r="W77" s="1"/>
      <c r="X77" s="1"/>
      <c r="Y77" s="1"/>
      <c r="Z77" s="1"/>
    </row>
    <row r="78" spans="2:26" s="4" customFormat="1" ht="33" customHeight="1" x14ac:dyDescent="0.25">
      <c r="B78" s="207" t="s">
        <v>128</v>
      </c>
      <c r="C78" s="207"/>
      <c r="D78" s="207"/>
      <c r="E78" s="207"/>
      <c r="F78" s="207"/>
      <c r="G78" s="5"/>
      <c r="H78" s="5"/>
      <c r="I78" s="7"/>
      <c r="J78" s="3"/>
      <c r="K78" s="3"/>
      <c r="L78" s="3"/>
      <c r="M78" s="1"/>
      <c r="N78" s="1"/>
      <c r="O78" s="1"/>
      <c r="P78" s="2"/>
      <c r="Q78" s="2"/>
      <c r="R78" s="2"/>
      <c r="S78" s="2"/>
      <c r="T78" s="1"/>
      <c r="U78" s="1"/>
      <c r="V78" s="1"/>
      <c r="W78" s="1"/>
      <c r="X78" s="1"/>
      <c r="Y78" s="1"/>
      <c r="Z78" s="1"/>
    </row>
    <row r="79" spans="2:26" s="4" customFormat="1" ht="33" customHeight="1" x14ac:dyDescent="0.25">
      <c r="C79" s="14" t="s">
        <v>106</v>
      </c>
      <c r="D79" s="12" t="s">
        <v>51</v>
      </c>
      <c r="E79" s="5"/>
      <c r="F79" s="5"/>
      <c r="G79" s="5"/>
      <c r="H79" s="5"/>
      <c r="I79" s="7"/>
      <c r="J79" s="3" t="str">
        <f>CONCATENATE("$",D74," + $",H77, "  =")</f>
        <v>$42.412 + $   =</v>
      </c>
      <c r="K79" s="130" t="e">
        <f>D74+H77</f>
        <v>#VALUE!</v>
      </c>
      <c r="L79" s="3"/>
      <c r="M79" s="1"/>
      <c r="N79" s="1"/>
      <c r="O79" s="1"/>
      <c r="P79" s="2"/>
      <c r="Q79" s="2"/>
      <c r="R79" s="2"/>
      <c r="S79" s="2"/>
      <c r="T79" s="1"/>
      <c r="U79" s="1"/>
      <c r="V79" s="1"/>
      <c r="W79" s="1"/>
      <c r="X79" s="1"/>
      <c r="Y79" s="1"/>
      <c r="Z79" s="1"/>
    </row>
    <row r="80" spans="2:26" ht="29.25" customHeight="1" thickBot="1" x14ac:dyDescent="0.3">
      <c r="I80" s="11"/>
    </row>
    <row r="81" spans="2:26" ht="43.5" customHeight="1" thickBot="1" x14ac:dyDescent="0.3">
      <c r="B81" s="219" t="s">
        <v>7</v>
      </c>
      <c r="C81" s="220"/>
      <c r="D81" s="220"/>
      <c r="E81" s="220"/>
      <c r="F81" s="220"/>
      <c r="G81" s="220"/>
      <c r="H81" s="221"/>
      <c r="I81" s="11"/>
    </row>
    <row r="82" spans="2:26" ht="21.75" customHeight="1" x14ac:dyDescent="0.25">
      <c r="B82" s="217"/>
      <c r="C82" s="217"/>
      <c r="D82" s="217"/>
      <c r="E82" s="217"/>
      <c r="F82" s="217"/>
      <c r="G82" s="217"/>
      <c r="H82" s="217"/>
      <c r="I82" s="11"/>
    </row>
    <row r="83" spans="2:26" ht="21.75" customHeight="1" x14ac:dyDescent="0.25">
      <c r="B83" s="222" t="s">
        <v>6</v>
      </c>
      <c r="C83" s="222"/>
      <c r="D83" s="222"/>
      <c r="E83" s="222"/>
      <c r="F83" s="222"/>
      <c r="G83" s="222"/>
      <c r="H83" s="222"/>
      <c r="I83" s="11"/>
    </row>
    <row r="84" spans="2:26" ht="14.25" customHeight="1" thickBot="1" x14ac:dyDescent="0.3">
      <c r="B84" s="217"/>
      <c r="C84" s="217"/>
      <c r="D84" s="217"/>
      <c r="E84" s="217"/>
      <c r="F84" s="217"/>
      <c r="G84" s="217"/>
      <c r="H84" s="217"/>
      <c r="I84" s="11"/>
    </row>
    <row r="85" spans="2:26" ht="46.5" customHeight="1" x14ac:dyDescent="0.25">
      <c r="B85" s="209" t="s">
        <v>130</v>
      </c>
      <c r="C85" s="211" t="s">
        <v>5</v>
      </c>
      <c r="D85" s="213" t="s">
        <v>4</v>
      </c>
      <c r="E85" s="211" t="s">
        <v>3</v>
      </c>
      <c r="F85" s="211"/>
      <c r="G85" s="211" t="s">
        <v>2</v>
      </c>
      <c r="H85" s="215"/>
      <c r="I85" s="11"/>
    </row>
    <row r="86" spans="2:26" ht="46.5" customHeight="1" thickBot="1" x14ac:dyDescent="0.3">
      <c r="B86" s="210"/>
      <c r="C86" s="212"/>
      <c r="D86" s="214"/>
      <c r="E86" s="212"/>
      <c r="F86" s="212"/>
      <c r="G86" s="212"/>
      <c r="H86" s="216"/>
      <c r="I86" s="11"/>
    </row>
    <row r="87" spans="2:26" ht="18.75" customHeight="1" x14ac:dyDescent="0.25">
      <c r="B87" s="217"/>
      <c r="C87" s="217"/>
      <c r="D87" s="217"/>
      <c r="E87" s="217"/>
      <c r="F87" s="217"/>
      <c r="G87" s="217"/>
      <c r="H87" s="217"/>
      <c r="I87" s="11"/>
    </row>
    <row r="88" spans="2:26" ht="33" customHeight="1" x14ac:dyDescent="0.25">
      <c r="B88" s="206" t="s">
        <v>1</v>
      </c>
      <c r="C88" s="206"/>
      <c r="D88" s="206"/>
      <c r="E88" s="206"/>
      <c r="F88" s="206"/>
      <c r="G88" s="206"/>
      <c r="H88" s="206"/>
      <c r="I88" s="11"/>
    </row>
    <row r="89" spans="2:26" s="4" customFormat="1" ht="33" customHeight="1" x14ac:dyDescent="0.25">
      <c r="B89" s="207" t="s">
        <v>0</v>
      </c>
      <c r="C89" s="207"/>
      <c r="E89" s="10"/>
      <c r="F89" s="10"/>
      <c r="G89" s="10"/>
      <c r="H89" s="10"/>
      <c r="I89" s="7"/>
      <c r="J89" s="3"/>
      <c r="K89" s="3"/>
      <c r="L89" s="3"/>
      <c r="M89" s="1"/>
      <c r="N89" s="1"/>
      <c r="O89" s="1"/>
      <c r="P89" s="2"/>
      <c r="Q89" s="2"/>
      <c r="R89" s="2"/>
      <c r="S89" s="2"/>
      <c r="T89" s="1"/>
      <c r="U89" s="1"/>
      <c r="V89" s="1"/>
      <c r="W89" s="1"/>
      <c r="X89" s="1"/>
      <c r="Y89" s="1"/>
      <c r="Z89" s="1"/>
    </row>
    <row r="90" spans="2:26" s="4" customFormat="1" ht="33" customHeight="1" x14ac:dyDescent="0.25">
      <c r="C90" s="9" t="str">
        <f>CONCATENATE(" $45.000"," + ($",G59,") =")</f>
        <v xml:space="preserve"> $45.000 + ($-4.83) =</v>
      </c>
      <c r="D90" s="6">
        <f>(45+G59)</f>
        <v>40.17</v>
      </c>
      <c r="E90" s="5"/>
      <c r="F90" s="5"/>
      <c r="G90" s="5"/>
      <c r="H90" s="5"/>
      <c r="I90" s="7"/>
      <c r="J90" s="3"/>
      <c r="K90" s="3"/>
      <c r="L90" s="3"/>
      <c r="M90" s="1"/>
      <c r="N90" s="1"/>
      <c r="O90" s="1"/>
      <c r="P90" s="2"/>
      <c r="Q90" s="2"/>
      <c r="R90" s="2"/>
      <c r="S90" s="2"/>
      <c r="T90" s="1"/>
      <c r="U90" s="1"/>
      <c r="V90" s="1"/>
      <c r="W90" s="1"/>
      <c r="X90" s="1"/>
      <c r="Y90" s="1"/>
      <c r="Z90" s="1"/>
    </row>
    <row r="91" spans="2:26" s="4" customFormat="1" ht="40.5" customHeight="1" x14ac:dyDescent="0.3">
      <c r="B91" s="208" t="s">
        <v>129</v>
      </c>
      <c r="C91" s="208"/>
      <c r="D91" s="8">
        <f>D90</f>
        <v>40.17</v>
      </c>
      <c r="E91" s="5"/>
      <c r="F91" s="5"/>
      <c r="G91" s="5"/>
      <c r="H91" s="5"/>
      <c r="I91" s="7"/>
      <c r="J91" s="3"/>
      <c r="K91" s="3"/>
      <c r="L91" s="3"/>
      <c r="M91" s="1"/>
      <c r="N91" s="1"/>
      <c r="O91" s="1"/>
      <c r="P91" s="2"/>
      <c r="Q91" s="2"/>
      <c r="R91" s="2"/>
      <c r="S91" s="2"/>
      <c r="T91" s="1"/>
      <c r="U91" s="1"/>
      <c r="V91" s="1"/>
      <c r="W91" s="1"/>
      <c r="X91" s="1"/>
      <c r="Y91" s="1"/>
      <c r="Z91" s="1"/>
    </row>
    <row r="92" spans="2:26" s="4" customFormat="1" ht="33" customHeight="1" x14ac:dyDescent="0.25">
      <c r="D92" s="6"/>
      <c r="E92" s="5"/>
      <c r="F92" s="5"/>
      <c r="G92" s="5"/>
      <c r="H92" s="5"/>
      <c r="J92" s="3"/>
      <c r="K92" s="3"/>
      <c r="L92" s="3"/>
      <c r="M92" s="1"/>
      <c r="N92" s="1"/>
      <c r="O92" s="1"/>
      <c r="P92" s="2"/>
      <c r="Q92" s="2"/>
      <c r="R92" s="2"/>
      <c r="S92" s="2"/>
      <c r="T92" s="1"/>
      <c r="U92" s="1"/>
      <c r="V92" s="1"/>
      <c r="W92" s="1"/>
      <c r="X92" s="1"/>
      <c r="Y92" s="1"/>
      <c r="Z92" s="1"/>
    </row>
    <row r="95" spans="2:26" ht="50.25" customHeight="1" x14ac:dyDescent="0.25"/>
    <row r="96" spans="2:26" ht="56.25"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sheetData>
  <sheetProtection algorithmName="SHA-512" hashValue="5uNJqtB865X2VO6/ih8xvfPE5lVC53OuWEulJwVW4Jv/MiKOXWoRuj6Ca3h2yVuWgeAr3m63Bxif4lxXaq2m4g==" saltValue="Xt7WImEQGQqe79XY679kKA==" spinCount="100000" sheet="1" formatColumns="0" formatRows="0"/>
  <mergeCells count="99">
    <mergeCell ref="B9:H9"/>
    <mergeCell ref="J9:K9"/>
    <mergeCell ref="B1:D1"/>
    <mergeCell ref="C3:E3"/>
    <mergeCell ref="G3:H3"/>
    <mergeCell ref="C4:E4"/>
    <mergeCell ref="G4:H4"/>
    <mergeCell ref="B6:E6"/>
    <mergeCell ref="F6:G6"/>
    <mergeCell ref="M6:N8"/>
    <mergeCell ref="P6:S7"/>
    <mergeCell ref="B7:E7"/>
    <mergeCell ref="B8:H8"/>
    <mergeCell ref="P8:S8"/>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B17:H17"/>
    <mergeCell ref="J17:K17"/>
    <mergeCell ref="B18:H18"/>
    <mergeCell ref="G22:H22"/>
    <mergeCell ref="P22:P24"/>
    <mergeCell ref="Q22:Q24"/>
    <mergeCell ref="G23:H23"/>
    <mergeCell ref="G24:H24"/>
    <mergeCell ref="G19:H19"/>
    <mergeCell ref="P19:P21"/>
    <mergeCell ref="Q19:Q21"/>
    <mergeCell ref="G20:H20"/>
    <mergeCell ref="G21:H21"/>
    <mergeCell ref="B35:H35"/>
    <mergeCell ref="G25:H25"/>
    <mergeCell ref="P25:P27"/>
    <mergeCell ref="Q25:Q27"/>
    <mergeCell ref="G26:H26"/>
    <mergeCell ref="G27:H27"/>
    <mergeCell ref="G28:H28"/>
    <mergeCell ref="P28:P30"/>
    <mergeCell ref="Q28:Q30"/>
    <mergeCell ref="G29:H29"/>
    <mergeCell ref="G30:H30"/>
    <mergeCell ref="P31:P33"/>
    <mergeCell ref="Q31:Q33"/>
    <mergeCell ref="B32:H32"/>
    <mergeCell ref="B33:H33"/>
    <mergeCell ref="B34:H34"/>
    <mergeCell ref="B64:H64"/>
    <mergeCell ref="B36:H36"/>
    <mergeCell ref="D37:E37"/>
    <mergeCell ref="B39:D39"/>
    <mergeCell ref="B41:H41"/>
    <mergeCell ref="B56:H56"/>
    <mergeCell ref="B57:H57"/>
    <mergeCell ref="G58:H58"/>
    <mergeCell ref="G59:H59"/>
    <mergeCell ref="G60:H60"/>
    <mergeCell ref="G61:H61"/>
    <mergeCell ref="B63:H63"/>
    <mergeCell ref="B65:H65"/>
    <mergeCell ref="B66:H66"/>
    <mergeCell ref="B67:B68"/>
    <mergeCell ref="C67:C68"/>
    <mergeCell ref="D67:D68"/>
    <mergeCell ref="E67:F68"/>
    <mergeCell ref="G67:H68"/>
    <mergeCell ref="B84:H84"/>
    <mergeCell ref="B69:H69"/>
    <mergeCell ref="B70:H70"/>
    <mergeCell ref="B71:H71"/>
    <mergeCell ref="B72:H72"/>
    <mergeCell ref="B73:C73"/>
    <mergeCell ref="B75:C75"/>
    <mergeCell ref="C77:G77"/>
    <mergeCell ref="B78:F78"/>
    <mergeCell ref="B81:H81"/>
    <mergeCell ref="B82:H82"/>
    <mergeCell ref="B83:H83"/>
    <mergeCell ref="B88:H88"/>
    <mergeCell ref="B89:C89"/>
    <mergeCell ref="B91:C91"/>
    <mergeCell ref="B85:B86"/>
    <mergeCell ref="C85:C86"/>
    <mergeCell ref="D85:D86"/>
    <mergeCell ref="E85:F86"/>
    <mergeCell ref="G85:H86"/>
    <mergeCell ref="B87:H87"/>
  </mergeCells>
  <dataValidations count="8">
    <dataValidation type="list" allowBlank="1" showInputMessage="1" showErrorMessage="1" sqref="K15" xr:uid="{9936CF2D-BE4A-4AD0-AF81-5D0DB7D1B2D3}">
      <formula1>$N$9:$N$41</formula1>
    </dataValidation>
    <dataValidation type="list" allowBlank="1" showInputMessage="1" showErrorMessage="1" sqref="K10" xr:uid="{E319A66E-EC79-4F6F-86CC-8A8CE25122C0}">
      <formula1>"2019, 2020, 2021, 2022, 2023"</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372 JE65458 TA65458 ACW65458 AMS65458 AWO65458 BGK65458 BQG65458 CAC65458 CJY65458 CTU65458 DDQ65458 DNM65458 DXI65458 EHE65458 ERA65458 FAW65458 FKS65458 FUO65458 GEK65458 GOG65458 GYC65458 HHY65458 HRU65458 IBQ65458 ILM65458 IVI65458 JFE65458 JPA65458 JYW65458 KIS65458 KSO65458 LCK65458 LMG65458 LWC65458 MFY65458 MPU65458 MZQ65458 NJM65458 NTI65458 ODE65458 ONA65458 OWW65458 PGS65458 PQO65458 QAK65458 QKG65458 QUC65458 RDY65458 RNU65458 RXQ65458 SHM65458 SRI65458 TBE65458 TLA65458 TUW65458 UES65458 UOO65458 UYK65458 VIG65458 VSC65458 WBY65458 WLU65458 WVQ65458 K130908 JE130994 TA130994 ACW130994 AMS130994 AWO130994 BGK130994 BQG130994 CAC130994 CJY130994 CTU130994 DDQ130994 DNM130994 DXI130994 EHE130994 ERA130994 FAW130994 FKS130994 FUO130994 GEK130994 GOG130994 GYC130994 HHY130994 HRU130994 IBQ130994 ILM130994 IVI130994 JFE130994 JPA130994 JYW130994 KIS130994 KSO130994 LCK130994 LMG130994 LWC130994 MFY130994 MPU130994 MZQ130994 NJM130994 NTI130994 ODE130994 ONA130994 OWW130994 PGS130994 PQO130994 QAK130994 QKG130994 QUC130994 RDY130994 RNU130994 RXQ130994 SHM130994 SRI130994 TBE130994 TLA130994 TUW130994 UES130994 UOO130994 UYK130994 VIG130994 VSC130994 WBY130994 WLU130994 WVQ130994 K196444 JE196530 TA196530 ACW196530 AMS196530 AWO196530 BGK196530 BQG196530 CAC196530 CJY196530 CTU196530 DDQ196530 DNM196530 DXI196530 EHE196530 ERA196530 FAW196530 FKS196530 FUO196530 GEK196530 GOG196530 GYC196530 HHY196530 HRU196530 IBQ196530 ILM196530 IVI196530 JFE196530 JPA196530 JYW196530 KIS196530 KSO196530 LCK196530 LMG196530 LWC196530 MFY196530 MPU196530 MZQ196530 NJM196530 NTI196530 ODE196530 ONA196530 OWW196530 PGS196530 PQO196530 QAK196530 QKG196530 QUC196530 RDY196530 RNU196530 RXQ196530 SHM196530 SRI196530 TBE196530 TLA196530 TUW196530 UES196530 UOO196530 UYK196530 VIG196530 VSC196530 WBY196530 WLU196530 WVQ196530 K261980 JE262066 TA262066 ACW262066 AMS262066 AWO262066 BGK262066 BQG262066 CAC262066 CJY262066 CTU262066 DDQ262066 DNM262066 DXI262066 EHE262066 ERA262066 FAW262066 FKS262066 FUO262066 GEK262066 GOG262066 GYC262066 HHY262066 HRU262066 IBQ262066 ILM262066 IVI262066 JFE262066 JPA262066 JYW262066 KIS262066 KSO262066 LCK262066 LMG262066 LWC262066 MFY262066 MPU262066 MZQ262066 NJM262066 NTI262066 ODE262066 ONA262066 OWW262066 PGS262066 PQO262066 QAK262066 QKG262066 QUC262066 RDY262066 RNU262066 RXQ262066 SHM262066 SRI262066 TBE262066 TLA262066 TUW262066 UES262066 UOO262066 UYK262066 VIG262066 VSC262066 WBY262066 WLU262066 WVQ262066 K327516 JE327602 TA327602 ACW327602 AMS327602 AWO327602 BGK327602 BQG327602 CAC327602 CJY327602 CTU327602 DDQ327602 DNM327602 DXI327602 EHE327602 ERA327602 FAW327602 FKS327602 FUO327602 GEK327602 GOG327602 GYC327602 HHY327602 HRU327602 IBQ327602 ILM327602 IVI327602 JFE327602 JPA327602 JYW327602 KIS327602 KSO327602 LCK327602 LMG327602 LWC327602 MFY327602 MPU327602 MZQ327602 NJM327602 NTI327602 ODE327602 ONA327602 OWW327602 PGS327602 PQO327602 QAK327602 QKG327602 QUC327602 RDY327602 RNU327602 RXQ327602 SHM327602 SRI327602 TBE327602 TLA327602 TUW327602 UES327602 UOO327602 UYK327602 VIG327602 VSC327602 WBY327602 WLU327602 WVQ327602 K393052 JE393138 TA393138 ACW393138 AMS393138 AWO393138 BGK393138 BQG393138 CAC393138 CJY393138 CTU393138 DDQ393138 DNM393138 DXI393138 EHE393138 ERA393138 FAW393138 FKS393138 FUO393138 GEK393138 GOG393138 GYC393138 HHY393138 HRU393138 IBQ393138 ILM393138 IVI393138 JFE393138 JPA393138 JYW393138 KIS393138 KSO393138 LCK393138 LMG393138 LWC393138 MFY393138 MPU393138 MZQ393138 NJM393138 NTI393138 ODE393138 ONA393138 OWW393138 PGS393138 PQO393138 QAK393138 QKG393138 QUC393138 RDY393138 RNU393138 RXQ393138 SHM393138 SRI393138 TBE393138 TLA393138 TUW393138 UES393138 UOO393138 UYK393138 VIG393138 VSC393138 WBY393138 WLU393138 WVQ393138 K458588 JE458674 TA458674 ACW458674 AMS458674 AWO458674 BGK458674 BQG458674 CAC458674 CJY458674 CTU458674 DDQ458674 DNM458674 DXI458674 EHE458674 ERA458674 FAW458674 FKS458674 FUO458674 GEK458674 GOG458674 GYC458674 HHY458674 HRU458674 IBQ458674 ILM458674 IVI458674 JFE458674 JPA458674 JYW458674 KIS458674 KSO458674 LCK458674 LMG458674 LWC458674 MFY458674 MPU458674 MZQ458674 NJM458674 NTI458674 ODE458674 ONA458674 OWW458674 PGS458674 PQO458674 QAK458674 QKG458674 QUC458674 RDY458674 RNU458674 RXQ458674 SHM458674 SRI458674 TBE458674 TLA458674 TUW458674 UES458674 UOO458674 UYK458674 VIG458674 VSC458674 WBY458674 WLU458674 WVQ458674 K524124 JE524210 TA524210 ACW524210 AMS524210 AWO524210 BGK524210 BQG524210 CAC524210 CJY524210 CTU524210 DDQ524210 DNM524210 DXI524210 EHE524210 ERA524210 FAW524210 FKS524210 FUO524210 GEK524210 GOG524210 GYC524210 HHY524210 HRU524210 IBQ524210 ILM524210 IVI524210 JFE524210 JPA524210 JYW524210 KIS524210 KSO524210 LCK524210 LMG524210 LWC524210 MFY524210 MPU524210 MZQ524210 NJM524210 NTI524210 ODE524210 ONA524210 OWW524210 PGS524210 PQO524210 QAK524210 QKG524210 QUC524210 RDY524210 RNU524210 RXQ524210 SHM524210 SRI524210 TBE524210 TLA524210 TUW524210 UES524210 UOO524210 UYK524210 VIG524210 VSC524210 WBY524210 WLU524210 WVQ524210 K589660 JE589746 TA589746 ACW589746 AMS589746 AWO589746 BGK589746 BQG589746 CAC589746 CJY589746 CTU589746 DDQ589746 DNM589746 DXI589746 EHE589746 ERA589746 FAW589746 FKS589746 FUO589746 GEK589746 GOG589746 GYC589746 HHY589746 HRU589746 IBQ589746 ILM589746 IVI589746 JFE589746 JPA589746 JYW589746 KIS589746 KSO589746 LCK589746 LMG589746 LWC589746 MFY589746 MPU589746 MZQ589746 NJM589746 NTI589746 ODE589746 ONA589746 OWW589746 PGS589746 PQO589746 QAK589746 QKG589746 QUC589746 RDY589746 RNU589746 RXQ589746 SHM589746 SRI589746 TBE589746 TLA589746 TUW589746 UES589746 UOO589746 UYK589746 VIG589746 VSC589746 WBY589746 WLU589746 WVQ589746 K655196 JE655282 TA655282 ACW655282 AMS655282 AWO655282 BGK655282 BQG655282 CAC655282 CJY655282 CTU655282 DDQ655282 DNM655282 DXI655282 EHE655282 ERA655282 FAW655282 FKS655282 FUO655282 GEK655282 GOG655282 GYC655282 HHY655282 HRU655282 IBQ655282 ILM655282 IVI655282 JFE655282 JPA655282 JYW655282 KIS655282 KSO655282 LCK655282 LMG655282 LWC655282 MFY655282 MPU655282 MZQ655282 NJM655282 NTI655282 ODE655282 ONA655282 OWW655282 PGS655282 PQO655282 QAK655282 QKG655282 QUC655282 RDY655282 RNU655282 RXQ655282 SHM655282 SRI655282 TBE655282 TLA655282 TUW655282 UES655282 UOO655282 UYK655282 VIG655282 VSC655282 WBY655282 WLU655282 WVQ655282 K720732 JE720818 TA720818 ACW720818 AMS720818 AWO720818 BGK720818 BQG720818 CAC720818 CJY720818 CTU720818 DDQ720818 DNM720818 DXI720818 EHE720818 ERA720818 FAW720818 FKS720818 FUO720818 GEK720818 GOG720818 GYC720818 HHY720818 HRU720818 IBQ720818 ILM720818 IVI720818 JFE720818 JPA720818 JYW720818 KIS720818 KSO720818 LCK720818 LMG720818 LWC720818 MFY720818 MPU720818 MZQ720818 NJM720818 NTI720818 ODE720818 ONA720818 OWW720818 PGS720818 PQO720818 QAK720818 QKG720818 QUC720818 RDY720818 RNU720818 RXQ720818 SHM720818 SRI720818 TBE720818 TLA720818 TUW720818 UES720818 UOO720818 UYK720818 VIG720818 VSC720818 WBY720818 WLU720818 WVQ720818 K786268 JE786354 TA786354 ACW786354 AMS786354 AWO786354 BGK786354 BQG786354 CAC786354 CJY786354 CTU786354 DDQ786354 DNM786354 DXI786354 EHE786354 ERA786354 FAW786354 FKS786354 FUO786354 GEK786354 GOG786354 GYC786354 HHY786354 HRU786354 IBQ786354 ILM786354 IVI786354 JFE786354 JPA786354 JYW786354 KIS786354 KSO786354 LCK786354 LMG786354 LWC786354 MFY786354 MPU786354 MZQ786354 NJM786354 NTI786354 ODE786354 ONA786354 OWW786354 PGS786354 PQO786354 QAK786354 QKG786354 QUC786354 RDY786354 RNU786354 RXQ786354 SHM786354 SRI786354 TBE786354 TLA786354 TUW786354 UES786354 UOO786354 UYK786354 VIG786354 VSC786354 WBY786354 WLU786354 WVQ786354 K851804 JE851890 TA851890 ACW851890 AMS851890 AWO851890 BGK851890 BQG851890 CAC851890 CJY851890 CTU851890 DDQ851890 DNM851890 DXI851890 EHE851890 ERA851890 FAW851890 FKS851890 FUO851890 GEK851890 GOG851890 GYC851890 HHY851890 HRU851890 IBQ851890 ILM851890 IVI851890 JFE851890 JPA851890 JYW851890 KIS851890 KSO851890 LCK851890 LMG851890 LWC851890 MFY851890 MPU851890 MZQ851890 NJM851890 NTI851890 ODE851890 ONA851890 OWW851890 PGS851890 PQO851890 QAK851890 QKG851890 QUC851890 RDY851890 RNU851890 RXQ851890 SHM851890 SRI851890 TBE851890 TLA851890 TUW851890 UES851890 UOO851890 UYK851890 VIG851890 VSC851890 WBY851890 WLU851890 WVQ851890 K917340 JE917426 TA917426 ACW917426 AMS917426 AWO917426 BGK917426 BQG917426 CAC917426 CJY917426 CTU917426 DDQ917426 DNM917426 DXI917426 EHE917426 ERA917426 FAW917426 FKS917426 FUO917426 GEK917426 GOG917426 GYC917426 HHY917426 HRU917426 IBQ917426 ILM917426 IVI917426 JFE917426 JPA917426 JYW917426 KIS917426 KSO917426 LCK917426 LMG917426 LWC917426 MFY917426 MPU917426 MZQ917426 NJM917426 NTI917426 ODE917426 ONA917426 OWW917426 PGS917426 PQO917426 QAK917426 QKG917426 QUC917426 RDY917426 RNU917426 RXQ917426 SHM917426 SRI917426 TBE917426 TLA917426 TUW917426 UES917426 UOO917426 UYK917426 VIG917426 VSC917426 WBY917426 WLU917426 WVQ917426 K982876 JE982962 TA982962 ACW982962 AMS982962 AWO982962 BGK982962 BQG982962 CAC982962 CJY982962 CTU982962 DDQ982962 DNM982962 DXI982962 EHE982962 ERA982962 FAW982962 FKS982962 FUO982962 GEK982962 GOG982962 GYC982962 HHY982962 HRU982962 IBQ982962 ILM982962 IVI982962 JFE982962 JPA982962 JYW982962 KIS982962 KSO982962 LCK982962 LMG982962 LWC982962 MFY982962 MPU982962 MZQ982962 NJM982962 NTI982962 ODE982962 ONA982962 OWW982962 PGS982962 PQO982962 QAK982962 QKG982962 QUC982962 RDY982962 RNU982962 RXQ982962 SHM982962 SRI982962 TBE982962 TLA982962 TUW982962 UES982962 UOO982962 UYK982962 VIG982962 VSC982962 WBY982962 WLU982962 WVQ982962" xr:uid="{69DC74D7-24DC-4FA0-8ED9-00752D64F546}">
      <formula1>$M$11:$M$22</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376 JE65462 TA65462 ACW65462 AMS65462 AWO65462 BGK65462 BQG65462 CAC65462 CJY65462 CTU65462 DDQ65462 DNM65462 DXI65462 EHE65462 ERA65462 FAW65462 FKS65462 FUO65462 GEK65462 GOG65462 GYC65462 HHY65462 HRU65462 IBQ65462 ILM65462 IVI65462 JFE65462 JPA65462 JYW65462 KIS65462 KSO65462 LCK65462 LMG65462 LWC65462 MFY65462 MPU65462 MZQ65462 NJM65462 NTI65462 ODE65462 ONA65462 OWW65462 PGS65462 PQO65462 QAK65462 QKG65462 QUC65462 RDY65462 RNU65462 RXQ65462 SHM65462 SRI65462 TBE65462 TLA65462 TUW65462 UES65462 UOO65462 UYK65462 VIG65462 VSC65462 WBY65462 WLU65462 WVQ65462 K130912 JE130998 TA130998 ACW130998 AMS130998 AWO130998 BGK130998 BQG130998 CAC130998 CJY130998 CTU130998 DDQ130998 DNM130998 DXI130998 EHE130998 ERA130998 FAW130998 FKS130998 FUO130998 GEK130998 GOG130998 GYC130998 HHY130998 HRU130998 IBQ130998 ILM130998 IVI130998 JFE130998 JPA130998 JYW130998 KIS130998 KSO130998 LCK130998 LMG130998 LWC130998 MFY130998 MPU130998 MZQ130998 NJM130998 NTI130998 ODE130998 ONA130998 OWW130998 PGS130998 PQO130998 QAK130998 QKG130998 QUC130998 RDY130998 RNU130998 RXQ130998 SHM130998 SRI130998 TBE130998 TLA130998 TUW130998 UES130998 UOO130998 UYK130998 VIG130998 VSC130998 WBY130998 WLU130998 WVQ130998 K196448 JE196534 TA196534 ACW196534 AMS196534 AWO196534 BGK196534 BQG196534 CAC196534 CJY196534 CTU196534 DDQ196534 DNM196534 DXI196534 EHE196534 ERA196534 FAW196534 FKS196534 FUO196534 GEK196534 GOG196534 GYC196534 HHY196534 HRU196534 IBQ196534 ILM196534 IVI196534 JFE196534 JPA196534 JYW196534 KIS196534 KSO196534 LCK196534 LMG196534 LWC196534 MFY196534 MPU196534 MZQ196534 NJM196534 NTI196534 ODE196534 ONA196534 OWW196534 PGS196534 PQO196534 QAK196534 QKG196534 QUC196534 RDY196534 RNU196534 RXQ196534 SHM196534 SRI196534 TBE196534 TLA196534 TUW196534 UES196534 UOO196534 UYK196534 VIG196534 VSC196534 WBY196534 WLU196534 WVQ196534 K261984 JE262070 TA262070 ACW262070 AMS262070 AWO262070 BGK262070 BQG262070 CAC262070 CJY262070 CTU262070 DDQ262070 DNM262070 DXI262070 EHE262070 ERA262070 FAW262070 FKS262070 FUO262070 GEK262070 GOG262070 GYC262070 HHY262070 HRU262070 IBQ262070 ILM262070 IVI262070 JFE262070 JPA262070 JYW262070 KIS262070 KSO262070 LCK262070 LMG262070 LWC262070 MFY262070 MPU262070 MZQ262070 NJM262070 NTI262070 ODE262070 ONA262070 OWW262070 PGS262070 PQO262070 QAK262070 QKG262070 QUC262070 RDY262070 RNU262070 RXQ262070 SHM262070 SRI262070 TBE262070 TLA262070 TUW262070 UES262070 UOO262070 UYK262070 VIG262070 VSC262070 WBY262070 WLU262070 WVQ262070 K327520 JE327606 TA327606 ACW327606 AMS327606 AWO327606 BGK327606 BQG327606 CAC327606 CJY327606 CTU327606 DDQ327606 DNM327606 DXI327606 EHE327606 ERA327606 FAW327606 FKS327606 FUO327606 GEK327606 GOG327606 GYC327606 HHY327606 HRU327606 IBQ327606 ILM327606 IVI327606 JFE327606 JPA327606 JYW327606 KIS327606 KSO327606 LCK327606 LMG327606 LWC327606 MFY327606 MPU327606 MZQ327606 NJM327606 NTI327606 ODE327606 ONA327606 OWW327606 PGS327606 PQO327606 QAK327606 QKG327606 QUC327606 RDY327606 RNU327606 RXQ327606 SHM327606 SRI327606 TBE327606 TLA327606 TUW327606 UES327606 UOO327606 UYK327606 VIG327606 VSC327606 WBY327606 WLU327606 WVQ327606 K393056 JE393142 TA393142 ACW393142 AMS393142 AWO393142 BGK393142 BQG393142 CAC393142 CJY393142 CTU393142 DDQ393142 DNM393142 DXI393142 EHE393142 ERA393142 FAW393142 FKS393142 FUO393142 GEK393142 GOG393142 GYC393142 HHY393142 HRU393142 IBQ393142 ILM393142 IVI393142 JFE393142 JPA393142 JYW393142 KIS393142 KSO393142 LCK393142 LMG393142 LWC393142 MFY393142 MPU393142 MZQ393142 NJM393142 NTI393142 ODE393142 ONA393142 OWW393142 PGS393142 PQO393142 QAK393142 QKG393142 QUC393142 RDY393142 RNU393142 RXQ393142 SHM393142 SRI393142 TBE393142 TLA393142 TUW393142 UES393142 UOO393142 UYK393142 VIG393142 VSC393142 WBY393142 WLU393142 WVQ393142 K458592 JE458678 TA458678 ACW458678 AMS458678 AWO458678 BGK458678 BQG458678 CAC458678 CJY458678 CTU458678 DDQ458678 DNM458678 DXI458678 EHE458678 ERA458678 FAW458678 FKS458678 FUO458678 GEK458678 GOG458678 GYC458678 HHY458678 HRU458678 IBQ458678 ILM458678 IVI458678 JFE458678 JPA458678 JYW458678 KIS458678 KSO458678 LCK458678 LMG458678 LWC458678 MFY458678 MPU458678 MZQ458678 NJM458678 NTI458678 ODE458678 ONA458678 OWW458678 PGS458678 PQO458678 QAK458678 QKG458678 QUC458678 RDY458678 RNU458678 RXQ458678 SHM458678 SRI458678 TBE458678 TLA458678 TUW458678 UES458678 UOO458678 UYK458678 VIG458678 VSC458678 WBY458678 WLU458678 WVQ458678 K524128 JE524214 TA524214 ACW524214 AMS524214 AWO524214 BGK524214 BQG524214 CAC524214 CJY524214 CTU524214 DDQ524214 DNM524214 DXI524214 EHE524214 ERA524214 FAW524214 FKS524214 FUO524214 GEK524214 GOG524214 GYC524214 HHY524214 HRU524214 IBQ524214 ILM524214 IVI524214 JFE524214 JPA524214 JYW524214 KIS524214 KSO524214 LCK524214 LMG524214 LWC524214 MFY524214 MPU524214 MZQ524214 NJM524214 NTI524214 ODE524214 ONA524214 OWW524214 PGS524214 PQO524214 QAK524214 QKG524214 QUC524214 RDY524214 RNU524214 RXQ524214 SHM524214 SRI524214 TBE524214 TLA524214 TUW524214 UES524214 UOO524214 UYK524214 VIG524214 VSC524214 WBY524214 WLU524214 WVQ524214 K589664 JE589750 TA589750 ACW589750 AMS589750 AWO589750 BGK589750 BQG589750 CAC589750 CJY589750 CTU589750 DDQ589750 DNM589750 DXI589750 EHE589750 ERA589750 FAW589750 FKS589750 FUO589750 GEK589750 GOG589750 GYC589750 HHY589750 HRU589750 IBQ589750 ILM589750 IVI589750 JFE589750 JPA589750 JYW589750 KIS589750 KSO589750 LCK589750 LMG589750 LWC589750 MFY589750 MPU589750 MZQ589750 NJM589750 NTI589750 ODE589750 ONA589750 OWW589750 PGS589750 PQO589750 QAK589750 QKG589750 QUC589750 RDY589750 RNU589750 RXQ589750 SHM589750 SRI589750 TBE589750 TLA589750 TUW589750 UES589750 UOO589750 UYK589750 VIG589750 VSC589750 WBY589750 WLU589750 WVQ589750 K655200 JE655286 TA655286 ACW655286 AMS655286 AWO655286 BGK655286 BQG655286 CAC655286 CJY655286 CTU655286 DDQ655286 DNM655286 DXI655286 EHE655286 ERA655286 FAW655286 FKS655286 FUO655286 GEK655286 GOG655286 GYC655286 HHY655286 HRU655286 IBQ655286 ILM655286 IVI655286 JFE655286 JPA655286 JYW655286 KIS655286 KSO655286 LCK655286 LMG655286 LWC655286 MFY655286 MPU655286 MZQ655286 NJM655286 NTI655286 ODE655286 ONA655286 OWW655286 PGS655286 PQO655286 QAK655286 QKG655286 QUC655286 RDY655286 RNU655286 RXQ655286 SHM655286 SRI655286 TBE655286 TLA655286 TUW655286 UES655286 UOO655286 UYK655286 VIG655286 VSC655286 WBY655286 WLU655286 WVQ655286 K720736 JE720822 TA720822 ACW720822 AMS720822 AWO720822 BGK720822 BQG720822 CAC720822 CJY720822 CTU720822 DDQ720822 DNM720822 DXI720822 EHE720822 ERA720822 FAW720822 FKS720822 FUO720822 GEK720822 GOG720822 GYC720822 HHY720822 HRU720822 IBQ720822 ILM720822 IVI720822 JFE720822 JPA720822 JYW720822 KIS720822 KSO720822 LCK720822 LMG720822 LWC720822 MFY720822 MPU720822 MZQ720822 NJM720822 NTI720822 ODE720822 ONA720822 OWW720822 PGS720822 PQO720822 QAK720822 QKG720822 QUC720822 RDY720822 RNU720822 RXQ720822 SHM720822 SRI720822 TBE720822 TLA720822 TUW720822 UES720822 UOO720822 UYK720822 VIG720822 VSC720822 WBY720822 WLU720822 WVQ720822 K786272 JE786358 TA786358 ACW786358 AMS786358 AWO786358 BGK786358 BQG786358 CAC786358 CJY786358 CTU786358 DDQ786358 DNM786358 DXI786358 EHE786358 ERA786358 FAW786358 FKS786358 FUO786358 GEK786358 GOG786358 GYC786358 HHY786358 HRU786358 IBQ786358 ILM786358 IVI786358 JFE786358 JPA786358 JYW786358 KIS786358 KSO786358 LCK786358 LMG786358 LWC786358 MFY786358 MPU786358 MZQ786358 NJM786358 NTI786358 ODE786358 ONA786358 OWW786358 PGS786358 PQO786358 QAK786358 QKG786358 QUC786358 RDY786358 RNU786358 RXQ786358 SHM786358 SRI786358 TBE786358 TLA786358 TUW786358 UES786358 UOO786358 UYK786358 VIG786358 VSC786358 WBY786358 WLU786358 WVQ786358 K851808 JE851894 TA851894 ACW851894 AMS851894 AWO851894 BGK851894 BQG851894 CAC851894 CJY851894 CTU851894 DDQ851894 DNM851894 DXI851894 EHE851894 ERA851894 FAW851894 FKS851894 FUO851894 GEK851894 GOG851894 GYC851894 HHY851894 HRU851894 IBQ851894 ILM851894 IVI851894 JFE851894 JPA851894 JYW851894 KIS851894 KSO851894 LCK851894 LMG851894 LWC851894 MFY851894 MPU851894 MZQ851894 NJM851894 NTI851894 ODE851894 ONA851894 OWW851894 PGS851894 PQO851894 QAK851894 QKG851894 QUC851894 RDY851894 RNU851894 RXQ851894 SHM851894 SRI851894 TBE851894 TLA851894 TUW851894 UES851894 UOO851894 UYK851894 VIG851894 VSC851894 WBY851894 WLU851894 WVQ851894 K917344 JE917430 TA917430 ACW917430 AMS917430 AWO917430 BGK917430 BQG917430 CAC917430 CJY917430 CTU917430 DDQ917430 DNM917430 DXI917430 EHE917430 ERA917430 FAW917430 FKS917430 FUO917430 GEK917430 GOG917430 GYC917430 HHY917430 HRU917430 IBQ917430 ILM917430 IVI917430 JFE917430 JPA917430 JYW917430 KIS917430 KSO917430 LCK917430 LMG917430 LWC917430 MFY917430 MPU917430 MZQ917430 NJM917430 NTI917430 ODE917430 ONA917430 OWW917430 PGS917430 PQO917430 QAK917430 QKG917430 QUC917430 RDY917430 RNU917430 RXQ917430 SHM917430 SRI917430 TBE917430 TLA917430 TUW917430 UES917430 UOO917430 UYK917430 VIG917430 VSC917430 WBY917430 WLU917430 WVQ917430 K982880 JE982966 TA982966 ACW982966 AMS982966 AWO982966 BGK982966 BQG982966 CAC982966 CJY982966 CTU982966 DDQ982966 DNM982966 DXI982966 EHE982966 ERA982966 FAW982966 FKS982966 FUO982966 GEK982966 GOG982966 GYC982966 HHY982966 HRU982966 IBQ982966 ILM982966 IVI982966 JFE982966 JPA982966 JYW982966 KIS982966 KSO982966 LCK982966 LMG982966 LWC982966 MFY982966 MPU982966 MZQ982966 NJM982966 NTI982966 ODE982966 ONA982966 OWW982966 PGS982966 PQO982966 QAK982966 QKG982966 QUC982966 RDY982966 RNU982966 RXQ982966 SHM982966 SRI982966 TBE982966 TLA982966 TUW982966 UES982966 UOO982966 UYK982966 VIG982966 VSC982966 WBY982966 WLU982966 WVQ982966" xr:uid="{23247397-4195-4E5D-AF2C-7FDC4FB7AF88}">
      <formula1>$N$11:$N$22</formula1>
    </dataValidation>
    <dataValidation type="list" allowBlank="1" showInputMessage="1" showErrorMessage="1" sqref="WVQ982961 WLU982961 WBY982961 VSC982961 VIG982961 UYK982961 UOO982961 UES982961 TUW982961 TLA982961 TBE982961 SRI982961 SHM982961 RXQ982961 RNU982961 RDY982961 QUC982961 QKG982961 QAK982961 PQO982961 PGS982961 OWW982961 ONA982961 ODE982961 NTI982961 NJM982961 MZQ982961 MPU982961 MFY982961 LWC982961 LMG982961 LCK982961 KSO982961 KIS982961 JYW982961 JPA982961 JFE982961 IVI982961 ILM982961 IBQ982961 HRU982961 HHY982961 GYC982961 GOG982961 GEK982961 FUO982961 FKS982961 FAW982961 ERA982961 EHE982961 DXI982961 DNM982961 DDQ982961 CTU982961 CJY982961 CAC982961 BQG982961 BGK982961 AWO982961 AMS982961 ACW982961 TA982961 JE982961 K982875 WVQ917425 WLU917425 WBY917425 VSC917425 VIG917425 UYK917425 UOO917425 UES917425 TUW917425 TLA917425 TBE917425 SRI917425 SHM917425 RXQ917425 RNU917425 RDY917425 QUC917425 QKG917425 QAK917425 PQO917425 PGS917425 OWW917425 ONA917425 ODE917425 NTI917425 NJM917425 MZQ917425 MPU917425 MFY917425 LWC917425 LMG917425 LCK917425 KSO917425 KIS917425 JYW917425 JPA917425 JFE917425 IVI917425 ILM917425 IBQ917425 HRU917425 HHY917425 GYC917425 GOG917425 GEK917425 FUO917425 FKS917425 FAW917425 ERA917425 EHE917425 DXI917425 DNM917425 DDQ917425 CTU917425 CJY917425 CAC917425 BQG917425 BGK917425 AWO917425 AMS917425 ACW917425 TA917425 JE917425 K917339 WVQ851889 WLU851889 WBY851889 VSC851889 VIG851889 UYK851889 UOO851889 UES851889 TUW851889 TLA851889 TBE851889 SRI851889 SHM851889 RXQ851889 RNU851889 RDY851889 QUC851889 QKG851889 QAK851889 PQO851889 PGS851889 OWW851889 ONA851889 ODE851889 NTI851889 NJM851889 MZQ851889 MPU851889 MFY851889 LWC851889 LMG851889 LCK851889 KSO851889 KIS851889 JYW851889 JPA851889 JFE851889 IVI851889 ILM851889 IBQ851889 HRU851889 HHY851889 GYC851889 GOG851889 GEK851889 FUO851889 FKS851889 FAW851889 ERA851889 EHE851889 DXI851889 DNM851889 DDQ851889 CTU851889 CJY851889 CAC851889 BQG851889 BGK851889 AWO851889 AMS851889 ACW851889 TA851889 JE851889 K851803 WVQ786353 WLU786353 WBY786353 VSC786353 VIG786353 UYK786353 UOO786353 UES786353 TUW786353 TLA786353 TBE786353 SRI786353 SHM786353 RXQ786353 RNU786353 RDY786353 QUC786353 QKG786353 QAK786353 PQO786353 PGS786353 OWW786353 ONA786353 ODE786353 NTI786353 NJM786353 MZQ786353 MPU786353 MFY786353 LWC786353 LMG786353 LCK786353 KSO786353 KIS786353 JYW786353 JPA786353 JFE786353 IVI786353 ILM786353 IBQ786353 HRU786353 HHY786353 GYC786353 GOG786353 GEK786353 FUO786353 FKS786353 FAW786353 ERA786353 EHE786353 DXI786353 DNM786353 DDQ786353 CTU786353 CJY786353 CAC786353 BQG786353 BGK786353 AWO786353 AMS786353 ACW786353 TA786353 JE786353 K786267 WVQ720817 WLU720817 WBY720817 VSC720817 VIG720817 UYK720817 UOO720817 UES720817 TUW720817 TLA720817 TBE720817 SRI720817 SHM720817 RXQ720817 RNU720817 RDY720817 QUC720817 QKG720817 QAK720817 PQO720817 PGS720817 OWW720817 ONA720817 ODE720817 NTI720817 NJM720817 MZQ720817 MPU720817 MFY720817 LWC720817 LMG720817 LCK720817 KSO720817 KIS720817 JYW720817 JPA720817 JFE720817 IVI720817 ILM720817 IBQ720817 HRU720817 HHY720817 GYC720817 GOG720817 GEK720817 FUO720817 FKS720817 FAW720817 ERA720817 EHE720817 DXI720817 DNM720817 DDQ720817 CTU720817 CJY720817 CAC720817 BQG720817 BGK720817 AWO720817 AMS720817 ACW720817 TA720817 JE720817 K720731 WVQ655281 WLU655281 WBY655281 VSC655281 VIG655281 UYK655281 UOO655281 UES655281 TUW655281 TLA655281 TBE655281 SRI655281 SHM655281 RXQ655281 RNU655281 RDY655281 QUC655281 QKG655281 QAK655281 PQO655281 PGS655281 OWW655281 ONA655281 ODE655281 NTI655281 NJM655281 MZQ655281 MPU655281 MFY655281 LWC655281 LMG655281 LCK655281 KSO655281 KIS655281 JYW655281 JPA655281 JFE655281 IVI655281 ILM655281 IBQ655281 HRU655281 HHY655281 GYC655281 GOG655281 GEK655281 FUO655281 FKS655281 FAW655281 ERA655281 EHE655281 DXI655281 DNM655281 DDQ655281 CTU655281 CJY655281 CAC655281 BQG655281 BGK655281 AWO655281 AMS655281 ACW655281 TA655281 JE655281 K655195 WVQ589745 WLU589745 WBY589745 VSC589745 VIG589745 UYK589745 UOO589745 UES589745 TUW589745 TLA589745 TBE589745 SRI589745 SHM589745 RXQ589745 RNU589745 RDY589745 QUC589745 QKG589745 QAK589745 PQO589745 PGS589745 OWW589745 ONA589745 ODE589745 NTI589745 NJM589745 MZQ589745 MPU589745 MFY589745 LWC589745 LMG589745 LCK589745 KSO589745 KIS589745 JYW589745 JPA589745 JFE589745 IVI589745 ILM589745 IBQ589745 HRU589745 HHY589745 GYC589745 GOG589745 GEK589745 FUO589745 FKS589745 FAW589745 ERA589745 EHE589745 DXI589745 DNM589745 DDQ589745 CTU589745 CJY589745 CAC589745 BQG589745 BGK589745 AWO589745 AMS589745 ACW589745 TA589745 JE589745 K589659 WVQ524209 WLU524209 WBY524209 VSC524209 VIG524209 UYK524209 UOO524209 UES524209 TUW524209 TLA524209 TBE524209 SRI524209 SHM524209 RXQ524209 RNU524209 RDY524209 QUC524209 QKG524209 QAK524209 PQO524209 PGS524209 OWW524209 ONA524209 ODE524209 NTI524209 NJM524209 MZQ524209 MPU524209 MFY524209 LWC524209 LMG524209 LCK524209 KSO524209 KIS524209 JYW524209 JPA524209 JFE524209 IVI524209 ILM524209 IBQ524209 HRU524209 HHY524209 GYC524209 GOG524209 GEK524209 FUO524209 FKS524209 FAW524209 ERA524209 EHE524209 DXI524209 DNM524209 DDQ524209 CTU524209 CJY524209 CAC524209 BQG524209 BGK524209 AWO524209 AMS524209 ACW524209 TA524209 JE524209 K524123 WVQ458673 WLU458673 WBY458673 VSC458673 VIG458673 UYK458673 UOO458673 UES458673 TUW458673 TLA458673 TBE458673 SRI458673 SHM458673 RXQ458673 RNU458673 RDY458673 QUC458673 QKG458673 QAK458673 PQO458673 PGS458673 OWW458673 ONA458673 ODE458673 NTI458673 NJM458673 MZQ458673 MPU458673 MFY458673 LWC458673 LMG458673 LCK458673 KSO458673 KIS458673 JYW458673 JPA458673 JFE458673 IVI458673 ILM458673 IBQ458673 HRU458673 HHY458673 GYC458673 GOG458673 GEK458673 FUO458673 FKS458673 FAW458673 ERA458673 EHE458673 DXI458673 DNM458673 DDQ458673 CTU458673 CJY458673 CAC458673 BQG458673 BGK458673 AWO458673 AMS458673 ACW458673 TA458673 JE458673 K458587 WVQ393137 WLU393137 WBY393137 VSC393137 VIG393137 UYK393137 UOO393137 UES393137 TUW393137 TLA393137 TBE393137 SRI393137 SHM393137 RXQ393137 RNU393137 RDY393137 QUC393137 QKG393137 QAK393137 PQO393137 PGS393137 OWW393137 ONA393137 ODE393137 NTI393137 NJM393137 MZQ393137 MPU393137 MFY393137 LWC393137 LMG393137 LCK393137 KSO393137 KIS393137 JYW393137 JPA393137 JFE393137 IVI393137 ILM393137 IBQ393137 HRU393137 HHY393137 GYC393137 GOG393137 GEK393137 FUO393137 FKS393137 FAW393137 ERA393137 EHE393137 DXI393137 DNM393137 DDQ393137 CTU393137 CJY393137 CAC393137 BQG393137 BGK393137 AWO393137 AMS393137 ACW393137 TA393137 JE393137 K393051 WVQ327601 WLU327601 WBY327601 VSC327601 VIG327601 UYK327601 UOO327601 UES327601 TUW327601 TLA327601 TBE327601 SRI327601 SHM327601 RXQ327601 RNU327601 RDY327601 QUC327601 QKG327601 QAK327601 PQO327601 PGS327601 OWW327601 ONA327601 ODE327601 NTI327601 NJM327601 MZQ327601 MPU327601 MFY327601 LWC327601 LMG327601 LCK327601 KSO327601 KIS327601 JYW327601 JPA327601 JFE327601 IVI327601 ILM327601 IBQ327601 HRU327601 HHY327601 GYC327601 GOG327601 GEK327601 FUO327601 FKS327601 FAW327601 ERA327601 EHE327601 DXI327601 DNM327601 DDQ327601 CTU327601 CJY327601 CAC327601 BQG327601 BGK327601 AWO327601 AMS327601 ACW327601 TA327601 JE327601 K327515 WVQ262065 WLU262065 WBY262065 VSC262065 VIG262065 UYK262065 UOO262065 UES262065 TUW262065 TLA262065 TBE262065 SRI262065 SHM262065 RXQ262065 RNU262065 RDY262065 QUC262065 QKG262065 QAK262065 PQO262065 PGS262065 OWW262065 ONA262065 ODE262065 NTI262065 NJM262065 MZQ262065 MPU262065 MFY262065 LWC262065 LMG262065 LCK262065 KSO262065 KIS262065 JYW262065 JPA262065 JFE262065 IVI262065 ILM262065 IBQ262065 HRU262065 HHY262065 GYC262065 GOG262065 GEK262065 FUO262065 FKS262065 FAW262065 ERA262065 EHE262065 DXI262065 DNM262065 DDQ262065 CTU262065 CJY262065 CAC262065 BQG262065 BGK262065 AWO262065 AMS262065 ACW262065 TA262065 JE262065 K261979 WVQ196529 WLU196529 WBY196529 VSC196529 VIG196529 UYK196529 UOO196529 UES196529 TUW196529 TLA196529 TBE196529 SRI196529 SHM196529 RXQ196529 RNU196529 RDY196529 QUC196529 QKG196529 QAK196529 PQO196529 PGS196529 OWW196529 ONA196529 ODE196529 NTI196529 NJM196529 MZQ196529 MPU196529 MFY196529 LWC196529 LMG196529 LCK196529 KSO196529 KIS196529 JYW196529 JPA196529 JFE196529 IVI196529 ILM196529 IBQ196529 HRU196529 HHY196529 GYC196529 GOG196529 GEK196529 FUO196529 FKS196529 FAW196529 ERA196529 EHE196529 DXI196529 DNM196529 DDQ196529 CTU196529 CJY196529 CAC196529 BQG196529 BGK196529 AWO196529 AMS196529 ACW196529 TA196529 JE196529 K196443 WVQ130993 WLU130993 WBY130993 VSC130993 VIG130993 UYK130993 UOO130993 UES130993 TUW130993 TLA130993 TBE130993 SRI130993 SHM130993 RXQ130993 RNU130993 RDY130993 QUC130993 QKG130993 QAK130993 PQO130993 PGS130993 OWW130993 ONA130993 ODE130993 NTI130993 NJM130993 MZQ130993 MPU130993 MFY130993 LWC130993 LMG130993 LCK130993 KSO130993 KIS130993 JYW130993 JPA130993 JFE130993 IVI130993 ILM130993 IBQ130993 HRU130993 HHY130993 GYC130993 GOG130993 GEK130993 FUO130993 FKS130993 FAW130993 ERA130993 EHE130993 DXI130993 DNM130993 DDQ130993 CTU130993 CJY130993 CAC130993 BQG130993 BGK130993 AWO130993 AMS130993 ACW130993 TA130993 JE130993 K130907 WVQ65457 WLU65457 WBY65457 VSC65457 VIG65457 UYK65457 UOO65457 UES65457 TUW65457 TLA65457 TBE65457 SRI65457 SHM65457 RXQ65457 RNU65457 RDY65457 QUC65457 QKG65457 QAK65457 PQO65457 PGS65457 OWW65457 ONA65457 ODE65457 NTI65457 NJM65457 MZQ65457 MPU65457 MFY65457 LWC65457 LMG65457 LCK65457 KSO65457 KIS65457 JYW65457 JPA65457 JFE65457 IVI65457 ILM65457 IBQ65457 HRU65457 HHY65457 GYC65457 GOG65457 GEK65457 FUO65457 FKS65457 FAW65457 ERA65457 EHE65457 DXI65457 DNM65457 DDQ65457 CTU65457 CJY65457 CAC65457 BQG65457 BGK65457 AWO65457 AMS65457 ACW65457 TA65457 JE65457 K65371" xr:uid="{EAD83255-A43A-46F2-A383-80476E0EC5BC}">
      <formula1>$N$9:$N$9</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380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0916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452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1988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524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060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596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132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668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04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740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276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12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348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884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E838BB00-CEF8-47D3-A15B-9C71E4DBB08F}">
      <formula1>$Q$10:$Q$34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379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0915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451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1987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523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059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595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131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667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03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739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275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11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347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883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03534C0E-4716-46B8-806F-68A9B5C7FBA3}">
      <formula1>$P$10:$P$34</formula1>
    </dataValidation>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383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0919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455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1991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527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063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599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135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671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07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743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279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815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351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887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3C3FA8DC-2B03-4705-A116-06F9D528DD4B}">
      <formula1>$R$10:$R$34</formula1>
    </dataValidation>
  </dataValidations>
  <hyperlinks>
    <hyperlink ref="P8:S8" r:id="rId1" display="Posted Price" xr:uid="{F0080F5D-9B03-453C-809C-3EDA8CC548FD}"/>
  </hyperlinks>
  <printOptions horizontalCentered="1"/>
  <pageMargins left="0.25" right="0.25" top="0.75" bottom="0.75" header="0.3" footer="0.3"/>
  <pageSetup scale="54" orientation="landscape" horizontalDpi="4294967295" r:id="rId2"/>
  <rowBreaks count="4" manualBreakCount="4">
    <brk id="30" min="1" max="7" man="1"/>
    <brk id="55" min="1" max="7" man="1"/>
    <brk id="79" min="1" max="7" man="1"/>
    <brk id="91" min="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178C4-4173-46DF-BA55-9B050BC435BA}">
  <dimension ref="B1:Z118"/>
  <sheetViews>
    <sheetView showGridLines="0" showRowColHeaders="0" topLeftCell="A34" zoomScale="80" zoomScaleNormal="80" workbookViewId="0">
      <selection activeCell="C4" sqref="C4:E4"/>
    </sheetView>
  </sheetViews>
  <sheetFormatPr defaultRowHeight="13.2" x14ac:dyDescent="0.25"/>
  <cols>
    <col min="1" max="1" width="8.77734375" style="1"/>
    <col min="2" max="2" width="25.44140625" style="1" customWidth="1"/>
    <col min="3" max="3" width="35" style="1" customWidth="1"/>
    <col min="4" max="4" width="17.44140625" style="1" customWidth="1"/>
    <col min="5" max="5" width="17.21875" style="1" customWidth="1"/>
    <col min="6" max="6" width="23.77734375" style="1" customWidth="1"/>
    <col min="7" max="7" width="25.44140625" style="1" customWidth="1"/>
    <col min="8" max="8" width="19" style="1" customWidth="1"/>
    <col min="9" max="9" width="6.5546875" style="1" customWidth="1"/>
    <col min="10" max="10" width="33.5546875" style="3" hidden="1" customWidth="1"/>
    <col min="11" max="11" width="20.44140625" style="3" hidden="1" customWidth="1"/>
    <col min="12" max="12" width="4.21875" style="3" hidden="1" customWidth="1"/>
    <col min="13" max="13" width="22" style="1" hidden="1" customWidth="1"/>
    <col min="14" max="14" width="22.21875" style="1" hidden="1" customWidth="1"/>
    <col min="15" max="15" width="4.21875" style="1" hidden="1" customWidth="1"/>
    <col min="16" max="17" width="18.77734375" style="2" hidden="1" customWidth="1"/>
    <col min="18" max="18" width="20.44140625" style="2" hidden="1" customWidth="1"/>
    <col min="19" max="19" width="17.44140625" style="2" hidden="1" customWidth="1"/>
    <col min="20" max="20" width="4.21875" style="1" hidden="1" customWidth="1"/>
    <col min="21" max="21" width="4" style="1" hidden="1" customWidth="1"/>
    <col min="22" max="22" width="13.77734375" style="1" customWidth="1"/>
    <col min="23" max="51" width="9.21875" style="1" customWidth="1"/>
    <col min="52" max="255" width="8.77734375" style="1"/>
    <col min="256" max="256" width="25.44140625" style="1" customWidth="1"/>
    <col min="257" max="257" width="32.77734375" style="1" customWidth="1"/>
    <col min="258" max="258" width="17.44140625" style="1" customWidth="1"/>
    <col min="259" max="259" width="17.21875" style="1" customWidth="1"/>
    <col min="260" max="260" width="23.77734375" style="1" customWidth="1"/>
    <col min="261" max="261" width="25.44140625" style="1" customWidth="1"/>
    <col min="262" max="262" width="19" style="1" customWidth="1"/>
    <col min="263" max="263" width="6.5546875" style="1" customWidth="1"/>
    <col min="264" max="279" width="0" style="1" hidden="1" customWidth="1"/>
    <col min="280" max="511" width="8.77734375" style="1"/>
    <col min="512" max="512" width="25.44140625" style="1" customWidth="1"/>
    <col min="513" max="513" width="32.77734375" style="1" customWidth="1"/>
    <col min="514" max="514" width="17.44140625" style="1" customWidth="1"/>
    <col min="515" max="515" width="17.21875" style="1" customWidth="1"/>
    <col min="516" max="516" width="23.77734375" style="1" customWidth="1"/>
    <col min="517" max="517" width="25.44140625" style="1" customWidth="1"/>
    <col min="518" max="518" width="19" style="1" customWidth="1"/>
    <col min="519" max="519" width="6.5546875" style="1" customWidth="1"/>
    <col min="520" max="535" width="0" style="1" hidden="1" customWidth="1"/>
    <col min="536" max="767" width="8.77734375" style="1"/>
    <col min="768" max="768" width="25.44140625" style="1" customWidth="1"/>
    <col min="769" max="769" width="32.77734375" style="1" customWidth="1"/>
    <col min="770" max="770" width="17.44140625" style="1" customWidth="1"/>
    <col min="771" max="771" width="17.21875" style="1" customWidth="1"/>
    <col min="772" max="772" width="23.77734375" style="1" customWidth="1"/>
    <col min="773" max="773" width="25.44140625" style="1" customWidth="1"/>
    <col min="774" max="774" width="19" style="1" customWidth="1"/>
    <col min="775" max="775" width="6.5546875" style="1" customWidth="1"/>
    <col min="776" max="791" width="0" style="1" hidden="1" customWidth="1"/>
    <col min="792" max="1023" width="8.77734375" style="1"/>
    <col min="1024" max="1024" width="25.44140625" style="1" customWidth="1"/>
    <col min="1025" max="1025" width="32.77734375" style="1" customWidth="1"/>
    <col min="1026" max="1026" width="17.44140625" style="1" customWidth="1"/>
    <col min="1027" max="1027" width="17.21875" style="1" customWidth="1"/>
    <col min="1028" max="1028" width="23.77734375" style="1" customWidth="1"/>
    <col min="1029" max="1029" width="25.44140625" style="1" customWidth="1"/>
    <col min="1030" max="1030" width="19" style="1" customWidth="1"/>
    <col min="1031" max="1031" width="6.5546875" style="1" customWidth="1"/>
    <col min="1032" max="1047" width="0" style="1" hidden="1" customWidth="1"/>
    <col min="1048" max="1279" width="8.77734375" style="1"/>
    <col min="1280" max="1280" width="25.44140625" style="1" customWidth="1"/>
    <col min="1281" max="1281" width="32.77734375" style="1" customWidth="1"/>
    <col min="1282" max="1282" width="17.44140625" style="1" customWidth="1"/>
    <col min="1283" max="1283" width="17.21875" style="1" customWidth="1"/>
    <col min="1284" max="1284" width="23.77734375" style="1" customWidth="1"/>
    <col min="1285" max="1285" width="25.44140625" style="1" customWidth="1"/>
    <col min="1286" max="1286" width="19" style="1" customWidth="1"/>
    <col min="1287" max="1287" width="6.5546875" style="1" customWidth="1"/>
    <col min="1288" max="1303" width="0" style="1" hidden="1" customWidth="1"/>
    <col min="1304" max="1535" width="8.77734375" style="1"/>
    <col min="1536" max="1536" width="25.44140625" style="1" customWidth="1"/>
    <col min="1537" max="1537" width="32.77734375" style="1" customWidth="1"/>
    <col min="1538" max="1538" width="17.44140625" style="1" customWidth="1"/>
    <col min="1539" max="1539" width="17.21875" style="1" customWidth="1"/>
    <col min="1540" max="1540" width="23.77734375" style="1" customWidth="1"/>
    <col min="1541" max="1541" width="25.44140625" style="1" customWidth="1"/>
    <col min="1542" max="1542" width="19" style="1" customWidth="1"/>
    <col min="1543" max="1543" width="6.5546875" style="1" customWidth="1"/>
    <col min="1544" max="1559" width="0" style="1" hidden="1" customWidth="1"/>
    <col min="1560" max="1791" width="8.77734375" style="1"/>
    <col min="1792" max="1792" width="25.44140625" style="1" customWidth="1"/>
    <col min="1793" max="1793" width="32.77734375" style="1" customWidth="1"/>
    <col min="1794" max="1794" width="17.44140625" style="1" customWidth="1"/>
    <col min="1795" max="1795" width="17.21875" style="1" customWidth="1"/>
    <col min="1796" max="1796" width="23.77734375" style="1" customWidth="1"/>
    <col min="1797" max="1797" width="25.44140625" style="1" customWidth="1"/>
    <col min="1798" max="1798" width="19" style="1" customWidth="1"/>
    <col min="1799" max="1799" width="6.5546875" style="1" customWidth="1"/>
    <col min="1800" max="1815" width="0" style="1" hidden="1" customWidth="1"/>
    <col min="1816" max="2047" width="8.77734375" style="1"/>
    <col min="2048" max="2048" width="25.44140625" style="1" customWidth="1"/>
    <col min="2049" max="2049" width="32.77734375" style="1" customWidth="1"/>
    <col min="2050" max="2050" width="17.44140625" style="1" customWidth="1"/>
    <col min="2051" max="2051" width="17.21875" style="1" customWidth="1"/>
    <col min="2052" max="2052" width="23.77734375" style="1" customWidth="1"/>
    <col min="2053" max="2053" width="25.44140625" style="1" customWidth="1"/>
    <col min="2054" max="2054" width="19" style="1" customWidth="1"/>
    <col min="2055" max="2055" width="6.5546875" style="1" customWidth="1"/>
    <col min="2056" max="2071" width="0" style="1" hidden="1" customWidth="1"/>
    <col min="2072" max="2303" width="8.77734375" style="1"/>
    <col min="2304" max="2304" width="25.44140625" style="1" customWidth="1"/>
    <col min="2305" max="2305" width="32.77734375" style="1" customWidth="1"/>
    <col min="2306" max="2306" width="17.44140625" style="1" customWidth="1"/>
    <col min="2307" max="2307" width="17.21875" style="1" customWidth="1"/>
    <col min="2308" max="2308" width="23.77734375" style="1" customWidth="1"/>
    <col min="2309" max="2309" width="25.44140625" style="1" customWidth="1"/>
    <col min="2310" max="2310" width="19" style="1" customWidth="1"/>
    <col min="2311" max="2311" width="6.5546875" style="1" customWidth="1"/>
    <col min="2312" max="2327" width="0" style="1" hidden="1" customWidth="1"/>
    <col min="2328" max="2559" width="8.77734375" style="1"/>
    <col min="2560" max="2560" width="25.44140625" style="1" customWidth="1"/>
    <col min="2561" max="2561" width="32.77734375" style="1" customWidth="1"/>
    <col min="2562" max="2562" width="17.44140625" style="1" customWidth="1"/>
    <col min="2563" max="2563" width="17.21875" style="1" customWidth="1"/>
    <col min="2564" max="2564" width="23.77734375" style="1" customWidth="1"/>
    <col min="2565" max="2565" width="25.44140625" style="1" customWidth="1"/>
    <col min="2566" max="2566" width="19" style="1" customWidth="1"/>
    <col min="2567" max="2567" width="6.5546875" style="1" customWidth="1"/>
    <col min="2568" max="2583" width="0" style="1" hidden="1" customWidth="1"/>
    <col min="2584" max="2815" width="8.77734375" style="1"/>
    <col min="2816" max="2816" width="25.44140625" style="1" customWidth="1"/>
    <col min="2817" max="2817" width="32.77734375" style="1" customWidth="1"/>
    <col min="2818" max="2818" width="17.44140625" style="1" customWidth="1"/>
    <col min="2819" max="2819" width="17.21875" style="1" customWidth="1"/>
    <col min="2820" max="2820" width="23.77734375" style="1" customWidth="1"/>
    <col min="2821" max="2821" width="25.44140625" style="1" customWidth="1"/>
    <col min="2822" max="2822" width="19" style="1" customWidth="1"/>
    <col min="2823" max="2823" width="6.5546875" style="1" customWidth="1"/>
    <col min="2824" max="2839" width="0" style="1" hidden="1" customWidth="1"/>
    <col min="2840" max="3071" width="8.77734375" style="1"/>
    <col min="3072" max="3072" width="25.44140625" style="1" customWidth="1"/>
    <col min="3073" max="3073" width="32.77734375" style="1" customWidth="1"/>
    <col min="3074" max="3074" width="17.44140625" style="1" customWidth="1"/>
    <col min="3075" max="3075" width="17.21875" style="1" customWidth="1"/>
    <col min="3076" max="3076" width="23.77734375" style="1" customWidth="1"/>
    <col min="3077" max="3077" width="25.44140625" style="1" customWidth="1"/>
    <col min="3078" max="3078" width="19" style="1" customWidth="1"/>
    <col min="3079" max="3079" width="6.5546875" style="1" customWidth="1"/>
    <col min="3080" max="3095" width="0" style="1" hidden="1" customWidth="1"/>
    <col min="3096" max="3327" width="8.77734375" style="1"/>
    <col min="3328" max="3328" width="25.44140625" style="1" customWidth="1"/>
    <col min="3329" max="3329" width="32.77734375" style="1" customWidth="1"/>
    <col min="3330" max="3330" width="17.44140625" style="1" customWidth="1"/>
    <col min="3331" max="3331" width="17.21875" style="1" customWidth="1"/>
    <col min="3332" max="3332" width="23.77734375" style="1" customWidth="1"/>
    <col min="3333" max="3333" width="25.44140625" style="1" customWidth="1"/>
    <col min="3334" max="3334" width="19" style="1" customWidth="1"/>
    <col min="3335" max="3335" width="6.5546875" style="1" customWidth="1"/>
    <col min="3336" max="3351" width="0" style="1" hidden="1" customWidth="1"/>
    <col min="3352" max="3583" width="8.77734375" style="1"/>
    <col min="3584" max="3584" width="25.44140625" style="1" customWidth="1"/>
    <col min="3585" max="3585" width="32.77734375" style="1" customWidth="1"/>
    <col min="3586" max="3586" width="17.44140625" style="1" customWidth="1"/>
    <col min="3587" max="3587" width="17.21875" style="1" customWidth="1"/>
    <col min="3588" max="3588" width="23.77734375" style="1" customWidth="1"/>
    <col min="3589" max="3589" width="25.44140625" style="1" customWidth="1"/>
    <col min="3590" max="3590" width="19" style="1" customWidth="1"/>
    <col min="3591" max="3591" width="6.5546875" style="1" customWidth="1"/>
    <col min="3592" max="3607" width="0" style="1" hidden="1" customWidth="1"/>
    <col min="3608" max="3839" width="8.77734375" style="1"/>
    <col min="3840" max="3840" width="25.44140625" style="1" customWidth="1"/>
    <col min="3841" max="3841" width="32.77734375" style="1" customWidth="1"/>
    <col min="3842" max="3842" width="17.44140625" style="1" customWidth="1"/>
    <col min="3843" max="3843" width="17.21875" style="1" customWidth="1"/>
    <col min="3844" max="3844" width="23.77734375" style="1" customWidth="1"/>
    <col min="3845" max="3845" width="25.44140625" style="1" customWidth="1"/>
    <col min="3846" max="3846" width="19" style="1" customWidth="1"/>
    <col min="3847" max="3847" width="6.5546875" style="1" customWidth="1"/>
    <col min="3848" max="3863" width="0" style="1" hidden="1" customWidth="1"/>
    <col min="3864" max="4095" width="8.77734375" style="1"/>
    <col min="4096" max="4096" width="25.44140625" style="1" customWidth="1"/>
    <col min="4097" max="4097" width="32.77734375" style="1" customWidth="1"/>
    <col min="4098" max="4098" width="17.44140625" style="1" customWidth="1"/>
    <col min="4099" max="4099" width="17.21875" style="1" customWidth="1"/>
    <col min="4100" max="4100" width="23.77734375" style="1" customWidth="1"/>
    <col min="4101" max="4101" width="25.44140625" style="1" customWidth="1"/>
    <col min="4102" max="4102" width="19" style="1" customWidth="1"/>
    <col min="4103" max="4103" width="6.5546875" style="1" customWidth="1"/>
    <col min="4104" max="4119" width="0" style="1" hidden="1" customWidth="1"/>
    <col min="4120" max="4351" width="8.77734375" style="1"/>
    <col min="4352" max="4352" width="25.44140625" style="1" customWidth="1"/>
    <col min="4353" max="4353" width="32.77734375" style="1" customWidth="1"/>
    <col min="4354" max="4354" width="17.44140625" style="1" customWidth="1"/>
    <col min="4355" max="4355" width="17.21875" style="1" customWidth="1"/>
    <col min="4356" max="4356" width="23.77734375" style="1" customWidth="1"/>
    <col min="4357" max="4357" width="25.44140625" style="1" customWidth="1"/>
    <col min="4358" max="4358" width="19" style="1" customWidth="1"/>
    <col min="4359" max="4359" width="6.5546875" style="1" customWidth="1"/>
    <col min="4360" max="4375" width="0" style="1" hidden="1" customWidth="1"/>
    <col min="4376" max="4607" width="8.77734375" style="1"/>
    <col min="4608" max="4608" width="25.44140625" style="1" customWidth="1"/>
    <col min="4609" max="4609" width="32.77734375" style="1" customWidth="1"/>
    <col min="4610" max="4610" width="17.44140625" style="1" customWidth="1"/>
    <col min="4611" max="4611" width="17.21875" style="1" customWidth="1"/>
    <col min="4612" max="4612" width="23.77734375" style="1" customWidth="1"/>
    <col min="4613" max="4613" width="25.44140625" style="1" customWidth="1"/>
    <col min="4614" max="4614" width="19" style="1" customWidth="1"/>
    <col min="4615" max="4615" width="6.5546875" style="1" customWidth="1"/>
    <col min="4616" max="4631" width="0" style="1" hidden="1" customWidth="1"/>
    <col min="4632" max="4863" width="8.77734375" style="1"/>
    <col min="4864" max="4864" width="25.44140625" style="1" customWidth="1"/>
    <col min="4865" max="4865" width="32.77734375" style="1" customWidth="1"/>
    <col min="4866" max="4866" width="17.44140625" style="1" customWidth="1"/>
    <col min="4867" max="4867" width="17.21875" style="1" customWidth="1"/>
    <col min="4868" max="4868" width="23.77734375" style="1" customWidth="1"/>
    <col min="4869" max="4869" width="25.44140625" style="1" customWidth="1"/>
    <col min="4870" max="4870" width="19" style="1" customWidth="1"/>
    <col min="4871" max="4871" width="6.5546875" style="1" customWidth="1"/>
    <col min="4872" max="4887" width="0" style="1" hidden="1" customWidth="1"/>
    <col min="4888" max="5119" width="8.77734375" style="1"/>
    <col min="5120" max="5120" width="25.44140625" style="1" customWidth="1"/>
    <col min="5121" max="5121" width="32.77734375" style="1" customWidth="1"/>
    <col min="5122" max="5122" width="17.44140625" style="1" customWidth="1"/>
    <col min="5123" max="5123" width="17.21875" style="1" customWidth="1"/>
    <col min="5124" max="5124" width="23.77734375" style="1" customWidth="1"/>
    <col min="5125" max="5125" width="25.44140625" style="1" customWidth="1"/>
    <col min="5126" max="5126" width="19" style="1" customWidth="1"/>
    <col min="5127" max="5127" width="6.5546875" style="1" customWidth="1"/>
    <col min="5128" max="5143" width="0" style="1" hidden="1" customWidth="1"/>
    <col min="5144" max="5375" width="8.77734375" style="1"/>
    <col min="5376" max="5376" width="25.44140625" style="1" customWidth="1"/>
    <col min="5377" max="5377" width="32.77734375" style="1" customWidth="1"/>
    <col min="5378" max="5378" width="17.44140625" style="1" customWidth="1"/>
    <col min="5379" max="5379" width="17.21875" style="1" customWidth="1"/>
    <col min="5380" max="5380" width="23.77734375" style="1" customWidth="1"/>
    <col min="5381" max="5381" width="25.44140625" style="1" customWidth="1"/>
    <col min="5382" max="5382" width="19" style="1" customWidth="1"/>
    <col min="5383" max="5383" width="6.5546875" style="1" customWidth="1"/>
    <col min="5384" max="5399" width="0" style="1" hidden="1" customWidth="1"/>
    <col min="5400" max="5631" width="8.77734375" style="1"/>
    <col min="5632" max="5632" width="25.44140625" style="1" customWidth="1"/>
    <col min="5633" max="5633" width="32.77734375" style="1" customWidth="1"/>
    <col min="5634" max="5634" width="17.44140625" style="1" customWidth="1"/>
    <col min="5635" max="5635" width="17.21875" style="1" customWidth="1"/>
    <col min="5636" max="5636" width="23.77734375" style="1" customWidth="1"/>
    <col min="5637" max="5637" width="25.44140625" style="1" customWidth="1"/>
    <col min="5638" max="5638" width="19" style="1" customWidth="1"/>
    <col min="5639" max="5639" width="6.5546875" style="1" customWidth="1"/>
    <col min="5640" max="5655" width="0" style="1" hidden="1" customWidth="1"/>
    <col min="5656" max="5887" width="8.77734375" style="1"/>
    <col min="5888" max="5888" width="25.44140625" style="1" customWidth="1"/>
    <col min="5889" max="5889" width="32.77734375" style="1" customWidth="1"/>
    <col min="5890" max="5890" width="17.44140625" style="1" customWidth="1"/>
    <col min="5891" max="5891" width="17.21875" style="1" customWidth="1"/>
    <col min="5892" max="5892" width="23.77734375" style="1" customWidth="1"/>
    <col min="5893" max="5893" width="25.44140625" style="1" customWidth="1"/>
    <col min="5894" max="5894" width="19" style="1" customWidth="1"/>
    <col min="5895" max="5895" width="6.5546875" style="1" customWidth="1"/>
    <col min="5896" max="5911" width="0" style="1" hidden="1" customWidth="1"/>
    <col min="5912" max="6143" width="8.77734375" style="1"/>
    <col min="6144" max="6144" width="25.44140625" style="1" customWidth="1"/>
    <col min="6145" max="6145" width="32.77734375" style="1" customWidth="1"/>
    <col min="6146" max="6146" width="17.44140625" style="1" customWidth="1"/>
    <col min="6147" max="6147" width="17.21875" style="1" customWidth="1"/>
    <col min="6148" max="6148" width="23.77734375" style="1" customWidth="1"/>
    <col min="6149" max="6149" width="25.44140625" style="1" customWidth="1"/>
    <col min="6150" max="6150" width="19" style="1" customWidth="1"/>
    <col min="6151" max="6151" width="6.5546875" style="1" customWidth="1"/>
    <col min="6152" max="6167" width="0" style="1" hidden="1" customWidth="1"/>
    <col min="6168" max="6399" width="8.77734375" style="1"/>
    <col min="6400" max="6400" width="25.44140625" style="1" customWidth="1"/>
    <col min="6401" max="6401" width="32.77734375" style="1" customWidth="1"/>
    <col min="6402" max="6402" width="17.44140625" style="1" customWidth="1"/>
    <col min="6403" max="6403" width="17.21875" style="1" customWidth="1"/>
    <col min="6404" max="6404" width="23.77734375" style="1" customWidth="1"/>
    <col min="6405" max="6405" width="25.44140625" style="1" customWidth="1"/>
    <col min="6406" max="6406" width="19" style="1" customWidth="1"/>
    <col min="6407" max="6407" width="6.5546875" style="1" customWidth="1"/>
    <col min="6408" max="6423" width="0" style="1" hidden="1" customWidth="1"/>
    <col min="6424" max="6655" width="8.77734375" style="1"/>
    <col min="6656" max="6656" width="25.44140625" style="1" customWidth="1"/>
    <col min="6657" max="6657" width="32.77734375" style="1" customWidth="1"/>
    <col min="6658" max="6658" width="17.44140625" style="1" customWidth="1"/>
    <col min="6659" max="6659" width="17.21875" style="1" customWidth="1"/>
    <col min="6660" max="6660" width="23.77734375" style="1" customWidth="1"/>
    <col min="6661" max="6661" width="25.44140625" style="1" customWidth="1"/>
    <col min="6662" max="6662" width="19" style="1" customWidth="1"/>
    <col min="6663" max="6663" width="6.5546875" style="1" customWidth="1"/>
    <col min="6664" max="6679" width="0" style="1" hidden="1" customWidth="1"/>
    <col min="6680" max="6911" width="8.77734375" style="1"/>
    <col min="6912" max="6912" width="25.44140625" style="1" customWidth="1"/>
    <col min="6913" max="6913" width="32.77734375" style="1" customWidth="1"/>
    <col min="6914" max="6914" width="17.44140625" style="1" customWidth="1"/>
    <col min="6915" max="6915" width="17.21875" style="1" customWidth="1"/>
    <col min="6916" max="6916" width="23.77734375" style="1" customWidth="1"/>
    <col min="6917" max="6917" width="25.44140625" style="1" customWidth="1"/>
    <col min="6918" max="6918" width="19" style="1" customWidth="1"/>
    <col min="6919" max="6919" width="6.5546875" style="1" customWidth="1"/>
    <col min="6920" max="6935" width="0" style="1" hidden="1" customWidth="1"/>
    <col min="6936" max="7167" width="8.77734375" style="1"/>
    <col min="7168" max="7168" width="25.44140625" style="1" customWidth="1"/>
    <col min="7169" max="7169" width="32.77734375" style="1" customWidth="1"/>
    <col min="7170" max="7170" width="17.44140625" style="1" customWidth="1"/>
    <col min="7171" max="7171" width="17.21875" style="1" customWidth="1"/>
    <col min="7172" max="7172" width="23.77734375" style="1" customWidth="1"/>
    <col min="7173" max="7173" width="25.44140625" style="1" customWidth="1"/>
    <col min="7174" max="7174" width="19" style="1" customWidth="1"/>
    <col min="7175" max="7175" width="6.5546875" style="1" customWidth="1"/>
    <col min="7176" max="7191" width="0" style="1" hidden="1" customWidth="1"/>
    <col min="7192" max="7423" width="8.77734375" style="1"/>
    <col min="7424" max="7424" width="25.44140625" style="1" customWidth="1"/>
    <col min="7425" max="7425" width="32.77734375" style="1" customWidth="1"/>
    <col min="7426" max="7426" width="17.44140625" style="1" customWidth="1"/>
    <col min="7427" max="7427" width="17.21875" style="1" customWidth="1"/>
    <col min="7428" max="7428" width="23.77734375" style="1" customWidth="1"/>
    <col min="7429" max="7429" width="25.44140625" style="1" customWidth="1"/>
    <col min="7430" max="7430" width="19" style="1" customWidth="1"/>
    <col min="7431" max="7431" width="6.5546875" style="1" customWidth="1"/>
    <col min="7432" max="7447" width="0" style="1" hidden="1" customWidth="1"/>
    <col min="7448" max="7679" width="8.77734375" style="1"/>
    <col min="7680" max="7680" width="25.44140625" style="1" customWidth="1"/>
    <col min="7681" max="7681" width="32.77734375" style="1" customWidth="1"/>
    <col min="7682" max="7682" width="17.44140625" style="1" customWidth="1"/>
    <col min="7683" max="7683" width="17.21875" style="1" customWidth="1"/>
    <col min="7684" max="7684" width="23.77734375" style="1" customWidth="1"/>
    <col min="7685" max="7685" width="25.44140625" style="1" customWidth="1"/>
    <col min="7686" max="7686" width="19" style="1" customWidth="1"/>
    <col min="7687" max="7687" width="6.5546875" style="1" customWidth="1"/>
    <col min="7688" max="7703" width="0" style="1" hidden="1" customWidth="1"/>
    <col min="7704" max="7935" width="8.77734375" style="1"/>
    <col min="7936" max="7936" width="25.44140625" style="1" customWidth="1"/>
    <col min="7937" max="7937" width="32.77734375" style="1" customWidth="1"/>
    <col min="7938" max="7938" width="17.44140625" style="1" customWidth="1"/>
    <col min="7939" max="7939" width="17.21875" style="1" customWidth="1"/>
    <col min="7940" max="7940" width="23.77734375" style="1" customWidth="1"/>
    <col min="7941" max="7941" width="25.44140625" style="1" customWidth="1"/>
    <col min="7942" max="7942" width="19" style="1" customWidth="1"/>
    <col min="7943" max="7943" width="6.5546875" style="1" customWidth="1"/>
    <col min="7944" max="7959" width="0" style="1" hidden="1" customWidth="1"/>
    <col min="7960" max="8191" width="8.77734375" style="1"/>
    <col min="8192" max="8192" width="25.44140625" style="1" customWidth="1"/>
    <col min="8193" max="8193" width="32.77734375" style="1" customWidth="1"/>
    <col min="8194" max="8194" width="17.44140625" style="1" customWidth="1"/>
    <col min="8195" max="8195" width="17.21875" style="1" customWidth="1"/>
    <col min="8196" max="8196" width="23.77734375" style="1" customWidth="1"/>
    <col min="8197" max="8197" width="25.44140625" style="1" customWidth="1"/>
    <col min="8198" max="8198" width="19" style="1" customWidth="1"/>
    <col min="8199" max="8199" width="6.5546875" style="1" customWidth="1"/>
    <col min="8200" max="8215" width="0" style="1" hidden="1" customWidth="1"/>
    <col min="8216" max="8447" width="8.77734375" style="1"/>
    <col min="8448" max="8448" width="25.44140625" style="1" customWidth="1"/>
    <col min="8449" max="8449" width="32.77734375" style="1" customWidth="1"/>
    <col min="8450" max="8450" width="17.44140625" style="1" customWidth="1"/>
    <col min="8451" max="8451" width="17.21875" style="1" customWidth="1"/>
    <col min="8452" max="8452" width="23.77734375" style="1" customWidth="1"/>
    <col min="8453" max="8453" width="25.44140625" style="1" customWidth="1"/>
    <col min="8454" max="8454" width="19" style="1" customWidth="1"/>
    <col min="8455" max="8455" width="6.5546875" style="1" customWidth="1"/>
    <col min="8456" max="8471" width="0" style="1" hidden="1" customWidth="1"/>
    <col min="8472" max="8703" width="8.77734375" style="1"/>
    <col min="8704" max="8704" width="25.44140625" style="1" customWidth="1"/>
    <col min="8705" max="8705" width="32.77734375" style="1" customWidth="1"/>
    <col min="8706" max="8706" width="17.44140625" style="1" customWidth="1"/>
    <col min="8707" max="8707" width="17.21875" style="1" customWidth="1"/>
    <col min="8708" max="8708" width="23.77734375" style="1" customWidth="1"/>
    <col min="8709" max="8709" width="25.44140625" style="1" customWidth="1"/>
    <col min="8710" max="8710" width="19" style="1" customWidth="1"/>
    <col min="8711" max="8711" width="6.5546875" style="1" customWidth="1"/>
    <col min="8712" max="8727" width="0" style="1" hidden="1" customWidth="1"/>
    <col min="8728" max="8959" width="8.77734375" style="1"/>
    <col min="8960" max="8960" width="25.44140625" style="1" customWidth="1"/>
    <col min="8961" max="8961" width="32.77734375" style="1" customWidth="1"/>
    <col min="8962" max="8962" width="17.44140625" style="1" customWidth="1"/>
    <col min="8963" max="8963" width="17.21875" style="1" customWidth="1"/>
    <col min="8964" max="8964" width="23.77734375" style="1" customWidth="1"/>
    <col min="8965" max="8965" width="25.44140625" style="1" customWidth="1"/>
    <col min="8966" max="8966" width="19" style="1" customWidth="1"/>
    <col min="8967" max="8967" width="6.5546875" style="1" customWidth="1"/>
    <col min="8968" max="8983" width="0" style="1" hidden="1" customWidth="1"/>
    <col min="8984" max="9215" width="8.77734375" style="1"/>
    <col min="9216" max="9216" width="25.44140625" style="1" customWidth="1"/>
    <col min="9217" max="9217" width="32.77734375" style="1" customWidth="1"/>
    <col min="9218" max="9218" width="17.44140625" style="1" customWidth="1"/>
    <col min="9219" max="9219" width="17.21875" style="1" customWidth="1"/>
    <col min="9220" max="9220" width="23.77734375" style="1" customWidth="1"/>
    <col min="9221" max="9221" width="25.44140625" style="1" customWidth="1"/>
    <col min="9222" max="9222" width="19" style="1" customWidth="1"/>
    <col min="9223" max="9223" width="6.5546875" style="1" customWidth="1"/>
    <col min="9224" max="9239" width="0" style="1" hidden="1" customWidth="1"/>
    <col min="9240" max="9471" width="8.77734375" style="1"/>
    <col min="9472" max="9472" width="25.44140625" style="1" customWidth="1"/>
    <col min="9473" max="9473" width="32.77734375" style="1" customWidth="1"/>
    <col min="9474" max="9474" width="17.44140625" style="1" customWidth="1"/>
    <col min="9475" max="9475" width="17.21875" style="1" customWidth="1"/>
    <col min="9476" max="9476" width="23.77734375" style="1" customWidth="1"/>
    <col min="9477" max="9477" width="25.44140625" style="1" customWidth="1"/>
    <col min="9478" max="9478" width="19" style="1" customWidth="1"/>
    <col min="9479" max="9479" width="6.5546875" style="1" customWidth="1"/>
    <col min="9480" max="9495" width="0" style="1" hidden="1" customWidth="1"/>
    <col min="9496" max="9727" width="8.77734375" style="1"/>
    <col min="9728" max="9728" width="25.44140625" style="1" customWidth="1"/>
    <col min="9729" max="9729" width="32.77734375" style="1" customWidth="1"/>
    <col min="9730" max="9730" width="17.44140625" style="1" customWidth="1"/>
    <col min="9731" max="9731" width="17.21875" style="1" customWidth="1"/>
    <col min="9732" max="9732" width="23.77734375" style="1" customWidth="1"/>
    <col min="9733" max="9733" width="25.44140625" style="1" customWidth="1"/>
    <col min="9734" max="9734" width="19" style="1" customWidth="1"/>
    <col min="9735" max="9735" width="6.5546875" style="1" customWidth="1"/>
    <col min="9736" max="9751" width="0" style="1" hidden="1" customWidth="1"/>
    <col min="9752" max="9983" width="8.77734375" style="1"/>
    <col min="9984" max="9984" width="25.44140625" style="1" customWidth="1"/>
    <col min="9985" max="9985" width="32.77734375" style="1" customWidth="1"/>
    <col min="9986" max="9986" width="17.44140625" style="1" customWidth="1"/>
    <col min="9987" max="9987" width="17.21875" style="1" customWidth="1"/>
    <col min="9988" max="9988" width="23.77734375" style="1" customWidth="1"/>
    <col min="9989" max="9989" width="25.44140625" style="1" customWidth="1"/>
    <col min="9990" max="9990" width="19" style="1" customWidth="1"/>
    <col min="9991" max="9991" width="6.5546875" style="1" customWidth="1"/>
    <col min="9992" max="10007" width="0" style="1" hidden="1" customWidth="1"/>
    <col min="10008" max="10239" width="8.77734375" style="1"/>
    <col min="10240" max="10240" width="25.44140625" style="1" customWidth="1"/>
    <col min="10241" max="10241" width="32.77734375" style="1" customWidth="1"/>
    <col min="10242" max="10242" width="17.44140625" style="1" customWidth="1"/>
    <col min="10243" max="10243" width="17.21875" style="1" customWidth="1"/>
    <col min="10244" max="10244" width="23.77734375" style="1" customWidth="1"/>
    <col min="10245" max="10245" width="25.44140625" style="1" customWidth="1"/>
    <col min="10246" max="10246" width="19" style="1" customWidth="1"/>
    <col min="10247" max="10247" width="6.5546875" style="1" customWidth="1"/>
    <col min="10248" max="10263" width="0" style="1" hidden="1" customWidth="1"/>
    <col min="10264" max="10495" width="8.77734375" style="1"/>
    <col min="10496" max="10496" width="25.44140625" style="1" customWidth="1"/>
    <col min="10497" max="10497" width="32.77734375" style="1" customWidth="1"/>
    <col min="10498" max="10498" width="17.44140625" style="1" customWidth="1"/>
    <col min="10499" max="10499" width="17.21875" style="1" customWidth="1"/>
    <col min="10500" max="10500" width="23.77734375" style="1" customWidth="1"/>
    <col min="10501" max="10501" width="25.44140625" style="1" customWidth="1"/>
    <col min="10502" max="10502" width="19" style="1" customWidth="1"/>
    <col min="10503" max="10503" width="6.5546875" style="1" customWidth="1"/>
    <col min="10504" max="10519" width="0" style="1" hidden="1" customWidth="1"/>
    <col min="10520" max="10751" width="8.77734375" style="1"/>
    <col min="10752" max="10752" width="25.44140625" style="1" customWidth="1"/>
    <col min="10753" max="10753" width="32.77734375" style="1" customWidth="1"/>
    <col min="10754" max="10754" width="17.44140625" style="1" customWidth="1"/>
    <col min="10755" max="10755" width="17.21875" style="1" customWidth="1"/>
    <col min="10756" max="10756" width="23.77734375" style="1" customWidth="1"/>
    <col min="10757" max="10757" width="25.44140625" style="1" customWidth="1"/>
    <col min="10758" max="10758" width="19" style="1" customWidth="1"/>
    <col min="10759" max="10759" width="6.5546875" style="1" customWidth="1"/>
    <col min="10760" max="10775" width="0" style="1" hidden="1" customWidth="1"/>
    <col min="10776" max="11007" width="8.77734375" style="1"/>
    <col min="11008" max="11008" width="25.44140625" style="1" customWidth="1"/>
    <col min="11009" max="11009" width="32.77734375" style="1" customWidth="1"/>
    <col min="11010" max="11010" width="17.44140625" style="1" customWidth="1"/>
    <col min="11011" max="11011" width="17.21875" style="1" customWidth="1"/>
    <col min="11012" max="11012" width="23.77734375" style="1" customWidth="1"/>
    <col min="11013" max="11013" width="25.44140625" style="1" customWidth="1"/>
    <col min="11014" max="11014" width="19" style="1" customWidth="1"/>
    <col min="11015" max="11015" width="6.5546875" style="1" customWidth="1"/>
    <col min="11016" max="11031" width="0" style="1" hidden="1" customWidth="1"/>
    <col min="11032" max="11263" width="8.77734375" style="1"/>
    <col min="11264" max="11264" width="25.44140625" style="1" customWidth="1"/>
    <col min="11265" max="11265" width="32.77734375" style="1" customWidth="1"/>
    <col min="11266" max="11266" width="17.44140625" style="1" customWidth="1"/>
    <col min="11267" max="11267" width="17.21875" style="1" customWidth="1"/>
    <col min="11268" max="11268" width="23.77734375" style="1" customWidth="1"/>
    <col min="11269" max="11269" width="25.44140625" style="1" customWidth="1"/>
    <col min="11270" max="11270" width="19" style="1" customWidth="1"/>
    <col min="11271" max="11271" width="6.5546875" style="1" customWidth="1"/>
    <col min="11272" max="11287" width="0" style="1" hidden="1" customWidth="1"/>
    <col min="11288" max="11519" width="8.77734375" style="1"/>
    <col min="11520" max="11520" width="25.44140625" style="1" customWidth="1"/>
    <col min="11521" max="11521" width="32.77734375" style="1" customWidth="1"/>
    <col min="11522" max="11522" width="17.44140625" style="1" customWidth="1"/>
    <col min="11523" max="11523" width="17.21875" style="1" customWidth="1"/>
    <col min="11524" max="11524" width="23.77734375" style="1" customWidth="1"/>
    <col min="11525" max="11525" width="25.44140625" style="1" customWidth="1"/>
    <col min="11526" max="11526" width="19" style="1" customWidth="1"/>
    <col min="11527" max="11527" width="6.5546875" style="1" customWidth="1"/>
    <col min="11528" max="11543" width="0" style="1" hidden="1" customWidth="1"/>
    <col min="11544" max="11775" width="8.77734375" style="1"/>
    <col min="11776" max="11776" width="25.44140625" style="1" customWidth="1"/>
    <col min="11777" max="11777" width="32.77734375" style="1" customWidth="1"/>
    <col min="11778" max="11778" width="17.44140625" style="1" customWidth="1"/>
    <col min="11779" max="11779" width="17.21875" style="1" customWidth="1"/>
    <col min="11780" max="11780" width="23.77734375" style="1" customWidth="1"/>
    <col min="11781" max="11781" width="25.44140625" style="1" customWidth="1"/>
    <col min="11782" max="11782" width="19" style="1" customWidth="1"/>
    <col min="11783" max="11783" width="6.5546875" style="1" customWidth="1"/>
    <col min="11784" max="11799" width="0" style="1" hidden="1" customWidth="1"/>
    <col min="11800" max="12031" width="8.77734375" style="1"/>
    <col min="12032" max="12032" width="25.44140625" style="1" customWidth="1"/>
    <col min="12033" max="12033" width="32.77734375" style="1" customWidth="1"/>
    <col min="12034" max="12034" width="17.44140625" style="1" customWidth="1"/>
    <col min="12035" max="12035" width="17.21875" style="1" customWidth="1"/>
    <col min="12036" max="12036" width="23.77734375" style="1" customWidth="1"/>
    <col min="12037" max="12037" width="25.44140625" style="1" customWidth="1"/>
    <col min="12038" max="12038" width="19" style="1" customWidth="1"/>
    <col min="12039" max="12039" width="6.5546875" style="1" customWidth="1"/>
    <col min="12040" max="12055" width="0" style="1" hidden="1" customWidth="1"/>
    <col min="12056" max="12287" width="8.77734375" style="1"/>
    <col min="12288" max="12288" width="25.44140625" style="1" customWidth="1"/>
    <col min="12289" max="12289" width="32.77734375" style="1" customWidth="1"/>
    <col min="12290" max="12290" width="17.44140625" style="1" customWidth="1"/>
    <col min="12291" max="12291" width="17.21875" style="1" customWidth="1"/>
    <col min="12292" max="12292" width="23.77734375" style="1" customWidth="1"/>
    <col min="12293" max="12293" width="25.44140625" style="1" customWidth="1"/>
    <col min="12294" max="12294" width="19" style="1" customWidth="1"/>
    <col min="12295" max="12295" width="6.5546875" style="1" customWidth="1"/>
    <col min="12296" max="12311" width="0" style="1" hidden="1" customWidth="1"/>
    <col min="12312" max="12543" width="8.77734375" style="1"/>
    <col min="12544" max="12544" width="25.44140625" style="1" customWidth="1"/>
    <col min="12545" max="12545" width="32.77734375" style="1" customWidth="1"/>
    <col min="12546" max="12546" width="17.44140625" style="1" customWidth="1"/>
    <col min="12547" max="12547" width="17.21875" style="1" customWidth="1"/>
    <col min="12548" max="12548" width="23.77734375" style="1" customWidth="1"/>
    <col min="12549" max="12549" width="25.44140625" style="1" customWidth="1"/>
    <col min="12550" max="12550" width="19" style="1" customWidth="1"/>
    <col min="12551" max="12551" width="6.5546875" style="1" customWidth="1"/>
    <col min="12552" max="12567" width="0" style="1" hidden="1" customWidth="1"/>
    <col min="12568" max="12799" width="8.77734375" style="1"/>
    <col min="12800" max="12800" width="25.44140625" style="1" customWidth="1"/>
    <col min="12801" max="12801" width="32.77734375" style="1" customWidth="1"/>
    <col min="12802" max="12802" width="17.44140625" style="1" customWidth="1"/>
    <col min="12803" max="12803" width="17.21875" style="1" customWidth="1"/>
    <col min="12804" max="12804" width="23.77734375" style="1" customWidth="1"/>
    <col min="12805" max="12805" width="25.44140625" style="1" customWidth="1"/>
    <col min="12806" max="12806" width="19" style="1" customWidth="1"/>
    <col min="12807" max="12807" width="6.5546875" style="1" customWidth="1"/>
    <col min="12808" max="12823" width="0" style="1" hidden="1" customWidth="1"/>
    <col min="12824" max="13055" width="8.77734375" style="1"/>
    <col min="13056" max="13056" width="25.44140625" style="1" customWidth="1"/>
    <col min="13057" max="13057" width="32.77734375" style="1" customWidth="1"/>
    <col min="13058" max="13058" width="17.44140625" style="1" customWidth="1"/>
    <col min="13059" max="13059" width="17.21875" style="1" customWidth="1"/>
    <col min="13060" max="13060" width="23.77734375" style="1" customWidth="1"/>
    <col min="13061" max="13061" width="25.44140625" style="1" customWidth="1"/>
    <col min="13062" max="13062" width="19" style="1" customWidth="1"/>
    <col min="13063" max="13063" width="6.5546875" style="1" customWidth="1"/>
    <col min="13064" max="13079" width="0" style="1" hidden="1" customWidth="1"/>
    <col min="13080" max="13311" width="8.77734375" style="1"/>
    <col min="13312" max="13312" width="25.44140625" style="1" customWidth="1"/>
    <col min="13313" max="13313" width="32.77734375" style="1" customWidth="1"/>
    <col min="13314" max="13314" width="17.44140625" style="1" customWidth="1"/>
    <col min="13315" max="13315" width="17.21875" style="1" customWidth="1"/>
    <col min="13316" max="13316" width="23.77734375" style="1" customWidth="1"/>
    <col min="13317" max="13317" width="25.44140625" style="1" customWidth="1"/>
    <col min="13318" max="13318" width="19" style="1" customWidth="1"/>
    <col min="13319" max="13319" width="6.5546875" style="1" customWidth="1"/>
    <col min="13320" max="13335" width="0" style="1" hidden="1" customWidth="1"/>
    <col min="13336" max="13567" width="8.77734375" style="1"/>
    <col min="13568" max="13568" width="25.44140625" style="1" customWidth="1"/>
    <col min="13569" max="13569" width="32.77734375" style="1" customWidth="1"/>
    <col min="13570" max="13570" width="17.44140625" style="1" customWidth="1"/>
    <col min="13571" max="13571" width="17.21875" style="1" customWidth="1"/>
    <col min="13572" max="13572" width="23.77734375" style="1" customWidth="1"/>
    <col min="13573" max="13573" width="25.44140625" style="1" customWidth="1"/>
    <col min="13574" max="13574" width="19" style="1" customWidth="1"/>
    <col min="13575" max="13575" width="6.5546875" style="1" customWidth="1"/>
    <col min="13576" max="13591" width="0" style="1" hidden="1" customWidth="1"/>
    <col min="13592" max="13823" width="8.77734375" style="1"/>
    <col min="13824" max="13824" width="25.44140625" style="1" customWidth="1"/>
    <col min="13825" max="13825" width="32.77734375" style="1" customWidth="1"/>
    <col min="13826" max="13826" width="17.44140625" style="1" customWidth="1"/>
    <col min="13827" max="13827" width="17.21875" style="1" customWidth="1"/>
    <col min="13828" max="13828" width="23.77734375" style="1" customWidth="1"/>
    <col min="13829" max="13829" width="25.44140625" style="1" customWidth="1"/>
    <col min="13830" max="13830" width="19" style="1" customWidth="1"/>
    <col min="13831" max="13831" width="6.5546875" style="1" customWidth="1"/>
    <col min="13832" max="13847" width="0" style="1" hidden="1" customWidth="1"/>
    <col min="13848" max="14079" width="8.77734375" style="1"/>
    <col min="14080" max="14080" width="25.44140625" style="1" customWidth="1"/>
    <col min="14081" max="14081" width="32.77734375" style="1" customWidth="1"/>
    <col min="14082" max="14082" width="17.44140625" style="1" customWidth="1"/>
    <col min="14083" max="14083" width="17.21875" style="1" customWidth="1"/>
    <col min="14084" max="14084" width="23.77734375" style="1" customWidth="1"/>
    <col min="14085" max="14085" width="25.44140625" style="1" customWidth="1"/>
    <col min="14086" max="14086" width="19" style="1" customWidth="1"/>
    <col min="14087" max="14087" width="6.5546875" style="1" customWidth="1"/>
    <col min="14088" max="14103" width="0" style="1" hidden="1" customWidth="1"/>
    <col min="14104" max="14335" width="8.77734375" style="1"/>
    <col min="14336" max="14336" width="25.44140625" style="1" customWidth="1"/>
    <col min="14337" max="14337" width="32.77734375" style="1" customWidth="1"/>
    <col min="14338" max="14338" width="17.44140625" style="1" customWidth="1"/>
    <col min="14339" max="14339" width="17.21875" style="1" customWidth="1"/>
    <col min="14340" max="14340" width="23.77734375" style="1" customWidth="1"/>
    <col min="14341" max="14341" width="25.44140625" style="1" customWidth="1"/>
    <col min="14342" max="14342" width="19" style="1" customWidth="1"/>
    <col min="14343" max="14343" width="6.5546875" style="1" customWidth="1"/>
    <col min="14344" max="14359" width="0" style="1" hidden="1" customWidth="1"/>
    <col min="14360" max="14591" width="8.77734375" style="1"/>
    <col min="14592" max="14592" width="25.44140625" style="1" customWidth="1"/>
    <col min="14593" max="14593" width="32.77734375" style="1" customWidth="1"/>
    <col min="14594" max="14594" width="17.44140625" style="1" customWidth="1"/>
    <col min="14595" max="14595" width="17.21875" style="1" customWidth="1"/>
    <col min="14596" max="14596" width="23.77734375" style="1" customWidth="1"/>
    <col min="14597" max="14597" width="25.44140625" style="1" customWidth="1"/>
    <col min="14598" max="14598" width="19" style="1" customWidth="1"/>
    <col min="14599" max="14599" width="6.5546875" style="1" customWidth="1"/>
    <col min="14600" max="14615" width="0" style="1" hidden="1" customWidth="1"/>
    <col min="14616" max="14847" width="8.77734375" style="1"/>
    <col min="14848" max="14848" width="25.44140625" style="1" customWidth="1"/>
    <col min="14849" max="14849" width="32.77734375" style="1" customWidth="1"/>
    <col min="14850" max="14850" width="17.44140625" style="1" customWidth="1"/>
    <col min="14851" max="14851" width="17.21875" style="1" customWidth="1"/>
    <col min="14852" max="14852" width="23.77734375" style="1" customWidth="1"/>
    <col min="14853" max="14853" width="25.44140625" style="1" customWidth="1"/>
    <col min="14854" max="14854" width="19" style="1" customWidth="1"/>
    <col min="14855" max="14855" width="6.5546875" style="1" customWidth="1"/>
    <col min="14856" max="14871" width="0" style="1" hidden="1" customWidth="1"/>
    <col min="14872" max="15103" width="8.77734375" style="1"/>
    <col min="15104" max="15104" width="25.44140625" style="1" customWidth="1"/>
    <col min="15105" max="15105" width="32.77734375" style="1" customWidth="1"/>
    <col min="15106" max="15106" width="17.44140625" style="1" customWidth="1"/>
    <col min="15107" max="15107" width="17.21875" style="1" customWidth="1"/>
    <col min="15108" max="15108" width="23.77734375" style="1" customWidth="1"/>
    <col min="15109" max="15109" width="25.44140625" style="1" customWidth="1"/>
    <col min="15110" max="15110" width="19" style="1" customWidth="1"/>
    <col min="15111" max="15111" width="6.5546875" style="1" customWidth="1"/>
    <col min="15112" max="15127" width="0" style="1" hidden="1" customWidth="1"/>
    <col min="15128" max="15359" width="8.77734375" style="1"/>
    <col min="15360" max="15360" width="25.44140625" style="1" customWidth="1"/>
    <col min="15361" max="15361" width="32.77734375" style="1" customWidth="1"/>
    <col min="15362" max="15362" width="17.44140625" style="1" customWidth="1"/>
    <col min="15363" max="15363" width="17.21875" style="1" customWidth="1"/>
    <col min="15364" max="15364" width="23.77734375" style="1" customWidth="1"/>
    <col min="15365" max="15365" width="25.44140625" style="1" customWidth="1"/>
    <col min="15366" max="15366" width="19" style="1" customWidth="1"/>
    <col min="15367" max="15367" width="6.5546875" style="1" customWidth="1"/>
    <col min="15368" max="15383" width="0" style="1" hidden="1" customWidth="1"/>
    <col min="15384" max="15615" width="8.77734375" style="1"/>
    <col min="15616" max="15616" width="25.44140625" style="1" customWidth="1"/>
    <col min="15617" max="15617" width="32.77734375" style="1" customWidth="1"/>
    <col min="15618" max="15618" width="17.44140625" style="1" customWidth="1"/>
    <col min="15619" max="15619" width="17.21875" style="1" customWidth="1"/>
    <col min="15620" max="15620" width="23.77734375" style="1" customWidth="1"/>
    <col min="15621" max="15621" width="25.44140625" style="1" customWidth="1"/>
    <col min="15622" max="15622" width="19" style="1" customWidth="1"/>
    <col min="15623" max="15623" width="6.5546875" style="1" customWidth="1"/>
    <col min="15624" max="15639" width="0" style="1" hidden="1" customWidth="1"/>
    <col min="15640" max="15871" width="8.77734375" style="1"/>
    <col min="15872" max="15872" width="25.44140625" style="1" customWidth="1"/>
    <col min="15873" max="15873" width="32.77734375" style="1" customWidth="1"/>
    <col min="15874" max="15874" width="17.44140625" style="1" customWidth="1"/>
    <col min="15875" max="15875" width="17.21875" style="1" customWidth="1"/>
    <col min="15876" max="15876" width="23.77734375" style="1" customWidth="1"/>
    <col min="15877" max="15877" width="25.44140625" style="1" customWidth="1"/>
    <col min="15878" max="15878" width="19" style="1" customWidth="1"/>
    <col min="15879" max="15879" width="6.5546875" style="1" customWidth="1"/>
    <col min="15880" max="15895" width="0" style="1" hidden="1" customWidth="1"/>
    <col min="15896" max="16127" width="8.77734375" style="1"/>
    <col min="16128" max="16128" width="25.44140625" style="1" customWidth="1"/>
    <col min="16129" max="16129" width="32.77734375" style="1" customWidth="1"/>
    <col min="16130" max="16130" width="17.44140625" style="1" customWidth="1"/>
    <col min="16131" max="16131" width="17.21875" style="1" customWidth="1"/>
    <col min="16132" max="16132" width="23.77734375" style="1" customWidth="1"/>
    <col min="16133" max="16133" width="25.44140625" style="1" customWidth="1"/>
    <col min="16134" max="16134" width="19" style="1" customWidth="1"/>
    <col min="16135" max="16135" width="6.5546875" style="1" customWidth="1"/>
    <col min="16136" max="16151" width="0" style="1" hidden="1" customWidth="1"/>
    <col min="16152" max="16384" width="8.77734375" style="1"/>
  </cols>
  <sheetData>
    <row r="1" spans="2:22" ht="42.75" customHeight="1" thickBot="1" x14ac:dyDescent="0.3">
      <c r="B1" s="312" t="s">
        <v>68</v>
      </c>
      <c r="C1" s="313"/>
      <c r="D1" s="313"/>
      <c r="E1" s="124" t="s">
        <v>97</v>
      </c>
      <c r="F1" s="123" t="s">
        <v>27</v>
      </c>
      <c r="G1" s="123">
        <f>K10</f>
        <v>2023</v>
      </c>
      <c r="H1" s="122"/>
      <c r="I1" s="121"/>
      <c r="J1" s="120" t="s">
        <v>96</v>
      </c>
      <c r="K1" s="120"/>
      <c r="L1" s="120"/>
      <c r="M1" s="118"/>
      <c r="N1" s="118"/>
      <c r="O1" s="118"/>
      <c r="P1" s="119"/>
      <c r="Q1" s="119"/>
      <c r="R1" s="119"/>
      <c r="S1" s="119"/>
      <c r="T1" s="118"/>
      <c r="U1" s="118"/>
    </row>
    <row r="2" spans="2:22" ht="8.25" customHeight="1" thickBot="1" x14ac:dyDescent="0.3">
      <c r="B2" s="117"/>
      <c r="C2" s="111"/>
      <c r="D2" s="111"/>
      <c r="E2" s="111"/>
      <c r="F2" s="111"/>
      <c r="G2" s="111"/>
      <c r="H2" s="111"/>
      <c r="I2" s="30"/>
    </row>
    <row r="3" spans="2:22" ht="20.25" customHeight="1" x14ac:dyDescent="0.25">
      <c r="B3" s="116" t="s">
        <v>95</v>
      </c>
      <c r="C3" s="314" t="s">
        <v>94</v>
      </c>
      <c r="D3" s="314"/>
      <c r="E3" s="314"/>
      <c r="F3" s="115" t="s">
        <v>93</v>
      </c>
      <c r="G3" s="314" t="s">
        <v>92</v>
      </c>
      <c r="H3" s="315"/>
      <c r="I3" s="30"/>
    </row>
    <row r="4" spans="2:22" ht="62.25" customHeight="1" thickBot="1" x14ac:dyDescent="0.3">
      <c r="B4" s="114" t="s">
        <v>91</v>
      </c>
      <c r="C4" s="316" t="s">
        <v>98</v>
      </c>
      <c r="D4" s="317"/>
      <c r="E4" s="317"/>
      <c r="F4" s="113" t="s">
        <v>99</v>
      </c>
      <c r="G4" s="317" t="s">
        <v>100</v>
      </c>
      <c r="H4" s="318"/>
      <c r="I4" s="112"/>
    </row>
    <row r="5" spans="2:22" ht="20.25" customHeight="1" thickBot="1" x14ac:dyDescent="0.3">
      <c r="B5" s="111"/>
      <c r="C5" s="111"/>
      <c r="D5" s="111"/>
      <c r="E5" s="111"/>
      <c r="F5" s="111"/>
      <c r="G5" s="111"/>
      <c r="H5" s="111"/>
      <c r="I5" s="30"/>
    </row>
    <row r="6" spans="2:22" ht="24" customHeight="1" x14ac:dyDescent="0.25">
      <c r="B6" s="319" t="s">
        <v>90</v>
      </c>
      <c r="C6" s="319"/>
      <c r="D6" s="319"/>
      <c r="E6" s="319"/>
      <c r="F6" s="320" t="str">
        <f>CONCATENATE(F1," 1, ",G1)</f>
        <v>April 1, 2023</v>
      </c>
      <c r="G6" s="320" t="e">
        <f>CONCATENATE(#REF!," 1, ",#REF!)</f>
        <v>#REF!</v>
      </c>
      <c r="H6" s="110"/>
      <c r="I6" s="30"/>
      <c r="M6" s="295" t="s">
        <v>89</v>
      </c>
      <c r="N6" s="215"/>
      <c r="P6" s="300" t="s">
        <v>88</v>
      </c>
      <c r="Q6" s="301"/>
      <c r="R6" s="301"/>
      <c r="S6" s="302"/>
      <c r="V6" s="4"/>
    </row>
    <row r="7" spans="2:22" ht="24" customHeight="1" thickBot="1" x14ac:dyDescent="0.3">
      <c r="B7" s="306" t="s">
        <v>101</v>
      </c>
      <c r="C7" s="306"/>
      <c r="D7" s="306"/>
      <c r="E7" s="306"/>
      <c r="F7" s="99">
        <v>690</v>
      </c>
      <c r="G7" s="5" t="s">
        <v>71</v>
      </c>
      <c r="H7" s="5"/>
      <c r="I7" s="98"/>
      <c r="M7" s="296"/>
      <c r="N7" s="297"/>
      <c r="P7" s="303"/>
      <c r="Q7" s="304"/>
      <c r="R7" s="304"/>
      <c r="S7" s="305"/>
    </row>
    <row r="8" spans="2:22" ht="24" customHeight="1" thickBot="1" x14ac:dyDescent="0.3">
      <c r="B8" s="254" t="s">
        <v>102</v>
      </c>
      <c r="C8" s="254"/>
      <c r="D8" s="254"/>
      <c r="E8" s="254"/>
      <c r="F8" s="254"/>
      <c r="G8" s="254"/>
      <c r="H8" s="254"/>
      <c r="I8" s="95"/>
      <c r="M8" s="298"/>
      <c r="N8" s="299"/>
      <c r="P8" s="307" t="s">
        <v>84</v>
      </c>
      <c r="Q8" s="308"/>
      <c r="R8" s="308"/>
      <c r="S8" s="309"/>
      <c r="U8" s="109" t="s">
        <v>87</v>
      </c>
    </row>
    <row r="9" spans="2:22" ht="24" customHeight="1" thickBot="1" x14ac:dyDescent="0.3">
      <c r="B9" s="254" t="s">
        <v>86</v>
      </c>
      <c r="C9" s="254"/>
      <c r="D9" s="254"/>
      <c r="E9" s="254"/>
      <c r="F9" s="254"/>
      <c r="G9" s="254"/>
      <c r="H9" s="254"/>
      <c r="I9" s="95"/>
      <c r="J9" s="310" t="s">
        <v>85</v>
      </c>
      <c r="K9" s="311"/>
      <c r="L9" s="108"/>
      <c r="M9" s="65" t="s">
        <v>84</v>
      </c>
      <c r="N9" s="60">
        <v>2023</v>
      </c>
      <c r="P9" s="107" t="s">
        <v>83</v>
      </c>
      <c r="Q9" s="106" t="s">
        <v>82</v>
      </c>
      <c r="R9" s="106" t="s">
        <v>81</v>
      </c>
      <c r="S9" s="106" t="s">
        <v>80</v>
      </c>
      <c r="U9" s="105" t="s">
        <v>79</v>
      </c>
    </row>
    <row r="10" spans="2:22" ht="24" customHeight="1" thickBot="1" x14ac:dyDescent="0.3">
      <c r="B10" s="272" t="s">
        <v>78</v>
      </c>
      <c r="C10" s="272"/>
      <c r="D10" s="290" t="str">
        <f>CONCATENATE("The ",F1," ",G1," Average is")</f>
        <v>The April 2023 Average is</v>
      </c>
      <c r="E10" s="290"/>
      <c r="F10" s="290"/>
      <c r="G10" s="104">
        <f>K15</f>
        <v>612</v>
      </c>
      <c r="H10" s="103" t="s">
        <v>77</v>
      </c>
      <c r="I10" s="102"/>
      <c r="J10" s="94" t="s">
        <v>76</v>
      </c>
      <c r="K10" s="100">
        <v>2023</v>
      </c>
      <c r="M10" s="50" t="s">
        <v>37</v>
      </c>
      <c r="N10" s="60" t="s">
        <v>36</v>
      </c>
      <c r="P10" s="266">
        <v>45047</v>
      </c>
      <c r="Q10" s="323"/>
      <c r="R10" s="68">
        <v>45108</v>
      </c>
      <c r="S10" s="291">
        <v>44896</v>
      </c>
      <c r="U10" s="97" t="s">
        <v>75</v>
      </c>
    </row>
    <row r="11" spans="2:22" ht="24" customHeight="1" thickBot="1" x14ac:dyDescent="0.3">
      <c r="B11" s="294" t="s">
        <v>74</v>
      </c>
      <c r="C11" s="294"/>
      <c r="D11" s="294"/>
      <c r="E11" s="294"/>
      <c r="F11" s="294"/>
      <c r="G11" s="294"/>
      <c r="H11" s="294"/>
      <c r="I11" s="101"/>
      <c r="J11" s="94" t="s">
        <v>73</v>
      </c>
      <c r="K11" s="100" t="s">
        <v>27</v>
      </c>
      <c r="M11" s="50" t="s">
        <v>33</v>
      </c>
      <c r="N11" s="49" t="s">
        <v>4</v>
      </c>
      <c r="P11" s="267"/>
      <c r="Q11" s="324"/>
      <c r="R11" s="67">
        <v>45139</v>
      </c>
      <c r="S11" s="292"/>
      <c r="U11" s="97" t="s">
        <v>72</v>
      </c>
    </row>
    <row r="12" spans="2:22" ht="24" customHeight="1" thickBot="1" x14ac:dyDescent="0.3">
      <c r="B12" s="254" t="s">
        <v>103</v>
      </c>
      <c r="C12" s="254"/>
      <c r="D12" s="254"/>
      <c r="E12" s="254"/>
      <c r="F12" s="99">
        <f>K14</f>
        <v>690</v>
      </c>
      <c r="G12" s="5" t="s">
        <v>71</v>
      </c>
      <c r="I12" s="98"/>
      <c r="J12" s="88"/>
      <c r="K12" s="87"/>
      <c r="M12" s="50" t="s">
        <v>32</v>
      </c>
      <c r="N12" s="49" t="s">
        <v>4</v>
      </c>
      <c r="P12" s="268"/>
      <c r="Q12" s="325"/>
      <c r="R12" s="67">
        <v>45170</v>
      </c>
      <c r="S12" s="292"/>
      <c r="U12" s="97" t="s">
        <v>70</v>
      </c>
    </row>
    <row r="13" spans="2:22" ht="24" customHeight="1" thickBot="1" x14ac:dyDescent="0.3">
      <c r="B13" s="254" t="s">
        <v>69</v>
      </c>
      <c r="C13" s="254"/>
      <c r="D13" s="254"/>
      <c r="E13" s="254"/>
      <c r="F13" s="254"/>
      <c r="G13" s="254"/>
      <c r="H13" s="254"/>
      <c r="I13" s="95"/>
      <c r="J13" s="288" t="s">
        <v>68</v>
      </c>
      <c r="K13" s="289"/>
      <c r="M13" s="50" t="s">
        <v>30</v>
      </c>
      <c r="N13" s="49" t="s">
        <v>4</v>
      </c>
      <c r="P13" s="266">
        <v>45139</v>
      </c>
      <c r="Q13" s="323"/>
      <c r="R13" s="68">
        <v>45200</v>
      </c>
      <c r="S13" s="292"/>
      <c r="U13" s="96" t="s">
        <v>67</v>
      </c>
    </row>
    <row r="14" spans="2:22" ht="24" customHeight="1" thickBot="1" x14ac:dyDescent="0.3">
      <c r="B14" s="254" t="s">
        <v>66</v>
      </c>
      <c r="C14" s="254"/>
      <c r="D14" s="254"/>
      <c r="E14" s="254"/>
      <c r="F14" s="254"/>
      <c r="G14" s="254"/>
      <c r="H14" s="254"/>
      <c r="I14" s="95"/>
      <c r="J14" s="94" t="s">
        <v>65</v>
      </c>
      <c r="K14" s="93">
        <v>690</v>
      </c>
      <c r="M14" s="50" t="s">
        <v>27</v>
      </c>
      <c r="N14" s="49">
        <v>612</v>
      </c>
      <c r="P14" s="267"/>
      <c r="Q14" s="324"/>
      <c r="R14" s="67">
        <v>45231</v>
      </c>
      <c r="S14" s="292"/>
    </row>
    <row r="15" spans="2:22" ht="24" customHeight="1" thickBot="1" x14ac:dyDescent="0.3">
      <c r="B15" s="326" t="s">
        <v>64</v>
      </c>
      <c r="C15" s="287"/>
      <c r="D15" s="287"/>
      <c r="E15" s="287"/>
      <c r="F15" s="287"/>
      <c r="G15" s="287"/>
      <c r="H15" s="287"/>
      <c r="I15" s="92"/>
      <c r="J15" s="91" t="s">
        <v>63</v>
      </c>
      <c r="K15" s="90">
        <v>612</v>
      </c>
      <c r="M15" s="50" t="s">
        <v>26</v>
      </c>
      <c r="N15" s="49"/>
      <c r="P15" s="268"/>
      <c r="Q15" s="325"/>
      <c r="R15" s="67">
        <v>45261</v>
      </c>
      <c r="S15" s="292"/>
    </row>
    <row r="16" spans="2:22" ht="24" customHeight="1" thickBot="1" x14ac:dyDescent="0.3">
      <c r="B16" s="286" t="s">
        <v>62</v>
      </c>
      <c r="C16" s="287"/>
      <c r="D16" s="287"/>
      <c r="E16" s="287"/>
      <c r="F16" s="287"/>
      <c r="G16" s="287"/>
      <c r="H16" s="287"/>
      <c r="I16" s="89"/>
      <c r="J16" s="88"/>
      <c r="K16" s="87"/>
      <c r="M16" s="50" t="s">
        <v>53</v>
      </c>
      <c r="N16" s="49"/>
      <c r="P16" s="266">
        <v>45231</v>
      </c>
      <c r="Q16" s="323"/>
      <c r="R16" s="68">
        <v>45292</v>
      </c>
      <c r="S16" s="292"/>
      <c r="U16" s="75"/>
    </row>
    <row r="17" spans="2:21" ht="43.5" customHeight="1" thickBot="1" x14ac:dyDescent="0.3">
      <c r="B17" s="263" t="s">
        <v>105</v>
      </c>
      <c r="C17" s="264"/>
      <c r="D17" s="264"/>
      <c r="E17" s="264"/>
      <c r="F17" s="264"/>
      <c r="G17" s="264"/>
      <c r="H17" s="265"/>
      <c r="I17" s="86"/>
      <c r="J17" s="288" t="s">
        <v>61</v>
      </c>
      <c r="K17" s="289"/>
      <c r="M17" s="50" t="s">
        <v>52</v>
      </c>
      <c r="N17" s="49"/>
      <c r="P17" s="267"/>
      <c r="Q17" s="324"/>
      <c r="R17" s="67">
        <v>45323</v>
      </c>
      <c r="S17" s="292"/>
      <c r="U17" s="75"/>
    </row>
    <row r="18" spans="2:21" ht="40.5" customHeight="1" thickBot="1" x14ac:dyDescent="0.3">
      <c r="B18" s="243" t="s">
        <v>60</v>
      </c>
      <c r="C18" s="244"/>
      <c r="D18" s="244"/>
      <c r="E18" s="244"/>
      <c r="F18" s="244"/>
      <c r="G18" s="244"/>
      <c r="H18" s="245"/>
      <c r="I18" s="30"/>
      <c r="J18" s="85" t="s">
        <v>59</v>
      </c>
      <c r="K18" s="84">
        <v>45047</v>
      </c>
      <c r="M18" s="50" t="s">
        <v>49</v>
      </c>
      <c r="N18" s="49"/>
      <c r="P18" s="268"/>
      <c r="Q18" s="325"/>
      <c r="R18" s="67">
        <v>45352</v>
      </c>
      <c r="S18" s="292"/>
      <c r="U18" s="75"/>
    </row>
    <row r="19" spans="2:21" ht="56.25" customHeight="1" thickBot="1" x14ac:dyDescent="0.3">
      <c r="B19" s="29" t="s">
        <v>24</v>
      </c>
      <c r="C19" s="28" t="s">
        <v>23</v>
      </c>
      <c r="D19" s="27" t="s">
        <v>22</v>
      </c>
      <c r="E19" s="27" t="s">
        <v>58</v>
      </c>
      <c r="F19" s="27" t="s">
        <v>20</v>
      </c>
      <c r="G19" s="279" t="s">
        <v>19</v>
      </c>
      <c r="H19" s="280"/>
      <c r="I19" s="26"/>
      <c r="J19" s="83" t="s">
        <v>57</v>
      </c>
      <c r="K19" s="82"/>
      <c r="M19" s="50" t="s">
        <v>47</v>
      </c>
      <c r="N19" s="49"/>
      <c r="P19" s="266">
        <v>45323</v>
      </c>
      <c r="Q19" s="323"/>
      <c r="R19" s="68">
        <v>45383</v>
      </c>
      <c r="S19" s="292"/>
      <c r="U19" s="75"/>
    </row>
    <row r="20" spans="2:21" ht="21.75" customHeight="1" thickBot="1" x14ac:dyDescent="0.3">
      <c r="B20" s="48">
        <v>302.01</v>
      </c>
      <c r="C20" s="136" t="s">
        <v>122</v>
      </c>
      <c r="D20" s="47">
        <v>3.75</v>
      </c>
      <c r="E20" s="46">
        <v>0</v>
      </c>
      <c r="F20" s="45">
        <f t="shared" ref="F20:F30" si="0">D20+E20</f>
        <v>3.75</v>
      </c>
      <c r="G20" s="281">
        <f t="shared" ref="G20:G30" si="1">IF((ABS(($K$15-$K$14)*F20/100))&gt;0.1, ($K$15-$K$14)*F20/100, 0)</f>
        <v>-2.9249999999999998</v>
      </c>
      <c r="H20" s="282" t="e">
        <f>IF((ABS((J15-J14)*E20/100))&gt;0.1, (J15-J14)*E20/100, 0)</f>
        <v>#VALUE!</v>
      </c>
      <c r="I20" s="16"/>
      <c r="J20" s="79" t="s">
        <v>56</v>
      </c>
      <c r="K20" s="80" t="s">
        <v>104</v>
      </c>
      <c r="M20" s="50" t="s">
        <v>45</v>
      </c>
      <c r="N20" s="49"/>
      <c r="P20" s="267"/>
      <c r="Q20" s="324"/>
      <c r="R20" s="67">
        <v>45413</v>
      </c>
      <c r="S20" s="292"/>
      <c r="U20" s="75"/>
    </row>
    <row r="21" spans="2:21" ht="21.75" customHeight="1" thickBot="1" x14ac:dyDescent="0.3">
      <c r="B21" s="22" t="s">
        <v>107</v>
      </c>
      <c r="C21" s="132" t="s">
        <v>117</v>
      </c>
      <c r="D21" s="20">
        <v>6.85</v>
      </c>
      <c r="E21" s="20">
        <v>1</v>
      </c>
      <c r="F21" s="39">
        <f t="shared" si="0"/>
        <v>7.85</v>
      </c>
      <c r="G21" s="273">
        <f t="shared" si="1"/>
        <v>-6.1230000000000002</v>
      </c>
      <c r="H21" s="274" t="e">
        <f>IF((ABS((#REF!-J15)*E21/100))&gt;0.1, (#REF!-J15)*E21/100, 0)</f>
        <v>#REF!</v>
      </c>
      <c r="I21" s="16"/>
      <c r="J21" s="79" t="s">
        <v>55</v>
      </c>
      <c r="K21" s="78">
        <v>389.00400000000002</v>
      </c>
      <c r="M21" s="50" t="s">
        <v>42</v>
      </c>
      <c r="N21" s="49"/>
      <c r="P21" s="268"/>
      <c r="Q21" s="325"/>
      <c r="R21" s="67">
        <v>45444</v>
      </c>
      <c r="S21" s="292"/>
      <c r="U21" s="75"/>
    </row>
    <row r="22" spans="2:21" ht="21.75" customHeight="1" thickBot="1" x14ac:dyDescent="0.3">
      <c r="B22" s="22" t="s">
        <v>108</v>
      </c>
      <c r="C22" s="132" t="s">
        <v>118</v>
      </c>
      <c r="D22" s="20">
        <v>6.85</v>
      </c>
      <c r="E22" s="20">
        <v>1</v>
      </c>
      <c r="F22" s="39">
        <f t="shared" si="0"/>
        <v>7.85</v>
      </c>
      <c r="G22" s="273">
        <f t="shared" si="1"/>
        <v>-6.1230000000000002</v>
      </c>
      <c r="H22" s="274" t="e">
        <f>IF((ABS((#REF!-#REF!)*E22/100))&gt;0.1, (#REF!-#REF!)*E22/100, 0)</f>
        <v>#REF!</v>
      </c>
      <c r="I22" s="16"/>
      <c r="J22" s="77" t="s">
        <v>54</v>
      </c>
      <c r="K22" s="76">
        <v>45108</v>
      </c>
      <c r="L22" s="1"/>
      <c r="M22" s="42" t="s">
        <v>40</v>
      </c>
      <c r="N22" s="41"/>
      <c r="P22" s="266">
        <v>45413</v>
      </c>
      <c r="Q22" s="323"/>
      <c r="R22" s="68">
        <v>45474</v>
      </c>
      <c r="S22" s="292"/>
      <c r="U22" s="75"/>
    </row>
    <row r="23" spans="2:21" ht="21.75" customHeight="1" thickBot="1" x14ac:dyDescent="0.3">
      <c r="B23" s="22" t="s">
        <v>109</v>
      </c>
      <c r="C23" s="132" t="s">
        <v>119</v>
      </c>
      <c r="D23" s="20">
        <v>6.85</v>
      </c>
      <c r="E23" s="20">
        <v>1</v>
      </c>
      <c r="F23" s="39">
        <f t="shared" si="0"/>
        <v>7.85</v>
      </c>
      <c r="G23" s="273">
        <f t="shared" si="1"/>
        <v>-6.1230000000000002</v>
      </c>
      <c r="H23" s="274" t="e">
        <f>IF((ABS((#REF!-#REF!)*E23/100))&gt;0.1, (#REF!-#REF!)*E23/100, 0)</f>
        <v>#REF!</v>
      </c>
      <c r="I23" s="16"/>
      <c r="K23" s="1"/>
      <c r="L23" s="1"/>
      <c r="M23" s="65"/>
      <c r="N23" s="64">
        <v>2024</v>
      </c>
      <c r="P23" s="267"/>
      <c r="Q23" s="324"/>
      <c r="R23" s="67">
        <v>45505</v>
      </c>
      <c r="S23" s="292"/>
      <c r="U23" s="75"/>
    </row>
    <row r="24" spans="2:21" ht="21.75" customHeight="1" thickBot="1" x14ac:dyDescent="0.3">
      <c r="B24" s="22" t="s">
        <v>110</v>
      </c>
      <c r="C24" s="132" t="s">
        <v>120</v>
      </c>
      <c r="D24" s="20">
        <v>6.85</v>
      </c>
      <c r="E24" s="20">
        <v>1</v>
      </c>
      <c r="F24" s="39">
        <f t="shared" si="0"/>
        <v>7.85</v>
      </c>
      <c r="G24" s="273">
        <f t="shared" si="1"/>
        <v>-6.1230000000000002</v>
      </c>
      <c r="H24" s="274" t="e">
        <f>IF((ABS((#REF!-#REF!)*E24/100))&gt;0.1, (#REF!-#REF!)*E24/100, 0)</f>
        <v>#REF!</v>
      </c>
      <c r="I24" s="16"/>
      <c r="J24" s="1"/>
      <c r="K24" s="1"/>
      <c r="L24" s="1"/>
      <c r="M24" s="50" t="s">
        <v>37</v>
      </c>
      <c r="N24" s="60" t="s">
        <v>36</v>
      </c>
      <c r="P24" s="268"/>
      <c r="Q24" s="325"/>
      <c r="R24" s="67">
        <v>45536</v>
      </c>
      <c r="S24" s="292"/>
      <c r="U24" s="75"/>
    </row>
    <row r="25" spans="2:21" ht="21.75" customHeight="1" thickBot="1" x14ac:dyDescent="0.3">
      <c r="B25" s="22" t="s">
        <v>111</v>
      </c>
      <c r="C25" s="132" t="s">
        <v>121</v>
      </c>
      <c r="D25" s="20">
        <v>8.25</v>
      </c>
      <c r="E25" s="20">
        <v>1</v>
      </c>
      <c r="F25" s="39">
        <f t="shared" si="0"/>
        <v>9.25</v>
      </c>
      <c r="G25" s="273">
        <f t="shared" si="1"/>
        <v>-7.2149999999999999</v>
      </c>
      <c r="H25" s="274" t="e">
        <f>IF((ABS((#REF!-#REF!)*E25/100))&gt;0.1, (#REF!-#REF!)*E25/100, 0)</f>
        <v>#REF!</v>
      </c>
      <c r="I25" s="16"/>
      <c r="J25" s="1"/>
      <c r="K25" s="1"/>
      <c r="L25" s="1"/>
      <c r="M25" s="50" t="s">
        <v>33</v>
      </c>
      <c r="N25" s="49"/>
      <c r="P25" s="266">
        <v>45505</v>
      </c>
      <c r="Q25" s="323"/>
      <c r="R25" s="68">
        <v>45566</v>
      </c>
      <c r="S25" s="292"/>
      <c r="U25" s="75"/>
    </row>
    <row r="26" spans="2:21" ht="30.6" thickBot="1" x14ac:dyDescent="0.3">
      <c r="B26" s="22" t="s">
        <v>115</v>
      </c>
      <c r="C26" s="134" t="s">
        <v>123</v>
      </c>
      <c r="D26" s="20">
        <v>6.7</v>
      </c>
      <c r="E26" s="40">
        <v>1</v>
      </c>
      <c r="F26" s="39">
        <f>D26+E26</f>
        <v>7.7</v>
      </c>
      <c r="G26" s="273">
        <f>IF((ABS(($K$15-$K$14)*F26/100))&gt;0.1, ($K$15-$K$14)*F26/100, 0)</f>
        <v>-6.0060000000000002</v>
      </c>
      <c r="H26" s="274" t="e">
        <f>IF((ABS((#REF!-#REF!)*E26/100))&gt;0.1, (#REF!-#REF!)*E26/100, 0)</f>
        <v>#REF!</v>
      </c>
      <c r="I26" s="16"/>
      <c r="J26" s="1"/>
      <c r="K26" s="1"/>
      <c r="L26" s="1"/>
      <c r="M26" s="50" t="s">
        <v>32</v>
      </c>
      <c r="N26" s="49"/>
      <c r="P26" s="267"/>
      <c r="Q26" s="324"/>
      <c r="R26" s="67">
        <v>45597</v>
      </c>
      <c r="S26" s="292"/>
    </row>
    <row r="27" spans="2:21" ht="30.6" thickBot="1" x14ac:dyDescent="0.3">
      <c r="B27" s="25" t="s">
        <v>116</v>
      </c>
      <c r="C27" s="135" t="s">
        <v>124</v>
      </c>
      <c r="D27" s="23">
        <v>6.2</v>
      </c>
      <c r="E27" s="23">
        <v>1</v>
      </c>
      <c r="F27" s="81">
        <f t="shared" si="0"/>
        <v>7.2</v>
      </c>
      <c r="G27" s="275">
        <f t="shared" si="1"/>
        <v>-5.6159999999999997</v>
      </c>
      <c r="H27" s="276" t="e">
        <f>IF((ABS((#REF!-#REF!)*E27/100))&gt;0.1, (#REF!-#REF!)*E27/100, 0)</f>
        <v>#REF!</v>
      </c>
      <c r="I27" s="16"/>
      <c r="J27" s="1"/>
      <c r="K27" s="1"/>
      <c r="L27" s="1"/>
      <c r="M27" s="50" t="s">
        <v>30</v>
      </c>
      <c r="N27" s="49"/>
      <c r="P27" s="268"/>
      <c r="Q27" s="325"/>
      <c r="R27" s="67">
        <v>45627</v>
      </c>
      <c r="S27" s="292"/>
    </row>
    <row r="28" spans="2:21" ht="30.6" thickBot="1" x14ac:dyDescent="0.3">
      <c r="B28" s="22" t="s">
        <v>112</v>
      </c>
      <c r="C28" s="134" t="s">
        <v>125</v>
      </c>
      <c r="D28" s="20">
        <v>5.5</v>
      </c>
      <c r="E28" s="20">
        <v>1</v>
      </c>
      <c r="F28" s="39">
        <f t="shared" si="0"/>
        <v>6.5</v>
      </c>
      <c r="G28" s="273">
        <f t="shared" si="1"/>
        <v>-5.07</v>
      </c>
      <c r="H28" s="274" t="e">
        <f>IF((ABS((#REF!-#REF!)*E28/100))&gt;0.1, (#REF!-#REF!)*E28/100, 0)</f>
        <v>#REF!</v>
      </c>
      <c r="I28" s="16"/>
      <c r="J28" s="1"/>
      <c r="K28" s="1"/>
      <c r="L28" s="1"/>
      <c r="M28" s="50" t="s">
        <v>27</v>
      </c>
      <c r="N28" s="49"/>
      <c r="P28" s="266">
        <v>45597</v>
      </c>
      <c r="Q28" s="323"/>
      <c r="R28" s="68">
        <v>45658</v>
      </c>
      <c r="S28" s="292"/>
    </row>
    <row r="29" spans="2:21" ht="30.6" thickBot="1" x14ac:dyDescent="0.3">
      <c r="B29" s="22" t="s">
        <v>113</v>
      </c>
      <c r="C29" s="134" t="s">
        <v>126</v>
      </c>
      <c r="D29" s="20">
        <v>4.9000000000000004</v>
      </c>
      <c r="E29" s="20">
        <v>1</v>
      </c>
      <c r="F29" s="39">
        <f t="shared" si="0"/>
        <v>5.9</v>
      </c>
      <c r="G29" s="273">
        <f t="shared" si="1"/>
        <v>-4.6020000000000003</v>
      </c>
      <c r="H29" s="274" t="e">
        <f>IF((ABS((#REF!-#REF!)*E29/100))&gt;0.1, (#REF!-#REF!)*E29/100, 0)</f>
        <v>#REF!</v>
      </c>
      <c r="I29" s="16"/>
      <c r="J29" s="1"/>
      <c r="K29" s="1"/>
      <c r="L29" s="1"/>
      <c r="M29" s="50" t="s">
        <v>26</v>
      </c>
      <c r="N29" s="49"/>
      <c r="P29" s="267"/>
      <c r="Q29" s="324"/>
      <c r="R29" s="67">
        <v>45689</v>
      </c>
      <c r="S29" s="292"/>
    </row>
    <row r="30" spans="2:21" ht="30.6" thickBot="1" x14ac:dyDescent="0.3">
      <c r="B30" s="19" t="s">
        <v>114</v>
      </c>
      <c r="C30" s="133" t="s">
        <v>127</v>
      </c>
      <c r="D30" s="17">
        <v>4.5</v>
      </c>
      <c r="E30" s="37">
        <v>1</v>
      </c>
      <c r="F30" s="36">
        <f t="shared" si="0"/>
        <v>5.5</v>
      </c>
      <c r="G30" s="277">
        <f t="shared" si="1"/>
        <v>-4.29</v>
      </c>
      <c r="H30" s="278" t="e">
        <f>IF((ABS((#REF!-#REF!)*E30/100))&gt;0.1, (#REF!-#REF!)*E30/100, 0)</f>
        <v>#REF!</v>
      </c>
      <c r="I30" s="16"/>
      <c r="J30" s="1"/>
      <c r="K30" s="1"/>
      <c r="L30" s="1"/>
      <c r="M30" s="50" t="s">
        <v>53</v>
      </c>
      <c r="N30" s="49"/>
      <c r="P30" s="268"/>
      <c r="Q30" s="325"/>
      <c r="R30" s="67">
        <v>45717</v>
      </c>
      <c r="S30" s="293"/>
    </row>
    <row r="31" spans="2:21" ht="21.75" customHeight="1" thickBot="1" x14ac:dyDescent="0.3">
      <c r="B31" s="74"/>
      <c r="C31" s="73"/>
      <c r="D31" s="72"/>
      <c r="E31" s="71"/>
      <c r="F31" s="70"/>
      <c r="G31" s="69"/>
      <c r="H31" s="69"/>
      <c r="I31" s="16"/>
      <c r="J31" s="1"/>
      <c r="K31" s="1"/>
      <c r="L31" s="1"/>
      <c r="M31" s="50" t="s">
        <v>52</v>
      </c>
      <c r="N31" s="49"/>
      <c r="P31" s="266">
        <v>45709</v>
      </c>
      <c r="Q31" s="323" t="s">
        <v>51</v>
      </c>
      <c r="R31" s="68">
        <v>45748</v>
      </c>
      <c r="S31" s="1"/>
    </row>
    <row r="32" spans="2:21" ht="21.75" customHeight="1" thickBot="1" x14ac:dyDescent="0.3">
      <c r="B32" s="272" t="s">
        <v>50</v>
      </c>
      <c r="C32" s="272"/>
      <c r="D32" s="272"/>
      <c r="E32" s="272"/>
      <c r="F32" s="272"/>
      <c r="G32" s="272"/>
      <c r="H32" s="272"/>
      <c r="I32" s="16"/>
      <c r="J32" s="1"/>
      <c r="K32" s="1"/>
      <c r="M32" s="50" t="s">
        <v>49</v>
      </c>
      <c r="N32" s="49"/>
      <c r="P32" s="267"/>
      <c r="Q32" s="324"/>
      <c r="R32" s="67">
        <v>45778</v>
      </c>
    </row>
    <row r="33" spans="2:18" ht="21.75" customHeight="1" thickBot="1" x14ac:dyDescent="0.3">
      <c r="B33" s="254" t="s">
        <v>48</v>
      </c>
      <c r="C33" s="254"/>
      <c r="D33" s="254"/>
      <c r="E33" s="254"/>
      <c r="F33" s="254"/>
      <c r="G33" s="254"/>
      <c r="H33" s="254"/>
      <c r="I33" s="16"/>
      <c r="M33" s="50" t="s">
        <v>47</v>
      </c>
      <c r="N33" s="49"/>
      <c r="P33" s="268"/>
      <c r="Q33" s="325"/>
      <c r="R33" s="67">
        <v>45809</v>
      </c>
    </row>
    <row r="34" spans="2:18" ht="21.75" customHeight="1" x14ac:dyDescent="0.25">
      <c r="B34" s="254" t="s">
        <v>46</v>
      </c>
      <c r="C34" s="254"/>
      <c r="D34" s="254"/>
      <c r="E34" s="254"/>
      <c r="F34" s="254"/>
      <c r="G34" s="254"/>
      <c r="H34" s="254"/>
      <c r="I34" s="16"/>
      <c r="M34" s="50" t="s">
        <v>45</v>
      </c>
      <c r="N34" s="49"/>
      <c r="P34" s="1" t="s">
        <v>44</v>
      </c>
      <c r="Q34" s="66"/>
      <c r="R34" s="1" t="s">
        <v>44</v>
      </c>
    </row>
    <row r="35" spans="2:18" ht="21.75" customHeight="1" x14ac:dyDescent="0.25">
      <c r="B35" s="254" t="s">
        <v>43</v>
      </c>
      <c r="C35" s="254"/>
      <c r="D35" s="254"/>
      <c r="E35" s="254"/>
      <c r="F35" s="254"/>
      <c r="G35" s="254"/>
      <c r="H35" s="254"/>
      <c r="I35" s="16"/>
      <c r="M35" s="50" t="s">
        <v>42</v>
      </c>
      <c r="N35" s="49"/>
    </row>
    <row r="36" spans="2:18" ht="21.75" customHeight="1" thickBot="1" x14ac:dyDescent="0.3">
      <c r="B36" s="254" t="s">
        <v>41</v>
      </c>
      <c r="C36" s="254"/>
      <c r="D36" s="254"/>
      <c r="E36" s="254"/>
      <c r="F36" s="254"/>
      <c r="G36" s="254"/>
      <c r="H36" s="254"/>
      <c r="I36" s="16"/>
      <c r="M36" s="42" t="s">
        <v>40</v>
      </c>
      <c r="N36" s="41"/>
    </row>
    <row r="37" spans="2:18" ht="21.75" customHeight="1" thickBot="1" x14ac:dyDescent="0.3">
      <c r="B37" s="56" t="s">
        <v>39</v>
      </c>
      <c r="C37" s="63" t="str">
        <f>K20</f>
        <v>December 2022</v>
      </c>
      <c r="D37" s="255" t="s">
        <v>38</v>
      </c>
      <c r="E37" s="255"/>
      <c r="F37" s="61">
        <f>K21</f>
        <v>389.00400000000002</v>
      </c>
      <c r="G37" s="56"/>
      <c r="H37" s="56"/>
      <c r="I37" s="16"/>
      <c r="M37" s="125"/>
      <c r="N37" s="126">
        <v>2025</v>
      </c>
    </row>
    <row r="38" spans="2:18" ht="21.75" customHeight="1" x14ac:dyDescent="0.25">
      <c r="B38" s="56"/>
      <c r="C38" s="63"/>
      <c r="D38" s="62"/>
      <c r="E38" s="62"/>
      <c r="F38" s="61"/>
      <c r="G38" s="56"/>
      <c r="H38" s="56"/>
      <c r="I38" s="16"/>
      <c r="M38" s="127" t="s">
        <v>37</v>
      </c>
      <c r="N38" s="128" t="s">
        <v>36</v>
      </c>
    </row>
    <row r="39" spans="2:18" ht="21.75" customHeight="1" x14ac:dyDescent="0.25">
      <c r="B39" s="256" t="s">
        <v>35</v>
      </c>
      <c r="C39" s="256"/>
      <c r="D39" s="256"/>
      <c r="E39" s="59">
        <f>K18</f>
        <v>45047</v>
      </c>
      <c r="F39" s="58" t="s">
        <v>34</v>
      </c>
      <c r="G39" s="57">
        <f>K19</f>
        <v>0</v>
      </c>
      <c r="H39" s="56"/>
      <c r="I39" s="16"/>
      <c r="M39" s="50" t="s">
        <v>33</v>
      </c>
      <c r="N39" s="49"/>
    </row>
    <row r="40" spans="2:18" ht="21.75" customHeight="1" thickBot="1" x14ac:dyDescent="0.3">
      <c r="B40" s="56"/>
      <c r="C40" s="56"/>
      <c r="D40" s="56"/>
      <c r="E40" s="56"/>
      <c r="F40" s="56"/>
      <c r="G40" s="56"/>
      <c r="H40" s="56"/>
      <c r="I40" s="16"/>
      <c r="M40" s="50" t="s">
        <v>32</v>
      </c>
      <c r="N40" s="49"/>
    </row>
    <row r="41" spans="2:18" ht="40.5" customHeight="1" thickBot="1" x14ac:dyDescent="0.3">
      <c r="B41" s="257" t="s">
        <v>31</v>
      </c>
      <c r="C41" s="258"/>
      <c r="D41" s="258"/>
      <c r="E41" s="258"/>
      <c r="F41" s="258"/>
      <c r="G41" s="258"/>
      <c r="H41" s="259"/>
      <c r="I41" s="30"/>
      <c r="M41" s="42" t="s">
        <v>30</v>
      </c>
      <c r="N41" s="41"/>
    </row>
    <row r="42" spans="2:18" ht="63" thickBot="1" x14ac:dyDescent="0.3">
      <c r="B42" s="55" t="s">
        <v>24</v>
      </c>
      <c r="C42" s="54" t="s">
        <v>23</v>
      </c>
      <c r="D42" s="53" t="s">
        <v>22</v>
      </c>
      <c r="E42" s="53" t="s">
        <v>21</v>
      </c>
      <c r="F42" s="53" t="s">
        <v>20</v>
      </c>
      <c r="G42" s="52" t="s">
        <v>29</v>
      </c>
      <c r="H42" s="51" t="s">
        <v>28</v>
      </c>
      <c r="I42" s="26"/>
    </row>
    <row r="43" spans="2:18" ht="16.2" thickBot="1" x14ac:dyDescent="0.3">
      <c r="B43" s="48">
        <v>302.01</v>
      </c>
      <c r="C43" s="136" t="s">
        <v>122</v>
      </c>
      <c r="D43" s="47">
        <v>3.75</v>
      </c>
      <c r="E43" s="46">
        <v>0</v>
      </c>
      <c r="F43" s="45">
        <f t="shared" ref="F43:F53" si="2">D43+E43</f>
        <v>3.75</v>
      </c>
      <c r="G43" s="44">
        <v>0.96250000000000002</v>
      </c>
      <c r="H43" s="43" t="s">
        <v>106</v>
      </c>
      <c r="I43" s="34"/>
      <c r="P43" s="129"/>
      <c r="Q43" s="2">
        <f t="shared" ref="Q43:Q53" si="3">(IF((($K$19-$K$21)/$K$21)&gt;0.05, "5.00%",($K$19-$K$21)/$K$21))</f>
        <v>-1</v>
      </c>
    </row>
    <row r="44" spans="2:18" ht="16.2" thickBot="1" x14ac:dyDescent="0.3">
      <c r="B44" s="22" t="s">
        <v>107</v>
      </c>
      <c r="C44" s="132" t="s">
        <v>117</v>
      </c>
      <c r="D44" s="20">
        <v>6.85</v>
      </c>
      <c r="E44" s="20">
        <v>1</v>
      </c>
      <c r="F44" s="39">
        <f t="shared" si="2"/>
        <v>7.85</v>
      </c>
      <c r="G44" s="38">
        <v>0.92149999999999999</v>
      </c>
      <c r="H44" s="43" t="s">
        <v>106</v>
      </c>
      <c r="I44" s="34"/>
      <c r="P44" s="129"/>
      <c r="Q44" s="2">
        <f t="shared" si="3"/>
        <v>-1</v>
      </c>
    </row>
    <row r="45" spans="2:18" ht="16.2" thickBot="1" x14ac:dyDescent="0.3">
      <c r="B45" s="22" t="s">
        <v>108</v>
      </c>
      <c r="C45" s="132" t="s">
        <v>118</v>
      </c>
      <c r="D45" s="20">
        <v>6.85</v>
      </c>
      <c r="E45" s="20">
        <v>1</v>
      </c>
      <c r="F45" s="39">
        <f t="shared" si="2"/>
        <v>7.85</v>
      </c>
      <c r="G45" s="38">
        <v>0.92149999999999999</v>
      </c>
      <c r="H45" s="43" t="s">
        <v>106</v>
      </c>
      <c r="I45" s="34"/>
      <c r="P45" s="129"/>
      <c r="Q45" s="2">
        <f t="shared" si="3"/>
        <v>-1</v>
      </c>
    </row>
    <row r="46" spans="2:18" ht="16.2" thickBot="1" x14ac:dyDescent="0.3">
      <c r="B46" s="22" t="s">
        <v>109</v>
      </c>
      <c r="C46" s="132" t="s">
        <v>119</v>
      </c>
      <c r="D46" s="20">
        <v>6.85</v>
      </c>
      <c r="E46" s="20">
        <v>1</v>
      </c>
      <c r="F46" s="39">
        <f t="shared" si="2"/>
        <v>7.85</v>
      </c>
      <c r="G46" s="38">
        <v>0.92149999999999999</v>
      </c>
      <c r="H46" s="43" t="s">
        <v>106</v>
      </c>
      <c r="I46" s="34"/>
      <c r="P46" s="129"/>
      <c r="Q46" s="2">
        <f t="shared" si="3"/>
        <v>-1</v>
      </c>
    </row>
    <row r="47" spans="2:18" ht="16.2" thickBot="1" x14ac:dyDescent="0.3">
      <c r="B47" s="22" t="s">
        <v>110</v>
      </c>
      <c r="C47" s="132" t="s">
        <v>120</v>
      </c>
      <c r="D47" s="20">
        <v>6.85</v>
      </c>
      <c r="E47" s="20">
        <v>1</v>
      </c>
      <c r="F47" s="39">
        <f t="shared" si="2"/>
        <v>7.85</v>
      </c>
      <c r="G47" s="38">
        <v>0.92149999999999999</v>
      </c>
      <c r="H47" s="43" t="s">
        <v>106</v>
      </c>
      <c r="I47" s="34"/>
      <c r="P47" s="129"/>
      <c r="Q47" s="2">
        <f t="shared" si="3"/>
        <v>-1</v>
      </c>
    </row>
    <row r="48" spans="2:18" ht="16.2" thickBot="1" x14ac:dyDescent="0.3">
      <c r="B48" s="22" t="s">
        <v>111</v>
      </c>
      <c r="C48" s="132" t="s">
        <v>121</v>
      </c>
      <c r="D48" s="20">
        <v>8.25</v>
      </c>
      <c r="E48" s="20">
        <v>1</v>
      </c>
      <c r="F48" s="39">
        <f t="shared" si="2"/>
        <v>9.25</v>
      </c>
      <c r="G48" s="38">
        <v>0.90749999999999997</v>
      </c>
      <c r="H48" s="43" t="s">
        <v>106</v>
      </c>
      <c r="I48" s="34"/>
      <c r="P48" s="129"/>
      <c r="Q48" s="2">
        <f t="shared" si="3"/>
        <v>-1</v>
      </c>
    </row>
    <row r="49" spans="2:26" ht="30.6" thickBot="1" x14ac:dyDescent="0.3">
      <c r="B49" s="22" t="s">
        <v>115</v>
      </c>
      <c r="C49" s="134" t="s">
        <v>123</v>
      </c>
      <c r="D49" s="20">
        <v>6.7</v>
      </c>
      <c r="E49" s="40">
        <v>1</v>
      </c>
      <c r="F49" s="39">
        <f>D49+E49</f>
        <v>7.7</v>
      </c>
      <c r="G49" s="38">
        <v>0.92300000000000004</v>
      </c>
      <c r="H49" s="43" t="s">
        <v>106</v>
      </c>
      <c r="I49" s="34"/>
      <c r="P49" s="129"/>
      <c r="Q49" s="2">
        <f t="shared" si="3"/>
        <v>-1</v>
      </c>
    </row>
    <row r="50" spans="2:26" ht="30.6" thickBot="1" x14ac:dyDescent="0.3">
      <c r="B50" s="25" t="s">
        <v>116</v>
      </c>
      <c r="C50" s="135" t="s">
        <v>124</v>
      </c>
      <c r="D50" s="23">
        <v>6.2</v>
      </c>
      <c r="E50" s="23">
        <v>1</v>
      </c>
      <c r="F50" s="81">
        <f t="shared" si="2"/>
        <v>7.2</v>
      </c>
      <c r="G50" s="137">
        <v>0.92800000000000005</v>
      </c>
      <c r="H50" s="43" t="s">
        <v>106</v>
      </c>
      <c r="I50" s="34"/>
      <c r="P50" s="129"/>
      <c r="Q50" s="2">
        <f t="shared" si="3"/>
        <v>-1</v>
      </c>
    </row>
    <row r="51" spans="2:26" ht="30.6" thickBot="1" x14ac:dyDescent="0.3">
      <c r="B51" s="22" t="s">
        <v>112</v>
      </c>
      <c r="C51" s="134" t="s">
        <v>125</v>
      </c>
      <c r="D51" s="20">
        <v>5.5</v>
      </c>
      <c r="E51" s="20">
        <v>1</v>
      </c>
      <c r="F51" s="39">
        <f t="shared" si="2"/>
        <v>6.5</v>
      </c>
      <c r="G51" s="38">
        <v>0.93500000000000005</v>
      </c>
      <c r="H51" s="43" t="s">
        <v>106</v>
      </c>
      <c r="I51" s="34"/>
      <c r="P51" s="129"/>
      <c r="Q51" s="2">
        <f t="shared" si="3"/>
        <v>-1</v>
      </c>
    </row>
    <row r="52" spans="2:26" ht="30.6" thickBot="1" x14ac:dyDescent="0.3">
      <c r="B52" s="22" t="s">
        <v>113</v>
      </c>
      <c r="C52" s="134" t="s">
        <v>126</v>
      </c>
      <c r="D52" s="20">
        <v>4.9000000000000004</v>
      </c>
      <c r="E52" s="20">
        <v>1</v>
      </c>
      <c r="F52" s="39">
        <f t="shared" si="2"/>
        <v>5.9</v>
      </c>
      <c r="G52" s="38">
        <v>0.94099999999999995</v>
      </c>
      <c r="H52" s="43" t="s">
        <v>106</v>
      </c>
      <c r="I52" s="34"/>
      <c r="P52" s="129"/>
      <c r="Q52" s="2">
        <f t="shared" si="3"/>
        <v>-1</v>
      </c>
    </row>
    <row r="53" spans="2:26" ht="30.6" thickBot="1" x14ac:dyDescent="0.3">
      <c r="B53" s="19" t="s">
        <v>114</v>
      </c>
      <c r="C53" s="133" t="s">
        <v>127</v>
      </c>
      <c r="D53" s="17">
        <v>4.5</v>
      </c>
      <c r="E53" s="37">
        <v>1</v>
      </c>
      <c r="F53" s="36">
        <f t="shared" si="2"/>
        <v>5.5</v>
      </c>
      <c r="G53" s="35">
        <v>0.94499999999999995</v>
      </c>
      <c r="H53" s="43" t="s">
        <v>106</v>
      </c>
      <c r="I53" s="34"/>
      <c r="P53" s="129"/>
      <c r="Q53" s="2">
        <f t="shared" si="3"/>
        <v>-1</v>
      </c>
    </row>
    <row r="54" spans="2:26" x14ac:dyDescent="0.25">
      <c r="B54" s="33"/>
      <c r="C54" s="32"/>
      <c r="D54" s="32"/>
      <c r="E54" s="32"/>
      <c r="F54" s="32"/>
      <c r="G54" s="32"/>
      <c r="H54" s="32"/>
      <c r="I54" s="31"/>
    </row>
    <row r="55" spans="2:26" ht="21" customHeight="1" thickBot="1" x14ac:dyDescent="0.3">
      <c r="B55" s="33"/>
      <c r="C55" s="32"/>
      <c r="D55" s="32"/>
      <c r="E55" s="32"/>
      <c r="F55" s="32"/>
      <c r="G55" s="32"/>
      <c r="H55" s="32"/>
      <c r="I55" s="31"/>
    </row>
    <row r="56" spans="2:26" ht="41.25" customHeight="1" thickBot="1" x14ac:dyDescent="0.3">
      <c r="B56" s="263" t="s">
        <v>105</v>
      </c>
      <c r="C56" s="264"/>
      <c r="D56" s="264"/>
      <c r="E56" s="264"/>
      <c r="F56" s="264"/>
      <c r="G56" s="264"/>
      <c r="H56" s="265"/>
      <c r="I56" s="11"/>
    </row>
    <row r="57" spans="2:26" ht="40.5" customHeight="1" thickBot="1" x14ac:dyDescent="0.3">
      <c r="B57" s="243" t="s">
        <v>25</v>
      </c>
      <c r="C57" s="244"/>
      <c r="D57" s="244"/>
      <c r="E57" s="244"/>
      <c r="F57" s="244"/>
      <c r="G57" s="244"/>
      <c r="H57" s="245"/>
      <c r="I57" s="30"/>
    </row>
    <row r="58" spans="2:26" ht="47.4" thickBot="1" x14ac:dyDescent="0.3">
      <c r="B58" s="29" t="s">
        <v>24</v>
      </c>
      <c r="C58" s="28" t="s">
        <v>23</v>
      </c>
      <c r="D58" s="27" t="s">
        <v>22</v>
      </c>
      <c r="E58" s="27" t="s">
        <v>21</v>
      </c>
      <c r="F58" s="27" t="s">
        <v>20</v>
      </c>
      <c r="G58" s="246" t="s">
        <v>19</v>
      </c>
      <c r="H58" s="247"/>
      <c r="I58" s="26"/>
    </row>
    <row r="59" spans="2:26" ht="21.75" customHeight="1" x14ac:dyDescent="0.25">
      <c r="B59" s="25" t="s">
        <v>18</v>
      </c>
      <c r="C59" s="24" t="s">
        <v>17</v>
      </c>
      <c r="D59" s="23">
        <v>6</v>
      </c>
      <c r="E59" s="23">
        <v>1</v>
      </c>
      <c r="F59" s="23">
        <f>D59+E59</f>
        <v>7</v>
      </c>
      <c r="G59" s="248">
        <f>IF((ABS(($K$15-$K$14)*F59/100))&gt;0.1, ($K$15-$K$14)*F59/100, 0)</f>
        <v>-5.46</v>
      </c>
      <c r="H59" s="249" t="e">
        <f>IF((ABS((#REF!-#REF!)*E59/100))&gt;0.1, (#REF!-#REF!)*E59/100, 0)</f>
        <v>#REF!</v>
      </c>
      <c r="I59" s="16"/>
    </row>
    <row r="60" spans="2:26" ht="21.75" customHeight="1" x14ac:dyDescent="0.25">
      <c r="B60" s="22" t="s">
        <v>16</v>
      </c>
      <c r="C60" s="21" t="s">
        <v>15</v>
      </c>
      <c r="D60" s="20">
        <v>6</v>
      </c>
      <c r="E60" s="20">
        <v>1</v>
      </c>
      <c r="F60" s="20">
        <f>D60+E60</f>
        <v>7</v>
      </c>
      <c r="G60" s="250">
        <f>IF((ABS(($K$15-$K$14)*F60/100))&gt;0.1, ($K$15-$K$14)*F60/100, 0)</f>
        <v>-5.46</v>
      </c>
      <c r="H60" s="251" t="e">
        <f>IF((ABS((#REF!-#REF!)*E60/100))&gt;0.1, (#REF!-#REF!)*E60/100, 0)</f>
        <v>#REF!</v>
      </c>
      <c r="I60" s="16"/>
    </row>
    <row r="61" spans="2:26" ht="21" customHeight="1" thickBot="1" x14ac:dyDescent="0.3">
      <c r="B61" s="19" t="s">
        <v>14</v>
      </c>
      <c r="C61" s="18" t="s">
        <v>13</v>
      </c>
      <c r="D61" s="17">
        <v>6</v>
      </c>
      <c r="E61" s="17">
        <v>1</v>
      </c>
      <c r="F61" s="17">
        <f>D61+E61</f>
        <v>7</v>
      </c>
      <c r="G61" s="252">
        <f>IF((ABS(($K$15-$K$14)*F61/100))&gt;0.1, ($K$15-$K$14)*F61/100, 0)</f>
        <v>-5.46</v>
      </c>
      <c r="H61" s="253" t="e">
        <f>IF((ABS((#REF!-#REF!)*E61/100))&gt;0.1, (#REF!-#REF!)*E61/100, 0)</f>
        <v>#REF!</v>
      </c>
      <c r="I61" s="16"/>
    </row>
    <row r="62" spans="2:26" ht="61.5" customHeight="1" thickBot="1" x14ac:dyDescent="0.3">
      <c r="I62" s="11"/>
    </row>
    <row r="63" spans="2:26" ht="43.5" customHeight="1" thickBot="1" x14ac:dyDescent="0.3">
      <c r="B63" s="219" t="s">
        <v>12</v>
      </c>
      <c r="C63" s="220"/>
      <c r="D63" s="220"/>
      <c r="E63" s="220"/>
      <c r="F63" s="220"/>
      <c r="G63" s="220"/>
      <c r="H63" s="221"/>
      <c r="I63" s="11"/>
    </row>
    <row r="64" spans="2:26" s="3" customFormat="1" ht="15" customHeight="1" x14ac:dyDescent="0.25">
      <c r="B64" s="217"/>
      <c r="C64" s="217"/>
      <c r="D64" s="217"/>
      <c r="E64" s="217"/>
      <c r="F64" s="217"/>
      <c r="G64" s="217"/>
      <c r="H64" s="217"/>
      <c r="I64" s="11"/>
      <c r="M64" s="1"/>
      <c r="N64" s="1"/>
      <c r="O64" s="1"/>
      <c r="P64" s="2"/>
      <c r="Q64" s="2"/>
      <c r="R64" s="2"/>
      <c r="S64" s="2"/>
      <c r="T64" s="1"/>
      <c r="U64" s="1"/>
      <c r="V64" s="1"/>
      <c r="W64" s="1"/>
      <c r="X64" s="1"/>
      <c r="Y64" s="1"/>
      <c r="Z64" s="1"/>
    </row>
    <row r="65" spans="2:26" s="3" customFormat="1" ht="21.75" customHeight="1" x14ac:dyDescent="0.25">
      <c r="B65" s="222" t="s">
        <v>11</v>
      </c>
      <c r="C65" s="222"/>
      <c r="D65" s="222"/>
      <c r="E65" s="222"/>
      <c r="F65" s="222"/>
      <c r="G65" s="222"/>
      <c r="H65" s="222"/>
      <c r="I65" s="11"/>
      <c r="M65" s="1"/>
      <c r="N65" s="1"/>
      <c r="O65" s="1"/>
      <c r="P65" s="2"/>
      <c r="Q65" s="2"/>
      <c r="R65" s="2"/>
      <c r="S65" s="2"/>
      <c r="T65" s="1"/>
      <c r="U65" s="1"/>
      <c r="V65" s="1"/>
      <c r="W65" s="1"/>
      <c r="X65" s="1"/>
      <c r="Y65" s="1"/>
      <c r="Z65" s="1"/>
    </row>
    <row r="66" spans="2:26" s="3" customFormat="1" ht="14.25" customHeight="1" thickBot="1" x14ac:dyDescent="0.3">
      <c r="B66" s="217"/>
      <c r="C66" s="217"/>
      <c r="D66" s="217"/>
      <c r="E66" s="217"/>
      <c r="F66" s="217"/>
      <c r="G66" s="217"/>
      <c r="H66" s="217"/>
      <c r="I66" s="11"/>
      <c r="M66" s="1"/>
      <c r="N66" s="1"/>
      <c r="O66" s="1"/>
      <c r="P66" s="2"/>
      <c r="Q66" s="2"/>
      <c r="R66" s="2"/>
      <c r="S66" s="2"/>
      <c r="T66" s="1"/>
      <c r="U66" s="1"/>
      <c r="V66" s="1"/>
      <c r="W66" s="1"/>
      <c r="X66" s="1"/>
      <c r="Y66" s="1"/>
      <c r="Z66" s="1"/>
    </row>
    <row r="67" spans="2:26" s="3" customFormat="1" ht="46.5" customHeight="1" x14ac:dyDescent="0.25">
      <c r="B67" s="209" t="s">
        <v>130</v>
      </c>
      <c r="C67" s="211" t="s">
        <v>5</v>
      </c>
      <c r="D67" s="213" t="s">
        <v>4</v>
      </c>
      <c r="E67" s="211" t="s">
        <v>3</v>
      </c>
      <c r="F67" s="211"/>
      <c r="G67" s="211" t="s">
        <v>2</v>
      </c>
      <c r="H67" s="215"/>
      <c r="I67" s="11"/>
      <c r="M67" s="1"/>
      <c r="N67" s="1"/>
      <c r="O67" s="1"/>
      <c r="P67" s="2"/>
      <c r="Q67" s="2"/>
      <c r="R67" s="2"/>
      <c r="S67" s="2"/>
      <c r="T67" s="1"/>
      <c r="U67" s="1"/>
      <c r="V67" s="1"/>
      <c r="W67" s="1"/>
      <c r="X67" s="1"/>
      <c r="Y67" s="1"/>
      <c r="Z67" s="1"/>
    </row>
    <row r="68" spans="2:26" s="3" customFormat="1" ht="46.5" customHeight="1" thickBot="1" x14ac:dyDescent="0.3">
      <c r="B68" s="210"/>
      <c r="C68" s="212"/>
      <c r="D68" s="214"/>
      <c r="E68" s="212"/>
      <c r="F68" s="212"/>
      <c r="G68" s="212"/>
      <c r="H68" s="216"/>
      <c r="I68" s="11"/>
      <c r="M68" s="1"/>
      <c r="N68" s="1"/>
      <c r="O68" s="1"/>
      <c r="P68" s="2"/>
      <c r="Q68" s="2"/>
      <c r="R68" s="2"/>
      <c r="S68" s="2"/>
      <c r="T68" s="1"/>
      <c r="U68" s="1"/>
      <c r="V68" s="1"/>
      <c r="W68" s="1"/>
      <c r="X68" s="1"/>
      <c r="Y68" s="1"/>
      <c r="Z68" s="1"/>
    </row>
    <row r="69" spans="2:26" s="3" customFormat="1" ht="18.75" customHeight="1" x14ac:dyDescent="0.25">
      <c r="B69" s="217"/>
      <c r="C69" s="217"/>
      <c r="D69" s="217"/>
      <c r="E69" s="217"/>
      <c r="F69" s="217"/>
      <c r="G69" s="217"/>
      <c r="H69" s="217"/>
      <c r="I69" s="11"/>
      <c r="M69" s="1"/>
      <c r="N69" s="1"/>
      <c r="O69" s="1"/>
      <c r="P69" s="2"/>
      <c r="Q69" s="2"/>
      <c r="R69" s="2"/>
      <c r="S69" s="2"/>
      <c r="T69" s="1"/>
      <c r="U69" s="1"/>
      <c r="V69" s="1"/>
      <c r="W69" s="1"/>
      <c r="X69" s="1"/>
      <c r="Y69" s="1"/>
      <c r="Z69" s="1"/>
    </row>
    <row r="70" spans="2:26" s="3" customFormat="1" ht="21.75" customHeight="1" x14ac:dyDescent="0.25">
      <c r="B70" s="222" t="s">
        <v>10</v>
      </c>
      <c r="C70" s="222"/>
      <c r="D70" s="222"/>
      <c r="E70" s="222"/>
      <c r="F70" s="222"/>
      <c r="G70" s="222"/>
      <c r="H70" s="222"/>
      <c r="I70" s="11"/>
      <c r="M70" s="1"/>
      <c r="N70" s="1"/>
      <c r="O70" s="1"/>
      <c r="P70" s="2"/>
      <c r="Q70" s="2"/>
      <c r="R70" s="2"/>
      <c r="S70" s="2"/>
      <c r="T70" s="1"/>
      <c r="U70" s="1"/>
      <c r="V70" s="1"/>
      <c r="W70" s="1"/>
      <c r="X70" s="1"/>
      <c r="Y70" s="1"/>
      <c r="Z70" s="1"/>
    </row>
    <row r="71" spans="2:26" s="3" customFormat="1" ht="15.75" customHeight="1" x14ac:dyDescent="0.25">
      <c r="B71" s="217"/>
      <c r="C71" s="217"/>
      <c r="D71" s="217"/>
      <c r="E71" s="217"/>
      <c r="F71" s="217"/>
      <c r="G71" s="217"/>
      <c r="H71" s="217"/>
      <c r="I71" s="11"/>
      <c r="M71" s="1"/>
      <c r="N71" s="1"/>
      <c r="O71" s="1"/>
      <c r="P71" s="2"/>
      <c r="Q71" s="2"/>
      <c r="R71" s="2"/>
      <c r="S71" s="2"/>
      <c r="T71" s="1"/>
      <c r="U71" s="1"/>
      <c r="V71" s="1"/>
      <c r="W71" s="1"/>
      <c r="X71" s="1"/>
      <c r="Y71" s="1"/>
      <c r="Z71" s="1"/>
    </row>
    <row r="72" spans="2:26" s="3" customFormat="1" ht="33" customHeight="1" x14ac:dyDescent="0.25">
      <c r="B72" s="206" t="s">
        <v>9</v>
      </c>
      <c r="C72" s="206"/>
      <c r="D72" s="206"/>
      <c r="E72" s="206"/>
      <c r="F72" s="206"/>
      <c r="G72" s="206"/>
      <c r="H72" s="206"/>
      <c r="I72" s="11"/>
      <c r="M72" s="1"/>
      <c r="N72" s="1"/>
      <c r="O72" s="1"/>
      <c r="P72" s="2"/>
      <c r="Q72" s="2"/>
      <c r="R72" s="2"/>
      <c r="S72" s="2"/>
      <c r="T72" s="1"/>
      <c r="U72" s="1"/>
      <c r="V72" s="1"/>
      <c r="W72" s="1"/>
      <c r="X72" s="1"/>
      <c r="Y72" s="1"/>
      <c r="Z72" s="1"/>
    </row>
    <row r="73" spans="2:26" s="4" customFormat="1" ht="33" customHeight="1" x14ac:dyDescent="0.25">
      <c r="B73" s="207" t="s">
        <v>0</v>
      </c>
      <c r="C73" s="207"/>
      <c r="E73" s="10"/>
      <c r="F73" s="10"/>
      <c r="G73" s="10"/>
      <c r="H73" s="10"/>
      <c r="I73" s="7"/>
      <c r="J73" s="3"/>
      <c r="K73" s="3"/>
      <c r="L73" s="3"/>
      <c r="M73" s="1"/>
      <c r="N73" s="1"/>
      <c r="O73" s="1"/>
      <c r="P73" s="2"/>
      <c r="Q73" s="2"/>
      <c r="R73" s="2"/>
      <c r="S73" s="2"/>
      <c r="T73" s="1"/>
      <c r="U73" s="1"/>
      <c r="V73" s="1"/>
      <c r="W73" s="1"/>
      <c r="X73" s="1"/>
      <c r="Y73" s="1"/>
      <c r="Z73" s="1"/>
    </row>
    <row r="74" spans="2:26" s="4" customFormat="1" ht="33" customHeight="1" x14ac:dyDescent="0.25">
      <c r="C74" s="9" t="str">
        <f>CONCATENATE(" $45.000"," + ($",G20,") =")</f>
        <v xml:space="preserve"> $45.000 + ($-2.925) =</v>
      </c>
      <c r="D74" s="6">
        <f>(45+G20)</f>
        <v>42.075000000000003</v>
      </c>
      <c r="E74" s="5"/>
      <c r="F74" s="5"/>
      <c r="G74" s="5"/>
      <c r="H74" s="5"/>
      <c r="I74" s="7"/>
      <c r="J74" s="3"/>
      <c r="K74" s="3"/>
      <c r="L74" s="3"/>
      <c r="M74" s="1"/>
      <c r="N74" s="1"/>
      <c r="O74" s="1"/>
      <c r="P74" s="2"/>
      <c r="Q74" s="2"/>
      <c r="R74" s="2"/>
      <c r="S74" s="2"/>
      <c r="T74" s="1"/>
      <c r="U74" s="1"/>
      <c r="V74" s="1"/>
      <c r="W74" s="1"/>
      <c r="X74" s="1"/>
      <c r="Y74" s="1"/>
      <c r="Z74" s="1"/>
    </row>
    <row r="75" spans="2:26" s="4" customFormat="1" ht="33" customHeight="1" x14ac:dyDescent="0.25">
      <c r="B75" s="207" t="s">
        <v>8</v>
      </c>
      <c r="C75" s="207"/>
      <c r="D75" s="15"/>
      <c r="E75" s="5"/>
      <c r="F75" s="5"/>
      <c r="G75" s="5"/>
      <c r="H75" s="5"/>
      <c r="I75" s="7"/>
      <c r="J75" s="3"/>
      <c r="K75" s="3"/>
      <c r="L75" s="3"/>
      <c r="M75" s="1"/>
      <c r="N75" s="1"/>
      <c r="O75" s="1"/>
      <c r="P75" s="2"/>
      <c r="Q75" s="2"/>
      <c r="R75" s="2"/>
      <c r="S75" s="2"/>
      <c r="T75" s="1"/>
      <c r="U75" s="1"/>
      <c r="V75" s="1"/>
      <c r="W75" s="1"/>
      <c r="X75" s="1"/>
      <c r="Y75" s="1"/>
      <c r="Z75" s="1"/>
    </row>
    <row r="76" spans="2:26" s="4" customFormat="1" ht="33" customHeight="1" x14ac:dyDescent="0.25">
      <c r="C76" s="14" t="s">
        <v>106</v>
      </c>
      <c r="D76" s="13"/>
      <c r="E76" s="5"/>
      <c r="F76" s="5"/>
      <c r="G76" s="5"/>
      <c r="H76" s="5"/>
      <c r="I76" s="7"/>
      <c r="J76" s="3" t="str">
        <f>CONCATENATE(" $45.000"," x ",H43, " =")</f>
        <v xml:space="preserve"> $45.000 x N/A until 7/1/23 =</v>
      </c>
      <c r="K76" s="3" t="e">
        <f>(45*H43)</f>
        <v>#VALUE!</v>
      </c>
      <c r="L76" s="3"/>
      <c r="M76" s="1"/>
      <c r="N76" s="1"/>
      <c r="O76" s="1"/>
      <c r="P76" s="2"/>
      <c r="Q76" s="2"/>
      <c r="R76" s="2"/>
      <c r="S76" s="2"/>
      <c r="T76" s="1"/>
      <c r="U76" s="1"/>
      <c r="V76" s="1"/>
      <c r="W76" s="1"/>
      <c r="X76" s="1"/>
      <c r="Y76" s="1"/>
      <c r="Z76" s="1"/>
    </row>
    <row r="77" spans="2:26" s="4" customFormat="1" ht="33" customHeight="1" x14ac:dyDescent="0.25">
      <c r="C77" s="218" t="s">
        <v>51</v>
      </c>
      <c r="D77" s="218"/>
      <c r="E77" s="218"/>
      <c r="F77" s="218"/>
      <c r="G77" s="218"/>
      <c r="H77" s="6" t="s">
        <v>51</v>
      </c>
      <c r="I77" s="7"/>
      <c r="J77" s="3" t="str">
        <f>CONCATENATE("$",D76," x 96.25% (Difference of 100% Material Minus Total % Asphalt + Fuel Allowance) =")</f>
        <v>$ x 96.25% (Difference of 100% Material Minus Total % Asphalt + Fuel Allowance) =</v>
      </c>
      <c r="K77" s="3"/>
      <c r="L77" s="3"/>
      <c r="M77" s="1"/>
      <c r="N77" s="1"/>
      <c r="O77" s="131">
        <f>D76*96.25/100</f>
        <v>0</v>
      </c>
      <c r="P77" s="2"/>
      <c r="Q77" s="2"/>
      <c r="R77" s="2"/>
      <c r="S77" s="2"/>
      <c r="T77" s="1"/>
      <c r="U77" s="1"/>
      <c r="V77" s="1"/>
      <c r="W77" s="1"/>
      <c r="X77" s="1"/>
      <c r="Y77" s="1"/>
      <c r="Z77" s="1"/>
    </row>
    <row r="78" spans="2:26" s="4" customFormat="1" ht="33" customHeight="1" x14ac:dyDescent="0.25">
      <c r="B78" s="207" t="s">
        <v>128</v>
      </c>
      <c r="C78" s="207"/>
      <c r="D78" s="207"/>
      <c r="E78" s="207"/>
      <c r="F78" s="207"/>
      <c r="G78" s="5"/>
      <c r="H78" s="5"/>
      <c r="I78" s="7"/>
      <c r="J78" s="3"/>
      <c r="K78" s="3"/>
      <c r="L78" s="3"/>
      <c r="M78" s="1"/>
      <c r="N78" s="1"/>
      <c r="O78" s="1"/>
      <c r="P78" s="2"/>
      <c r="Q78" s="2"/>
      <c r="R78" s="2"/>
      <c r="S78" s="2"/>
      <c r="T78" s="1"/>
      <c r="U78" s="1"/>
      <c r="V78" s="1"/>
      <c r="W78" s="1"/>
      <c r="X78" s="1"/>
      <c r="Y78" s="1"/>
      <c r="Z78" s="1"/>
    </row>
    <row r="79" spans="2:26" s="4" customFormat="1" ht="33" customHeight="1" x14ac:dyDescent="0.25">
      <c r="C79" s="14" t="s">
        <v>106</v>
      </c>
      <c r="D79" s="12" t="s">
        <v>51</v>
      </c>
      <c r="E79" s="5"/>
      <c r="F79" s="5"/>
      <c r="G79" s="5"/>
      <c r="H79" s="5"/>
      <c r="I79" s="7"/>
      <c r="J79" s="3" t="str">
        <f>CONCATENATE("$",D74," + $",H77, "  =")</f>
        <v>$42.075 + $   =</v>
      </c>
      <c r="K79" s="130" t="e">
        <f>D74+H77</f>
        <v>#VALUE!</v>
      </c>
      <c r="L79" s="3"/>
      <c r="M79" s="1"/>
      <c r="N79" s="1"/>
      <c r="O79" s="1"/>
      <c r="P79" s="2"/>
      <c r="Q79" s="2"/>
      <c r="R79" s="2"/>
      <c r="S79" s="2"/>
      <c r="T79" s="1"/>
      <c r="U79" s="1"/>
      <c r="V79" s="1"/>
      <c r="W79" s="1"/>
      <c r="X79" s="1"/>
      <c r="Y79" s="1"/>
      <c r="Z79" s="1"/>
    </row>
    <row r="80" spans="2:26" ht="29.25" customHeight="1" thickBot="1" x14ac:dyDescent="0.3">
      <c r="I80" s="11"/>
    </row>
    <row r="81" spans="2:26" ht="43.5" customHeight="1" thickBot="1" x14ac:dyDescent="0.3">
      <c r="B81" s="219" t="s">
        <v>7</v>
      </c>
      <c r="C81" s="220"/>
      <c r="D81" s="220"/>
      <c r="E81" s="220"/>
      <c r="F81" s="220"/>
      <c r="G81" s="220"/>
      <c r="H81" s="221"/>
      <c r="I81" s="11"/>
    </row>
    <row r="82" spans="2:26" ht="21.75" customHeight="1" x14ac:dyDescent="0.25">
      <c r="B82" s="217"/>
      <c r="C82" s="217"/>
      <c r="D82" s="217"/>
      <c r="E82" s="217"/>
      <c r="F82" s="217"/>
      <c r="G82" s="217"/>
      <c r="H82" s="217"/>
      <c r="I82" s="11"/>
    </row>
    <row r="83" spans="2:26" ht="21.75" customHeight="1" x14ac:dyDescent="0.25">
      <c r="B83" s="222" t="s">
        <v>6</v>
      </c>
      <c r="C83" s="222"/>
      <c r="D83" s="222"/>
      <c r="E83" s="222"/>
      <c r="F83" s="222"/>
      <c r="G83" s="222"/>
      <c r="H83" s="222"/>
      <c r="I83" s="11"/>
    </row>
    <row r="84" spans="2:26" ht="14.25" customHeight="1" thickBot="1" x14ac:dyDescent="0.3">
      <c r="B84" s="217"/>
      <c r="C84" s="217"/>
      <c r="D84" s="217"/>
      <c r="E84" s="217"/>
      <c r="F84" s="217"/>
      <c r="G84" s="217"/>
      <c r="H84" s="217"/>
      <c r="I84" s="11"/>
    </row>
    <row r="85" spans="2:26" ht="46.5" customHeight="1" x14ac:dyDescent="0.25">
      <c r="B85" s="209" t="s">
        <v>130</v>
      </c>
      <c r="C85" s="211" t="s">
        <v>5</v>
      </c>
      <c r="D85" s="213" t="s">
        <v>4</v>
      </c>
      <c r="E85" s="211" t="s">
        <v>3</v>
      </c>
      <c r="F85" s="211"/>
      <c r="G85" s="211" t="s">
        <v>2</v>
      </c>
      <c r="H85" s="215"/>
      <c r="I85" s="11"/>
    </row>
    <row r="86" spans="2:26" ht="46.5" customHeight="1" thickBot="1" x14ac:dyDescent="0.3">
      <c r="B86" s="210"/>
      <c r="C86" s="212"/>
      <c r="D86" s="214"/>
      <c r="E86" s="212"/>
      <c r="F86" s="212"/>
      <c r="G86" s="212"/>
      <c r="H86" s="216"/>
      <c r="I86" s="11"/>
    </row>
    <row r="87" spans="2:26" ht="18.75" customHeight="1" x14ac:dyDescent="0.25">
      <c r="B87" s="217"/>
      <c r="C87" s="217"/>
      <c r="D87" s="217"/>
      <c r="E87" s="217"/>
      <c r="F87" s="217"/>
      <c r="G87" s="217"/>
      <c r="H87" s="217"/>
      <c r="I87" s="11"/>
    </row>
    <row r="88" spans="2:26" ht="33" customHeight="1" x14ac:dyDescent="0.25">
      <c r="B88" s="206" t="s">
        <v>1</v>
      </c>
      <c r="C88" s="206"/>
      <c r="D88" s="206"/>
      <c r="E88" s="206"/>
      <c r="F88" s="206"/>
      <c r="G88" s="206"/>
      <c r="H88" s="206"/>
      <c r="I88" s="11"/>
    </row>
    <row r="89" spans="2:26" s="4" customFormat="1" ht="33" customHeight="1" x14ac:dyDescent="0.25">
      <c r="B89" s="207" t="s">
        <v>0</v>
      </c>
      <c r="C89" s="207"/>
      <c r="E89" s="10"/>
      <c r="F89" s="10"/>
      <c r="G89" s="10"/>
      <c r="H89" s="10"/>
      <c r="I89" s="7"/>
      <c r="J89" s="3"/>
      <c r="K89" s="3"/>
      <c r="L89" s="3"/>
      <c r="M89" s="1"/>
      <c r="N89" s="1"/>
      <c r="O89" s="1"/>
      <c r="P89" s="2"/>
      <c r="Q89" s="2"/>
      <c r="R89" s="2"/>
      <c r="S89" s="2"/>
      <c r="T89" s="1"/>
      <c r="U89" s="1"/>
      <c r="V89" s="1"/>
      <c r="W89" s="1"/>
      <c r="X89" s="1"/>
      <c r="Y89" s="1"/>
      <c r="Z89" s="1"/>
    </row>
    <row r="90" spans="2:26" s="4" customFormat="1" ht="33" customHeight="1" x14ac:dyDescent="0.25">
      <c r="C90" s="9" t="str">
        <f>CONCATENATE(" $45.000"," + ($",G59,") =")</f>
        <v xml:space="preserve"> $45.000 + ($-5.46) =</v>
      </c>
      <c r="D90" s="6">
        <f>(45+G59)</f>
        <v>39.54</v>
      </c>
      <c r="E90" s="5"/>
      <c r="F90" s="5"/>
      <c r="G90" s="5"/>
      <c r="H90" s="5"/>
      <c r="I90" s="7"/>
      <c r="J90" s="3"/>
      <c r="K90" s="3"/>
      <c r="L90" s="3"/>
      <c r="M90" s="1"/>
      <c r="N90" s="1"/>
      <c r="O90" s="1"/>
      <c r="P90" s="2"/>
      <c r="Q90" s="2"/>
      <c r="R90" s="2"/>
      <c r="S90" s="2"/>
      <c r="T90" s="1"/>
      <c r="U90" s="1"/>
      <c r="V90" s="1"/>
      <c r="W90" s="1"/>
      <c r="X90" s="1"/>
      <c r="Y90" s="1"/>
      <c r="Z90" s="1"/>
    </row>
    <row r="91" spans="2:26" s="4" customFormat="1" ht="40.5" customHeight="1" x14ac:dyDescent="0.3">
      <c r="B91" s="208" t="s">
        <v>129</v>
      </c>
      <c r="C91" s="208"/>
      <c r="D91" s="8">
        <f>D90</f>
        <v>39.54</v>
      </c>
      <c r="E91" s="5"/>
      <c r="F91" s="5"/>
      <c r="G91" s="5"/>
      <c r="H91" s="5"/>
      <c r="I91" s="7"/>
      <c r="J91" s="3"/>
      <c r="K91" s="3"/>
      <c r="L91" s="3"/>
      <c r="M91" s="1"/>
      <c r="N91" s="1"/>
      <c r="O91" s="1"/>
      <c r="P91" s="2"/>
      <c r="Q91" s="2"/>
      <c r="R91" s="2"/>
      <c r="S91" s="2"/>
      <c r="T91" s="1"/>
      <c r="U91" s="1"/>
      <c r="V91" s="1"/>
      <c r="W91" s="1"/>
      <c r="X91" s="1"/>
      <c r="Y91" s="1"/>
      <c r="Z91" s="1"/>
    </row>
    <row r="92" spans="2:26" s="4" customFormat="1" ht="33" customHeight="1" x14ac:dyDescent="0.25">
      <c r="D92" s="6"/>
      <c r="E92" s="5"/>
      <c r="F92" s="5"/>
      <c r="G92" s="5"/>
      <c r="H92" s="5"/>
      <c r="J92" s="3"/>
      <c r="K92" s="3"/>
      <c r="L92" s="3"/>
      <c r="M92" s="1"/>
      <c r="N92" s="1"/>
      <c r="O92" s="1"/>
      <c r="P92" s="2"/>
      <c r="Q92" s="2"/>
      <c r="R92" s="2"/>
      <c r="S92" s="2"/>
      <c r="T92" s="1"/>
      <c r="U92" s="1"/>
      <c r="V92" s="1"/>
      <c r="W92" s="1"/>
      <c r="X92" s="1"/>
      <c r="Y92" s="1"/>
      <c r="Z92" s="1"/>
    </row>
    <row r="95" spans="2:26" ht="50.25" customHeight="1" x14ac:dyDescent="0.25"/>
    <row r="96" spans="2:26" ht="56.25"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sheetData>
  <sheetProtection algorithmName="SHA-512" hashValue="Bx1A1d58kQNll34OrORKQ8scRqJhUKKTei4yhIjVi0klc4RySPf729fhNRuyH9UT1T2JkdoO2L1JFLDfhM33uw==" saltValue="rjs0War3NCEmPyd3yKqyyQ==" spinCount="100000" sheet="1" formatColumns="0" formatRows="0"/>
  <mergeCells count="99">
    <mergeCell ref="B84:H84"/>
    <mergeCell ref="G67:H68"/>
    <mergeCell ref="B64:H64"/>
    <mergeCell ref="B73:C73"/>
    <mergeCell ref="B75:C75"/>
    <mergeCell ref="C77:G77"/>
    <mergeCell ref="B78:F78"/>
    <mergeCell ref="B81:H81"/>
    <mergeCell ref="B82:H82"/>
    <mergeCell ref="B83:H83"/>
    <mergeCell ref="B69:H69"/>
    <mergeCell ref="B70:H70"/>
    <mergeCell ref="B71:H71"/>
    <mergeCell ref="B72:H72"/>
    <mergeCell ref="B91:C91"/>
    <mergeCell ref="B85:B86"/>
    <mergeCell ref="C85:C86"/>
    <mergeCell ref="D85:D86"/>
    <mergeCell ref="B89:C89"/>
    <mergeCell ref="B87:H87"/>
    <mergeCell ref="B88:H88"/>
    <mergeCell ref="G85:H86"/>
    <mergeCell ref="E85:F86"/>
    <mergeCell ref="B57:H57"/>
    <mergeCell ref="G58:H58"/>
    <mergeCell ref="G59:H59"/>
    <mergeCell ref="G60:H60"/>
    <mergeCell ref="G61:H61"/>
    <mergeCell ref="B63:H63"/>
    <mergeCell ref="B65:H65"/>
    <mergeCell ref="B66:H66"/>
    <mergeCell ref="B67:B68"/>
    <mergeCell ref="C67:C68"/>
    <mergeCell ref="D67:D68"/>
    <mergeCell ref="E67:F68"/>
    <mergeCell ref="B41:H41"/>
    <mergeCell ref="B56:H56"/>
    <mergeCell ref="G29:H29"/>
    <mergeCell ref="P31:P33"/>
    <mergeCell ref="Q31:Q33"/>
    <mergeCell ref="B32:H32"/>
    <mergeCell ref="B33:H33"/>
    <mergeCell ref="B34:H34"/>
    <mergeCell ref="P28:P30"/>
    <mergeCell ref="Q28:Q30"/>
    <mergeCell ref="G30:H30"/>
    <mergeCell ref="B35:H35"/>
    <mergeCell ref="B36:H36"/>
    <mergeCell ref="D37:E37"/>
    <mergeCell ref="B39:D39"/>
    <mergeCell ref="G22:H22"/>
    <mergeCell ref="P22:P24"/>
    <mergeCell ref="Q22:Q24"/>
    <mergeCell ref="G23:H23"/>
    <mergeCell ref="G24:H24"/>
    <mergeCell ref="G25:H25"/>
    <mergeCell ref="P25:P27"/>
    <mergeCell ref="Q25:Q27"/>
    <mergeCell ref="G27:H27"/>
    <mergeCell ref="G28:H28"/>
    <mergeCell ref="G26:H26"/>
    <mergeCell ref="G19:H19"/>
    <mergeCell ref="P19:P21"/>
    <mergeCell ref="Q19:Q21"/>
    <mergeCell ref="G20:H20"/>
    <mergeCell ref="G21:H21"/>
    <mergeCell ref="B16:H16"/>
    <mergeCell ref="P16:P18"/>
    <mergeCell ref="Q16:Q18"/>
    <mergeCell ref="B17:H17"/>
    <mergeCell ref="J17:K17"/>
    <mergeCell ref="B18:H18"/>
    <mergeCell ref="B11:H11"/>
    <mergeCell ref="B12:E12"/>
    <mergeCell ref="B13:H13"/>
    <mergeCell ref="J13:K13"/>
    <mergeCell ref="P13:P15"/>
    <mergeCell ref="Q13:Q15"/>
    <mergeCell ref="B14:H14"/>
    <mergeCell ref="B15:H15"/>
    <mergeCell ref="M6:N8"/>
    <mergeCell ref="P6:S7"/>
    <mergeCell ref="B7:E7"/>
    <mergeCell ref="B8:H8"/>
    <mergeCell ref="P8:S8"/>
    <mergeCell ref="B10:C10"/>
    <mergeCell ref="D10:F10"/>
    <mergeCell ref="P10:P12"/>
    <mergeCell ref="Q10:Q12"/>
    <mergeCell ref="S10:S30"/>
    <mergeCell ref="B9:H9"/>
    <mergeCell ref="J9:K9"/>
    <mergeCell ref="B6:E6"/>
    <mergeCell ref="F6:G6"/>
    <mergeCell ref="B1:D1"/>
    <mergeCell ref="C3:E3"/>
    <mergeCell ref="G3:H3"/>
    <mergeCell ref="C4:E4"/>
    <mergeCell ref="G4:H4"/>
  </mergeCells>
  <phoneticPr fontId="30" type="noConversion"/>
  <dataValidations disablePrompts="1" count="8">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383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0919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455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1991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527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063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599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135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671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07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743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279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815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351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887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DEA66831-EA8E-4FC0-B2B5-D3462BA6B5F0}">
      <formula1>$R$10:$R$34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379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0915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451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1987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523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059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595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131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667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03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739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275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11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347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883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7AD556B6-3FE0-4A1D-9422-E3385D1E08AF}">
      <formula1>$P$10:$P$34</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380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0916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452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1988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524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060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596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132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668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04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740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276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12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348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884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06B9C9FD-6B8A-4427-9CE9-8D7A54944980}">
      <formula1>$Q$10:$Q$34</formula1>
    </dataValidation>
    <dataValidation type="list" allowBlank="1" showInputMessage="1" showErrorMessage="1" sqref="WVQ982961 WLU982961 WBY982961 VSC982961 VIG982961 UYK982961 UOO982961 UES982961 TUW982961 TLA982961 TBE982961 SRI982961 SHM982961 RXQ982961 RNU982961 RDY982961 QUC982961 QKG982961 QAK982961 PQO982961 PGS982961 OWW982961 ONA982961 ODE982961 NTI982961 NJM982961 MZQ982961 MPU982961 MFY982961 LWC982961 LMG982961 LCK982961 KSO982961 KIS982961 JYW982961 JPA982961 JFE982961 IVI982961 ILM982961 IBQ982961 HRU982961 HHY982961 GYC982961 GOG982961 GEK982961 FUO982961 FKS982961 FAW982961 ERA982961 EHE982961 DXI982961 DNM982961 DDQ982961 CTU982961 CJY982961 CAC982961 BQG982961 BGK982961 AWO982961 AMS982961 ACW982961 TA982961 JE982961 K982875 WVQ917425 WLU917425 WBY917425 VSC917425 VIG917425 UYK917425 UOO917425 UES917425 TUW917425 TLA917425 TBE917425 SRI917425 SHM917425 RXQ917425 RNU917425 RDY917425 QUC917425 QKG917425 QAK917425 PQO917425 PGS917425 OWW917425 ONA917425 ODE917425 NTI917425 NJM917425 MZQ917425 MPU917425 MFY917425 LWC917425 LMG917425 LCK917425 KSO917425 KIS917425 JYW917425 JPA917425 JFE917425 IVI917425 ILM917425 IBQ917425 HRU917425 HHY917425 GYC917425 GOG917425 GEK917425 FUO917425 FKS917425 FAW917425 ERA917425 EHE917425 DXI917425 DNM917425 DDQ917425 CTU917425 CJY917425 CAC917425 BQG917425 BGK917425 AWO917425 AMS917425 ACW917425 TA917425 JE917425 K917339 WVQ851889 WLU851889 WBY851889 VSC851889 VIG851889 UYK851889 UOO851889 UES851889 TUW851889 TLA851889 TBE851889 SRI851889 SHM851889 RXQ851889 RNU851889 RDY851889 QUC851889 QKG851889 QAK851889 PQO851889 PGS851889 OWW851889 ONA851889 ODE851889 NTI851889 NJM851889 MZQ851889 MPU851889 MFY851889 LWC851889 LMG851889 LCK851889 KSO851889 KIS851889 JYW851889 JPA851889 JFE851889 IVI851889 ILM851889 IBQ851889 HRU851889 HHY851889 GYC851889 GOG851889 GEK851889 FUO851889 FKS851889 FAW851889 ERA851889 EHE851889 DXI851889 DNM851889 DDQ851889 CTU851889 CJY851889 CAC851889 BQG851889 BGK851889 AWO851889 AMS851889 ACW851889 TA851889 JE851889 K851803 WVQ786353 WLU786353 WBY786353 VSC786353 VIG786353 UYK786353 UOO786353 UES786353 TUW786353 TLA786353 TBE786353 SRI786353 SHM786353 RXQ786353 RNU786353 RDY786353 QUC786353 QKG786353 QAK786353 PQO786353 PGS786353 OWW786353 ONA786353 ODE786353 NTI786353 NJM786353 MZQ786353 MPU786353 MFY786353 LWC786353 LMG786353 LCK786353 KSO786353 KIS786353 JYW786353 JPA786353 JFE786353 IVI786353 ILM786353 IBQ786353 HRU786353 HHY786353 GYC786353 GOG786353 GEK786353 FUO786353 FKS786353 FAW786353 ERA786353 EHE786353 DXI786353 DNM786353 DDQ786353 CTU786353 CJY786353 CAC786353 BQG786353 BGK786353 AWO786353 AMS786353 ACW786353 TA786353 JE786353 K786267 WVQ720817 WLU720817 WBY720817 VSC720817 VIG720817 UYK720817 UOO720817 UES720817 TUW720817 TLA720817 TBE720817 SRI720817 SHM720817 RXQ720817 RNU720817 RDY720817 QUC720817 QKG720817 QAK720817 PQO720817 PGS720817 OWW720817 ONA720817 ODE720817 NTI720817 NJM720817 MZQ720817 MPU720817 MFY720817 LWC720817 LMG720817 LCK720817 KSO720817 KIS720817 JYW720817 JPA720817 JFE720817 IVI720817 ILM720817 IBQ720817 HRU720817 HHY720817 GYC720817 GOG720817 GEK720817 FUO720817 FKS720817 FAW720817 ERA720817 EHE720817 DXI720817 DNM720817 DDQ720817 CTU720817 CJY720817 CAC720817 BQG720817 BGK720817 AWO720817 AMS720817 ACW720817 TA720817 JE720817 K720731 WVQ655281 WLU655281 WBY655281 VSC655281 VIG655281 UYK655281 UOO655281 UES655281 TUW655281 TLA655281 TBE655281 SRI655281 SHM655281 RXQ655281 RNU655281 RDY655281 QUC655281 QKG655281 QAK655281 PQO655281 PGS655281 OWW655281 ONA655281 ODE655281 NTI655281 NJM655281 MZQ655281 MPU655281 MFY655281 LWC655281 LMG655281 LCK655281 KSO655281 KIS655281 JYW655281 JPA655281 JFE655281 IVI655281 ILM655281 IBQ655281 HRU655281 HHY655281 GYC655281 GOG655281 GEK655281 FUO655281 FKS655281 FAW655281 ERA655281 EHE655281 DXI655281 DNM655281 DDQ655281 CTU655281 CJY655281 CAC655281 BQG655281 BGK655281 AWO655281 AMS655281 ACW655281 TA655281 JE655281 K655195 WVQ589745 WLU589745 WBY589745 VSC589745 VIG589745 UYK589745 UOO589745 UES589745 TUW589745 TLA589745 TBE589745 SRI589745 SHM589745 RXQ589745 RNU589745 RDY589745 QUC589745 QKG589745 QAK589745 PQO589745 PGS589745 OWW589745 ONA589745 ODE589745 NTI589745 NJM589745 MZQ589745 MPU589745 MFY589745 LWC589745 LMG589745 LCK589745 KSO589745 KIS589745 JYW589745 JPA589745 JFE589745 IVI589745 ILM589745 IBQ589745 HRU589745 HHY589745 GYC589745 GOG589745 GEK589745 FUO589745 FKS589745 FAW589745 ERA589745 EHE589745 DXI589745 DNM589745 DDQ589745 CTU589745 CJY589745 CAC589745 BQG589745 BGK589745 AWO589745 AMS589745 ACW589745 TA589745 JE589745 K589659 WVQ524209 WLU524209 WBY524209 VSC524209 VIG524209 UYK524209 UOO524209 UES524209 TUW524209 TLA524209 TBE524209 SRI524209 SHM524209 RXQ524209 RNU524209 RDY524209 QUC524209 QKG524209 QAK524209 PQO524209 PGS524209 OWW524209 ONA524209 ODE524209 NTI524209 NJM524209 MZQ524209 MPU524209 MFY524209 LWC524209 LMG524209 LCK524209 KSO524209 KIS524209 JYW524209 JPA524209 JFE524209 IVI524209 ILM524209 IBQ524209 HRU524209 HHY524209 GYC524209 GOG524209 GEK524209 FUO524209 FKS524209 FAW524209 ERA524209 EHE524209 DXI524209 DNM524209 DDQ524209 CTU524209 CJY524209 CAC524209 BQG524209 BGK524209 AWO524209 AMS524209 ACW524209 TA524209 JE524209 K524123 WVQ458673 WLU458673 WBY458673 VSC458673 VIG458673 UYK458673 UOO458673 UES458673 TUW458673 TLA458673 TBE458673 SRI458673 SHM458673 RXQ458673 RNU458673 RDY458673 QUC458673 QKG458673 QAK458673 PQO458673 PGS458673 OWW458673 ONA458673 ODE458673 NTI458673 NJM458673 MZQ458673 MPU458673 MFY458673 LWC458673 LMG458673 LCK458673 KSO458673 KIS458673 JYW458673 JPA458673 JFE458673 IVI458673 ILM458673 IBQ458673 HRU458673 HHY458673 GYC458673 GOG458673 GEK458673 FUO458673 FKS458673 FAW458673 ERA458673 EHE458673 DXI458673 DNM458673 DDQ458673 CTU458673 CJY458673 CAC458673 BQG458673 BGK458673 AWO458673 AMS458673 ACW458673 TA458673 JE458673 K458587 WVQ393137 WLU393137 WBY393137 VSC393137 VIG393137 UYK393137 UOO393137 UES393137 TUW393137 TLA393137 TBE393137 SRI393137 SHM393137 RXQ393137 RNU393137 RDY393137 QUC393137 QKG393137 QAK393137 PQO393137 PGS393137 OWW393137 ONA393137 ODE393137 NTI393137 NJM393137 MZQ393137 MPU393137 MFY393137 LWC393137 LMG393137 LCK393137 KSO393137 KIS393137 JYW393137 JPA393137 JFE393137 IVI393137 ILM393137 IBQ393137 HRU393137 HHY393137 GYC393137 GOG393137 GEK393137 FUO393137 FKS393137 FAW393137 ERA393137 EHE393137 DXI393137 DNM393137 DDQ393137 CTU393137 CJY393137 CAC393137 BQG393137 BGK393137 AWO393137 AMS393137 ACW393137 TA393137 JE393137 K393051 WVQ327601 WLU327601 WBY327601 VSC327601 VIG327601 UYK327601 UOO327601 UES327601 TUW327601 TLA327601 TBE327601 SRI327601 SHM327601 RXQ327601 RNU327601 RDY327601 QUC327601 QKG327601 QAK327601 PQO327601 PGS327601 OWW327601 ONA327601 ODE327601 NTI327601 NJM327601 MZQ327601 MPU327601 MFY327601 LWC327601 LMG327601 LCK327601 KSO327601 KIS327601 JYW327601 JPA327601 JFE327601 IVI327601 ILM327601 IBQ327601 HRU327601 HHY327601 GYC327601 GOG327601 GEK327601 FUO327601 FKS327601 FAW327601 ERA327601 EHE327601 DXI327601 DNM327601 DDQ327601 CTU327601 CJY327601 CAC327601 BQG327601 BGK327601 AWO327601 AMS327601 ACW327601 TA327601 JE327601 K327515 WVQ262065 WLU262065 WBY262065 VSC262065 VIG262065 UYK262065 UOO262065 UES262065 TUW262065 TLA262065 TBE262065 SRI262065 SHM262065 RXQ262065 RNU262065 RDY262065 QUC262065 QKG262065 QAK262065 PQO262065 PGS262065 OWW262065 ONA262065 ODE262065 NTI262065 NJM262065 MZQ262065 MPU262065 MFY262065 LWC262065 LMG262065 LCK262065 KSO262065 KIS262065 JYW262065 JPA262065 JFE262065 IVI262065 ILM262065 IBQ262065 HRU262065 HHY262065 GYC262065 GOG262065 GEK262065 FUO262065 FKS262065 FAW262065 ERA262065 EHE262065 DXI262065 DNM262065 DDQ262065 CTU262065 CJY262065 CAC262065 BQG262065 BGK262065 AWO262065 AMS262065 ACW262065 TA262065 JE262065 K261979 WVQ196529 WLU196529 WBY196529 VSC196529 VIG196529 UYK196529 UOO196529 UES196529 TUW196529 TLA196529 TBE196529 SRI196529 SHM196529 RXQ196529 RNU196529 RDY196529 QUC196529 QKG196529 QAK196529 PQO196529 PGS196529 OWW196529 ONA196529 ODE196529 NTI196529 NJM196529 MZQ196529 MPU196529 MFY196529 LWC196529 LMG196529 LCK196529 KSO196529 KIS196529 JYW196529 JPA196529 JFE196529 IVI196529 ILM196529 IBQ196529 HRU196529 HHY196529 GYC196529 GOG196529 GEK196529 FUO196529 FKS196529 FAW196529 ERA196529 EHE196529 DXI196529 DNM196529 DDQ196529 CTU196529 CJY196529 CAC196529 BQG196529 BGK196529 AWO196529 AMS196529 ACW196529 TA196529 JE196529 K196443 WVQ130993 WLU130993 WBY130993 VSC130993 VIG130993 UYK130993 UOO130993 UES130993 TUW130993 TLA130993 TBE130993 SRI130993 SHM130993 RXQ130993 RNU130993 RDY130993 QUC130993 QKG130993 QAK130993 PQO130993 PGS130993 OWW130993 ONA130993 ODE130993 NTI130993 NJM130993 MZQ130993 MPU130993 MFY130993 LWC130993 LMG130993 LCK130993 KSO130993 KIS130993 JYW130993 JPA130993 JFE130993 IVI130993 ILM130993 IBQ130993 HRU130993 HHY130993 GYC130993 GOG130993 GEK130993 FUO130993 FKS130993 FAW130993 ERA130993 EHE130993 DXI130993 DNM130993 DDQ130993 CTU130993 CJY130993 CAC130993 BQG130993 BGK130993 AWO130993 AMS130993 ACW130993 TA130993 JE130993 K130907 WVQ65457 WLU65457 WBY65457 VSC65457 VIG65457 UYK65457 UOO65457 UES65457 TUW65457 TLA65457 TBE65457 SRI65457 SHM65457 RXQ65457 RNU65457 RDY65457 QUC65457 QKG65457 QAK65457 PQO65457 PGS65457 OWW65457 ONA65457 ODE65457 NTI65457 NJM65457 MZQ65457 MPU65457 MFY65457 LWC65457 LMG65457 LCK65457 KSO65457 KIS65457 JYW65457 JPA65457 JFE65457 IVI65457 ILM65457 IBQ65457 HRU65457 HHY65457 GYC65457 GOG65457 GEK65457 FUO65457 FKS65457 FAW65457 ERA65457 EHE65457 DXI65457 DNM65457 DDQ65457 CTU65457 CJY65457 CAC65457 BQG65457 BGK65457 AWO65457 AMS65457 ACW65457 TA65457 JE65457 K65371" xr:uid="{93A4DA0A-C6D2-42FD-88E2-2918FED9A3BF}">
      <formula1>$N$9:$N$9</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376 JE65462 TA65462 ACW65462 AMS65462 AWO65462 BGK65462 BQG65462 CAC65462 CJY65462 CTU65462 DDQ65462 DNM65462 DXI65462 EHE65462 ERA65462 FAW65462 FKS65462 FUO65462 GEK65462 GOG65462 GYC65462 HHY65462 HRU65462 IBQ65462 ILM65462 IVI65462 JFE65462 JPA65462 JYW65462 KIS65462 KSO65462 LCK65462 LMG65462 LWC65462 MFY65462 MPU65462 MZQ65462 NJM65462 NTI65462 ODE65462 ONA65462 OWW65462 PGS65462 PQO65462 QAK65462 QKG65462 QUC65462 RDY65462 RNU65462 RXQ65462 SHM65462 SRI65462 TBE65462 TLA65462 TUW65462 UES65462 UOO65462 UYK65462 VIG65462 VSC65462 WBY65462 WLU65462 WVQ65462 K130912 JE130998 TA130998 ACW130998 AMS130998 AWO130998 BGK130998 BQG130998 CAC130998 CJY130998 CTU130998 DDQ130998 DNM130998 DXI130998 EHE130998 ERA130998 FAW130998 FKS130998 FUO130998 GEK130998 GOG130998 GYC130998 HHY130998 HRU130998 IBQ130998 ILM130998 IVI130998 JFE130998 JPA130998 JYW130998 KIS130998 KSO130998 LCK130998 LMG130998 LWC130998 MFY130998 MPU130998 MZQ130998 NJM130998 NTI130998 ODE130998 ONA130998 OWW130998 PGS130998 PQO130998 QAK130998 QKG130998 QUC130998 RDY130998 RNU130998 RXQ130998 SHM130998 SRI130998 TBE130998 TLA130998 TUW130998 UES130998 UOO130998 UYK130998 VIG130998 VSC130998 WBY130998 WLU130998 WVQ130998 K196448 JE196534 TA196534 ACW196534 AMS196534 AWO196534 BGK196534 BQG196534 CAC196534 CJY196534 CTU196534 DDQ196534 DNM196534 DXI196534 EHE196534 ERA196534 FAW196534 FKS196534 FUO196534 GEK196534 GOG196534 GYC196534 HHY196534 HRU196534 IBQ196534 ILM196534 IVI196534 JFE196534 JPA196534 JYW196534 KIS196534 KSO196534 LCK196534 LMG196534 LWC196534 MFY196534 MPU196534 MZQ196534 NJM196534 NTI196534 ODE196534 ONA196534 OWW196534 PGS196534 PQO196534 QAK196534 QKG196534 QUC196534 RDY196534 RNU196534 RXQ196534 SHM196534 SRI196534 TBE196534 TLA196534 TUW196534 UES196534 UOO196534 UYK196534 VIG196534 VSC196534 WBY196534 WLU196534 WVQ196534 K261984 JE262070 TA262070 ACW262070 AMS262070 AWO262070 BGK262070 BQG262070 CAC262070 CJY262070 CTU262070 DDQ262070 DNM262070 DXI262070 EHE262070 ERA262070 FAW262070 FKS262070 FUO262070 GEK262070 GOG262070 GYC262070 HHY262070 HRU262070 IBQ262070 ILM262070 IVI262070 JFE262070 JPA262070 JYW262070 KIS262070 KSO262070 LCK262070 LMG262070 LWC262070 MFY262070 MPU262070 MZQ262070 NJM262070 NTI262070 ODE262070 ONA262070 OWW262070 PGS262070 PQO262070 QAK262070 QKG262070 QUC262070 RDY262070 RNU262070 RXQ262070 SHM262070 SRI262070 TBE262070 TLA262070 TUW262070 UES262070 UOO262070 UYK262070 VIG262070 VSC262070 WBY262070 WLU262070 WVQ262070 K327520 JE327606 TA327606 ACW327606 AMS327606 AWO327606 BGK327606 BQG327606 CAC327606 CJY327606 CTU327606 DDQ327606 DNM327606 DXI327606 EHE327606 ERA327606 FAW327606 FKS327606 FUO327606 GEK327606 GOG327606 GYC327606 HHY327606 HRU327606 IBQ327606 ILM327606 IVI327606 JFE327606 JPA327606 JYW327606 KIS327606 KSO327606 LCK327606 LMG327606 LWC327606 MFY327606 MPU327606 MZQ327606 NJM327606 NTI327606 ODE327606 ONA327606 OWW327606 PGS327606 PQO327606 QAK327606 QKG327606 QUC327606 RDY327606 RNU327606 RXQ327606 SHM327606 SRI327606 TBE327606 TLA327606 TUW327606 UES327606 UOO327606 UYK327606 VIG327606 VSC327606 WBY327606 WLU327606 WVQ327606 K393056 JE393142 TA393142 ACW393142 AMS393142 AWO393142 BGK393142 BQG393142 CAC393142 CJY393142 CTU393142 DDQ393142 DNM393142 DXI393142 EHE393142 ERA393142 FAW393142 FKS393142 FUO393142 GEK393142 GOG393142 GYC393142 HHY393142 HRU393142 IBQ393142 ILM393142 IVI393142 JFE393142 JPA393142 JYW393142 KIS393142 KSO393142 LCK393142 LMG393142 LWC393142 MFY393142 MPU393142 MZQ393142 NJM393142 NTI393142 ODE393142 ONA393142 OWW393142 PGS393142 PQO393142 QAK393142 QKG393142 QUC393142 RDY393142 RNU393142 RXQ393142 SHM393142 SRI393142 TBE393142 TLA393142 TUW393142 UES393142 UOO393142 UYK393142 VIG393142 VSC393142 WBY393142 WLU393142 WVQ393142 K458592 JE458678 TA458678 ACW458678 AMS458678 AWO458678 BGK458678 BQG458678 CAC458678 CJY458678 CTU458678 DDQ458678 DNM458678 DXI458678 EHE458678 ERA458678 FAW458678 FKS458678 FUO458678 GEK458678 GOG458678 GYC458678 HHY458678 HRU458678 IBQ458678 ILM458678 IVI458678 JFE458678 JPA458678 JYW458678 KIS458678 KSO458678 LCK458678 LMG458678 LWC458678 MFY458678 MPU458678 MZQ458678 NJM458678 NTI458678 ODE458678 ONA458678 OWW458678 PGS458678 PQO458678 QAK458678 QKG458678 QUC458678 RDY458678 RNU458678 RXQ458678 SHM458678 SRI458678 TBE458678 TLA458678 TUW458678 UES458678 UOO458678 UYK458678 VIG458678 VSC458678 WBY458678 WLU458678 WVQ458678 K524128 JE524214 TA524214 ACW524214 AMS524214 AWO524214 BGK524214 BQG524214 CAC524214 CJY524214 CTU524214 DDQ524214 DNM524214 DXI524214 EHE524214 ERA524214 FAW524214 FKS524214 FUO524214 GEK524214 GOG524214 GYC524214 HHY524214 HRU524214 IBQ524214 ILM524214 IVI524214 JFE524214 JPA524214 JYW524214 KIS524214 KSO524214 LCK524214 LMG524214 LWC524214 MFY524214 MPU524214 MZQ524214 NJM524214 NTI524214 ODE524214 ONA524214 OWW524214 PGS524214 PQO524214 QAK524214 QKG524214 QUC524214 RDY524214 RNU524214 RXQ524214 SHM524214 SRI524214 TBE524214 TLA524214 TUW524214 UES524214 UOO524214 UYK524214 VIG524214 VSC524214 WBY524214 WLU524214 WVQ524214 K589664 JE589750 TA589750 ACW589750 AMS589750 AWO589750 BGK589750 BQG589750 CAC589750 CJY589750 CTU589750 DDQ589750 DNM589750 DXI589750 EHE589750 ERA589750 FAW589750 FKS589750 FUO589750 GEK589750 GOG589750 GYC589750 HHY589750 HRU589750 IBQ589750 ILM589750 IVI589750 JFE589750 JPA589750 JYW589750 KIS589750 KSO589750 LCK589750 LMG589750 LWC589750 MFY589750 MPU589750 MZQ589750 NJM589750 NTI589750 ODE589750 ONA589750 OWW589750 PGS589750 PQO589750 QAK589750 QKG589750 QUC589750 RDY589750 RNU589750 RXQ589750 SHM589750 SRI589750 TBE589750 TLA589750 TUW589750 UES589750 UOO589750 UYK589750 VIG589750 VSC589750 WBY589750 WLU589750 WVQ589750 K655200 JE655286 TA655286 ACW655286 AMS655286 AWO655286 BGK655286 BQG655286 CAC655286 CJY655286 CTU655286 DDQ655286 DNM655286 DXI655286 EHE655286 ERA655286 FAW655286 FKS655286 FUO655286 GEK655286 GOG655286 GYC655286 HHY655286 HRU655286 IBQ655286 ILM655286 IVI655286 JFE655286 JPA655286 JYW655286 KIS655286 KSO655286 LCK655286 LMG655286 LWC655286 MFY655286 MPU655286 MZQ655286 NJM655286 NTI655286 ODE655286 ONA655286 OWW655286 PGS655286 PQO655286 QAK655286 QKG655286 QUC655286 RDY655286 RNU655286 RXQ655286 SHM655286 SRI655286 TBE655286 TLA655286 TUW655286 UES655286 UOO655286 UYK655286 VIG655286 VSC655286 WBY655286 WLU655286 WVQ655286 K720736 JE720822 TA720822 ACW720822 AMS720822 AWO720822 BGK720822 BQG720822 CAC720822 CJY720822 CTU720822 DDQ720822 DNM720822 DXI720822 EHE720822 ERA720822 FAW720822 FKS720822 FUO720822 GEK720822 GOG720822 GYC720822 HHY720822 HRU720822 IBQ720822 ILM720822 IVI720822 JFE720822 JPA720822 JYW720822 KIS720822 KSO720822 LCK720822 LMG720822 LWC720822 MFY720822 MPU720822 MZQ720822 NJM720822 NTI720822 ODE720822 ONA720822 OWW720822 PGS720822 PQO720822 QAK720822 QKG720822 QUC720822 RDY720822 RNU720822 RXQ720822 SHM720822 SRI720822 TBE720822 TLA720822 TUW720822 UES720822 UOO720822 UYK720822 VIG720822 VSC720822 WBY720822 WLU720822 WVQ720822 K786272 JE786358 TA786358 ACW786358 AMS786358 AWO786358 BGK786358 BQG786358 CAC786358 CJY786358 CTU786358 DDQ786358 DNM786358 DXI786358 EHE786358 ERA786358 FAW786358 FKS786358 FUO786358 GEK786358 GOG786358 GYC786358 HHY786358 HRU786358 IBQ786358 ILM786358 IVI786358 JFE786358 JPA786358 JYW786358 KIS786358 KSO786358 LCK786358 LMG786358 LWC786358 MFY786358 MPU786358 MZQ786358 NJM786358 NTI786358 ODE786358 ONA786358 OWW786358 PGS786358 PQO786358 QAK786358 QKG786358 QUC786358 RDY786358 RNU786358 RXQ786358 SHM786358 SRI786358 TBE786358 TLA786358 TUW786358 UES786358 UOO786358 UYK786358 VIG786358 VSC786358 WBY786358 WLU786358 WVQ786358 K851808 JE851894 TA851894 ACW851894 AMS851894 AWO851894 BGK851894 BQG851894 CAC851894 CJY851894 CTU851894 DDQ851894 DNM851894 DXI851894 EHE851894 ERA851894 FAW851894 FKS851894 FUO851894 GEK851894 GOG851894 GYC851894 HHY851894 HRU851894 IBQ851894 ILM851894 IVI851894 JFE851894 JPA851894 JYW851894 KIS851894 KSO851894 LCK851894 LMG851894 LWC851894 MFY851894 MPU851894 MZQ851894 NJM851894 NTI851894 ODE851894 ONA851894 OWW851894 PGS851894 PQO851894 QAK851894 QKG851894 QUC851894 RDY851894 RNU851894 RXQ851894 SHM851894 SRI851894 TBE851894 TLA851894 TUW851894 UES851894 UOO851894 UYK851894 VIG851894 VSC851894 WBY851894 WLU851894 WVQ851894 K917344 JE917430 TA917430 ACW917430 AMS917430 AWO917430 BGK917430 BQG917430 CAC917430 CJY917430 CTU917430 DDQ917430 DNM917430 DXI917430 EHE917430 ERA917430 FAW917430 FKS917430 FUO917430 GEK917430 GOG917430 GYC917430 HHY917430 HRU917430 IBQ917430 ILM917430 IVI917430 JFE917430 JPA917430 JYW917430 KIS917430 KSO917430 LCK917430 LMG917430 LWC917430 MFY917430 MPU917430 MZQ917430 NJM917430 NTI917430 ODE917430 ONA917430 OWW917430 PGS917430 PQO917430 QAK917430 QKG917430 QUC917430 RDY917430 RNU917430 RXQ917430 SHM917430 SRI917430 TBE917430 TLA917430 TUW917430 UES917430 UOO917430 UYK917430 VIG917430 VSC917430 WBY917430 WLU917430 WVQ917430 K982880 JE982966 TA982966 ACW982966 AMS982966 AWO982966 BGK982966 BQG982966 CAC982966 CJY982966 CTU982966 DDQ982966 DNM982966 DXI982966 EHE982966 ERA982966 FAW982966 FKS982966 FUO982966 GEK982966 GOG982966 GYC982966 HHY982966 HRU982966 IBQ982966 ILM982966 IVI982966 JFE982966 JPA982966 JYW982966 KIS982966 KSO982966 LCK982966 LMG982966 LWC982966 MFY982966 MPU982966 MZQ982966 NJM982966 NTI982966 ODE982966 ONA982966 OWW982966 PGS982966 PQO982966 QAK982966 QKG982966 QUC982966 RDY982966 RNU982966 RXQ982966 SHM982966 SRI982966 TBE982966 TLA982966 TUW982966 UES982966 UOO982966 UYK982966 VIG982966 VSC982966 WBY982966 WLU982966 WVQ982966" xr:uid="{A7F8A364-E3FA-4AD3-9DF2-4B9E99FF16FF}">
      <formula1>$N$11:$N$22</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372 JE65458 TA65458 ACW65458 AMS65458 AWO65458 BGK65458 BQG65458 CAC65458 CJY65458 CTU65458 DDQ65458 DNM65458 DXI65458 EHE65458 ERA65458 FAW65458 FKS65458 FUO65458 GEK65458 GOG65458 GYC65458 HHY65458 HRU65458 IBQ65458 ILM65458 IVI65458 JFE65458 JPA65458 JYW65458 KIS65458 KSO65458 LCK65458 LMG65458 LWC65458 MFY65458 MPU65458 MZQ65458 NJM65458 NTI65458 ODE65458 ONA65458 OWW65458 PGS65458 PQO65458 QAK65458 QKG65458 QUC65458 RDY65458 RNU65458 RXQ65458 SHM65458 SRI65458 TBE65458 TLA65458 TUW65458 UES65458 UOO65458 UYK65458 VIG65458 VSC65458 WBY65458 WLU65458 WVQ65458 K130908 JE130994 TA130994 ACW130994 AMS130994 AWO130994 BGK130994 BQG130994 CAC130994 CJY130994 CTU130994 DDQ130994 DNM130994 DXI130994 EHE130994 ERA130994 FAW130994 FKS130994 FUO130994 GEK130994 GOG130994 GYC130994 HHY130994 HRU130994 IBQ130994 ILM130994 IVI130994 JFE130994 JPA130994 JYW130994 KIS130994 KSO130994 LCK130994 LMG130994 LWC130994 MFY130994 MPU130994 MZQ130994 NJM130994 NTI130994 ODE130994 ONA130994 OWW130994 PGS130994 PQO130994 QAK130994 QKG130994 QUC130994 RDY130994 RNU130994 RXQ130994 SHM130994 SRI130994 TBE130994 TLA130994 TUW130994 UES130994 UOO130994 UYK130994 VIG130994 VSC130994 WBY130994 WLU130994 WVQ130994 K196444 JE196530 TA196530 ACW196530 AMS196530 AWO196530 BGK196530 BQG196530 CAC196530 CJY196530 CTU196530 DDQ196530 DNM196530 DXI196530 EHE196530 ERA196530 FAW196530 FKS196530 FUO196530 GEK196530 GOG196530 GYC196530 HHY196530 HRU196530 IBQ196530 ILM196530 IVI196530 JFE196530 JPA196530 JYW196530 KIS196530 KSO196530 LCK196530 LMG196530 LWC196530 MFY196530 MPU196530 MZQ196530 NJM196530 NTI196530 ODE196530 ONA196530 OWW196530 PGS196530 PQO196530 QAK196530 QKG196530 QUC196530 RDY196530 RNU196530 RXQ196530 SHM196530 SRI196530 TBE196530 TLA196530 TUW196530 UES196530 UOO196530 UYK196530 VIG196530 VSC196530 WBY196530 WLU196530 WVQ196530 K261980 JE262066 TA262066 ACW262066 AMS262066 AWO262066 BGK262066 BQG262066 CAC262066 CJY262066 CTU262066 DDQ262066 DNM262066 DXI262066 EHE262066 ERA262066 FAW262066 FKS262066 FUO262066 GEK262066 GOG262066 GYC262066 HHY262066 HRU262066 IBQ262066 ILM262066 IVI262066 JFE262066 JPA262066 JYW262066 KIS262066 KSO262066 LCK262066 LMG262066 LWC262066 MFY262066 MPU262066 MZQ262066 NJM262066 NTI262066 ODE262066 ONA262066 OWW262066 PGS262066 PQO262066 QAK262066 QKG262066 QUC262066 RDY262066 RNU262066 RXQ262066 SHM262066 SRI262066 TBE262066 TLA262066 TUW262066 UES262066 UOO262066 UYK262066 VIG262066 VSC262066 WBY262066 WLU262066 WVQ262066 K327516 JE327602 TA327602 ACW327602 AMS327602 AWO327602 BGK327602 BQG327602 CAC327602 CJY327602 CTU327602 DDQ327602 DNM327602 DXI327602 EHE327602 ERA327602 FAW327602 FKS327602 FUO327602 GEK327602 GOG327602 GYC327602 HHY327602 HRU327602 IBQ327602 ILM327602 IVI327602 JFE327602 JPA327602 JYW327602 KIS327602 KSO327602 LCK327602 LMG327602 LWC327602 MFY327602 MPU327602 MZQ327602 NJM327602 NTI327602 ODE327602 ONA327602 OWW327602 PGS327602 PQO327602 QAK327602 QKG327602 QUC327602 RDY327602 RNU327602 RXQ327602 SHM327602 SRI327602 TBE327602 TLA327602 TUW327602 UES327602 UOO327602 UYK327602 VIG327602 VSC327602 WBY327602 WLU327602 WVQ327602 K393052 JE393138 TA393138 ACW393138 AMS393138 AWO393138 BGK393138 BQG393138 CAC393138 CJY393138 CTU393138 DDQ393138 DNM393138 DXI393138 EHE393138 ERA393138 FAW393138 FKS393138 FUO393138 GEK393138 GOG393138 GYC393138 HHY393138 HRU393138 IBQ393138 ILM393138 IVI393138 JFE393138 JPA393138 JYW393138 KIS393138 KSO393138 LCK393138 LMG393138 LWC393138 MFY393138 MPU393138 MZQ393138 NJM393138 NTI393138 ODE393138 ONA393138 OWW393138 PGS393138 PQO393138 QAK393138 QKG393138 QUC393138 RDY393138 RNU393138 RXQ393138 SHM393138 SRI393138 TBE393138 TLA393138 TUW393138 UES393138 UOO393138 UYK393138 VIG393138 VSC393138 WBY393138 WLU393138 WVQ393138 K458588 JE458674 TA458674 ACW458674 AMS458674 AWO458674 BGK458674 BQG458674 CAC458674 CJY458674 CTU458674 DDQ458674 DNM458674 DXI458674 EHE458674 ERA458674 FAW458674 FKS458674 FUO458674 GEK458674 GOG458674 GYC458674 HHY458674 HRU458674 IBQ458674 ILM458674 IVI458674 JFE458674 JPA458674 JYW458674 KIS458674 KSO458674 LCK458674 LMG458674 LWC458674 MFY458674 MPU458674 MZQ458674 NJM458674 NTI458674 ODE458674 ONA458674 OWW458674 PGS458674 PQO458674 QAK458674 QKG458674 QUC458674 RDY458674 RNU458674 RXQ458674 SHM458674 SRI458674 TBE458674 TLA458674 TUW458674 UES458674 UOO458674 UYK458674 VIG458674 VSC458674 WBY458674 WLU458674 WVQ458674 K524124 JE524210 TA524210 ACW524210 AMS524210 AWO524210 BGK524210 BQG524210 CAC524210 CJY524210 CTU524210 DDQ524210 DNM524210 DXI524210 EHE524210 ERA524210 FAW524210 FKS524210 FUO524210 GEK524210 GOG524210 GYC524210 HHY524210 HRU524210 IBQ524210 ILM524210 IVI524210 JFE524210 JPA524210 JYW524210 KIS524210 KSO524210 LCK524210 LMG524210 LWC524210 MFY524210 MPU524210 MZQ524210 NJM524210 NTI524210 ODE524210 ONA524210 OWW524210 PGS524210 PQO524210 QAK524210 QKG524210 QUC524210 RDY524210 RNU524210 RXQ524210 SHM524210 SRI524210 TBE524210 TLA524210 TUW524210 UES524210 UOO524210 UYK524210 VIG524210 VSC524210 WBY524210 WLU524210 WVQ524210 K589660 JE589746 TA589746 ACW589746 AMS589746 AWO589746 BGK589746 BQG589746 CAC589746 CJY589746 CTU589746 DDQ589746 DNM589746 DXI589746 EHE589746 ERA589746 FAW589746 FKS589746 FUO589746 GEK589746 GOG589746 GYC589746 HHY589746 HRU589746 IBQ589746 ILM589746 IVI589746 JFE589746 JPA589746 JYW589746 KIS589746 KSO589746 LCK589746 LMG589746 LWC589746 MFY589746 MPU589746 MZQ589746 NJM589746 NTI589746 ODE589746 ONA589746 OWW589746 PGS589746 PQO589746 QAK589746 QKG589746 QUC589746 RDY589746 RNU589746 RXQ589746 SHM589746 SRI589746 TBE589746 TLA589746 TUW589746 UES589746 UOO589746 UYK589746 VIG589746 VSC589746 WBY589746 WLU589746 WVQ589746 K655196 JE655282 TA655282 ACW655282 AMS655282 AWO655282 BGK655282 BQG655282 CAC655282 CJY655282 CTU655282 DDQ655282 DNM655282 DXI655282 EHE655282 ERA655282 FAW655282 FKS655282 FUO655282 GEK655282 GOG655282 GYC655282 HHY655282 HRU655282 IBQ655282 ILM655282 IVI655282 JFE655282 JPA655282 JYW655282 KIS655282 KSO655282 LCK655282 LMG655282 LWC655282 MFY655282 MPU655282 MZQ655282 NJM655282 NTI655282 ODE655282 ONA655282 OWW655282 PGS655282 PQO655282 QAK655282 QKG655282 QUC655282 RDY655282 RNU655282 RXQ655282 SHM655282 SRI655282 TBE655282 TLA655282 TUW655282 UES655282 UOO655282 UYK655282 VIG655282 VSC655282 WBY655282 WLU655282 WVQ655282 K720732 JE720818 TA720818 ACW720818 AMS720818 AWO720818 BGK720818 BQG720818 CAC720818 CJY720818 CTU720818 DDQ720818 DNM720818 DXI720818 EHE720818 ERA720818 FAW720818 FKS720818 FUO720818 GEK720818 GOG720818 GYC720818 HHY720818 HRU720818 IBQ720818 ILM720818 IVI720818 JFE720818 JPA720818 JYW720818 KIS720818 KSO720818 LCK720818 LMG720818 LWC720818 MFY720818 MPU720818 MZQ720818 NJM720818 NTI720818 ODE720818 ONA720818 OWW720818 PGS720818 PQO720818 QAK720818 QKG720818 QUC720818 RDY720818 RNU720818 RXQ720818 SHM720818 SRI720818 TBE720818 TLA720818 TUW720818 UES720818 UOO720818 UYK720818 VIG720818 VSC720818 WBY720818 WLU720818 WVQ720818 K786268 JE786354 TA786354 ACW786354 AMS786354 AWO786354 BGK786354 BQG786354 CAC786354 CJY786354 CTU786354 DDQ786354 DNM786354 DXI786354 EHE786354 ERA786354 FAW786354 FKS786354 FUO786354 GEK786354 GOG786354 GYC786354 HHY786354 HRU786354 IBQ786354 ILM786354 IVI786354 JFE786354 JPA786354 JYW786354 KIS786354 KSO786354 LCK786354 LMG786354 LWC786354 MFY786354 MPU786354 MZQ786354 NJM786354 NTI786354 ODE786354 ONA786354 OWW786354 PGS786354 PQO786354 QAK786354 QKG786354 QUC786354 RDY786354 RNU786354 RXQ786354 SHM786354 SRI786354 TBE786354 TLA786354 TUW786354 UES786354 UOO786354 UYK786354 VIG786354 VSC786354 WBY786354 WLU786354 WVQ786354 K851804 JE851890 TA851890 ACW851890 AMS851890 AWO851890 BGK851890 BQG851890 CAC851890 CJY851890 CTU851890 DDQ851890 DNM851890 DXI851890 EHE851890 ERA851890 FAW851890 FKS851890 FUO851890 GEK851890 GOG851890 GYC851890 HHY851890 HRU851890 IBQ851890 ILM851890 IVI851890 JFE851890 JPA851890 JYW851890 KIS851890 KSO851890 LCK851890 LMG851890 LWC851890 MFY851890 MPU851890 MZQ851890 NJM851890 NTI851890 ODE851890 ONA851890 OWW851890 PGS851890 PQO851890 QAK851890 QKG851890 QUC851890 RDY851890 RNU851890 RXQ851890 SHM851890 SRI851890 TBE851890 TLA851890 TUW851890 UES851890 UOO851890 UYK851890 VIG851890 VSC851890 WBY851890 WLU851890 WVQ851890 K917340 JE917426 TA917426 ACW917426 AMS917426 AWO917426 BGK917426 BQG917426 CAC917426 CJY917426 CTU917426 DDQ917426 DNM917426 DXI917426 EHE917426 ERA917426 FAW917426 FKS917426 FUO917426 GEK917426 GOG917426 GYC917426 HHY917426 HRU917426 IBQ917426 ILM917426 IVI917426 JFE917426 JPA917426 JYW917426 KIS917426 KSO917426 LCK917426 LMG917426 LWC917426 MFY917426 MPU917426 MZQ917426 NJM917426 NTI917426 ODE917426 ONA917426 OWW917426 PGS917426 PQO917426 QAK917426 QKG917426 QUC917426 RDY917426 RNU917426 RXQ917426 SHM917426 SRI917426 TBE917426 TLA917426 TUW917426 UES917426 UOO917426 UYK917426 VIG917426 VSC917426 WBY917426 WLU917426 WVQ917426 K982876 JE982962 TA982962 ACW982962 AMS982962 AWO982962 BGK982962 BQG982962 CAC982962 CJY982962 CTU982962 DDQ982962 DNM982962 DXI982962 EHE982962 ERA982962 FAW982962 FKS982962 FUO982962 GEK982962 GOG982962 GYC982962 HHY982962 HRU982962 IBQ982962 ILM982962 IVI982962 JFE982962 JPA982962 JYW982962 KIS982962 KSO982962 LCK982962 LMG982962 LWC982962 MFY982962 MPU982962 MZQ982962 NJM982962 NTI982962 ODE982962 ONA982962 OWW982962 PGS982962 PQO982962 QAK982962 QKG982962 QUC982962 RDY982962 RNU982962 RXQ982962 SHM982962 SRI982962 TBE982962 TLA982962 TUW982962 UES982962 UOO982962 UYK982962 VIG982962 VSC982962 WBY982962 WLU982962 WVQ982962" xr:uid="{4F2363AB-5866-4B3D-972E-37D08796B96B}">
      <formula1>$M$11:$M$22</formula1>
    </dataValidation>
    <dataValidation type="list" allowBlank="1" showInputMessage="1" showErrorMessage="1" sqref="K10" xr:uid="{92BACB58-9C7C-4FC6-9A0B-96F025EDF0B2}">
      <formula1>"2019, 2020, 2021, 2022, 2023"</formula1>
    </dataValidation>
    <dataValidation type="list" allowBlank="1" showInputMessage="1" showErrorMessage="1" sqref="K15" xr:uid="{88009EC1-55A9-4380-A517-E2AB4798476B}">
      <formula1>$N$9:$N$41</formula1>
    </dataValidation>
  </dataValidations>
  <hyperlinks>
    <hyperlink ref="P8:S8" r:id="rId1" display="Posted Price" xr:uid="{6159973F-76BD-480A-853A-052AD56EE81A}"/>
  </hyperlinks>
  <printOptions horizontalCentered="1"/>
  <pageMargins left="0.25" right="0.25" top="0.75" bottom="0.75" header="0.3" footer="0.3"/>
  <pageSetup scale="54" orientation="landscape" horizontalDpi="4294967295" r:id="rId2"/>
  <rowBreaks count="4" manualBreakCount="4">
    <brk id="30" min="1" max="7" man="1"/>
    <brk id="55" min="1" max="7" man="1"/>
    <brk id="79" min="1" max="7" man="1"/>
    <brk id="91" min="1" max="7" man="1"/>
  </rowBreaks>
  <ignoredErrors>
    <ignoredError sqref="B4 F4 B44:B48 B21:B25 B59:B6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4B8DF-C55F-4EFE-AD07-A4E28766FE19}">
  <dimension ref="B1:Z148"/>
  <sheetViews>
    <sheetView showGridLines="0" showRowColHeaders="0" zoomScaleNormal="100" workbookViewId="0">
      <selection activeCell="F66" sqref="F66"/>
    </sheetView>
  </sheetViews>
  <sheetFormatPr defaultRowHeight="13.2" x14ac:dyDescent="0.25"/>
  <cols>
    <col min="1" max="1" width="8.77734375" style="1"/>
    <col min="2" max="2" width="25.44140625" style="1" customWidth="1"/>
    <col min="3" max="3" width="35" style="1" customWidth="1"/>
    <col min="4" max="4" width="17.44140625" style="1" customWidth="1"/>
    <col min="5" max="5" width="17.21875" style="1" customWidth="1"/>
    <col min="6" max="6" width="23.77734375" style="1" customWidth="1"/>
    <col min="7" max="7" width="25.44140625" style="1" customWidth="1"/>
    <col min="8" max="8" width="19" style="1" customWidth="1"/>
    <col min="9" max="9" width="6.5546875" style="1" customWidth="1"/>
    <col min="10" max="10" width="33.5546875" style="3" hidden="1" customWidth="1"/>
    <col min="11" max="11" width="20.44140625" style="3" hidden="1" customWidth="1"/>
    <col min="12" max="12" width="4.21875" style="3" hidden="1" customWidth="1"/>
    <col min="13" max="13" width="22" style="1" hidden="1" customWidth="1"/>
    <col min="14" max="14" width="22.21875" style="1" hidden="1" customWidth="1"/>
    <col min="15" max="15" width="4.21875" style="1" hidden="1" customWidth="1"/>
    <col min="16" max="17" width="18.77734375" style="2" hidden="1" customWidth="1"/>
    <col min="18" max="18" width="20.44140625" style="2" hidden="1" customWidth="1"/>
    <col min="19" max="19" width="17.44140625" style="2" hidden="1" customWidth="1"/>
    <col min="20" max="20" width="4.21875" style="1" hidden="1" customWidth="1"/>
    <col min="21" max="21" width="4" style="1" hidden="1" customWidth="1"/>
    <col min="22" max="22" width="13.77734375" style="1" customWidth="1"/>
    <col min="23" max="51" width="9.21875" style="1" customWidth="1"/>
    <col min="52" max="255" width="8.77734375" style="1"/>
    <col min="256" max="256" width="25.44140625" style="1" customWidth="1"/>
    <col min="257" max="257" width="32.77734375" style="1" customWidth="1"/>
    <col min="258" max="258" width="17.44140625" style="1" customWidth="1"/>
    <col min="259" max="259" width="17.21875" style="1" customWidth="1"/>
    <col min="260" max="260" width="23.77734375" style="1" customWidth="1"/>
    <col min="261" max="261" width="25.44140625" style="1" customWidth="1"/>
    <col min="262" max="262" width="19" style="1" customWidth="1"/>
    <col min="263" max="263" width="6.5546875" style="1" customWidth="1"/>
    <col min="264" max="279" width="0" style="1" hidden="1" customWidth="1"/>
    <col min="280" max="511" width="8.77734375" style="1"/>
    <col min="512" max="512" width="25.44140625" style="1" customWidth="1"/>
    <col min="513" max="513" width="32.77734375" style="1" customWidth="1"/>
    <col min="514" max="514" width="17.44140625" style="1" customWidth="1"/>
    <col min="515" max="515" width="17.21875" style="1" customWidth="1"/>
    <col min="516" max="516" width="23.77734375" style="1" customWidth="1"/>
    <col min="517" max="517" width="25.44140625" style="1" customWidth="1"/>
    <col min="518" max="518" width="19" style="1" customWidth="1"/>
    <col min="519" max="519" width="6.5546875" style="1" customWidth="1"/>
    <col min="520" max="535" width="0" style="1" hidden="1" customWidth="1"/>
    <col min="536" max="767" width="8.77734375" style="1"/>
    <col min="768" max="768" width="25.44140625" style="1" customWidth="1"/>
    <col min="769" max="769" width="32.77734375" style="1" customWidth="1"/>
    <col min="770" max="770" width="17.44140625" style="1" customWidth="1"/>
    <col min="771" max="771" width="17.21875" style="1" customWidth="1"/>
    <col min="772" max="772" width="23.77734375" style="1" customWidth="1"/>
    <col min="773" max="773" width="25.44140625" style="1" customWidth="1"/>
    <col min="774" max="774" width="19" style="1" customWidth="1"/>
    <col min="775" max="775" width="6.5546875" style="1" customWidth="1"/>
    <col min="776" max="791" width="0" style="1" hidden="1" customWidth="1"/>
    <col min="792" max="1023" width="8.77734375" style="1"/>
    <col min="1024" max="1024" width="25.44140625" style="1" customWidth="1"/>
    <col min="1025" max="1025" width="32.77734375" style="1" customWidth="1"/>
    <col min="1026" max="1026" width="17.44140625" style="1" customWidth="1"/>
    <col min="1027" max="1027" width="17.21875" style="1" customWidth="1"/>
    <col min="1028" max="1028" width="23.77734375" style="1" customWidth="1"/>
    <col min="1029" max="1029" width="25.44140625" style="1" customWidth="1"/>
    <col min="1030" max="1030" width="19" style="1" customWidth="1"/>
    <col min="1031" max="1031" width="6.5546875" style="1" customWidth="1"/>
    <col min="1032" max="1047" width="0" style="1" hidden="1" customWidth="1"/>
    <col min="1048" max="1279" width="8.77734375" style="1"/>
    <col min="1280" max="1280" width="25.44140625" style="1" customWidth="1"/>
    <col min="1281" max="1281" width="32.77734375" style="1" customWidth="1"/>
    <col min="1282" max="1282" width="17.44140625" style="1" customWidth="1"/>
    <col min="1283" max="1283" width="17.21875" style="1" customWidth="1"/>
    <col min="1284" max="1284" width="23.77734375" style="1" customWidth="1"/>
    <col min="1285" max="1285" width="25.44140625" style="1" customWidth="1"/>
    <col min="1286" max="1286" width="19" style="1" customWidth="1"/>
    <col min="1287" max="1287" width="6.5546875" style="1" customWidth="1"/>
    <col min="1288" max="1303" width="0" style="1" hidden="1" customWidth="1"/>
    <col min="1304" max="1535" width="8.77734375" style="1"/>
    <col min="1536" max="1536" width="25.44140625" style="1" customWidth="1"/>
    <col min="1537" max="1537" width="32.77734375" style="1" customWidth="1"/>
    <col min="1538" max="1538" width="17.44140625" style="1" customWidth="1"/>
    <col min="1539" max="1539" width="17.21875" style="1" customWidth="1"/>
    <col min="1540" max="1540" width="23.77734375" style="1" customWidth="1"/>
    <col min="1541" max="1541" width="25.44140625" style="1" customWidth="1"/>
    <col min="1542" max="1542" width="19" style="1" customWidth="1"/>
    <col min="1543" max="1543" width="6.5546875" style="1" customWidth="1"/>
    <col min="1544" max="1559" width="0" style="1" hidden="1" customWidth="1"/>
    <col min="1560" max="1791" width="8.77734375" style="1"/>
    <col min="1792" max="1792" width="25.44140625" style="1" customWidth="1"/>
    <col min="1793" max="1793" width="32.77734375" style="1" customWidth="1"/>
    <col min="1794" max="1794" width="17.44140625" style="1" customWidth="1"/>
    <col min="1795" max="1795" width="17.21875" style="1" customWidth="1"/>
    <col min="1796" max="1796" width="23.77734375" style="1" customWidth="1"/>
    <col min="1797" max="1797" width="25.44140625" style="1" customWidth="1"/>
    <col min="1798" max="1798" width="19" style="1" customWidth="1"/>
    <col min="1799" max="1799" width="6.5546875" style="1" customWidth="1"/>
    <col min="1800" max="1815" width="0" style="1" hidden="1" customWidth="1"/>
    <col min="1816" max="2047" width="8.77734375" style="1"/>
    <col min="2048" max="2048" width="25.44140625" style="1" customWidth="1"/>
    <col min="2049" max="2049" width="32.77734375" style="1" customWidth="1"/>
    <col min="2050" max="2050" width="17.44140625" style="1" customWidth="1"/>
    <col min="2051" max="2051" width="17.21875" style="1" customWidth="1"/>
    <col min="2052" max="2052" width="23.77734375" style="1" customWidth="1"/>
    <col min="2053" max="2053" width="25.44140625" style="1" customWidth="1"/>
    <col min="2054" max="2054" width="19" style="1" customWidth="1"/>
    <col min="2055" max="2055" width="6.5546875" style="1" customWidth="1"/>
    <col min="2056" max="2071" width="0" style="1" hidden="1" customWidth="1"/>
    <col min="2072" max="2303" width="8.77734375" style="1"/>
    <col min="2304" max="2304" width="25.44140625" style="1" customWidth="1"/>
    <col min="2305" max="2305" width="32.77734375" style="1" customWidth="1"/>
    <col min="2306" max="2306" width="17.44140625" style="1" customWidth="1"/>
    <col min="2307" max="2307" width="17.21875" style="1" customWidth="1"/>
    <col min="2308" max="2308" width="23.77734375" style="1" customWidth="1"/>
    <col min="2309" max="2309" width="25.44140625" style="1" customWidth="1"/>
    <col min="2310" max="2310" width="19" style="1" customWidth="1"/>
    <col min="2311" max="2311" width="6.5546875" style="1" customWidth="1"/>
    <col min="2312" max="2327" width="0" style="1" hidden="1" customWidth="1"/>
    <col min="2328" max="2559" width="8.77734375" style="1"/>
    <col min="2560" max="2560" width="25.44140625" style="1" customWidth="1"/>
    <col min="2561" max="2561" width="32.77734375" style="1" customWidth="1"/>
    <col min="2562" max="2562" width="17.44140625" style="1" customWidth="1"/>
    <col min="2563" max="2563" width="17.21875" style="1" customWidth="1"/>
    <col min="2564" max="2564" width="23.77734375" style="1" customWidth="1"/>
    <col min="2565" max="2565" width="25.44140625" style="1" customWidth="1"/>
    <col min="2566" max="2566" width="19" style="1" customWidth="1"/>
    <col min="2567" max="2567" width="6.5546875" style="1" customWidth="1"/>
    <col min="2568" max="2583" width="0" style="1" hidden="1" customWidth="1"/>
    <col min="2584" max="2815" width="8.77734375" style="1"/>
    <col min="2816" max="2816" width="25.44140625" style="1" customWidth="1"/>
    <col min="2817" max="2817" width="32.77734375" style="1" customWidth="1"/>
    <col min="2818" max="2818" width="17.44140625" style="1" customWidth="1"/>
    <col min="2819" max="2819" width="17.21875" style="1" customWidth="1"/>
    <col min="2820" max="2820" width="23.77734375" style="1" customWidth="1"/>
    <col min="2821" max="2821" width="25.44140625" style="1" customWidth="1"/>
    <col min="2822" max="2822" width="19" style="1" customWidth="1"/>
    <col min="2823" max="2823" width="6.5546875" style="1" customWidth="1"/>
    <col min="2824" max="2839" width="0" style="1" hidden="1" customWidth="1"/>
    <col min="2840" max="3071" width="8.77734375" style="1"/>
    <col min="3072" max="3072" width="25.44140625" style="1" customWidth="1"/>
    <col min="3073" max="3073" width="32.77734375" style="1" customWidth="1"/>
    <col min="3074" max="3074" width="17.44140625" style="1" customWidth="1"/>
    <col min="3075" max="3075" width="17.21875" style="1" customWidth="1"/>
    <col min="3076" max="3076" width="23.77734375" style="1" customWidth="1"/>
    <col min="3077" max="3077" width="25.44140625" style="1" customWidth="1"/>
    <col min="3078" max="3078" width="19" style="1" customWidth="1"/>
    <col min="3079" max="3079" width="6.5546875" style="1" customWidth="1"/>
    <col min="3080" max="3095" width="0" style="1" hidden="1" customWidth="1"/>
    <col min="3096" max="3327" width="8.77734375" style="1"/>
    <col min="3328" max="3328" width="25.44140625" style="1" customWidth="1"/>
    <col min="3329" max="3329" width="32.77734375" style="1" customWidth="1"/>
    <col min="3330" max="3330" width="17.44140625" style="1" customWidth="1"/>
    <col min="3331" max="3331" width="17.21875" style="1" customWidth="1"/>
    <col min="3332" max="3332" width="23.77734375" style="1" customWidth="1"/>
    <col min="3333" max="3333" width="25.44140625" style="1" customWidth="1"/>
    <col min="3334" max="3334" width="19" style="1" customWidth="1"/>
    <col min="3335" max="3335" width="6.5546875" style="1" customWidth="1"/>
    <col min="3336" max="3351" width="0" style="1" hidden="1" customWidth="1"/>
    <col min="3352" max="3583" width="8.77734375" style="1"/>
    <col min="3584" max="3584" width="25.44140625" style="1" customWidth="1"/>
    <col min="3585" max="3585" width="32.77734375" style="1" customWidth="1"/>
    <col min="3586" max="3586" width="17.44140625" style="1" customWidth="1"/>
    <col min="3587" max="3587" width="17.21875" style="1" customWidth="1"/>
    <col min="3588" max="3588" width="23.77734375" style="1" customWidth="1"/>
    <col min="3589" max="3589" width="25.44140625" style="1" customWidth="1"/>
    <col min="3590" max="3590" width="19" style="1" customWidth="1"/>
    <col min="3591" max="3591" width="6.5546875" style="1" customWidth="1"/>
    <col min="3592" max="3607" width="0" style="1" hidden="1" customWidth="1"/>
    <col min="3608" max="3839" width="8.77734375" style="1"/>
    <col min="3840" max="3840" width="25.44140625" style="1" customWidth="1"/>
    <col min="3841" max="3841" width="32.77734375" style="1" customWidth="1"/>
    <col min="3842" max="3842" width="17.44140625" style="1" customWidth="1"/>
    <col min="3843" max="3843" width="17.21875" style="1" customWidth="1"/>
    <col min="3844" max="3844" width="23.77734375" style="1" customWidth="1"/>
    <col min="3845" max="3845" width="25.44140625" style="1" customWidth="1"/>
    <col min="3846" max="3846" width="19" style="1" customWidth="1"/>
    <col min="3847" max="3847" width="6.5546875" style="1" customWidth="1"/>
    <col min="3848" max="3863" width="0" style="1" hidden="1" customWidth="1"/>
    <col min="3864" max="4095" width="8.77734375" style="1"/>
    <col min="4096" max="4096" width="25.44140625" style="1" customWidth="1"/>
    <col min="4097" max="4097" width="32.77734375" style="1" customWidth="1"/>
    <col min="4098" max="4098" width="17.44140625" style="1" customWidth="1"/>
    <col min="4099" max="4099" width="17.21875" style="1" customWidth="1"/>
    <col min="4100" max="4100" width="23.77734375" style="1" customWidth="1"/>
    <col min="4101" max="4101" width="25.44140625" style="1" customWidth="1"/>
    <col min="4102" max="4102" width="19" style="1" customWidth="1"/>
    <col min="4103" max="4103" width="6.5546875" style="1" customWidth="1"/>
    <col min="4104" max="4119" width="0" style="1" hidden="1" customWidth="1"/>
    <col min="4120" max="4351" width="8.77734375" style="1"/>
    <col min="4352" max="4352" width="25.44140625" style="1" customWidth="1"/>
    <col min="4353" max="4353" width="32.77734375" style="1" customWidth="1"/>
    <col min="4354" max="4354" width="17.44140625" style="1" customWidth="1"/>
    <col min="4355" max="4355" width="17.21875" style="1" customWidth="1"/>
    <col min="4356" max="4356" width="23.77734375" style="1" customWidth="1"/>
    <col min="4357" max="4357" width="25.44140625" style="1" customWidth="1"/>
    <col min="4358" max="4358" width="19" style="1" customWidth="1"/>
    <col min="4359" max="4359" width="6.5546875" style="1" customWidth="1"/>
    <col min="4360" max="4375" width="0" style="1" hidden="1" customWidth="1"/>
    <col min="4376" max="4607" width="8.77734375" style="1"/>
    <col min="4608" max="4608" width="25.44140625" style="1" customWidth="1"/>
    <col min="4609" max="4609" width="32.77734375" style="1" customWidth="1"/>
    <col min="4610" max="4610" width="17.44140625" style="1" customWidth="1"/>
    <col min="4611" max="4611" width="17.21875" style="1" customWidth="1"/>
    <col min="4612" max="4612" width="23.77734375" style="1" customWidth="1"/>
    <col min="4613" max="4613" width="25.44140625" style="1" customWidth="1"/>
    <col min="4614" max="4614" width="19" style="1" customWidth="1"/>
    <col min="4615" max="4615" width="6.5546875" style="1" customWidth="1"/>
    <col min="4616" max="4631" width="0" style="1" hidden="1" customWidth="1"/>
    <col min="4632" max="4863" width="8.77734375" style="1"/>
    <col min="4864" max="4864" width="25.44140625" style="1" customWidth="1"/>
    <col min="4865" max="4865" width="32.77734375" style="1" customWidth="1"/>
    <col min="4866" max="4866" width="17.44140625" style="1" customWidth="1"/>
    <col min="4867" max="4867" width="17.21875" style="1" customWidth="1"/>
    <col min="4868" max="4868" width="23.77734375" style="1" customWidth="1"/>
    <col min="4869" max="4869" width="25.44140625" style="1" customWidth="1"/>
    <col min="4870" max="4870" width="19" style="1" customWidth="1"/>
    <col min="4871" max="4871" width="6.5546875" style="1" customWidth="1"/>
    <col min="4872" max="4887" width="0" style="1" hidden="1" customWidth="1"/>
    <col min="4888" max="5119" width="8.77734375" style="1"/>
    <col min="5120" max="5120" width="25.44140625" style="1" customWidth="1"/>
    <col min="5121" max="5121" width="32.77734375" style="1" customWidth="1"/>
    <col min="5122" max="5122" width="17.44140625" style="1" customWidth="1"/>
    <col min="5123" max="5123" width="17.21875" style="1" customWidth="1"/>
    <col min="5124" max="5124" width="23.77734375" style="1" customWidth="1"/>
    <col min="5125" max="5125" width="25.44140625" style="1" customWidth="1"/>
    <col min="5126" max="5126" width="19" style="1" customWidth="1"/>
    <col min="5127" max="5127" width="6.5546875" style="1" customWidth="1"/>
    <col min="5128" max="5143" width="0" style="1" hidden="1" customWidth="1"/>
    <col min="5144" max="5375" width="8.77734375" style="1"/>
    <col min="5376" max="5376" width="25.44140625" style="1" customWidth="1"/>
    <col min="5377" max="5377" width="32.77734375" style="1" customWidth="1"/>
    <col min="5378" max="5378" width="17.44140625" style="1" customWidth="1"/>
    <col min="5379" max="5379" width="17.21875" style="1" customWidth="1"/>
    <col min="5380" max="5380" width="23.77734375" style="1" customWidth="1"/>
    <col min="5381" max="5381" width="25.44140625" style="1" customWidth="1"/>
    <col min="5382" max="5382" width="19" style="1" customWidth="1"/>
    <col min="5383" max="5383" width="6.5546875" style="1" customWidth="1"/>
    <col min="5384" max="5399" width="0" style="1" hidden="1" customWidth="1"/>
    <col min="5400" max="5631" width="8.77734375" style="1"/>
    <col min="5632" max="5632" width="25.44140625" style="1" customWidth="1"/>
    <col min="5633" max="5633" width="32.77734375" style="1" customWidth="1"/>
    <col min="5634" max="5634" width="17.44140625" style="1" customWidth="1"/>
    <col min="5635" max="5635" width="17.21875" style="1" customWidth="1"/>
    <col min="5636" max="5636" width="23.77734375" style="1" customWidth="1"/>
    <col min="5637" max="5637" width="25.44140625" style="1" customWidth="1"/>
    <col min="5638" max="5638" width="19" style="1" customWidth="1"/>
    <col min="5639" max="5639" width="6.5546875" style="1" customWidth="1"/>
    <col min="5640" max="5655" width="0" style="1" hidden="1" customWidth="1"/>
    <col min="5656" max="5887" width="8.77734375" style="1"/>
    <col min="5888" max="5888" width="25.44140625" style="1" customWidth="1"/>
    <col min="5889" max="5889" width="32.77734375" style="1" customWidth="1"/>
    <col min="5890" max="5890" width="17.44140625" style="1" customWidth="1"/>
    <col min="5891" max="5891" width="17.21875" style="1" customWidth="1"/>
    <col min="5892" max="5892" width="23.77734375" style="1" customWidth="1"/>
    <col min="5893" max="5893" width="25.44140625" style="1" customWidth="1"/>
    <col min="5894" max="5894" width="19" style="1" customWidth="1"/>
    <col min="5895" max="5895" width="6.5546875" style="1" customWidth="1"/>
    <col min="5896" max="5911" width="0" style="1" hidden="1" customWidth="1"/>
    <col min="5912" max="6143" width="8.77734375" style="1"/>
    <col min="6144" max="6144" width="25.44140625" style="1" customWidth="1"/>
    <col min="6145" max="6145" width="32.77734375" style="1" customWidth="1"/>
    <col min="6146" max="6146" width="17.44140625" style="1" customWidth="1"/>
    <col min="6147" max="6147" width="17.21875" style="1" customWidth="1"/>
    <col min="6148" max="6148" width="23.77734375" style="1" customWidth="1"/>
    <col min="6149" max="6149" width="25.44140625" style="1" customWidth="1"/>
    <col min="6150" max="6150" width="19" style="1" customWidth="1"/>
    <col min="6151" max="6151" width="6.5546875" style="1" customWidth="1"/>
    <col min="6152" max="6167" width="0" style="1" hidden="1" customWidth="1"/>
    <col min="6168" max="6399" width="8.77734375" style="1"/>
    <col min="6400" max="6400" width="25.44140625" style="1" customWidth="1"/>
    <col min="6401" max="6401" width="32.77734375" style="1" customWidth="1"/>
    <col min="6402" max="6402" width="17.44140625" style="1" customWidth="1"/>
    <col min="6403" max="6403" width="17.21875" style="1" customWidth="1"/>
    <col min="6404" max="6404" width="23.77734375" style="1" customWidth="1"/>
    <col min="6405" max="6405" width="25.44140625" style="1" customWidth="1"/>
    <col min="6406" max="6406" width="19" style="1" customWidth="1"/>
    <col min="6407" max="6407" width="6.5546875" style="1" customWidth="1"/>
    <col min="6408" max="6423" width="0" style="1" hidden="1" customWidth="1"/>
    <col min="6424" max="6655" width="8.77734375" style="1"/>
    <col min="6656" max="6656" width="25.44140625" style="1" customWidth="1"/>
    <col min="6657" max="6657" width="32.77734375" style="1" customWidth="1"/>
    <col min="6658" max="6658" width="17.44140625" style="1" customWidth="1"/>
    <col min="6659" max="6659" width="17.21875" style="1" customWidth="1"/>
    <col min="6660" max="6660" width="23.77734375" style="1" customWidth="1"/>
    <col min="6661" max="6661" width="25.44140625" style="1" customWidth="1"/>
    <col min="6662" max="6662" width="19" style="1" customWidth="1"/>
    <col min="6663" max="6663" width="6.5546875" style="1" customWidth="1"/>
    <col min="6664" max="6679" width="0" style="1" hidden="1" customWidth="1"/>
    <col min="6680" max="6911" width="8.77734375" style="1"/>
    <col min="6912" max="6912" width="25.44140625" style="1" customWidth="1"/>
    <col min="6913" max="6913" width="32.77734375" style="1" customWidth="1"/>
    <col min="6914" max="6914" width="17.44140625" style="1" customWidth="1"/>
    <col min="6915" max="6915" width="17.21875" style="1" customWidth="1"/>
    <col min="6916" max="6916" width="23.77734375" style="1" customWidth="1"/>
    <col min="6917" max="6917" width="25.44140625" style="1" customWidth="1"/>
    <col min="6918" max="6918" width="19" style="1" customWidth="1"/>
    <col min="6919" max="6919" width="6.5546875" style="1" customWidth="1"/>
    <col min="6920" max="6935" width="0" style="1" hidden="1" customWidth="1"/>
    <col min="6936" max="7167" width="8.77734375" style="1"/>
    <col min="7168" max="7168" width="25.44140625" style="1" customWidth="1"/>
    <col min="7169" max="7169" width="32.77734375" style="1" customWidth="1"/>
    <col min="7170" max="7170" width="17.44140625" style="1" customWidth="1"/>
    <col min="7171" max="7171" width="17.21875" style="1" customWidth="1"/>
    <col min="7172" max="7172" width="23.77734375" style="1" customWidth="1"/>
    <col min="7173" max="7173" width="25.44140625" style="1" customWidth="1"/>
    <col min="7174" max="7174" width="19" style="1" customWidth="1"/>
    <col min="7175" max="7175" width="6.5546875" style="1" customWidth="1"/>
    <col min="7176" max="7191" width="0" style="1" hidden="1" customWidth="1"/>
    <col min="7192" max="7423" width="8.77734375" style="1"/>
    <col min="7424" max="7424" width="25.44140625" style="1" customWidth="1"/>
    <col min="7425" max="7425" width="32.77734375" style="1" customWidth="1"/>
    <col min="7426" max="7426" width="17.44140625" style="1" customWidth="1"/>
    <col min="7427" max="7427" width="17.21875" style="1" customWidth="1"/>
    <col min="7428" max="7428" width="23.77734375" style="1" customWidth="1"/>
    <col min="7429" max="7429" width="25.44140625" style="1" customWidth="1"/>
    <col min="7430" max="7430" width="19" style="1" customWidth="1"/>
    <col min="7431" max="7431" width="6.5546875" style="1" customWidth="1"/>
    <col min="7432" max="7447" width="0" style="1" hidden="1" customWidth="1"/>
    <col min="7448" max="7679" width="8.77734375" style="1"/>
    <col min="7680" max="7680" width="25.44140625" style="1" customWidth="1"/>
    <col min="7681" max="7681" width="32.77734375" style="1" customWidth="1"/>
    <col min="7682" max="7682" width="17.44140625" style="1" customWidth="1"/>
    <col min="7683" max="7683" width="17.21875" style="1" customWidth="1"/>
    <col min="7684" max="7684" width="23.77734375" style="1" customWidth="1"/>
    <col min="7685" max="7685" width="25.44140625" style="1" customWidth="1"/>
    <col min="7686" max="7686" width="19" style="1" customWidth="1"/>
    <col min="7687" max="7687" width="6.5546875" style="1" customWidth="1"/>
    <col min="7688" max="7703" width="0" style="1" hidden="1" customWidth="1"/>
    <col min="7704" max="7935" width="8.77734375" style="1"/>
    <col min="7936" max="7936" width="25.44140625" style="1" customWidth="1"/>
    <col min="7937" max="7937" width="32.77734375" style="1" customWidth="1"/>
    <col min="7938" max="7938" width="17.44140625" style="1" customWidth="1"/>
    <col min="7939" max="7939" width="17.21875" style="1" customWidth="1"/>
    <col min="7940" max="7940" width="23.77734375" style="1" customWidth="1"/>
    <col min="7941" max="7941" width="25.44140625" style="1" customWidth="1"/>
    <col min="7942" max="7942" width="19" style="1" customWidth="1"/>
    <col min="7943" max="7943" width="6.5546875" style="1" customWidth="1"/>
    <col min="7944" max="7959" width="0" style="1" hidden="1" customWidth="1"/>
    <col min="7960" max="8191" width="8.77734375" style="1"/>
    <col min="8192" max="8192" width="25.44140625" style="1" customWidth="1"/>
    <col min="8193" max="8193" width="32.77734375" style="1" customWidth="1"/>
    <col min="8194" max="8194" width="17.44140625" style="1" customWidth="1"/>
    <col min="8195" max="8195" width="17.21875" style="1" customWidth="1"/>
    <col min="8196" max="8196" width="23.77734375" style="1" customWidth="1"/>
    <col min="8197" max="8197" width="25.44140625" style="1" customWidth="1"/>
    <col min="8198" max="8198" width="19" style="1" customWidth="1"/>
    <col min="8199" max="8199" width="6.5546875" style="1" customWidth="1"/>
    <col min="8200" max="8215" width="0" style="1" hidden="1" customWidth="1"/>
    <col min="8216" max="8447" width="8.77734375" style="1"/>
    <col min="8448" max="8448" width="25.44140625" style="1" customWidth="1"/>
    <col min="8449" max="8449" width="32.77734375" style="1" customWidth="1"/>
    <col min="8450" max="8450" width="17.44140625" style="1" customWidth="1"/>
    <col min="8451" max="8451" width="17.21875" style="1" customWidth="1"/>
    <col min="8452" max="8452" width="23.77734375" style="1" customWidth="1"/>
    <col min="8453" max="8453" width="25.44140625" style="1" customWidth="1"/>
    <col min="8454" max="8454" width="19" style="1" customWidth="1"/>
    <col min="8455" max="8455" width="6.5546875" style="1" customWidth="1"/>
    <col min="8456" max="8471" width="0" style="1" hidden="1" customWidth="1"/>
    <col min="8472" max="8703" width="8.77734375" style="1"/>
    <col min="8704" max="8704" width="25.44140625" style="1" customWidth="1"/>
    <col min="8705" max="8705" width="32.77734375" style="1" customWidth="1"/>
    <col min="8706" max="8706" width="17.44140625" style="1" customWidth="1"/>
    <col min="8707" max="8707" width="17.21875" style="1" customWidth="1"/>
    <col min="8708" max="8708" width="23.77734375" style="1" customWidth="1"/>
    <col min="8709" max="8709" width="25.44140625" style="1" customWidth="1"/>
    <col min="8710" max="8710" width="19" style="1" customWidth="1"/>
    <col min="8711" max="8711" width="6.5546875" style="1" customWidth="1"/>
    <col min="8712" max="8727" width="0" style="1" hidden="1" customWidth="1"/>
    <col min="8728" max="8959" width="8.77734375" style="1"/>
    <col min="8960" max="8960" width="25.44140625" style="1" customWidth="1"/>
    <col min="8961" max="8961" width="32.77734375" style="1" customWidth="1"/>
    <col min="8962" max="8962" width="17.44140625" style="1" customWidth="1"/>
    <col min="8963" max="8963" width="17.21875" style="1" customWidth="1"/>
    <col min="8964" max="8964" width="23.77734375" style="1" customWidth="1"/>
    <col min="8965" max="8965" width="25.44140625" style="1" customWidth="1"/>
    <col min="8966" max="8966" width="19" style="1" customWidth="1"/>
    <col min="8967" max="8967" width="6.5546875" style="1" customWidth="1"/>
    <col min="8968" max="8983" width="0" style="1" hidden="1" customWidth="1"/>
    <col min="8984" max="9215" width="8.77734375" style="1"/>
    <col min="9216" max="9216" width="25.44140625" style="1" customWidth="1"/>
    <col min="9217" max="9217" width="32.77734375" style="1" customWidth="1"/>
    <col min="9218" max="9218" width="17.44140625" style="1" customWidth="1"/>
    <col min="9219" max="9219" width="17.21875" style="1" customWidth="1"/>
    <col min="9220" max="9220" width="23.77734375" style="1" customWidth="1"/>
    <col min="9221" max="9221" width="25.44140625" style="1" customWidth="1"/>
    <col min="9222" max="9222" width="19" style="1" customWidth="1"/>
    <col min="9223" max="9223" width="6.5546875" style="1" customWidth="1"/>
    <col min="9224" max="9239" width="0" style="1" hidden="1" customWidth="1"/>
    <col min="9240" max="9471" width="8.77734375" style="1"/>
    <col min="9472" max="9472" width="25.44140625" style="1" customWidth="1"/>
    <col min="9473" max="9473" width="32.77734375" style="1" customWidth="1"/>
    <col min="9474" max="9474" width="17.44140625" style="1" customWidth="1"/>
    <col min="9475" max="9475" width="17.21875" style="1" customWidth="1"/>
    <col min="9476" max="9476" width="23.77734375" style="1" customWidth="1"/>
    <col min="9477" max="9477" width="25.44140625" style="1" customWidth="1"/>
    <col min="9478" max="9478" width="19" style="1" customWidth="1"/>
    <col min="9479" max="9479" width="6.5546875" style="1" customWidth="1"/>
    <col min="9480" max="9495" width="0" style="1" hidden="1" customWidth="1"/>
    <col min="9496" max="9727" width="8.77734375" style="1"/>
    <col min="9728" max="9728" width="25.44140625" style="1" customWidth="1"/>
    <col min="9729" max="9729" width="32.77734375" style="1" customWidth="1"/>
    <col min="9730" max="9730" width="17.44140625" style="1" customWidth="1"/>
    <col min="9731" max="9731" width="17.21875" style="1" customWidth="1"/>
    <col min="9732" max="9732" width="23.77734375" style="1" customWidth="1"/>
    <col min="9733" max="9733" width="25.44140625" style="1" customWidth="1"/>
    <col min="9734" max="9734" width="19" style="1" customWidth="1"/>
    <col min="9735" max="9735" width="6.5546875" style="1" customWidth="1"/>
    <col min="9736" max="9751" width="0" style="1" hidden="1" customWidth="1"/>
    <col min="9752" max="9983" width="8.77734375" style="1"/>
    <col min="9984" max="9984" width="25.44140625" style="1" customWidth="1"/>
    <col min="9985" max="9985" width="32.77734375" style="1" customWidth="1"/>
    <col min="9986" max="9986" width="17.44140625" style="1" customWidth="1"/>
    <col min="9987" max="9987" width="17.21875" style="1" customWidth="1"/>
    <col min="9988" max="9988" width="23.77734375" style="1" customWidth="1"/>
    <col min="9989" max="9989" width="25.44140625" style="1" customWidth="1"/>
    <col min="9990" max="9990" width="19" style="1" customWidth="1"/>
    <col min="9991" max="9991" width="6.5546875" style="1" customWidth="1"/>
    <col min="9992" max="10007" width="0" style="1" hidden="1" customWidth="1"/>
    <col min="10008" max="10239" width="8.77734375" style="1"/>
    <col min="10240" max="10240" width="25.44140625" style="1" customWidth="1"/>
    <col min="10241" max="10241" width="32.77734375" style="1" customWidth="1"/>
    <col min="10242" max="10242" width="17.44140625" style="1" customWidth="1"/>
    <col min="10243" max="10243" width="17.21875" style="1" customWidth="1"/>
    <col min="10244" max="10244" width="23.77734375" style="1" customWidth="1"/>
    <col min="10245" max="10245" width="25.44140625" style="1" customWidth="1"/>
    <col min="10246" max="10246" width="19" style="1" customWidth="1"/>
    <col min="10247" max="10247" width="6.5546875" style="1" customWidth="1"/>
    <col min="10248" max="10263" width="0" style="1" hidden="1" customWidth="1"/>
    <col min="10264" max="10495" width="8.77734375" style="1"/>
    <col min="10496" max="10496" width="25.44140625" style="1" customWidth="1"/>
    <col min="10497" max="10497" width="32.77734375" style="1" customWidth="1"/>
    <col min="10498" max="10498" width="17.44140625" style="1" customWidth="1"/>
    <col min="10499" max="10499" width="17.21875" style="1" customWidth="1"/>
    <col min="10500" max="10500" width="23.77734375" style="1" customWidth="1"/>
    <col min="10501" max="10501" width="25.44140625" style="1" customWidth="1"/>
    <col min="10502" max="10502" width="19" style="1" customWidth="1"/>
    <col min="10503" max="10503" width="6.5546875" style="1" customWidth="1"/>
    <col min="10504" max="10519" width="0" style="1" hidden="1" customWidth="1"/>
    <col min="10520" max="10751" width="8.77734375" style="1"/>
    <col min="10752" max="10752" width="25.44140625" style="1" customWidth="1"/>
    <col min="10753" max="10753" width="32.77734375" style="1" customWidth="1"/>
    <col min="10754" max="10754" width="17.44140625" style="1" customWidth="1"/>
    <col min="10755" max="10755" width="17.21875" style="1" customWidth="1"/>
    <col min="10756" max="10756" width="23.77734375" style="1" customWidth="1"/>
    <col min="10757" max="10757" width="25.44140625" style="1" customWidth="1"/>
    <col min="10758" max="10758" width="19" style="1" customWidth="1"/>
    <col min="10759" max="10759" width="6.5546875" style="1" customWidth="1"/>
    <col min="10760" max="10775" width="0" style="1" hidden="1" customWidth="1"/>
    <col min="10776" max="11007" width="8.77734375" style="1"/>
    <col min="11008" max="11008" width="25.44140625" style="1" customWidth="1"/>
    <col min="11009" max="11009" width="32.77734375" style="1" customWidth="1"/>
    <col min="11010" max="11010" width="17.44140625" style="1" customWidth="1"/>
    <col min="11011" max="11011" width="17.21875" style="1" customWidth="1"/>
    <col min="11012" max="11012" width="23.77734375" style="1" customWidth="1"/>
    <col min="11013" max="11013" width="25.44140625" style="1" customWidth="1"/>
    <col min="11014" max="11014" width="19" style="1" customWidth="1"/>
    <col min="11015" max="11015" width="6.5546875" style="1" customWidth="1"/>
    <col min="11016" max="11031" width="0" style="1" hidden="1" customWidth="1"/>
    <col min="11032" max="11263" width="8.77734375" style="1"/>
    <col min="11264" max="11264" width="25.44140625" style="1" customWidth="1"/>
    <col min="11265" max="11265" width="32.77734375" style="1" customWidth="1"/>
    <col min="11266" max="11266" width="17.44140625" style="1" customWidth="1"/>
    <col min="11267" max="11267" width="17.21875" style="1" customWidth="1"/>
    <col min="11268" max="11268" width="23.77734375" style="1" customWidth="1"/>
    <col min="11269" max="11269" width="25.44140625" style="1" customWidth="1"/>
    <col min="11270" max="11270" width="19" style="1" customWidth="1"/>
    <col min="11271" max="11271" width="6.5546875" style="1" customWidth="1"/>
    <col min="11272" max="11287" width="0" style="1" hidden="1" customWidth="1"/>
    <col min="11288" max="11519" width="8.77734375" style="1"/>
    <col min="11520" max="11520" width="25.44140625" style="1" customWidth="1"/>
    <col min="11521" max="11521" width="32.77734375" style="1" customWidth="1"/>
    <col min="11522" max="11522" width="17.44140625" style="1" customWidth="1"/>
    <col min="11523" max="11523" width="17.21875" style="1" customWidth="1"/>
    <col min="11524" max="11524" width="23.77734375" style="1" customWidth="1"/>
    <col min="11525" max="11525" width="25.44140625" style="1" customWidth="1"/>
    <col min="11526" max="11526" width="19" style="1" customWidth="1"/>
    <col min="11527" max="11527" width="6.5546875" style="1" customWidth="1"/>
    <col min="11528" max="11543" width="0" style="1" hidden="1" customWidth="1"/>
    <col min="11544" max="11775" width="8.77734375" style="1"/>
    <col min="11776" max="11776" width="25.44140625" style="1" customWidth="1"/>
    <col min="11777" max="11777" width="32.77734375" style="1" customWidth="1"/>
    <col min="11778" max="11778" width="17.44140625" style="1" customWidth="1"/>
    <col min="11779" max="11779" width="17.21875" style="1" customWidth="1"/>
    <col min="11780" max="11780" width="23.77734375" style="1" customWidth="1"/>
    <col min="11781" max="11781" width="25.44140625" style="1" customWidth="1"/>
    <col min="11782" max="11782" width="19" style="1" customWidth="1"/>
    <col min="11783" max="11783" width="6.5546875" style="1" customWidth="1"/>
    <col min="11784" max="11799" width="0" style="1" hidden="1" customWidth="1"/>
    <col min="11800" max="12031" width="8.77734375" style="1"/>
    <col min="12032" max="12032" width="25.44140625" style="1" customWidth="1"/>
    <col min="12033" max="12033" width="32.77734375" style="1" customWidth="1"/>
    <col min="12034" max="12034" width="17.44140625" style="1" customWidth="1"/>
    <col min="12035" max="12035" width="17.21875" style="1" customWidth="1"/>
    <col min="12036" max="12036" width="23.77734375" style="1" customWidth="1"/>
    <col min="12037" max="12037" width="25.44140625" style="1" customWidth="1"/>
    <col min="12038" max="12038" width="19" style="1" customWidth="1"/>
    <col min="12039" max="12039" width="6.5546875" style="1" customWidth="1"/>
    <col min="12040" max="12055" width="0" style="1" hidden="1" customWidth="1"/>
    <col min="12056" max="12287" width="8.77734375" style="1"/>
    <col min="12288" max="12288" width="25.44140625" style="1" customWidth="1"/>
    <col min="12289" max="12289" width="32.77734375" style="1" customWidth="1"/>
    <col min="12290" max="12290" width="17.44140625" style="1" customWidth="1"/>
    <col min="12291" max="12291" width="17.21875" style="1" customWidth="1"/>
    <col min="12292" max="12292" width="23.77734375" style="1" customWidth="1"/>
    <col min="12293" max="12293" width="25.44140625" style="1" customWidth="1"/>
    <col min="12294" max="12294" width="19" style="1" customWidth="1"/>
    <col min="12295" max="12295" width="6.5546875" style="1" customWidth="1"/>
    <col min="12296" max="12311" width="0" style="1" hidden="1" customWidth="1"/>
    <col min="12312" max="12543" width="8.77734375" style="1"/>
    <col min="12544" max="12544" width="25.44140625" style="1" customWidth="1"/>
    <col min="12545" max="12545" width="32.77734375" style="1" customWidth="1"/>
    <col min="12546" max="12546" width="17.44140625" style="1" customWidth="1"/>
    <col min="12547" max="12547" width="17.21875" style="1" customWidth="1"/>
    <col min="12548" max="12548" width="23.77734375" style="1" customWidth="1"/>
    <col min="12549" max="12549" width="25.44140625" style="1" customWidth="1"/>
    <col min="12550" max="12550" width="19" style="1" customWidth="1"/>
    <col min="12551" max="12551" width="6.5546875" style="1" customWidth="1"/>
    <col min="12552" max="12567" width="0" style="1" hidden="1" customWidth="1"/>
    <col min="12568" max="12799" width="8.77734375" style="1"/>
    <col min="12800" max="12800" width="25.44140625" style="1" customWidth="1"/>
    <col min="12801" max="12801" width="32.77734375" style="1" customWidth="1"/>
    <col min="12802" max="12802" width="17.44140625" style="1" customWidth="1"/>
    <col min="12803" max="12803" width="17.21875" style="1" customWidth="1"/>
    <col min="12804" max="12804" width="23.77734375" style="1" customWidth="1"/>
    <col min="12805" max="12805" width="25.44140625" style="1" customWidth="1"/>
    <col min="12806" max="12806" width="19" style="1" customWidth="1"/>
    <col min="12807" max="12807" width="6.5546875" style="1" customWidth="1"/>
    <col min="12808" max="12823" width="0" style="1" hidden="1" customWidth="1"/>
    <col min="12824" max="13055" width="8.77734375" style="1"/>
    <col min="13056" max="13056" width="25.44140625" style="1" customWidth="1"/>
    <col min="13057" max="13057" width="32.77734375" style="1" customWidth="1"/>
    <col min="13058" max="13058" width="17.44140625" style="1" customWidth="1"/>
    <col min="13059" max="13059" width="17.21875" style="1" customWidth="1"/>
    <col min="13060" max="13060" width="23.77734375" style="1" customWidth="1"/>
    <col min="13061" max="13061" width="25.44140625" style="1" customWidth="1"/>
    <col min="13062" max="13062" width="19" style="1" customWidth="1"/>
    <col min="13063" max="13063" width="6.5546875" style="1" customWidth="1"/>
    <col min="13064" max="13079" width="0" style="1" hidden="1" customWidth="1"/>
    <col min="13080" max="13311" width="8.77734375" style="1"/>
    <col min="13312" max="13312" width="25.44140625" style="1" customWidth="1"/>
    <col min="13313" max="13313" width="32.77734375" style="1" customWidth="1"/>
    <col min="13314" max="13314" width="17.44140625" style="1" customWidth="1"/>
    <col min="13315" max="13315" width="17.21875" style="1" customWidth="1"/>
    <col min="13316" max="13316" width="23.77734375" style="1" customWidth="1"/>
    <col min="13317" max="13317" width="25.44140625" style="1" customWidth="1"/>
    <col min="13318" max="13318" width="19" style="1" customWidth="1"/>
    <col min="13319" max="13319" width="6.5546875" style="1" customWidth="1"/>
    <col min="13320" max="13335" width="0" style="1" hidden="1" customWidth="1"/>
    <col min="13336" max="13567" width="8.77734375" style="1"/>
    <col min="13568" max="13568" width="25.44140625" style="1" customWidth="1"/>
    <col min="13569" max="13569" width="32.77734375" style="1" customWidth="1"/>
    <col min="13570" max="13570" width="17.44140625" style="1" customWidth="1"/>
    <col min="13571" max="13571" width="17.21875" style="1" customWidth="1"/>
    <col min="13572" max="13572" width="23.77734375" style="1" customWidth="1"/>
    <col min="13573" max="13573" width="25.44140625" style="1" customWidth="1"/>
    <col min="13574" max="13574" width="19" style="1" customWidth="1"/>
    <col min="13575" max="13575" width="6.5546875" style="1" customWidth="1"/>
    <col min="13576" max="13591" width="0" style="1" hidden="1" customWidth="1"/>
    <col min="13592" max="13823" width="8.77734375" style="1"/>
    <col min="13824" max="13824" width="25.44140625" style="1" customWidth="1"/>
    <col min="13825" max="13825" width="32.77734375" style="1" customWidth="1"/>
    <col min="13826" max="13826" width="17.44140625" style="1" customWidth="1"/>
    <col min="13827" max="13827" width="17.21875" style="1" customWidth="1"/>
    <col min="13828" max="13828" width="23.77734375" style="1" customWidth="1"/>
    <col min="13829" max="13829" width="25.44140625" style="1" customWidth="1"/>
    <col min="13830" max="13830" width="19" style="1" customWidth="1"/>
    <col min="13831" max="13831" width="6.5546875" style="1" customWidth="1"/>
    <col min="13832" max="13847" width="0" style="1" hidden="1" customWidth="1"/>
    <col min="13848" max="14079" width="8.77734375" style="1"/>
    <col min="14080" max="14080" width="25.44140625" style="1" customWidth="1"/>
    <col min="14081" max="14081" width="32.77734375" style="1" customWidth="1"/>
    <col min="14082" max="14082" width="17.44140625" style="1" customWidth="1"/>
    <col min="14083" max="14083" width="17.21875" style="1" customWidth="1"/>
    <col min="14084" max="14084" width="23.77734375" style="1" customWidth="1"/>
    <col min="14085" max="14085" width="25.44140625" style="1" customWidth="1"/>
    <col min="14086" max="14086" width="19" style="1" customWidth="1"/>
    <col min="14087" max="14087" width="6.5546875" style="1" customWidth="1"/>
    <col min="14088" max="14103" width="0" style="1" hidden="1" customWidth="1"/>
    <col min="14104" max="14335" width="8.77734375" style="1"/>
    <col min="14336" max="14336" width="25.44140625" style="1" customWidth="1"/>
    <col min="14337" max="14337" width="32.77734375" style="1" customWidth="1"/>
    <col min="14338" max="14338" width="17.44140625" style="1" customWidth="1"/>
    <col min="14339" max="14339" width="17.21875" style="1" customWidth="1"/>
    <col min="14340" max="14340" width="23.77734375" style="1" customWidth="1"/>
    <col min="14341" max="14341" width="25.44140625" style="1" customWidth="1"/>
    <col min="14342" max="14342" width="19" style="1" customWidth="1"/>
    <col min="14343" max="14343" width="6.5546875" style="1" customWidth="1"/>
    <col min="14344" max="14359" width="0" style="1" hidden="1" customWidth="1"/>
    <col min="14360" max="14591" width="8.77734375" style="1"/>
    <col min="14592" max="14592" width="25.44140625" style="1" customWidth="1"/>
    <col min="14593" max="14593" width="32.77734375" style="1" customWidth="1"/>
    <col min="14594" max="14594" width="17.44140625" style="1" customWidth="1"/>
    <col min="14595" max="14595" width="17.21875" style="1" customWidth="1"/>
    <col min="14596" max="14596" width="23.77734375" style="1" customWidth="1"/>
    <col min="14597" max="14597" width="25.44140625" style="1" customWidth="1"/>
    <col min="14598" max="14598" width="19" style="1" customWidth="1"/>
    <col min="14599" max="14599" width="6.5546875" style="1" customWidth="1"/>
    <col min="14600" max="14615" width="0" style="1" hidden="1" customWidth="1"/>
    <col min="14616" max="14847" width="8.77734375" style="1"/>
    <col min="14848" max="14848" width="25.44140625" style="1" customWidth="1"/>
    <col min="14849" max="14849" width="32.77734375" style="1" customWidth="1"/>
    <col min="14850" max="14850" width="17.44140625" style="1" customWidth="1"/>
    <col min="14851" max="14851" width="17.21875" style="1" customWidth="1"/>
    <col min="14852" max="14852" width="23.77734375" style="1" customWidth="1"/>
    <col min="14853" max="14853" width="25.44140625" style="1" customWidth="1"/>
    <col min="14854" max="14854" width="19" style="1" customWidth="1"/>
    <col min="14855" max="14855" width="6.5546875" style="1" customWidth="1"/>
    <col min="14856" max="14871" width="0" style="1" hidden="1" customWidth="1"/>
    <col min="14872" max="15103" width="8.77734375" style="1"/>
    <col min="15104" max="15104" width="25.44140625" style="1" customWidth="1"/>
    <col min="15105" max="15105" width="32.77734375" style="1" customWidth="1"/>
    <col min="15106" max="15106" width="17.44140625" style="1" customWidth="1"/>
    <col min="15107" max="15107" width="17.21875" style="1" customWidth="1"/>
    <col min="15108" max="15108" width="23.77734375" style="1" customWidth="1"/>
    <col min="15109" max="15109" width="25.44140625" style="1" customWidth="1"/>
    <col min="15110" max="15110" width="19" style="1" customWidth="1"/>
    <col min="15111" max="15111" width="6.5546875" style="1" customWidth="1"/>
    <col min="15112" max="15127" width="0" style="1" hidden="1" customWidth="1"/>
    <col min="15128" max="15359" width="8.77734375" style="1"/>
    <col min="15360" max="15360" width="25.44140625" style="1" customWidth="1"/>
    <col min="15361" max="15361" width="32.77734375" style="1" customWidth="1"/>
    <col min="15362" max="15362" width="17.44140625" style="1" customWidth="1"/>
    <col min="15363" max="15363" width="17.21875" style="1" customWidth="1"/>
    <col min="15364" max="15364" width="23.77734375" style="1" customWidth="1"/>
    <col min="15365" max="15365" width="25.44140625" style="1" customWidth="1"/>
    <col min="15366" max="15366" width="19" style="1" customWidth="1"/>
    <col min="15367" max="15367" width="6.5546875" style="1" customWidth="1"/>
    <col min="15368" max="15383" width="0" style="1" hidden="1" customWidth="1"/>
    <col min="15384" max="15615" width="8.77734375" style="1"/>
    <col min="15616" max="15616" width="25.44140625" style="1" customWidth="1"/>
    <col min="15617" max="15617" width="32.77734375" style="1" customWidth="1"/>
    <col min="15618" max="15618" width="17.44140625" style="1" customWidth="1"/>
    <col min="15619" max="15619" width="17.21875" style="1" customWidth="1"/>
    <col min="15620" max="15620" width="23.77734375" style="1" customWidth="1"/>
    <col min="15621" max="15621" width="25.44140625" style="1" customWidth="1"/>
    <col min="15622" max="15622" width="19" style="1" customWidth="1"/>
    <col min="15623" max="15623" width="6.5546875" style="1" customWidth="1"/>
    <col min="15624" max="15639" width="0" style="1" hidden="1" customWidth="1"/>
    <col min="15640" max="15871" width="8.77734375" style="1"/>
    <col min="15872" max="15872" width="25.44140625" style="1" customWidth="1"/>
    <col min="15873" max="15873" width="32.77734375" style="1" customWidth="1"/>
    <col min="15874" max="15874" width="17.44140625" style="1" customWidth="1"/>
    <col min="15875" max="15875" width="17.21875" style="1" customWidth="1"/>
    <col min="15876" max="15876" width="23.77734375" style="1" customWidth="1"/>
    <col min="15877" max="15877" width="25.44140625" style="1" customWidth="1"/>
    <col min="15878" max="15878" width="19" style="1" customWidth="1"/>
    <col min="15879" max="15879" width="6.5546875" style="1" customWidth="1"/>
    <col min="15880" max="15895" width="0" style="1" hidden="1" customWidth="1"/>
    <col min="15896" max="16127" width="8.77734375" style="1"/>
    <col min="16128" max="16128" width="25.44140625" style="1" customWidth="1"/>
    <col min="16129" max="16129" width="32.77734375" style="1" customWidth="1"/>
    <col min="16130" max="16130" width="17.44140625" style="1" customWidth="1"/>
    <col min="16131" max="16131" width="17.21875" style="1" customWidth="1"/>
    <col min="16132" max="16132" width="23.77734375" style="1" customWidth="1"/>
    <col min="16133" max="16133" width="25.44140625" style="1" customWidth="1"/>
    <col min="16134" max="16134" width="19" style="1" customWidth="1"/>
    <col min="16135" max="16135" width="6.5546875" style="1" customWidth="1"/>
    <col min="16136" max="16151" width="0" style="1" hidden="1" customWidth="1"/>
    <col min="16152" max="16384" width="8.77734375" style="1"/>
  </cols>
  <sheetData>
    <row r="1" spans="2:22" ht="42.75" customHeight="1" thickBot="1" x14ac:dyDescent="0.3">
      <c r="B1" s="312" t="s">
        <v>68</v>
      </c>
      <c r="C1" s="313"/>
      <c r="D1" s="313"/>
      <c r="E1" s="124" t="s">
        <v>97</v>
      </c>
      <c r="F1" s="123" t="str">
        <f>K11</f>
        <v>April</v>
      </c>
      <c r="G1" s="123">
        <f>K10</f>
        <v>2024</v>
      </c>
      <c r="H1" s="122"/>
      <c r="I1" s="121"/>
      <c r="J1" s="120" t="s">
        <v>96</v>
      </c>
      <c r="K1" s="120"/>
      <c r="L1" s="120"/>
      <c r="M1" s="118"/>
      <c r="N1" s="118"/>
      <c r="O1" s="118"/>
      <c r="P1" s="119"/>
      <c r="Q1" s="119"/>
      <c r="R1" s="119"/>
      <c r="S1" s="119"/>
      <c r="T1" s="118"/>
      <c r="U1" s="118"/>
    </row>
    <row r="2" spans="2:22" ht="8.25" customHeight="1" thickBot="1" x14ac:dyDescent="0.3">
      <c r="B2" s="117"/>
      <c r="C2" s="111"/>
      <c r="D2" s="111"/>
      <c r="E2" s="111"/>
      <c r="F2" s="111"/>
      <c r="G2" s="111"/>
      <c r="H2" s="111"/>
      <c r="I2" s="30"/>
    </row>
    <row r="3" spans="2:22" ht="20.25" customHeight="1" x14ac:dyDescent="0.25">
      <c r="B3" s="116" t="s">
        <v>95</v>
      </c>
      <c r="C3" s="314" t="s">
        <v>94</v>
      </c>
      <c r="D3" s="314"/>
      <c r="E3" s="314"/>
      <c r="F3" s="115" t="s">
        <v>93</v>
      </c>
      <c r="G3" s="314" t="s">
        <v>92</v>
      </c>
      <c r="H3" s="315"/>
      <c r="I3" s="30"/>
    </row>
    <row r="4" spans="2:22" ht="62.25" customHeight="1" thickBot="1" x14ac:dyDescent="0.3">
      <c r="B4" s="114" t="s">
        <v>91</v>
      </c>
      <c r="C4" s="316" t="s">
        <v>98</v>
      </c>
      <c r="D4" s="317"/>
      <c r="E4" s="317"/>
      <c r="F4" s="200" t="s">
        <v>99</v>
      </c>
      <c r="G4" s="317" t="s">
        <v>100</v>
      </c>
      <c r="H4" s="318"/>
      <c r="I4" s="112"/>
    </row>
    <row r="5" spans="2:22" ht="20.25" customHeight="1" thickBot="1" x14ac:dyDescent="0.3">
      <c r="B5" s="111"/>
      <c r="C5" s="111"/>
      <c r="D5" s="111"/>
      <c r="E5" s="111"/>
      <c r="F5" s="111"/>
      <c r="G5" s="111"/>
      <c r="H5" s="111"/>
      <c r="I5" s="30"/>
    </row>
    <row r="6" spans="2:22" ht="24" customHeight="1" x14ac:dyDescent="0.25">
      <c r="B6" s="319" t="s">
        <v>90</v>
      </c>
      <c r="C6" s="319"/>
      <c r="D6" s="319"/>
      <c r="E6" s="319"/>
      <c r="F6" s="320" t="str">
        <f>CONCATENATE(F1," 1, ",G1)</f>
        <v>April 1, 2024</v>
      </c>
      <c r="G6" s="320" t="e">
        <f>CONCATENATE(#REF!," 1, ",#REF!)</f>
        <v>#REF!</v>
      </c>
      <c r="H6" s="110"/>
      <c r="I6" s="30"/>
      <c r="M6" s="295" t="s">
        <v>89</v>
      </c>
      <c r="N6" s="215"/>
      <c r="P6" s="300" t="s">
        <v>88</v>
      </c>
      <c r="Q6" s="301"/>
      <c r="R6" s="301"/>
      <c r="S6" s="302"/>
      <c r="V6" s="4"/>
    </row>
    <row r="7" spans="2:22" ht="24" customHeight="1" thickBot="1" x14ac:dyDescent="0.3">
      <c r="B7" s="306" t="s">
        <v>101</v>
      </c>
      <c r="C7" s="306"/>
      <c r="D7" s="306"/>
      <c r="E7" s="306"/>
      <c r="F7" s="99">
        <v>690</v>
      </c>
      <c r="G7" s="5" t="s">
        <v>71</v>
      </c>
      <c r="H7" s="5"/>
      <c r="I7" s="98"/>
      <c r="M7" s="296"/>
      <c r="N7" s="297"/>
      <c r="P7" s="303"/>
      <c r="Q7" s="304"/>
      <c r="R7" s="304"/>
      <c r="S7" s="305"/>
    </row>
    <row r="8" spans="2:22" ht="24" customHeight="1" thickBot="1" x14ac:dyDescent="0.3">
      <c r="B8" s="254" t="s">
        <v>102</v>
      </c>
      <c r="C8" s="254"/>
      <c r="D8" s="254"/>
      <c r="E8" s="254"/>
      <c r="F8" s="254"/>
      <c r="G8" s="254"/>
      <c r="H8" s="254"/>
      <c r="I8" s="95"/>
      <c r="M8" s="298"/>
      <c r="N8" s="299"/>
      <c r="P8" s="307" t="s">
        <v>84</v>
      </c>
      <c r="Q8" s="308"/>
      <c r="R8" s="308"/>
      <c r="S8" s="309"/>
      <c r="U8" s="109" t="s">
        <v>87</v>
      </c>
    </row>
    <row r="9" spans="2:22" ht="24" customHeight="1" thickBot="1" x14ac:dyDescent="0.3">
      <c r="B9" s="254" t="s">
        <v>86</v>
      </c>
      <c r="C9" s="254"/>
      <c r="D9" s="254"/>
      <c r="E9" s="254"/>
      <c r="F9" s="254"/>
      <c r="G9" s="254"/>
      <c r="H9" s="254"/>
      <c r="I9" s="95"/>
      <c r="J9" s="310" t="s">
        <v>85</v>
      </c>
      <c r="K9" s="311"/>
      <c r="L9" s="108"/>
      <c r="M9" s="65" t="s">
        <v>84</v>
      </c>
      <c r="N9" s="60">
        <v>2023</v>
      </c>
      <c r="P9" s="107" t="s">
        <v>83</v>
      </c>
      <c r="Q9" s="106" t="s">
        <v>82</v>
      </c>
      <c r="R9" s="106" t="s">
        <v>81</v>
      </c>
      <c r="S9" s="106" t="s">
        <v>80</v>
      </c>
      <c r="U9" s="105" t="s">
        <v>79</v>
      </c>
    </row>
    <row r="10" spans="2:22" ht="24" customHeight="1" thickBot="1" x14ac:dyDescent="0.3">
      <c r="B10" s="272" t="s">
        <v>78</v>
      </c>
      <c r="C10" s="272"/>
      <c r="D10" s="290" t="str">
        <f>CONCATENATE("The ",F1," ",G1," Average is")</f>
        <v>The April 2024 Average is</v>
      </c>
      <c r="E10" s="290"/>
      <c r="F10" s="290"/>
      <c r="G10" s="104">
        <f>K15</f>
        <v>604</v>
      </c>
      <c r="H10" s="103" t="s">
        <v>77</v>
      </c>
      <c r="I10" s="102"/>
      <c r="J10" s="94" t="s">
        <v>76</v>
      </c>
      <c r="K10" s="177">
        <v>2024</v>
      </c>
      <c r="M10" s="50" t="s">
        <v>37</v>
      </c>
      <c r="N10" s="60" t="s">
        <v>36</v>
      </c>
      <c r="P10" s="266">
        <v>45047</v>
      </c>
      <c r="Q10" s="269">
        <v>415.67500000000001</v>
      </c>
      <c r="R10" s="68">
        <v>45108</v>
      </c>
      <c r="S10" s="291">
        <v>44896</v>
      </c>
      <c r="U10" s="97" t="s">
        <v>75</v>
      </c>
    </row>
    <row r="11" spans="2:22" ht="24" customHeight="1" thickBot="1" x14ac:dyDescent="0.3">
      <c r="B11" s="294" t="s">
        <v>74</v>
      </c>
      <c r="C11" s="294"/>
      <c r="D11" s="294"/>
      <c r="E11" s="294"/>
      <c r="F11" s="294"/>
      <c r="G11" s="294"/>
      <c r="H11" s="294"/>
      <c r="I11" s="101"/>
      <c r="J11" s="94" t="s">
        <v>73</v>
      </c>
      <c r="K11" s="177" t="s">
        <v>27</v>
      </c>
      <c r="M11" s="50" t="s">
        <v>33</v>
      </c>
      <c r="N11" s="182" t="s">
        <v>4</v>
      </c>
      <c r="P11" s="267"/>
      <c r="Q11" s="270"/>
      <c r="R11" s="67">
        <v>45139</v>
      </c>
      <c r="S11" s="292"/>
      <c r="U11" s="97" t="s">
        <v>72</v>
      </c>
    </row>
    <row r="12" spans="2:22" ht="24" customHeight="1" thickBot="1" x14ac:dyDescent="0.3">
      <c r="B12" s="254" t="s">
        <v>103</v>
      </c>
      <c r="C12" s="254"/>
      <c r="D12" s="254"/>
      <c r="E12" s="254"/>
      <c r="F12" s="99">
        <f>K14</f>
        <v>690</v>
      </c>
      <c r="G12" s="5" t="s">
        <v>71</v>
      </c>
      <c r="I12" s="98"/>
      <c r="J12" s="88"/>
      <c r="K12" s="87"/>
      <c r="M12" s="50" t="s">
        <v>32</v>
      </c>
      <c r="N12" s="182" t="s">
        <v>4</v>
      </c>
      <c r="P12" s="268"/>
      <c r="Q12" s="271"/>
      <c r="R12" s="67">
        <v>45170</v>
      </c>
      <c r="S12" s="292"/>
      <c r="U12" s="97" t="s">
        <v>70</v>
      </c>
    </row>
    <row r="13" spans="2:22" ht="24" customHeight="1" thickBot="1" x14ac:dyDescent="0.3">
      <c r="B13" s="254" t="s">
        <v>152</v>
      </c>
      <c r="C13" s="254"/>
      <c r="D13" s="254"/>
      <c r="E13" s="254"/>
      <c r="F13" s="254"/>
      <c r="G13" s="254"/>
      <c r="H13" s="254"/>
      <c r="I13" s="95"/>
      <c r="J13" s="288" t="s">
        <v>68</v>
      </c>
      <c r="K13" s="289"/>
      <c r="M13" s="50" t="s">
        <v>30</v>
      </c>
      <c r="N13" s="182" t="s">
        <v>4</v>
      </c>
      <c r="P13" s="266">
        <v>45139</v>
      </c>
      <c r="Q13" s="269">
        <v>421.62</v>
      </c>
      <c r="R13" s="68">
        <v>45200</v>
      </c>
      <c r="S13" s="292"/>
      <c r="U13" s="96" t="s">
        <v>67</v>
      </c>
    </row>
    <row r="14" spans="2:22" ht="24" customHeight="1" thickBot="1" x14ac:dyDescent="0.3">
      <c r="B14" s="254"/>
      <c r="C14" s="254"/>
      <c r="D14" s="254"/>
      <c r="E14" s="254"/>
      <c r="F14" s="254"/>
      <c r="G14" s="254"/>
      <c r="H14" s="254"/>
      <c r="I14" s="95"/>
      <c r="J14" s="94" t="s">
        <v>65</v>
      </c>
      <c r="K14" s="93">
        <v>690</v>
      </c>
      <c r="M14" s="50" t="s">
        <v>27</v>
      </c>
      <c r="N14" s="182">
        <v>612</v>
      </c>
      <c r="P14" s="267"/>
      <c r="Q14" s="270"/>
      <c r="R14" s="67">
        <v>45231</v>
      </c>
      <c r="S14" s="292"/>
    </row>
    <row r="15" spans="2:22" ht="56.25" customHeight="1" thickBot="1" x14ac:dyDescent="0.3">
      <c r="B15" s="283" t="s">
        <v>153</v>
      </c>
      <c r="C15" s="284"/>
      <c r="D15" s="284"/>
      <c r="E15" s="284"/>
      <c r="F15" s="284"/>
      <c r="G15" s="284"/>
      <c r="H15" s="285"/>
      <c r="I15" s="92"/>
      <c r="J15" s="91" t="s">
        <v>63</v>
      </c>
      <c r="K15" s="178">
        <v>604</v>
      </c>
      <c r="M15" s="50" t="s">
        <v>26</v>
      </c>
      <c r="N15" s="182">
        <v>621</v>
      </c>
      <c r="P15" s="268"/>
      <c r="Q15" s="271"/>
      <c r="R15" s="67">
        <v>45261</v>
      </c>
      <c r="S15" s="292"/>
    </row>
    <row r="16" spans="2:22" ht="24" customHeight="1" thickBot="1" x14ac:dyDescent="0.3">
      <c r="B16" s="286" t="s">
        <v>62</v>
      </c>
      <c r="C16" s="287"/>
      <c r="D16" s="287"/>
      <c r="E16" s="287"/>
      <c r="F16" s="287"/>
      <c r="G16" s="287"/>
      <c r="H16" s="287"/>
      <c r="I16" s="89"/>
      <c r="J16" s="88"/>
      <c r="K16" s="87"/>
      <c r="M16" s="50" t="s">
        <v>53</v>
      </c>
      <c r="N16" s="182">
        <v>635</v>
      </c>
      <c r="P16" s="266">
        <v>45231</v>
      </c>
      <c r="Q16" s="269">
        <v>423.08600000000001</v>
      </c>
      <c r="R16" s="68">
        <v>45292</v>
      </c>
      <c r="S16" s="292"/>
      <c r="U16" s="75"/>
    </row>
    <row r="17" spans="2:21" ht="43.5" customHeight="1" thickBot="1" x14ac:dyDescent="0.3">
      <c r="B17" s="263" t="s">
        <v>105</v>
      </c>
      <c r="C17" s="264"/>
      <c r="D17" s="264"/>
      <c r="E17" s="264"/>
      <c r="F17" s="264"/>
      <c r="G17" s="264"/>
      <c r="H17" s="265"/>
      <c r="I17" s="86"/>
      <c r="J17" s="288" t="s">
        <v>61</v>
      </c>
      <c r="K17" s="289"/>
      <c r="M17" s="50" t="s">
        <v>52</v>
      </c>
      <c r="N17" s="182">
        <v>640</v>
      </c>
      <c r="P17" s="267"/>
      <c r="Q17" s="270"/>
      <c r="R17" s="67">
        <v>45323</v>
      </c>
      <c r="S17" s="292"/>
      <c r="U17" s="75"/>
    </row>
    <row r="18" spans="2:21" ht="40.5" customHeight="1" thickBot="1" x14ac:dyDescent="0.3">
      <c r="B18" s="243" t="s">
        <v>131</v>
      </c>
      <c r="C18" s="244"/>
      <c r="D18" s="244"/>
      <c r="E18" s="244"/>
      <c r="F18" s="244"/>
      <c r="G18" s="244"/>
      <c r="H18" s="245"/>
      <c r="I18" s="30"/>
      <c r="J18" s="85" t="s">
        <v>59</v>
      </c>
      <c r="K18" s="179">
        <v>45323</v>
      </c>
      <c r="M18" s="50" t="s">
        <v>49</v>
      </c>
      <c r="N18" s="182">
        <v>645</v>
      </c>
      <c r="P18" s="268"/>
      <c r="Q18" s="271"/>
      <c r="R18" s="67">
        <v>45352</v>
      </c>
      <c r="S18" s="292"/>
      <c r="U18" s="75"/>
    </row>
    <row r="19" spans="2:21" ht="56.25" customHeight="1" thickBot="1" x14ac:dyDescent="0.3">
      <c r="B19" s="29" t="s">
        <v>24</v>
      </c>
      <c r="C19" s="28" t="s">
        <v>23</v>
      </c>
      <c r="D19" s="27" t="s">
        <v>22</v>
      </c>
      <c r="E19" s="27" t="s">
        <v>58</v>
      </c>
      <c r="F19" s="27" t="s">
        <v>20</v>
      </c>
      <c r="G19" s="279" t="s">
        <v>19</v>
      </c>
      <c r="H19" s="280"/>
      <c r="I19" s="26"/>
      <c r="J19" s="83" t="s">
        <v>57</v>
      </c>
      <c r="K19" s="180">
        <v>451.846</v>
      </c>
      <c r="M19" s="50" t="s">
        <v>47</v>
      </c>
      <c r="N19" s="182">
        <v>645</v>
      </c>
      <c r="P19" s="266">
        <v>45323</v>
      </c>
      <c r="Q19" s="269">
        <v>451.846</v>
      </c>
      <c r="R19" s="68">
        <v>45383</v>
      </c>
      <c r="S19" s="292"/>
      <c r="U19" s="75"/>
    </row>
    <row r="20" spans="2:21" ht="21.75" customHeight="1" thickBot="1" x14ac:dyDescent="0.3">
      <c r="B20" s="48">
        <v>302.01</v>
      </c>
      <c r="C20" s="136" t="s">
        <v>122</v>
      </c>
      <c r="D20" s="47">
        <v>3.75</v>
      </c>
      <c r="E20" s="46">
        <v>0</v>
      </c>
      <c r="F20" s="45">
        <f t="shared" ref="F20:F30" si="0">D20+E20</f>
        <v>3.75</v>
      </c>
      <c r="G20" s="281">
        <f t="shared" ref="G20:G30" si="1">IF((ABS(($K$15-$K$14)*F20/100))&gt;0.1, ($K$15-$K$14)*F20/100, 0)</f>
        <v>-3.2250000000000001</v>
      </c>
      <c r="H20" s="282" t="e">
        <f>IF((ABS((J15-J14)*E20/100))&gt;0.1, (J15-J14)*E20/100, 0)</f>
        <v>#VALUE!</v>
      </c>
      <c r="I20" s="16"/>
      <c r="J20" s="79" t="s">
        <v>56</v>
      </c>
      <c r="K20" s="80" t="s">
        <v>104</v>
      </c>
      <c r="M20" s="50" t="s">
        <v>45</v>
      </c>
      <c r="N20" s="182">
        <v>646</v>
      </c>
      <c r="P20" s="267"/>
      <c r="Q20" s="270"/>
      <c r="R20" s="67">
        <v>45413</v>
      </c>
      <c r="S20" s="292"/>
      <c r="U20" s="75"/>
    </row>
    <row r="21" spans="2:21" ht="21.75" customHeight="1" thickBot="1" x14ac:dyDescent="0.3">
      <c r="B21" s="22" t="s">
        <v>107</v>
      </c>
      <c r="C21" s="132" t="s">
        <v>117</v>
      </c>
      <c r="D21" s="20">
        <v>6.85</v>
      </c>
      <c r="E21" s="20">
        <v>1</v>
      </c>
      <c r="F21" s="39">
        <f t="shared" si="0"/>
        <v>7.85</v>
      </c>
      <c r="G21" s="273">
        <f t="shared" si="1"/>
        <v>-6.7510000000000003</v>
      </c>
      <c r="H21" s="274" t="e">
        <f>IF((ABS((#REF!-J15)*E21/100))&gt;0.1, (#REF!-J15)*E21/100, 0)</f>
        <v>#REF!</v>
      </c>
      <c r="I21" s="16"/>
      <c r="J21" s="79" t="s">
        <v>55</v>
      </c>
      <c r="K21" s="78">
        <v>389.00400000000002</v>
      </c>
      <c r="M21" s="50" t="s">
        <v>42</v>
      </c>
      <c r="N21" s="182">
        <v>630</v>
      </c>
      <c r="P21" s="268"/>
      <c r="Q21" s="271"/>
      <c r="R21" s="67">
        <v>45444</v>
      </c>
      <c r="S21" s="292"/>
      <c r="U21" s="75"/>
    </row>
    <row r="22" spans="2:21" ht="21.75" customHeight="1" thickBot="1" x14ac:dyDescent="0.3">
      <c r="B22" s="22" t="s">
        <v>108</v>
      </c>
      <c r="C22" s="132" t="s">
        <v>118</v>
      </c>
      <c r="D22" s="20">
        <v>6.85</v>
      </c>
      <c r="E22" s="20">
        <v>1</v>
      </c>
      <c r="F22" s="39">
        <f t="shared" si="0"/>
        <v>7.85</v>
      </c>
      <c r="G22" s="273">
        <f t="shared" si="1"/>
        <v>-6.7510000000000003</v>
      </c>
      <c r="H22" s="274" t="e">
        <f>IF((ABS((#REF!-#REF!)*E22/100))&gt;0.1, (#REF!-#REF!)*E22/100, 0)</f>
        <v>#REF!</v>
      </c>
      <c r="I22" s="16"/>
      <c r="J22" s="77" t="s">
        <v>54</v>
      </c>
      <c r="K22" s="181">
        <v>45383</v>
      </c>
      <c r="L22" s="1"/>
      <c r="M22" s="42" t="s">
        <v>40</v>
      </c>
      <c r="N22" s="183">
        <v>615</v>
      </c>
      <c r="P22" s="266">
        <v>45413</v>
      </c>
      <c r="Q22" s="269"/>
      <c r="R22" s="68">
        <v>45474</v>
      </c>
      <c r="S22" s="292"/>
      <c r="U22" s="75"/>
    </row>
    <row r="23" spans="2:21" ht="21.75" customHeight="1" thickBot="1" x14ac:dyDescent="0.3">
      <c r="B23" s="22" t="s">
        <v>109</v>
      </c>
      <c r="C23" s="132" t="s">
        <v>119</v>
      </c>
      <c r="D23" s="20">
        <v>6.85</v>
      </c>
      <c r="E23" s="20">
        <v>1</v>
      </c>
      <c r="F23" s="39">
        <f t="shared" si="0"/>
        <v>7.85</v>
      </c>
      <c r="G23" s="273">
        <f t="shared" si="1"/>
        <v>-6.7510000000000003</v>
      </c>
      <c r="H23" s="274" t="e">
        <f>IF((ABS((#REF!-#REF!)*E23/100))&gt;0.1, (#REF!-#REF!)*E23/100, 0)</f>
        <v>#REF!</v>
      </c>
      <c r="I23" s="16"/>
      <c r="K23" s="1"/>
      <c r="L23" s="1"/>
      <c r="M23" s="65"/>
      <c r="N23" s="64">
        <v>2024</v>
      </c>
      <c r="P23" s="267"/>
      <c r="Q23" s="270"/>
      <c r="R23" s="67">
        <v>45505</v>
      </c>
      <c r="S23" s="292"/>
      <c r="U23" s="75"/>
    </row>
    <row r="24" spans="2:21" ht="21.75" customHeight="1" thickBot="1" x14ac:dyDescent="0.3">
      <c r="B24" s="22" t="s">
        <v>110</v>
      </c>
      <c r="C24" s="132" t="s">
        <v>120</v>
      </c>
      <c r="D24" s="20">
        <v>6.85</v>
      </c>
      <c r="E24" s="20">
        <v>1</v>
      </c>
      <c r="F24" s="39">
        <f t="shared" si="0"/>
        <v>7.85</v>
      </c>
      <c r="G24" s="273">
        <f t="shared" si="1"/>
        <v>-6.7510000000000003</v>
      </c>
      <c r="H24" s="274" t="e">
        <f>IF((ABS((#REF!-#REF!)*E24/100))&gt;0.1, (#REF!-#REF!)*E24/100, 0)</f>
        <v>#REF!</v>
      </c>
      <c r="I24" s="16"/>
      <c r="J24" s="1"/>
      <c r="K24" s="1"/>
      <c r="L24" s="1"/>
      <c r="M24" s="50" t="s">
        <v>37</v>
      </c>
      <c r="N24" s="60" t="s">
        <v>36</v>
      </c>
      <c r="P24" s="268"/>
      <c r="Q24" s="271"/>
      <c r="R24" s="67">
        <v>45536</v>
      </c>
      <c r="S24" s="292"/>
      <c r="U24" s="75"/>
    </row>
    <row r="25" spans="2:21" ht="21.75" customHeight="1" thickBot="1" x14ac:dyDescent="0.3">
      <c r="B25" s="22" t="s">
        <v>111</v>
      </c>
      <c r="C25" s="132" t="s">
        <v>121</v>
      </c>
      <c r="D25" s="20">
        <v>8.25</v>
      </c>
      <c r="E25" s="20">
        <v>1</v>
      </c>
      <c r="F25" s="39">
        <f t="shared" si="0"/>
        <v>9.25</v>
      </c>
      <c r="G25" s="273">
        <f t="shared" si="1"/>
        <v>-7.9550000000000001</v>
      </c>
      <c r="H25" s="274" t="e">
        <f>IF((ABS((#REF!-#REF!)*E25/100))&gt;0.1, (#REF!-#REF!)*E25/100, 0)</f>
        <v>#REF!</v>
      </c>
      <c r="I25" s="16"/>
      <c r="J25" s="1"/>
      <c r="K25" s="1"/>
      <c r="L25" s="1"/>
      <c r="M25" s="50" t="s">
        <v>33</v>
      </c>
      <c r="N25" s="182">
        <v>616</v>
      </c>
      <c r="P25" s="266">
        <v>45505</v>
      </c>
      <c r="Q25" s="269"/>
      <c r="R25" s="68">
        <v>45566</v>
      </c>
      <c r="S25" s="292"/>
      <c r="U25" s="75"/>
    </row>
    <row r="26" spans="2:21" ht="30.6" thickBot="1" x14ac:dyDescent="0.3">
      <c r="B26" s="22" t="s">
        <v>115</v>
      </c>
      <c r="C26" s="134" t="s">
        <v>123</v>
      </c>
      <c r="D26" s="20">
        <v>6.7</v>
      </c>
      <c r="E26" s="40">
        <v>1</v>
      </c>
      <c r="F26" s="39">
        <f>D26+E26</f>
        <v>7.7</v>
      </c>
      <c r="G26" s="273">
        <f>IF((ABS(($K$15-$K$14)*F26/100))&gt;0.1, ($K$15-$K$14)*F26/100, 0)</f>
        <v>-6.6219999999999999</v>
      </c>
      <c r="H26" s="274" t="e">
        <f>IF((ABS((#REF!-#REF!)*E26/100))&gt;0.1, (#REF!-#REF!)*E26/100, 0)</f>
        <v>#REF!</v>
      </c>
      <c r="I26" s="16"/>
      <c r="J26" s="1"/>
      <c r="K26" s="1"/>
      <c r="L26" s="1"/>
      <c r="M26" s="50" t="s">
        <v>32</v>
      </c>
      <c r="N26" s="182">
        <v>602</v>
      </c>
      <c r="P26" s="267"/>
      <c r="Q26" s="270"/>
      <c r="R26" s="67">
        <v>45597</v>
      </c>
      <c r="S26" s="292"/>
    </row>
    <row r="27" spans="2:21" ht="30.6" thickBot="1" x14ac:dyDescent="0.3">
      <c r="B27" s="25" t="s">
        <v>116</v>
      </c>
      <c r="C27" s="135" t="s">
        <v>124</v>
      </c>
      <c r="D27" s="23">
        <v>6.2</v>
      </c>
      <c r="E27" s="23">
        <v>1</v>
      </c>
      <c r="F27" s="81">
        <f t="shared" si="0"/>
        <v>7.2</v>
      </c>
      <c r="G27" s="275">
        <f t="shared" si="1"/>
        <v>-6.1920000000000002</v>
      </c>
      <c r="H27" s="276" t="e">
        <f>IF((ABS((#REF!-#REF!)*E27/100))&gt;0.1, (#REF!-#REF!)*E27/100, 0)</f>
        <v>#REF!</v>
      </c>
      <c r="I27" s="16"/>
      <c r="J27" s="1"/>
      <c r="K27" s="1"/>
      <c r="L27" s="1"/>
      <c r="M27" s="50" t="s">
        <v>30</v>
      </c>
      <c r="N27" s="182">
        <v>609</v>
      </c>
      <c r="P27" s="268"/>
      <c r="Q27" s="271"/>
      <c r="R27" s="67">
        <v>45627</v>
      </c>
      <c r="S27" s="292"/>
    </row>
    <row r="28" spans="2:21" ht="30.6" thickBot="1" x14ac:dyDescent="0.3">
      <c r="B28" s="22" t="s">
        <v>112</v>
      </c>
      <c r="C28" s="134" t="s">
        <v>125</v>
      </c>
      <c r="D28" s="20">
        <v>5.5</v>
      </c>
      <c r="E28" s="20">
        <v>1</v>
      </c>
      <c r="F28" s="39">
        <f t="shared" si="0"/>
        <v>6.5</v>
      </c>
      <c r="G28" s="273">
        <f t="shared" si="1"/>
        <v>-5.59</v>
      </c>
      <c r="H28" s="274" t="e">
        <f>IF((ABS((#REF!-#REF!)*E28/100))&gt;0.1, (#REF!-#REF!)*E28/100, 0)</f>
        <v>#REF!</v>
      </c>
      <c r="I28" s="16"/>
      <c r="J28" s="1"/>
      <c r="K28" s="1"/>
      <c r="L28" s="1"/>
      <c r="M28" s="50" t="s">
        <v>27</v>
      </c>
      <c r="N28" s="182">
        <v>604</v>
      </c>
      <c r="P28" s="266">
        <v>45597</v>
      </c>
      <c r="Q28" s="269"/>
      <c r="R28" s="68">
        <v>45658</v>
      </c>
      <c r="S28" s="292"/>
    </row>
    <row r="29" spans="2:21" ht="30.6" thickBot="1" x14ac:dyDescent="0.3">
      <c r="B29" s="22" t="s">
        <v>113</v>
      </c>
      <c r="C29" s="134" t="s">
        <v>126</v>
      </c>
      <c r="D29" s="20">
        <v>4.9000000000000004</v>
      </c>
      <c r="E29" s="20">
        <v>1</v>
      </c>
      <c r="F29" s="39">
        <f t="shared" si="0"/>
        <v>5.9</v>
      </c>
      <c r="G29" s="273">
        <f t="shared" si="1"/>
        <v>-5.0739999999999998</v>
      </c>
      <c r="H29" s="274" t="e">
        <f>IF((ABS((#REF!-#REF!)*E29/100))&gt;0.1, (#REF!-#REF!)*E29/100, 0)</f>
        <v>#REF!</v>
      </c>
      <c r="I29" s="16"/>
      <c r="J29" s="1"/>
      <c r="K29" s="1"/>
      <c r="L29" s="1"/>
      <c r="M29" s="50" t="s">
        <v>26</v>
      </c>
      <c r="N29" s="182"/>
      <c r="P29" s="267"/>
      <c r="Q29" s="270"/>
      <c r="R29" s="67">
        <v>45689</v>
      </c>
      <c r="S29" s="292"/>
    </row>
    <row r="30" spans="2:21" ht="30.6" thickBot="1" x14ac:dyDescent="0.3">
      <c r="B30" s="19" t="s">
        <v>114</v>
      </c>
      <c r="C30" s="133" t="s">
        <v>127</v>
      </c>
      <c r="D30" s="17">
        <v>4.5</v>
      </c>
      <c r="E30" s="37">
        <v>1</v>
      </c>
      <c r="F30" s="36">
        <f t="shared" si="0"/>
        <v>5.5</v>
      </c>
      <c r="G30" s="277">
        <f t="shared" si="1"/>
        <v>-4.7300000000000004</v>
      </c>
      <c r="H30" s="278" t="e">
        <f>IF((ABS((#REF!-#REF!)*E30/100))&gt;0.1, (#REF!-#REF!)*E30/100, 0)</f>
        <v>#REF!</v>
      </c>
      <c r="I30" s="16"/>
      <c r="J30" s="1"/>
      <c r="K30" s="1"/>
      <c r="L30" s="1"/>
      <c r="M30" s="50" t="s">
        <v>53</v>
      </c>
      <c r="N30" s="182"/>
      <c r="P30" s="268"/>
      <c r="Q30" s="271"/>
      <c r="R30" s="67">
        <v>45717</v>
      </c>
      <c r="S30" s="293"/>
    </row>
    <row r="31" spans="2:21" ht="21.75" customHeight="1" thickBot="1" x14ac:dyDescent="0.3">
      <c r="B31" s="74"/>
      <c r="C31" s="73"/>
      <c r="D31" s="72"/>
      <c r="E31" s="71"/>
      <c r="F31" s="70"/>
      <c r="G31" s="69"/>
      <c r="H31" s="69"/>
      <c r="I31" s="16"/>
      <c r="J31" s="1"/>
      <c r="K31" s="1"/>
      <c r="L31" s="1"/>
      <c r="M31" s="50" t="s">
        <v>52</v>
      </c>
      <c r="N31" s="182"/>
      <c r="P31" s="266">
        <v>45709</v>
      </c>
      <c r="Q31" s="269" t="s">
        <v>51</v>
      </c>
      <c r="R31" s="68">
        <v>45748</v>
      </c>
      <c r="S31" s="1"/>
    </row>
    <row r="32" spans="2:21" ht="21.75" customHeight="1" thickBot="1" x14ac:dyDescent="0.3">
      <c r="B32" s="272" t="s">
        <v>50</v>
      </c>
      <c r="C32" s="272"/>
      <c r="D32" s="272"/>
      <c r="E32" s="272"/>
      <c r="F32" s="272"/>
      <c r="G32" s="272"/>
      <c r="H32" s="272"/>
      <c r="I32" s="16"/>
      <c r="J32" s="1"/>
      <c r="K32" s="1"/>
      <c r="M32" s="50" t="s">
        <v>49</v>
      </c>
      <c r="N32" s="182"/>
      <c r="P32" s="267"/>
      <c r="Q32" s="270"/>
      <c r="R32" s="67">
        <v>45778</v>
      </c>
    </row>
    <row r="33" spans="2:18" ht="21.75" customHeight="1" thickBot="1" x14ac:dyDescent="0.3">
      <c r="B33" s="254" t="s">
        <v>48</v>
      </c>
      <c r="C33" s="254"/>
      <c r="D33" s="254"/>
      <c r="E33" s="254"/>
      <c r="F33" s="254"/>
      <c r="G33" s="254"/>
      <c r="H33" s="254"/>
      <c r="I33" s="16"/>
      <c r="M33" s="50" t="s">
        <v>47</v>
      </c>
      <c r="N33" s="182"/>
      <c r="P33" s="268"/>
      <c r="Q33" s="271"/>
      <c r="R33" s="67">
        <v>45809</v>
      </c>
    </row>
    <row r="34" spans="2:18" ht="21.75" customHeight="1" x14ac:dyDescent="0.25">
      <c r="B34" s="254" t="s">
        <v>46</v>
      </c>
      <c r="C34" s="254"/>
      <c r="D34" s="254"/>
      <c r="E34" s="254"/>
      <c r="F34" s="254"/>
      <c r="G34" s="254"/>
      <c r="H34" s="254"/>
      <c r="I34" s="16"/>
      <c r="M34" s="50" t="s">
        <v>45</v>
      </c>
      <c r="N34" s="182"/>
      <c r="P34" s="1" t="s">
        <v>44</v>
      </c>
      <c r="Q34" s="66"/>
      <c r="R34" s="1" t="s">
        <v>44</v>
      </c>
    </row>
    <row r="35" spans="2:18" ht="21.75" customHeight="1" x14ac:dyDescent="0.25">
      <c r="B35" s="254" t="s">
        <v>43</v>
      </c>
      <c r="C35" s="254"/>
      <c r="D35" s="254"/>
      <c r="E35" s="254"/>
      <c r="F35" s="254"/>
      <c r="G35" s="254"/>
      <c r="H35" s="254"/>
      <c r="I35" s="16"/>
      <c r="M35" s="50" t="s">
        <v>42</v>
      </c>
      <c r="N35" s="182"/>
    </row>
    <row r="36" spans="2:18" ht="21.75" customHeight="1" thickBot="1" x14ac:dyDescent="0.3">
      <c r="B36" s="254" t="s">
        <v>41</v>
      </c>
      <c r="C36" s="254"/>
      <c r="D36" s="254"/>
      <c r="E36" s="254"/>
      <c r="F36" s="254"/>
      <c r="G36" s="254"/>
      <c r="H36" s="254"/>
      <c r="I36" s="16"/>
      <c r="M36" s="42" t="s">
        <v>40</v>
      </c>
      <c r="N36" s="183"/>
    </row>
    <row r="37" spans="2:18" ht="21.75" customHeight="1" thickBot="1" x14ac:dyDescent="0.3">
      <c r="B37" s="56" t="s">
        <v>39</v>
      </c>
      <c r="C37" s="63" t="str">
        <f>K20</f>
        <v>December 2022</v>
      </c>
      <c r="D37" s="255" t="s">
        <v>38</v>
      </c>
      <c r="E37" s="255"/>
      <c r="F37" s="61">
        <f>K21</f>
        <v>389.00400000000002</v>
      </c>
      <c r="G37" s="56"/>
      <c r="H37" s="56"/>
      <c r="I37" s="16"/>
      <c r="M37" s="125"/>
      <c r="N37" s="126">
        <v>2025</v>
      </c>
    </row>
    <row r="38" spans="2:18" ht="21.75" customHeight="1" x14ac:dyDescent="0.25">
      <c r="B38" s="56"/>
      <c r="C38" s="63"/>
      <c r="D38" s="201"/>
      <c r="E38" s="201"/>
      <c r="F38" s="61"/>
      <c r="G38" s="56"/>
      <c r="H38" s="56"/>
      <c r="I38" s="16"/>
      <c r="M38" s="127" t="s">
        <v>37</v>
      </c>
      <c r="N38" s="128" t="s">
        <v>36</v>
      </c>
    </row>
    <row r="39" spans="2:18" ht="21.75" customHeight="1" x14ac:dyDescent="0.25">
      <c r="B39" s="256" t="s">
        <v>35</v>
      </c>
      <c r="C39" s="256"/>
      <c r="D39" s="256"/>
      <c r="E39" s="59">
        <f>K18</f>
        <v>45323</v>
      </c>
      <c r="F39" s="58" t="s">
        <v>34</v>
      </c>
      <c r="G39" s="57">
        <f>K19</f>
        <v>451.846</v>
      </c>
      <c r="H39" s="56"/>
      <c r="I39" s="16"/>
      <c r="M39" s="50" t="s">
        <v>33</v>
      </c>
      <c r="N39" s="182"/>
    </row>
    <row r="40" spans="2:18" ht="21.75" customHeight="1" thickBot="1" x14ac:dyDescent="0.3">
      <c r="B40" s="56"/>
      <c r="C40" s="56"/>
      <c r="D40" s="56"/>
      <c r="E40" s="56"/>
      <c r="F40" s="56"/>
      <c r="G40" s="56"/>
      <c r="H40" s="56"/>
      <c r="I40" s="16"/>
      <c r="M40" s="50" t="s">
        <v>32</v>
      </c>
      <c r="N40" s="182"/>
    </row>
    <row r="41" spans="2:18" ht="40.5" customHeight="1" thickBot="1" x14ac:dyDescent="0.3">
      <c r="B41" s="257" t="s">
        <v>132</v>
      </c>
      <c r="C41" s="258"/>
      <c r="D41" s="258"/>
      <c r="E41" s="258"/>
      <c r="F41" s="258"/>
      <c r="G41" s="258"/>
      <c r="H41" s="259"/>
      <c r="I41" s="30"/>
      <c r="M41" s="42" t="s">
        <v>30</v>
      </c>
      <c r="N41" s="183"/>
    </row>
    <row r="42" spans="2:18" ht="63" thickBot="1" x14ac:dyDescent="0.3">
      <c r="B42" s="55" t="s">
        <v>24</v>
      </c>
      <c r="C42" s="54" t="s">
        <v>23</v>
      </c>
      <c r="D42" s="53" t="s">
        <v>22</v>
      </c>
      <c r="E42" s="53" t="s">
        <v>21</v>
      </c>
      <c r="F42" s="53" t="s">
        <v>20</v>
      </c>
      <c r="G42" s="52" t="s">
        <v>29</v>
      </c>
      <c r="H42" s="51" t="s">
        <v>28</v>
      </c>
      <c r="I42" s="26"/>
    </row>
    <row r="43" spans="2:18" ht="30" customHeight="1" x14ac:dyDescent="0.25">
      <c r="B43" s="48">
        <v>302.01</v>
      </c>
      <c r="C43" s="136" t="s">
        <v>122</v>
      </c>
      <c r="D43" s="47">
        <v>3.75</v>
      </c>
      <c r="E43" s="46">
        <v>0</v>
      </c>
      <c r="F43" s="45">
        <f t="shared" ref="F43:F53" si="2">D43+E43</f>
        <v>3.75</v>
      </c>
      <c r="G43" s="144">
        <v>0.96250000000000002</v>
      </c>
      <c r="H43" s="260" t="str">
        <f t="shared" ref="H43" si="3">(IF((($K$19-$K$21)/$K$21)&gt;0.05, "5.00%",($K$19-$K$21)/$K$21))</f>
        <v>5.00%</v>
      </c>
      <c r="I43" s="34"/>
      <c r="P43" s="129"/>
      <c r="Q43" s="2">
        <f>(($K$19-$K$21)/$K$21)</f>
        <v>0.16154589670029099</v>
      </c>
    </row>
    <row r="44" spans="2:18" ht="30" customHeight="1" x14ac:dyDescent="0.25">
      <c r="B44" s="22" t="s">
        <v>107</v>
      </c>
      <c r="C44" s="132" t="s">
        <v>117</v>
      </c>
      <c r="D44" s="20">
        <v>6.85</v>
      </c>
      <c r="E44" s="20">
        <v>1</v>
      </c>
      <c r="F44" s="39">
        <f t="shared" si="2"/>
        <v>7.85</v>
      </c>
      <c r="G44" s="145">
        <v>0.92149999999999999</v>
      </c>
      <c r="H44" s="261"/>
      <c r="I44" s="34"/>
      <c r="P44" s="129"/>
      <c r="Q44" s="2" t="str">
        <f t="shared" ref="Q44:Q53" si="4">(IF((($K$19-$K$21)/$K$21)&gt;0.05, "5.00%",($K$19-$K$21)/$K$21))</f>
        <v>5.00%</v>
      </c>
    </row>
    <row r="45" spans="2:18" ht="30" customHeight="1" x14ac:dyDescent="0.25">
      <c r="B45" s="22" t="s">
        <v>108</v>
      </c>
      <c r="C45" s="132" t="s">
        <v>118</v>
      </c>
      <c r="D45" s="20">
        <v>6.85</v>
      </c>
      <c r="E45" s="20">
        <v>1</v>
      </c>
      <c r="F45" s="39">
        <f t="shared" si="2"/>
        <v>7.85</v>
      </c>
      <c r="G45" s="145">
        <v>0.92149999999999999</v>
      </c>
      <c r="H45" s="261"/>
      <c r="I45" s="34"/>
      <c r="P45" s="129"/>
      <c r="Q45" s="2" t="str">
        <f t="shared" si="4"/>
        <v>5.00%</v>
      </c>
    </row>
    <row r="46" spans="2:18" ht="30" customHeight="1" x14ac:dyDescent="0.25">
      <c r="B46" s="22" t="s">
        <v>109</v>
      </c>
      <c r="C46" s="132" t="s">
        <v>119</v>
      </c>
      <c r="D46" s="20">
        <v>6.85</v>
      </c>
      <c r="E46" s="20">
        <v>1</v>
      </c>
      <c r="F46" s="39">
        <f t="shared" si="2"/>
        <v>7.85</v>
      </c>
      <c r="G46" s="145">
        <v>0.92149999999999999</v>
      </c>
      <c r="H46" s="261"/>
      <c r="I46" s="34"/>
      <c r="P46" s="129"/>
      <c r="Q46" s="2" t="str">
        <f t="shared" si="4"/>
        <v>5.00%</v>
      </c>
    </row>
    <row r="47" spans="2:18" ht="30" customHeight="1" x14ac:dyDescent="0.25">
      <c r="B47" s="22" t="s">
        <v>110</v>
      </c>
      <c r="C47" s="132" t="s">
        <v>120</v>
      </c>
      <c r="D47" s="20">
        <v>6.85</v>
      </c>
      <c r="E47" s="20">
        <v>1</v>
      </c>
      <c r="F47" s="39">
        <f t="shared" si="2"/>
        <v>7.85</v>
      </c>
      <c r="G47" s="145">
        <v>0.92149999999999999</v>
      </c>
      <c r="H47" s="261"/>
      <c r="I47" s="34"/>
      <c r="P47" s="129"/>
      <c r="Q47" s="2" t="str">
        <f t="shared" si="4"/>
        <v>5.00%</v>
      </c>
    </row>
    <row r="48" spans="2:18" ht="30" customHeight="1" x14ac:dyDescent="0.25">
      <c r="B48" s="22" t="s">
        <v>111</v>
      </c>
      <c r="C48" s="132" t="s">
        <v>121</v>
      </c>
      <c r="D48" s="20">
        <v>8.25</v>
      </c>
      <c r="E48" s="20">
        <v>1</v>
      </c>
      <c r="F48" s="39">
        <f t="shared" si="2"/>
        <v>9.25</v>
      </c>
      <c r="G48" s="145">
        <v>0.90749999999999997</v>
      </c>
      <c r="H48" s="261"/>
      <c r="I48" s="34"/>
      <c r="P48" s="129"/>
      <c r="Q48" s="2" t="str">
        <f t="shared" si="4"/>
        <v>5.00%</v>
      </c>
    </row>
    <row r="49" spans="2:26" ht="30" x14ac:dyDescent="0.25">
      <c r="B49" s="22" t="s">
        <v>115</v>
      </c>
      <c r="C49" s="134" t="s">
        <v>123</v>
      </c>
      <c r="D49" s="20">
        <v>6.7</v>
      </c>
      <c r="E49" s="40">
        <v>1</v>
      </c>
      <c r="F49" s="39">
        <f>D49+E49</f>
        <v>7.7</v>
      </c>
      <c r="G49" s="145">
        <v>0.92300000000000004</v>
      </c>
      <c r="H49" s="261"/>
      <c r="I49" s="34"/>
      <c r="P49" s="129"/>
      <c r="Q49" s="2" t="str">
        <f t="shared" si="4"/>
        <v>5.00%</v>
      </c>
    </row>
    <row r="50" spans="2:26" ht="30" x14ac:dyDescent="0.25">
      <c r="B50" s="25" t="s">
        <v>116</v>
      </c>
      <c r="C50" s="135" t="s">
        <v>124</v>
      </c>
      <c r="D50" s="23">
        <v>6.2</v>
      </c>
      <c r="E50" s="23">
        <v>1</v>
      </c>
      <c r="F50" s="81">
        <f t="shared" si="2"/>
        <v>7.2</v>
      </c>
      <c r="G50" s="146">
        <v>0.92800000000000005</v>
      </c>
      <c r="H50" s="261"/>
      <c r="I50" s="34"/>
      <c r="P50" s="129"/>
      <c r="Q50" s="2" t="str">
        <f t="shared" si="4"/>
        <v>5.00%</v>
      </c>
    </row>
    <row r="51" spans="2:26" ht="30" x14ac:dyDescent="0.25">
      <c r="B51" s="22" t="s">
        <v>112</v>
      </c>
      <c r="C51" s="134" t="s">
        <v>125</v>
      </c>
      <c r="D51" s="20">
        <v>5.5</v>
      </c>
      <c r="E51" s="20">
        <v>1</v>
      </c>
      <c r="F51" s="39">
        <f t="shared" si="2"/>
        <v>6.5</v>
      </c>
      <c r="G51" s="145">
        <v>0.93500000000000005</v>
      </c>
      <c r="H51" s="261"/>
      <c r="I51" s="34"/>
      <c r="P51" s="129"/>
      <c r="Q51" s="2" t="str">
        <f t="shared" si="4"/>
        <v>5.00%</v>
      </c>
    </row>
    <row r="52" spans="2:26" ht="30" x14ac:dyDescent="0.25">
      <c r="B52" s="22" t="s">
        <v>113</v>
      </c>
      <c r="C52" s="134" t="s">
        <v>126</v>
      </c>
      <c r="D52" s="20">
        <v>4.9000000000000004</v>
      </c>
      <c r="E52" s="20">
        <v>1</v>
      </c>
      <c r="F52" s="39">
        <f t="shared" si="2"/>
        <v>5.9</v>
      </c>
      <c r="G52" s="145">
        <v>0.94099999999999995</v>
      </c>
      <c r="H52" s="261"/>
      <c r="I52" s="34"/>
      <c r="P52" s="129"/>
      <c r="Q52" s="2" t="str">
        <f t="shared" si="4"/>
        <v>5.00%</v>
      </c>
    </row>
    <row r="53" spans="2:26" ht="30.6" thickBot="1" x14ac:dyDescent="0.3">
      <c r="B53" s="19" t="s">
        <v>114</v>
      </c>
      <c r="C53" s="133" t="s">
        <v>127</v>
      </c>
      <c r="D53" s="17">
        <v>4.5</v>
      </c>
      <c r="E53" s="37">
        <v>1</v>
      </c>
      <c r="F53" s="36">
        <f t="shared" si="2"/>
        <v>5.5</v>
      </c>
      <c r="G53" s="147">
        <v>0.94499999999999995</v>
      </c>
      <c r="H53" s="262"/>
      <c r="I53" s="34"/>
      <c r="P53" s="129"/>
      <c r="Q53" s="2" t="str">
        <f t="shared" si="4"/>
        <v>5.00%</v>
      </c>
    </row>
    <row r="54" spans="2:26" x14ac:dyDescent="0.25">
      <c r="B54" s="33"/>
      <c r="C54" s="32"/>
      <c r="D54" s="32"/>
      <c r="E54" s="32"/>
      <c r="F54" s="32"/>
      <c r="G54" s="32"/>
      <c r="H54" s="32"/>
      <c r="I54" s="31"/>
    </row>
    <row r="55" spans="2:26" ht="21" customHeight="1" thickBot="1" x14ac:dyDescent="0.3">
      <c r="B55" s="33"/>
      <c r="C55" s="32"/>
      <c r="D55" s="32"/>
      <c r="E55" s="32"/>
      <c r="F55" s="32"/>
      <c r="G55" s="32"/>
      <c r="H55" s="32"/>
      <c r="I55" s="31"/>
    </row>
    <row r="56" spans="2:26" ht="41.25" customHeight="1" thickBot="1" x14ac:dyDescent="0.3">
      <c r="B56" s="263" t="s">
        <v>105</v>
      </c>
      <c r="C56" s="264"/>
      <c r="D56" s="264"/>
      <c r="E56" s="264"/>
      <c r="F56" s="264"/>
      <c r="G56" s="264"/>
      <c r="H56" s="265"/>
      <c r="I56" s="11"/>
    </row>
    <row r="57" spans="2:26" ht="40.5" customHeight="1" thickBot="1" x14ac:dyDescent="0.3">
      <c r="B57" s="243" t="s">
        <v>25</v>
      </c>
      <c r="C57" s="244"/>
      <c r="D57" s="244"/>
      <c r="E57" s="244"/>
      <c r="F57" s="244"/>
      <c r="G57" s="244"/>
      <c r="H57" s="245"/>
      <c r="I57" s="30"/>
    </row>
    <row r="58" spans="2:26" ht="47.4" thickBot="1" x14ac:dyDescent="0.3">
      <c r="B58" s="29" t="s">
        <v>24</v>
      </c>
      <c r="C58" s="28" t="s">
        <v>23</v>
      </c>
      <c r="D58" s="27" t="s">
        <v>22</v>
      </c>
      <c r="E58" s="27" t="s">
        <v>21</v>
      </c>
      <c r="F58" s="27" t="s">
        <v>20</v>
      </c>
      <c r="G58" s="246" t="s">
        <v>19</v>
      </c>
      <c r="H58" s="247"/>
      <c r="I58" s="26"/>
    </row>
    <row r="59" spans="2:26" ht="21.75" customHeight="1" x14ac:dyDescent="0.25">
      <c r="B59" s="25" t="s">
        <v>18</v>
      </c>
      <c r="C59" s="24" t="s">
        <v>17</v>
      </c>
      <c r="D59" s="23">
        <v>6</v>
      </c>
      <c r="E59" s="23">
        <v>1</v>
      </c>
      <c r="F59" s="23">
        <f>D59+E59</f>
        <v>7</v>
      </c>
      <c r="G59" s="248">
        <f>IF((ABS(($K$15-$K$14)*F59/100))&gt;0.1, ($K$15-$K$14)*F59/100, 0)</f>
        <v>-6.02</v>
      </c>
      <c r="H59" s="249" t="e">
        <f>IF((ABS((#REF!-#REF!)*E59/100))&gt;0.1, (#REF!-#REF!)*E59/100, 0)</f>
        <v>#REF!</v>
      </c>
      <c r="I59" s="16"/>
    </row>
    <row r="60" spans="2:26" ht="21.75" customHeight="1" x14ac:dyDescent="0.25">
      <c r="B60" s="22" t="s">
        <v>16</v>
      </c>
      <c r="C60" s="21" t="s">
        <v>15</v>
      </c>
      <c r="D60" s="20">
        <v>6</v>
      </c>
      <c r="E60" s="20">
        <v>1</v>
      </c>
      <c r="F60" s="20">
        <f>D60+E60</f>
        <v>7</v>
      </c>
      <c r="G60" s="250">
        <f>IF((ABS(($K$15-$K$14)*F60/100))&gt;0.1, ($K$15-$K$14)*F60/100, 0)</f>
        <v>-6.02</v>
      </c>
      <c r="H60" s="251" t="e">
        <f>IF((ABS((#REF!-#REF!)*E60/100))&gt;0.1, (#REF!-#REF!)*E60/100, 0)</f>
        <v>#REF!</v>
      </c>
      <c r="I60" s="16"/>
    </row>
    <row r="61" spans="2:26" ht="21" customHeight="1" thickBot="1" x14ac:dyDescent="0.3">
      <c r="B61" s="19" t="s">
        <v>14</v>
      </c>
      <c r="C61" s="18" t="s">
        <v>13</v>
      </c>
      <c r="D61" s="17">
        <v>6</v>
      </c>
      <c r="E61" s="17">
        <v>1</v>
      </c>
      <c r="F61" s="17">
        <f>D61+E61</f>
        <v>7</v>
      </c>
      <c r="G61" s="252">
        <f>IF((ABS(($K$15-$K$14)*F61/100))&gt;0.1, ($K$15-$K$14)*F61/100, 0)</f>
        <v>-6.02</v>
      </c>
      <c r="H61" s="253" t="e">
        <f>IF((ABS((#REF!-#REF!)*E61/100))&gt;0.1, (#REF!-#REF!)*E61/100, 0)</f>
        <v>#REF!</v>
      </c>
      <c r="I61" s="16"/>
    </row>
    <row r="62" spans="2:26" ht="61.5" customHeight="1" thickBot="1" x14ac:dyDescent="0.3">
      <c r="I62" s="11"/>
    </row>
    <row r="63" spans="2:26" ht="43.5" customHeight="1" thickBot="1" x14ac:dyDescent="0.3">
      <c r="B63" s="239" t="s">
        <v>154</v>
      </c>
      <c r="C63" s="240"/>
      <c r="D63" s="240"/>
      <c r="E63" s="240"/>
      <c r="F63" s="240"/>
      <c r="G63" s="240"/>
      <c r="H63" s="241"/>
      <c r="I63" s="11"/>
    </row>
    <row r="64" spans="2:26" s="3" customFormat="1" ht="15.75" customHeight="1" x14ac:dyDescent="0.25">
      <c r="B64" s="225"/>
      <c r="C64" s="226"/>
      <c r="D64" s="226"/>
      <c r="E64" s="226"/>
      <c r="F64" s="226"/>
      <c r="G64" s="226"/>
      <c r="H64" s="227"/>
      <c r="I64" s="11"/>
      <c r="M64" s="1"/>
      <c r="N64" s="1"/>
      <c r="O64" s="1"/>
      <c r="P64" s="2"/>
      <c r="Q64" s="2"/>
      <c r="R64" s="2"/>
      <c r="S64" s="2"/>
      <c r="T64" s="1"/>
      <c r="U64" s="1"/>
      <c r="V64" s="1"/>
      <c r="W64" s="1"/>
      <c r="X64" s="1"/>
      <c r="Y64" s="1"/>
      <c r="Z64" s="1"/>
    </row>
    <row r="65" spans="2:26" s="4" customFormat="1" ht="33" customHeight="1" thickBot="1" x14ac:dyDescent="0.3">
      <c r="B65" s="236" t="s">
        <v>133</v>
      </c>
      <c r="C65" s="237"/>
      <c r="D65" s="165"/>
      <c r="E65" s="166"/>
      <c r="F65" s="166"/>
      <c r="G65" s="166"/>
      <c r="H65" s="167"/>
      <c r="I65" s="7"/>
      <c r="J65" s="3"/>
      <c r="K65" s="3"/>
      <c r="L65" s="3"/>
      <c r="M65" s="1"/>
      <c r="N65" s="1"/>
      <c r="O65" s="1"/>
      <c r="P65" s="2"/>
      <c r="Q65" s="2"/>
      <c r="R65" s="2"/>
      <c r="S65" s="2"/>
      <c r="T65" s="1"/>
      <c r="U65" s="1"/>
      <c r="V65" s="1"/>
      <c r="W65" s="1"/>
      <c r="X65" s="1"/>
      <c r="Y65" s="1"/>
      <c r="Z65" s="1"/>
    </row>
    <row r="66" spans="2:26" s="4" customFormat="1" ht="33" customHeight="1" thickBot="1" x14ac:dyDescent="0.3">
      <c r="B66" s="223" t="s">
        <v>142</v>
      </c>
      <c r="C66" s="224"/>
      <c r="D66" s="224"/>
      <c r="E66" s="224"/>
      <c r="F66" s="184"/>
      <c r="G66" s="166"/>
      <c r="H66" s="167"/>
      <c r="I66" s="7"/>
      <c r="J66" s="3"/>
      <c r="K66" s="3"/>
      <c r="L66" s="3"/>
      <c r="M66" s="1"/>
      <c r="N66" s="1"/>
      <c r="O66" s="1"/>
      <c r="P66" s="2"/>
      <c r="Q66" s="2"/>
      <c r="R66" s="2"/>
      <c r="S66" s="2"/>
      <c r="T66" s="1"/>
      <c r="U66" s="1"/>
      <c r="V66" s="1"/>
      <c r="W66" s="1"/>
      <c r="X66" s="1"/>
      <c r="Y66" s="1"/>
      <c r="Z66" s="1"/>
    </row>
    <row r="67" spans="2:26" s="3" customFormat="1" ht="15.75" customHeight="1" thickBot="1" x14ac:dyDescent="0.3">
      <c r="B67" s="225"/>
      <c r="C67" s="226"/>
      <c r="D67" s="226"/>
      <c r="E67" s="226"/>
      <c r="F67" s="226"/>
      <c r="G67" s="226"/>
      <c r="H67" s="227"/>
      <c r="I67" s="11"/>
      <c r="M67" s="1"/>
      <c r="N67" s="1"/>
      <c r="O67" s="1"/>
      <c r="P67" s="2"/>
      <c r="Q67" s="2"/>
      <c r="R67" s="2"/>
      <c r="S67" s="2"/>
      <c r="T67" s="1"/>
      <c r="U67" s="1"/>
      <c r="V67" s="1"/>
      <c r="W67" s="1"/>
      <c r="X67" s="1"/>
      <c r="Y67" s="1"/>
      <c r="Z67" s="1"/>
    </row>
    <row r="68" spans="2:26" s="4" customFormat="1" ht="66" customHeight="1" thickBot="1" x14ac:dyDescent="0.3">
      <c r="B68" s="228" t="s">
        <v>144</v>
      </c>
      <c r="C68" s="224"/>
      <c r="D68" s="224"/>
      <c r="E68" s="224"/>
      <c r="F68" s="184"/>
      <c r="G68" s="161"/>
      <c r="H68" s="168"/>
      <c r="I68" s="162"/>
      <c r="J68" s="3"/>
      <c r="K68" s="3"/>
      <c r="L68" s="3"/>
      <c r="M68" s="1"/>
      <c r="N68" s="1"/>
      <c r="O68" s="1"/>
      <c r="P68" s="2"/>
      <c r="Q68" s="2"/>
      <c r="R68" s="2"/>
      <c r="S68" s="2"/>
      <c r="T68" s="1"/>
      <c r="U68" s="1"/>
      <c r="V68" s="1"/>
      <c r="W68" s="1"/>
      <c r="X68" s="1"/>
      <c r="Y68" s="1"/>
      <c r="Z68" s="1"/>
    </row>
    <row r="69" spans="2:26" s="3" customFormat="1" ht="15.75" customHeight="1" thickBot="1" x14ac:dyDescent="0.3">
      <c r="B69" s="225"/>
      <c r="C69" s="226"/>
      <c r="D69" s="226"/>
      <c r="E69" s="226"/>
      <c r="F69" s="226"/>
      <c r="G69" s="226"/>
      <c r="H69" s="227"/>
      <c r="I69" s="11"/>
      <c r="M69" s="1"/>
      <c r="N69" s="1"/>
      <c r="O69" s="1"/>
      <c r="P69" s="2"/>
      <c r="Q69" s="2"/>
      <c r="R69" s="2"/>
      <c r="S69" s="2"/>
      <c r="T69" s="1"/>
      <c r="U69" s="1"/>
      <c r="V69" s="1"/>
      <c r="W69" s="1"/>
      <c r="X69" s="1"/>
      <c r="Y69" s="1"/>
      <c r="Z69" s="1"/>
    </row>
    <row r="70" spans="2:26" s="4" customFormat="1" ht="33" customHeight="1" thickBot="1" x14ac:dyDescent="0.3">
      <c r="B70" s="234" t="s">
        <v>134</v>
      </c>
      <c r="C70" s="235"/>
      <c r="D70" s="235"/>
      <c r="E70" s="235"/>
      <c r="F70" s="160">
        <f>F66+F68</f>
        <v>0</v>
      </c>
      <c r="G70" s="166"/>
      <c r="H70" s="167"/>
      <c r="I70" s="7"/>
      <c r="J70" s="3"/>
      <c r="K70" s="3"/>
      <c r="L70" s="3"/>
      <c r="M70" s="1"/>
      <c r="N70" s="1"/>
      <c r="O70" s="1"/>
      <c r="P70" s="2"/>
      <c r="Q70" s="2"/>
      <c r="R70" s="2"/>
      <c r="S70" s="2"/>
      <c r="T70" s="1"/>
      <c r="U70" s="1"/>
      <c r="V70" s="1"/>
      <c r="W70" s="1"/>
      <c r="X70" s="1"/>
      <c r="Y70" s="1"/>
      <c r="Z70" s="1"/>
    </row>
    <row r="71" spans="2:26" s="4" customFormat="1" ht="22.5" customHeight="1" x14ac:dyDescent="0.25">
      <c r="B71" s="169"/>
      <c r="C71" s="170"/>
      <c r="D71" s="171"/>
      <c r="E71" s="172"/>
      <c r="F71" s="172"/>
      <c r="G71" s="172"/>
      <c r="H71" s="173"/>
      <c r="I71" s="7"/>
      <c r="J71" s="3"/>
      <c r="K71" s="3"/>
      <c r="L71" s="3"/>
      <c r="M71" s="1"/>
      <c r="N71" s="1"/>
      <c r="O71" s="1"/>
      <c r="P71" s="2"/>
      <c r="Q71" s="2"/>
      <c r="R71" s="2"/>
      <c r="S71" s="2"/>
      <c r="T71" s="1"/>
      <c r="U71" s="1"/>
      <c r="V71" s="1"/>
      <c r="W71" s="1"/>
      <c r="X71" s="1"/>
      <c r="Y71" s="1"/>
      <c r="Z71" s="1"/>
    </row>
    <row r="72" spans="2:26" s="4" customFormat="1" ht="33" customHeight="1" thickBot="1" x14ac:dyDescent="0.3">
      <c r="B72" s="236" t="s">
        <v>136</v>
      </c>
      <c r="C72" s="237"/>
      <c r="D72" s="165"/>
      <c r="E72" s="166"/>
      <c r="F72" s="166"/>
      <c r="G72" s="166"/>
      <c r="H72" s="167"/>
      <c r="I72" s="7"/>
      <c r="J72" s="3"/>
      <c r="K72" s="3"/>
      <c r="L72" s="3"/>
      <c r="M72" s="1"/>
      <c r="N72" s="1"/>
      <c r="O72" s="1"/>
      <c r="P72" s="2"/>
      <c r="Q72" s="2"/>
      <c r="R72" s="2"/>
      <c r="S72" s="2"/>
      <c r="T72" s="1"/>
      <c r="U72" s="1"/>
      <c r="V72" s="1"/>
      <c r="W72" s="1"/>
      <c r="X72" s="1"/>
      <c r="Y72" s="1"/>
      <c r="Z72" s="1"/>
    </row>
    <row r="73" spans="2:26" s="4" customFormat="1" ht="66" customHeight="1" thickBot="1" x14ac:dyDescent="0.3">
      <c r="B73" s="228" t="s">
        <v>145</v>
      </c>
      <c r="C73" s="242"/>
      <c r="D73" s="242"/>
      <c r="E73" s="242"/>
      <c r="F73" s="185"/>
      <c r="G73" s="166"/>
      <c r="H73" s="167"/>
      <c r="I73" s="7"/>
      <c r="J73" s="3"/>
      <c r="K73" s="3"/>
      <c r="L73" s="3"/>
      <c r="M73" s="1"/>
      <c r="N73" s="1"/>
      <c r="O73" s="1"/>
      <c r="P73" s="2"/>
      <c r="Q73" s="2"/>
      <c r="R73" s="2"/>
      <c r="S73" s="2"/>
      <c r="T73" s="1"/>
      <c r="U73" s="1"/>
      <c r="V73" s="1"/>
      <c r="W73" s="1"/>
      <c r="X73" s="1"/>
      <c r="Y73" s="1"/>
      <c r="Z73" s="1"/>
    </row>
    <row r="74" spans="2:26" s="3" customFormat="1" ht="15.75" customHeight="1" thickBot="1" x14ac:dyDescent="0.3">
      <c r="B74" s="225"/>
      <c r="C74" s="226"/>
      <c r="D74" s="226"/>
      <c r="E74" s="226"/>
      <c r="F74" s="226"/>
      <c r="G74" s="226"/>
      <c r="H74" s="227"/>
      <c r="I74" s="11"/>
      <c r="M74" s="1"/>
      <c r="N74" s="1"/>
      <c r="O74" s="1"/>
      <c r="P74" s="2"/>
      <c r="Q74" s="2"/>
      <c r="R74" s="2"/>
      <c r="S74" s="2"/>
      <c r="T74" s="1"/>
      <c r="U74" s="1"/>
      <c r="V74" s="1"/>
      <c r="W74" s="1"/>
      <c r="X74" s="1"/>
      <c r="Y74" s="1"/>
      <c r="Z74" s="1"/>
    </row>
    <row r="75" spans="2:26" s="4" customFormat="1" ht="66" customHeight="1" thickBot="1" x14ac:dyDescent="0.3">
      <c r="B75" s="228" t="s">
        <v>146</v>
      </c>
      <c r="C75" s="242"/>
      <c r="D75" s="242"/>
      <c r="E75" s="242"/>
      <c r="F75" s="185"/>
      <c r="G75" s="166"/>
      <c r="H75" s="167"/>
      <c r="I75" s="7"/>
      <c r="J75" s="3"/>
      <c r="K75" s="3"/>
      <c r="L75" s="3"/>
      <c r="M75" s="1"/>
      <c r="N75" s="1"/>
      <c r="O75" s="1"/>
      <c r="P75" s="2"/>
      <c r="Q75" s="2"/>
      <c r="R75" s="2"/>
      <c r="S75" s="2"/>
      <c r="T75" s="1"/>
      <c r="U75" s="1"/>
      <c r="V75" s="1"/>
      <c r="W75" s="1"/>
      <c r="X75" s="1"/>
      <c r="Y75" s="1"/>
      <c r="Z75" s="1"/>
    </row>
    <row r="76" spans="2:26" s="3" customFormat="1" ht="15.75" customHeight="1" thickBot="1" x14ac:dyDescent="0.3">
      <c r="B76" s="225"/>
      <c r="C76" s="226"/>
      <c r="D76" s="226"/>
      <c r="E76" s="226"/>
      <c r="F76" s="226"/>
      <c r="G76" s="226"/>
      <c r="H76" s="227"/>
      <c r="I76" s="11"/>
      <c r="M76" s="1"/>
      <c r="N76" s="1"/>
      <c r="O76" s="1"/>
      <c r="P76" s="2"/>
      <c r="Q76" s="2"/>
      <c r="R76" s="2"/>
      <c r="S76" s="2"/>
      <c r="T76" s="1"/>
      <c r="U76" s="1"/>
      <c r="V76" s="1"/>
      <c r="W76" s="1"/>
      <c r="X76" s="1"/>
      <c r="Y76" s="1"/>
      <c r="Z76" s="1"/>
    </row>
    <row r="77" spans="2:26" s="4" customFormat="1" ht="33" customHeight="1" thickBot="1" x14ac:dyDescent="0.3">
      <c r="B77" s="234" t="s">
        <v>137</v>
      </c>
      <c r="C77" s="235"/>
      <c r="D77" s="235"/>
      <c r="E77" s="235"/>
      <c r="F77" s="160">
        <f>(F66*F73)*F75</f>
        <v>0</v>
      </c>
      <c r="G77" s="166"/>
      <c r="H77" s="167"/>
      <c r="I77" s="7"/>
      <c r="J77" s="3"/>
      <c r="K77" s="3"/>
      <c r="L77" s="3"/>
      <c r="M77" s="1"/>
      <c r="N77" s="1"/>
      <c r="O77" s="1"/>
      <c r="P77" s="2"/>
      <c r="Q77" s="2"/>
      <c r="R77" s="2"/>
      <c r="S77" s="2"/>
      <c r="T77" s="1"/>
      <c r="U77" s="1"/>
      <c r="V77" s="1"/>
      <c r="W77" s="1"/>
      <c r="X77" s="1"/>
      <c r="Y77" s="1"/>
      <c r="Z77" s="1"/>
    </row>
    <row r="78" spans="2:26" s="4" customFormat="1" ht="22.5" customHeight="1" x14ac:dyDescent="0.25">
      <c r="B78" s="169"/>
      <c r="C78" s="170"/>
      <c r="D78" s="171"/>
      <c r="E78" s="172"/>
      <c r="F78" s="172"/>
      <c r="G78" s="172"/>
      <c r="H78" s="173"/>
      <c r="I78" s="7"/>
      <c r="J78" s="3"/>
      <c r="K78" s="3"/>
      <c r="L78" s="3"/>
      <c r="M78" s="1"/>
      <c r="N78" s="1"/>
      <c r="O78" s="1"/>
      <c r="P78" s="2"/>
      <c r="Q78" s="2"/>
      <c r="R78" s="2"/>
      <c r="S78" s="2"/>
      <c r="T78" s="1"/>
      <c r="U78" s="1"/>
      <c r="V78" s="1"/>
      <c r="W78" s="1"/>
      <c r="X78" s="1"/>
      <c r="Y78" s="1"/>
      <c r="Z78" s="1"/>
    </row>
    <row r="79" spans="2:26" s="4" customFormat="1" ht="33" customHeight="1" thickBot="1" x14ac:dyDescent="0.3">
      <c r="B79" s="236" t="s">
        <v>138</v>
      </c>
      <c r="C79" s="237"/>
      <c r="D79" s="237"/>
      <c r="E79" s="237"/>
      <c r="F79" s="237"/>
      <c r="G79" s="237"/>
      <c r="H79" s="238"/>
      <c r="I79" s="7"/>
      <c r="J79" s="3"/>
      <c r="K79" s="3"/>
      <c r="L79" s="3"/>
      <c r="M79" s="1"/>
      <c r="N79" s="1"/>
      <c r="O79" s="1"/>
      <c r="P79" s="2"/>
      <c r="Q79" s="2"/>
      <c r="R79" s="2"/>
      <c r="S79" s="2"/>
      <c r="T79" s="1"/>
      <c r="U79" s="1"/>
      <c r="V79" s="1"/>
      <c r="W79" s="1"/>
      <c r="X79" s="1"/>
      <c r="Y79" s="1"/>
      <c r="Z79" s="1"/>
    </row>
    <row r="80" spans="2:26" s="4" customFormat="1" ht="33" customHeight="1" thickBot="1" x14ac:dyDescent="0.3">
      <c r="B80" s="229" t="s">
        <v>148</v>
      </c>
      <c r="C80" s="230"/>
      <c r="D80" s="230"/>
      <c r="E80" s="230"/>
      <c r="F80" s="163">
        <f>F70+F77</f>
        <v>0</v>
      </c>
      <c r="G80" s="164" t="s">
        <v>139</v>
      </c>
      <c r="H80" s="167"/>
      <c r="I80" s="7"/>
      <c r="J80" s="3"/>
      <c r="K80" s="3"/>
      <c r="L80" s="3"/>
      <c r="M80" s="1"/>
      <c r="N80" s="1"/>
      <c r="O80" s="1"/>
      <c r="P80" s="2"/>
      <c r="Q80" s="2"/>
      <c r="R80" s="2"/>
      <c r="S80" s="2"/>
      <c r="T80" s="1"/>
      <c r="U80" s="1"/>
      <c r="V80" s="1"/>
      <c r="W80" s="1"/>
      <c r="X80" s="1"/>
      <c r="Y80" s="1"/>
      <c r="Z80" s="1"/>
    </row>
    <row r="81" spans="2:26" s="3" customFormat="1" ht="15.75" customHeight="1" thickBot="1" x14ac:dyDescent="0.3">
      <c r="B81" s="231"/>
      <c r="C81" s="232"/>
      <c r="D81" s="232"/>
      <c r="E81" s="232"/>
      <c r="F81" s="232"/>
      <c r="G81" s="232"/>
      <c r="H81" s="233"/>
      <c r="I81" s="11"/>
      <c r="M81" s="1"/>
      <c r="N81" s="1"/>
      <c r="O81" s="1"/>
      <c r="P81" s="2"/>
      <c r="Q81" s="2"/>
      <c r="R81" s="2"/>
      <c r="S81" s="2"/>
      <c r="T81" s="1"/>
      <c r="U81" s="1"/>
      <c r="V81" s="1"/>
      <c r="W81" s="1"/>
      <c r="X81" s="1"/>
      <c r="Y81" s="1"/>
      <c r="Z81" s="1"/>
    </row>
    <row r="82" spans="2:26" ht="73.5" customHeight="1" thickBot="1" x14ac:dyDescent="0.3">
      <c r="I82" s="11"/>
    </row>
    <row r="83" spans="2:26" ht="43.5" customHeight="1" thickBot="1" x14ac:dyDescent="0.3">
      <c r="B83" s="239" t="s">
        <v>155</v>
      </c>
      <c r="C83" s="240"/>
      <c r="D83" s="240"/>
      <c r="E83" s="240"/>
      <c r="F83" s="240"/>
      <c r="G83" s="240"/>
      <c r="H83" s="241"/>
      <c r="I83" s="11"/>
    </row>
    <row r="84" spans="2:26" s="3" customFormat="1" ht="15.75" customHeight="1" x14ac:dyDescent="0.25">
      <c r="B84" s="225"/>
      <c r="C84" s="226"/>
      <c r="D84" s="226"/>
      <c r="E84" s="226"/>
      <c r="F84" s="226"/>
      <c r="G84" s="226"/>
      <c r="H84" s="227"/>
      <c r="I84" s="11"/>
      <c r="M84" s="1"/>
      <c r="N84" s="1"/>
      <c r="O84" s="1"/>
      <c r="P84" s="2"/>
      <c r="Q84" s="2"/>
      <c r="R84" s="2"/>
      <c r="S84" s="2"/>
      <c r="T84" s="1"/>
      <c r="U84" s="1"/>
      <c r="V84" s="1"/>
      <c r="W84" s="1"/>
      <c r="X84" s="1"/>
      <c r="Y84" s="1"/>
      <c r="Z84" s="1"/>
    </row>
    <row r="85" spans="2:26" s="4" customFormat="1" ht="33" customHeight="1" thickBot="1" x14ac:dyDescent="0.3">
      <c r="B85" s="195" t="s">
        <v>150</v>
      </c>
      <c r="C85" s="196"/>
      <c r="D85" s="196"/>
      <c r="E85" s="196"/>
      <c r="F85" s="196"/>
      <c r="G85" s="166"/>
      <c r="H85" s="167"/>
      <c r="I85" s="7"/>
      <c r="J85" s="3"/>
      <c r="K85" s="3"/>
      <c r="L85" s="3"/>
      <c r="M85" s="1"/>
      <c r="N85" s="1"/>
      <c r="O85" s="1"/>
      <c r="P85" s="2"/>
      <c r="Q85" s="2"/>
      <c r="R85" s="2"/>
      <c r="S85" s="2"/>
      <c r="T85" s="1"/>
      <c r="U85" s="1"/>
      <c r="V85" s="1"/>
      <c r="W85" s="1"/>
      <c r="X85" s="1"/>
      <c r="Y85" s="1"/>
      <c r="Z85" s="1"/>
    </row>
    <row r="86" spans="2:26" s="4" customFormat="1" ht="33" customHeight="1" thickBot="1" x14ac:dyDescent="0.3">
      <c r="B86" s="223" t="s">
        <v>143</v>
      </c>
      <c r="C86" s="224"/>
      <c r="D86" s="224"/>
      <c r="E86" s="224"/>
      <c r="F86" s="184"/>
      <c r="G86" s="166"/>
      <c r="H86" s="167"/>
      <c r="I86" s="7"/>
      <c r="J86" s="3"/>
      <c r="K86" s="3"/>
      <c r="L86" s="3"/>
      <c r="M86" s="1"/>
      <c r="N86" s="1"/>
      <c r="O86" s="1"/>
      <c r="P86" s="2"/>
      <c r="Q86" s="2"/>
      <c r="R86" s="2"/>
      <c r="S86" s="2"/>
      <c r="T86" s="1"/>
      <c r="U86" s="1"/>
      <c r="V86" s="1"/>
      <c r="W86" s="1"/>
      <c r="X86" s="1"/>
      <c r="Y86" s="1"/>
      <c r="Z86" s="1"/>
    </row>
    <row r="87" spans="2:26" s="3" customFormat="1" ht="15.75" customHeight="1" thickBot="1" x14ac:dyDescent="0.3">
      <c r="B87" s="225"/>
      <c r="C87" s="226"/>
      <c r="D87" s="226"/>
      <c r="E87" s="226"/>
      <c r="F87" s="226"/>
      <c r="G87" s="226"/>
      <c r="H87" s="227"/>
      <c r="I87" s="11"/>
      <c r="M87" s="1"/>
      <c r="N87" s="1"/>
      <c r="O87" s="1"/>
      <c r="P87" s="2"/>
      <c r="Q87" s="2"/>
      <c r="R87" s="2"/>
      <c r="S87" s="2"/>
      <c r="T87" s="1"/>
      <c r="U87" s="1"/>
      <c r="V87" s="1"/>
      <c r="W87" s="1"/>
      <c r="X87" s="1"/>
      <c r="Y87" s="1"/>
      <c r="Z87" s="1"/>
    </row>
    <row r="88" spans="2:26" s="4" customFormat="1" ht="66" customHeight="1" thickBot="1" x14ac:dyDescent="0.3">
      <c r="B88" s="228" t="s">
        <v>147</v>
      </c>
      <c r="C88" s="224"/>
      <c r="D88" s="224"/>
      <c r="E88" s="224"/>
      <c r="F88" s="184"/>
      <c r="G88" s="161"/>
      <c r="H88" s="168"/>
      <c r="I88" s="162"/>
      <c r="J88" s="3"/>
      <c r="K88" s="3"/>
      <c r="L88" s="3"/>
      <c r="M88" s="1"/>
      <c r="N88" s="1"/>
      <c r="O88" s="1"/>
      <c r="P88" s="2"/>
      <c r="Q88" s="2"/>
      <c r="R88" s="2"/>
      <c r="S88" s="2"/>
      <c r="T88" s="1"/>
      <c r="U88" s="1"/>
      <c r="V88" s="1"/>
      <c r="W88" s="1"/>
      <c r="X88" s="1"/>
      <c r="Y88" s="1"/>
      <c r="Z88" s="1"/>
    </row>
    <row r="89" spans="2:26" s="3" customFormat="1" ht="15.75" customHeight="1" thickBot="1" x14ac:dyDescent="0.3">
      <c r="B89" s="225"/>
      <c r="C89" s="226"/>
      <c r="D89" s="226"/>
      <c r="E89" s="226"/>
      <c r="F89" s="226"/>
      <c r="G89" s="226"/>
      <c r="H89" s="227"/>
      <c r="I89" s="11"/>
      <c r="M89" s="1"/>
      <c r="N89" s="1"/>
      <c r="O89" s="1"/>
      <c r="P89" s="2"/>
      <c r="Q89" s="2"/>
      <c r="R89" s="2"/>
      <c r="S89" s="2"/>
      <c r="T89" s="1"/>
      <c r="U89" s="1"/>
      <c r="V89" s="1"/>
      <c r="W89" s="1"/>
      <c r="X89" s="1"/>
      <c r="Y89" s="1"/>
      <c r="Z89" s="1"/>
    </row>
    <row r="90" spans="2:26" s="4" customFormat="1" ht="33" customHeight="1" thickBot="1" x14ac:dyDescent="0.3">
      <c r="B90" s="229" t="s">
        <v>149</v>
      </c>
      <c r="C90" s="230"/>
      <c r="D90" s="230"/>
      <c r="E90" s="230"/>
      <c r="F90" s="163">
        <f>F86+F88</f>
        <v>0</v>
      </c>
      <c r="G90" s="164" t="s">
        <v>139</v>
      </c>
      <c r="H90" s="167"/>
      <c r="I90" s="7"/>
      <c r="J90" s="3"/>
      <c r="K90" s="3"/>
      <c r="L90" s="3"/>
      <c r="M90" s="1"/>
      <c r="N90" s="1"/>
      <c r="O90" s="1"/>
      <c r="P90" s="2"/>
      <c r="Q90" s="2"/>
      <c r="R90" s="2"/>
      <c r="S90" s="2"/>
      <c r="T90" s="1"/>
      <c r="U90" s="1"/>
      <c r="V90" s="1"/>
      <c r="W90" s="1"/>
      <c r="X90" s="1"/>
      <c r="Y90" s="1"/>
      <c r="Z90" s="1"/>
    </row>
    <row r="91" spans="2:26" s="3" customFormat="1" ht="15.75" customHeight="1" thickBot="1" x14ac:dyDescent="0.3">
      <c r="B91" s="231"/>
      <c r="C91" s="232"/>
      <c r="D91" s="232"/>
      <c r="E91" s="232"/>
      <c r="F91" s="232"/>
      <c r="G91" s="232"/>
      <c r="H91" s="233"/>
      <c r="I91" s="11"/>
      <c r="M91" s="1"/>
      <c r="N91" s="1"/>
      <c r="O91" s="1"/>
      <c r="P91" s="2"/>
      <c r="Q91" s="2"/>
      <c r="R91" s="2"/>
      <c r="S91" s="2"/>
      <c r="T91" s="1"/>
      <c r="U91" s="1"/>
      <c r="V91" s="1"/>
      <c r="W91" s="1"/>
      <c r="X91" s="1"/>
      <c r="Y91" s="1"/>
      <c r="Z91" s="1"/>
    </row>
    <row r="92" spans="2:26" ht="73.5" customHeight="1" thickBot="1" x14ac:dyDescent="0.3">
      <c r="I92" s="11"/>
    </row>
    <row r="93" spans="2:26" ht="43.5" customHeight="1" thickBot="1" x14ac:dyDescent="0.3">
      <c r="B93" s="219" t="s">
        <v>140</v>
      </c>
      <c r="C93" s="220"/>
      <c r="D93" s="220"/>
      <c r="E93" s="220"/>
      <c r="F93" s="220"/>
      <c r="G93" s="220"/>
      <c r="H93" s="221"/>
      <c r="I93" s="11"/>
    </row>
    <row r="94" spans="2:26" s="3" customFormat="1" ht="15" customHeight="1" x14ac:dyDescent="0.25">
      <c r="B94" s="217"/>
      <c r="C94" s="217"/>
      <c r="D94" s="217"/>
      <c r="E94" s="217"/>
      <c r="F94" s="217"/>
      <c r="G94" s="217"/>
      <c r="H94" s="217"/>
      <c r="I94" s="11"/>
      <c r="M94" s="1"/>
      <c r="N94" s="1"/>
      <c r="O94" s="1"/>
      <c r="P94" s="2"/>
      <c r="Q94" s="2"/>
      <c r="R94" s="2"/>
      <c r="S94" s="2"/>
      <c r="T94" s="1"/>
      <c r="U94" s="1"/>
      <c r="V94" s="1"/>
      <c r="W94" s="1"/>
      <c r="X94" s="1"/>
      <c r="Y94" s="1"/>
      <c r="Z94" s="1"/>
    </row>
    <row r="95" spans="2:26" s="3" customFormat="1" ht="21.75" customHeight="1" x14ac:dyDescent="0.25">
      <c r="B95" s="222" t="s">
        <v>151</v>
      </c>
      <c r="C95" s="222"/>
      <c r="D95" s="222"/>
      <c r="E95" s="222"/>
      <c r="F95" s="222"/>
      <c r="G95" s="222"/>
      <c r="H95" s="222"/>
      <c r="I95" s="11"/>
      <c r="M95" s="1"/>
      <c r="N95" s="1"/>
      <c r="O95" s="1"/>
      <c r="P95" s="2"/>
      <c r="Q95" s="2"/>
      <c r="R95" s="2"/>
      <c r="S95" s="2"/>
      <c r="T95" s="1"/>
      <c r="U95" s="1"/>
      <c r="V95" s="1"/>
      <c r="W95" s="1"/>
      <c r="X95" s="1"/>
      <c r="Y95" s="1"/>
      <c r="Z95" s="1"/>
    </row>
    <row r="96" spans="2:26" s="3" customFormat="1" ht="14.25" customHeight="1" thickBot="1" x14ac:dyDescent="0.3">
      <c r="B96" s="217"/>
      <c r="C96" s="217"/>
      <c r="D96" s="217"/>
      <c r="E96" s="217"/>
      <c r="F96" s="217"/>
      <c r="G96" s="217"/>
      <c r="H96" s="217"/>
      <c r="I96" s="11"/>
      <c r="M96" s="1"/>
      <c r="N96" s="1"/>
      <c r="O96" s="1"/>
      <c r="P96" s="2"/>
      <c r="Q96" s="2"/>
      <c r="R96" s="2"/>
      <c r="S96" s="2"/>
      <c r="T96" s="1"/>
      <c r="U96" s="1"/>
      <c r="V96" s="1"/>
      <c r="W96" s="1"/>
      <c r="X96" s="1"/>
      <c r="Y96" s="1"/>
      <c r="Z96" s="1"/>
    </row>
    <row r="97" spans="2:26" s="3" customFormat="1" ht="46.5" customHeight="1" x14ac:dyDescent="0.25">
      <c r="B97" s="209" t="s">
        <v>130</v>
      </c>
      <c r="C97" s="211" t="s">
        <v>5</v>
      </c>
      <c r="D97" s="213" t="s">
        <v>4</v>
      </c>
      <c r="E97" s="211" t="s">
        <v>3</v>
      </c>
      <c r="F97" s="211"/>
      <c r="G97" s="211" t="s">
        <v>2</v>
      </c>
      <c r="H97" s="215"/>
      <c r="I97" s="11"/>
      <c r="M97" s="1"/>
      <c r="N97" s="1"/>
      <c r="O97" s="1"/>
      <c r="P97" s="2"/>
      <c r="Q97" s="2"/>
      <c r="R97" s="2"/>
      <c r="S97" s="2"/>
      <c r="T97" s="1"/>
      <c r="U97" s="1"/>
      <c r="V97" s="1"/>
      <c r="W97" s="1"/>
      <c r="X97" s="1"/>
      <c r="Y97" s="1"/>
      <c r="Z97" s="1"/>
    </row>
    <row r="98" spans="2:26" s="3" customFormat="1" ht="46.5" customHeight="1" thickBot="1" x14ac:dyDescent="0.3">
      <c r="B98" s="210"/>
      <c r="C98" s="212"/>
      <c r="D98" s="214"/>
      <c r="E98" s="212"/>
      <c r="F98" s="212"/>
      <c r="G98" s="212"/>
      <c r="H98" s="216"/>
      <c r="I98" s="11"/>
      <c r="M98" s="1"/>
      <c r="N98" s="1"/>
      <c r="O98" s="1"/>
      <c r="P98" s="2"/>
      <c r="Q98" s="2"/>
      <c r="R98" s="2"/>
      <c r="S98" s="2"/>
      <c r="T98" s="1"/>
      <c r="U98" s="1"/>
      <c r="V98" s="1"/>
      <c r="W98" s="1"/>
      <c r="X98" s="1"/>
      <c r="Y98" s="1"/>
      <c r="Z98" s="1"/>
    </row>
    <row r="99" spans="2:26" s="3" customFormat="1" ht="18.75" customHeight="1" x14ac:dyDescent="0.25">
      <c r="B99" s="217"/>
      <c r="C99" s="217"/>
      <c r="D99" s="217"/>
      <c r="E99" s="217"/>
      <c r="F99" s="217"/>
      <c r="G99" s="217"/>
      <c r="H99" s="217"/>
      <c r="I99" s="11"/>
      <c r="M99" s="1"/>
      <c r="N99" s="1"/>
      <c r="O99" s="1"/>
      <c r="P99" s="2"/>
      <c r="Q99" s="2"/>
      <c r="R99" s="2"/>
      <c r="S99" s="2"/>
      <c r="T99" s="1"/>
      <c r="U99" s="1"/>
      <c r="V99" s="1"/>
      <c r="W99" s="1"/>
      <c r="X99" s="1"/>
      <c r="Y99" s="1"/>
      <c r="Z99" s="1"/>
    </row>
    <row r="100" spans="2:26" s="3" customFormat="1" ht="21.75" customHeight="1" x14ac:dyDescent="0.25">
      <c r="B100" s="222" t="s">
        <v>135</v>
      </c>
      <c r="C100" s="222"/>
      <c r="D100" s="222"/>
      <c r="E100" s="222"/>
      <c r="F100" s="222"/>
      <c r="G100" s="222"/>
      <c r="H100" s="222"/>
      <c r="I100" s="11"/>
      <c r="M100" s="1"/>
      <c r="N100" s="1"/>
      <c r="O100" s="1"/>
      <c r="P100" s="2"/>
      <c r="Q100" s="2"/>
      <c r="R100" s="2"/>
      <c r="S100" s="2"/>
      <c r="T100" s="1"/>
      <c r="U100" s="1"/>
      <c r="V100" s="1"/>
      <c r="W100" s="1"/>
      <c r="X100" s="1"/>
      <c r="Y100" s="1"/>
      <c r="Z100" s="1"/>
    </row>
    <row r="101" spans="2:26" s="3" customFormat="1" ht="15.75" customHeight="1" x14ac:dyDescent="0.25">
      <c r="B101" s="217"/>
      <c r="C101" s="217"/>
      <c r="D101" s="217"/>
      <c r="E101" s="217"/>
      <c r="F101" s="217"/>
      <c r="G101" s="217"/>
      <c r="H101" s="217"/>
      <c r="I101" s="11"/>
      <c r="M101" s="1"/>
      <c r="N101" s="1"/>
      <c r="O101" s="1"/>
      <c r="P101" s="2"/>
      <c r="Q101" s="2"/>
      <c r="R101" s="2"/>
      <c r="S101" s="2"/>
      <c r="T101" s="1"/>
      <c r="U101" s="1"/>
      <c r="V101" s="1"/>
      <c r="W101" s="1"/>
      <c r="X101" s="1"/>
      <c r="Y101" s="1"/>
      <c r="Z101" s="1"/>
    </row>
    <row r="102" spans="2:26" s="3" customFormat="1" ht="33" customHeight="1" x14ac:dyDescent="0.25">
      <c r="B102" s="206" t="s">
        <v>9</v>
      </c>
      <c r="C102" s="206"/>
      <c r="D102" s="206"/>
      <c r="E102" s="206"/>
      <c r="F102" s="206"/>
      <c r="G102" s="206"/>
      <c r="H102" s="206"/>
      <c r="I102" s="11"/>
      <c r="M102" s="1"/>
      <c r="N102" s="1"/>
      <c r="O102" s="1"/>
      <c r="P102" s="2"/>
      <c r="Q102" s="2"/>
      <c r="R102" s="2"/>
      <c r="S102" s="2"/>
      <c r="T102" s="1"/>
      <c r="U102" s="1"/>
      <c r="V102" s="1"/>
      <c r="W102" s="1"/>
      <c r="X102" s="1"/>
      <c r="Y102" s="1"/>
      <c r="Z102" s="1"/>
    </row>
    <row r="103" spans="2:26" s="4" customFormat="1" ht="33" customHeight="1" x14ac:dyDescent="0.25">
      <c r="B103" s="207" t="s">
        <v>0</v>
      </c>
      <c r="C103" s="207"/>
      <c r="E103" s="10"/>
      <c r="F103" s="10"/>
      <c r="G103" s="10"/>
      <c r="H103" s="10"/>
      <c r="I103" s="7"/>
      <c r="J103" s="3"/>
      <c r="K103" s="3"/>
      <c r="L103" s="3"/>
      <c r="M103" s="1"/>
      <c r="N103" s="1"/>
      <c r="O103" s="1"/>
      <c r="P103" s="2"/>
      <c r="Q103" s="2"/>
      <c r="R103" s="2"/>
      <c r="S103" s="2"/>
      <c r="T103" s="1"/>
      <c r="U103" s="1"/>
      <c r="V103" s="1"/>
      <c r="W103" s="1"/>
      <c r="X103" s="1"/>
      <c r="Y103" s="1"/>
      <c r="Z103" s="1"/>
    </row>
    <row r="104" spans="2:26" s="4" customFormat="1" ht="33" customHeight="1" x14ac:dyDescent="0.25">
      <c r="C104" s="9" t="str">
        <f>CONCATENATE(" $45.000"," + ($",G20,") =")</f>
        <v xml:space="preserve"> $45.000 + ($-3.225) =</v>
      </c>
      <c r="D104" s="6">
        <f>(45+G20)</f>
        <v>41.774999999999999</v>
      </c>
      <c r="E104" s="5"/>
      <c r="F104" s="5"/>
      <c r="G104" s="5"/>
      <c r="H104" s="5"/>
      <c r="I104" s="7"/>
      <c r="J104" s="3"/>
      <c r="K104" s="3"/>
      <c r="L104" s="3"/>
      <c r="M104" s="1"/>
      <c r="N104" s="1"/>
      <c r="O104" s="1"/>
      <c r="P104" s="2"/>
      <c r="Q104" s="2"/>
      <c r="R104" s="2"/>
      <c r="S104" s="2"/>
      <c r="T104" s="1"/>
      <c r="U104" s="1"/>
      <c r="V104" s="1"/>
      <c r="W104" s="1"/>
      <c r="X104" s="1"/>
      <c r="Y104" s="1"/>
      <c r="Z104" s="1"/>
    </row>
    <row r="105" spans="2:26" s="4" customFormat="1" ht="33" customHeight="1" x14ac:dyDescent="0.25">
      <c r="B105" s="207" t="s">
        <v>8</v>
      </c>
      <c r="C105" s="207"/>
      <c r="D105" s="15"/>
      <c r="E105" s="5"/>
      <c r="F105" s="5"/>
      <c r="G105" s="5"/>
      <c r="H105" s="5"/>
      <c r="I105" s="7"/>
      <c r="J105" s="3"/>
      <c r="K105" s="3"/>
      <c r="L105" s="3"/>
      <c r="M105" s="1"/>
      <c r="N105" s="1"/>
      <c r="O105" s="1"/>
      <c r="P105" s="2"/>
      <c r="Q105" s="2"/>
      <c r="R105" s="2"/>
      <c r="S105" s="2"/>
      <c r="T105" s="1"/>
      <c r="U105" s="1"/>
      <c r="V105" s="1"/>
      <c r="W105" s="1"/>
      <c r="X105" s="1"/>
      <c r="Y105" s="1"/>
      <c r="Z105" s="1"/>
    </row>
    <row r="106" spans="2:26" s="4" customFormat="1" ht="33" customHeight="1" x14ac:dyDescent="0.25">
      <c r="C106" s="14" t="str">
        <f>CONCATENATE(" $45.000"," x ",H43, " =")</f>
        <v xml:space="preserve"> $45.000 x 5.00% =</v>
      </c>
      <c r="D106" s="13">
        <f>(45*H43)</f>
        <v>2.25</v>
      </c>
      <c r="E106" s="5"/>
      <c r="F106" s="5"/>
      <c r="G106" s="5"/>
      <c r="H106" s="5"/>
      <c r="I106" s="7"/>
      <c r="J106" s="3"/>
      <c r="K106" s="3"/>
      <c r="L106" s="3"/>
      <c r="M106" s="1"/>
      <c r="N106" s="1"/>
      <c r="O106" s="1"/>
      <c r="P106" s="2"/>
      <c r="Q106" s="2"/>
      <c r="R106" s="2"/>
      <c r="S106" s="2"/>
      <c r="T106" s="1"/>
      <c r="U106" s="1"/>
      <c r="V106" s="1"/>
      <c r="W106" s="1"/>
      <c r="X106" s="1"/>
      <c r="Y106" s="1"/>
      <c r="Z106" s="1"/>
    </row>
    <row r="107" spans="2:26" s="4" customFormat="1" ht="33" customHeight="1" x14ac:dyDescent="0.25">
      <c r="C107" s="218" t="str">
        <f>CONCATENATE("$",D106," x 96.25% (Difference of 100% Material Minus Total % Asphalt + Fuel Allowance) =")</f>
        <v>$2.25 x 96.25% (Difference of 100% Material Minus Total % Asphalt + Fuel Allowance) =</v>
      </c>
      <c r="D107" s="218"/>
      <c r="E107" s="218"/>
      <c r="F107" s="218"/>
      <c r="G107" s="218"/>
      <c r="H107" s="6">
        <f>(D106*96.25)/100</f>
        <v>2.1659999999999999</v>
      </c>
      <c r="I107" s="7"/>
      <c r="J107" s="3"/>
      <c r="K107" s="3"/>
      <c r="L107" s="3"/>
      <c r="M107" s="1"/>
      <c r="N107" s="1"/>
      <c r="O107" s="131">
        <f>D106*96.25/100</f>
        <v>2.1656249999999999</v>
      </c>
      <c r="P107" s="2"/>
      <c r="Q107" s="2"/>
      <c r="R107" s="2"/>
      <c r="S107" s="2"/>
      <c r="T107" s="1"/>
      <c r="U107" s="1"/>
      <c r="V107" s="1"/>
      <c r="W107" s="1"/>
      <c r="X107" s="1"/>
      <c r="Y107" s="1"/>
      <c r="Z107" s="1"/>
    </row>
    <row r="108" spans="2:26" s="4" customFormat="1" ht="33" customHeight="1" x14ac:dyDescent="0.25">
      <c r="B108" s="207" t="s">
        <v>128</v>
      </c>
      <c r="C108" s="207"/>
      <c r="D108" s="207"/>
      <c r="E108" s="207"/>
      <c r="F108" s="207"/>
      <c r="G108" s="5"/>
      <c r="H108" s="5"/>
      <c r="I108" s="7"/>
      <c r="J108" s="3"/>
      <c r="K108" s="3"/>
      <c r="L108" s="3"/>
      <c r="M108" s="1"/>
      <c r="N108" s="1"/>
      <c r="O108" s="1"/>
      <c r="P108" s="2"/>
      <c r="Q108" s="2"/>
      <c r="R108" s="2"/>
      <c r="S108" s="2"/>
      <c r="T108" s="1"/>
      <c r="U108" s="1"/>
      <c r="V108" s="1"/>
      <c r="W108" s="1"/>
      <c r="X108" s="1"/>
      <c r="Y108" s="1"/>
      <c r="Z108" s="1"/>
    </row>
    <row r="109" spans="2:26" s="4" customFormat="1" ht="33" customHeight="1" x14ac:dyDescent="0.25">
      <c r="C109" s="202" t="str">
        <f>CONCATENATE("$",D104," + $",H107, "  =")</f>
        <v>$41.775 + $2.166  =</v>
      </c>
      <c r="D109" s="12">
        <f>D104+H107</f>
        <v>43.941000000000003</v>
      </c>
      <c r="E109" s="5"/>
      <c r="F109" s="5"/>
      <c r="G109" s="5"/>
      <c r="H109" s="5"/>
      <c r="I109" s="7"/>
      <c r="J109" s="3"/>
      <c r="K109" s="130"/>
      <c r="L109" s="3"/>
      <c r="M109" s="1"/>
      <c r="N109" s="1"/>
      <c r="O109" s="1"/>
      <c r="P109" s="2"/>
      <c r="Q109" s="2"/>
      <c r="R109" s="2"/>
      <c r="S109" s="2"/>
      <c r="T109" s="1"/>
      <c r="U109" s="1"/>
      <c r="V109" s="1"/>
      <c r="W109" s="1"/>
      <c r="X109" s="1"/>
      <c r="Y109" s="1"/>
      <c r="Z109" s="1"/>
    </row>
    <row r="110" spans="2:26" ht="29.25" customHeight="1" thickBot="1" x14ac:dyDescent="0.3">
      <c r="I110" s="11"/>
    </row>
    <row r="111" spans="2:26" ht="43.5" customHeight="1" thickBot="1" x14ac:dyDescent="0.3">
      <c r="B111" s="219" t="s">
        <v>141</v>
      </c>
      <c r="C111" s="220"/>
      <c r="D111" s="220"/>
      <c r="E111" s="220"/>
      <c r="F111" s="220"/>
      <c r="G111" s="220"/>
      <c r="H111" s="221"/>
      <c r="I111" s="11"/>
    </row>
    <row r="112" spans="2:26" ht="21.75" customHeight="1" x14ac:dyDescent="0.25">
      <c r="B112" s="217"/>
      <c r="C112" s="217"/>
      <c r="D112" s="217"/>
      <c r="E112" s="217"/>
      <c r="F112" s="217"/>
      <c r="G112" s="217"/>
      <c r="H112" s="217"/>
      <c r="I112" s="11"/>
    </row>
    <row r="113" spans="2:26" ht="21.75" customHeight="1" x14ac:dyDescent="0.25">
      <c r="B113" s="222" t="s">
        <v>6</v>
      </c>
      <c r="C113" s="222"/>
      <c r="D113" s="222"/>
      <c r="E113" s="222"/>
      <c r="F113" s="222"/>
      <c r="G113" s="222"/>
      <c r="H113" s="222"/>
      <c r="I113" s="11"/>
    </row>
    <row r="114" spans="2:26" ht="14.25" customHeight="1" thickBot="1" x14ac:dyDescent="0.3">
      <c r="B114" s="217"/>
      <c r="C114" s="217"/>
      <c r="D114" s="217"/>
      <c r="E114" s="217"/>
      <c r="F114" s="217"/>
      <c r="G114" s="217"/>
      <c r="H114" s="217"/>
      <c r="I114" s="11"/>
    </row>
    <row r="115" spans="2:26" ht="46.5" customHeight="1" x14ac:dyDescent="0.25">
      <c r="B115" s="209" t="s">
        <v>130</v>
      </c>
      <c r="C115" s="211" t="s">
        <v>5</v>
      </c>
      <c r="D115" s="213" t="s">
        <v>4</v>
      </c>
      <c r="E115" s="211" t="s">
        <v>3</v>
      </c>
      <c r="F115" s="211"/>
      <c r="G115" s="211" t="s">
        <v>2</v>
      </c>
      <c r="H115" s="215"/>
      <c r="I115" s="11"/>
    </row>
    <row r="116" spans="2:26" ht="46.5" customHeight="1" thickBot="1" x14ac:dyDescent="0.3">
      <c r="B116" s="210"/>
      <c r="C116" s="212"/>
      <c r="D116" s="214"/>
      <c r="E116" s="212"/>
      <c r="F116" s="212"/>
      <c r="G116" s="212"/>
      <c r="H116" s="216"/>
      <c r="I116" s="11"/>
    </row>
    <row r="117" spans="2:26" ht="18.75" customHeight="1" x14ac:dyDescent="0.25">
      <c r="B117" s="217"/>
      <c r="C117" s="217"/>
      <c r="D117" s="217"/>
      <c r="E117" s="217"/>
      <c r="F117" s="217"/>
      <c r="G117" s="217"/>
      <c r="H117" s="217"/>
      <c r="I117" s="11"/>
    </row>
    <row r="118" spans="2:26" ht="33" customHeight="1" x14ac:dyDescent="0.25">
      <c r="B118" s="206" t="s">
        <v>1</v>
      </c>
      <c r="C118" s="206"/>
      <c r="D118" s="206"/>
      <c r="E118" s="206"/>
      <c r="F118" s="206"/>
      <c r="G118" s="206"/>
      <c r="H118" s="206"/>
      <c r="I118" s="11"/>
    </row>
    <row r="119" spans="2:26" s="4" customFormat="1" ht="33" customHeight="1" x14ac:dyDescent="0.25">
      <c r="B119" s="207" t="s">
        <v>0</v>
      </c>
      <c r="C119" s="207"/>
      <c r="E119" s="10"/>
      <c r="F119" s="10"/>
      <c r="G119" s="10"/>
      <c r="H119" s="10"/>
      <c r="I119" s="7"/>
      <c r="J119" s="3"/>
      <c r="K119" s="3"/>
      <c r="L119" s="3"/>
      <c r="M119" s="1"/>
      <c r="N119" s="1"/>
      <c r="O119" s="1"/>
      <c r="P119" s="2"/>
      <c r="Q119" s="2"/>
      <c r="R119" s="2"/>
      <c r="S119" s="2"/>
      <c r="T119" s="1"/>
      <c r="U119" s="1"/>
      <c r="V119" s="1"/>
      <c r="W119" s="1"/>
      <c r="X119" s="1"/>
      <c r="Y119" s="1"/>
      <c r="Z119" s="1"/>
    </row>
    <row r="120" spans="2:26" s="4" customFormat="1" ht="33" customHeight="1" x14ac:dyDescent="0.25">
      <c r="C120" s="9" t="str">
        <f>CONCATENATE(" $45.000"," + ($",G59,") =")</f>
        <v xml:space="preserve"> $45.000 + ($-6.02) =</v>
      </c>
      <c r="D120" s="6">
        <f>(45+G59)</f>
        <v>38.979999999999997</v>
      </c>
      <c r="E120" s="5"/>
      <c r="F120" s="5"/>
      <c r="G120" s="5"/>
      <c r="H120" s="5"/>
      <c r="I120" s="7"/>
      <c r="J120" s="3"/>
      <c r="K120" s="3"/>
      <c r="L120" s="3"/>
      <c r="M120" s="1"/>
      <c r="N120" s="1"/>
      <c r="O120" s="1"/>
      <c r="P120" s="2"/>
      <c r="Q120" s="2"/>
      <c r="R120" s="2"/>
      <c r="S120" s="2"/>
      <c r="T120" s="1"/>
      <c r="U120" s="1"/>
      <c r="V120" s="1"/>
      <c r="W120" s="1"/>
      <c r="X120" s="1"/>
      <c r="Y120" s="1"/>
      <c r="Z120" s="1"/>
    </row>
    <row r="121" spans="2:26" s="4" customFormat="1" ht="40.5" customHeight="1" x14ac:dyDescent="0.3">
      <c r="B121" s="208" t="s">
        <v>129</v>
      </c>
      <c r="C121" s="208"/>
      <c r="D121" s="8">
        <f>D120</f>
        <v>38.979999999999997</v>
      </c>
      <c r="E121" s="5"/>
      <c r="F121" s="5"/>
      <c r="G121" s="5"/>
      <c r="H121" s="5"/>
      <c r="I121" s="7"/>
      <c r="J121" s="3"/>
      <c r="K121" s="3"/>
      <c r="L121" s="3"/>
      <c r="M121" s="1"/>
      <c r="N121" s="1"/>
      <c r="O121" s="1"/>
      <c r="P121" s="2"/>
      <c r="Q121" s="2"/>
      <c r="R121" s="2"/>
      <c r="S121" s="2"/>
      <c r="T121" s="1"/>
      <c r="U121" s="1"/>
      <c r="V121" s="1"/>
      <c r="W121" s="1"/>
      <c r="X121" s="1"/>
      <c r="Y121" s="1"/>
      <c r="Z121" s="1"/>
    </row>
    <row r="122" spans="2:26" s="4" customFormat="1" ht="33" customHeight="1" x14ac:dyDescent="0.25">
      <c r="D122" s="6"/>
      <c r="E122" s="5"/>
      <c r="F122" s="5"/>
      <c r="G122" s="5"/>
      <c r="H122" s="5"/>
      <c r="J122" s="3"/>
      <c r="K122" s="3"/>
      <c r="L122" s="3"/>
      <c r="M122" s="1"/>
      <c r="N122" s="1"/>
      <c r="O122" s="1"/>
      <c r="P122" s="2"/>
      <c r="Q122" s="2"/>
      <c r="R122" s="2"/>
      <c r="S122" s="2"/>
      <c r="T122" s="1"/>
      <c r="U122" s="1"/>
      <c r="V122" s="1"/>
      <c r="W122" s="1"/>
      <c r="X122" s="1"/>
      <c r="Y122" s="1"/>
      <c r="Z122" s="1"/>
    </row>
    <row r="125" spans="2:26" ht="50.25" customHeight="1" x14ac:dyDescent="0.25"/>
    <row r="126" spans="2:26" ht="56.25" customHeight="1" x14ac:dyDescent="0.25"/>
    <row r="127" spans="2:26" ht="18" customHeight="1" x14ac:dyDescent="0.25"/>
    <row r="128" spans="2:26"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sheetData>
  <sheetProtection algorithmName="SHA-512" hashValue="tGxL36bDjgXSDubY7ryVLBHeZLXAcG4gJvtAJkjcomwvG8kQRyZpLVlsAseDryn2VyNkIhJ7AL39u456MlClZw==" saltValue="1dueGzOa/AN5cWCs5anSUw==" spinCount="100000" sheet="1" formatColumns="0" formatRows="0" selectLockedCells="1"/>
  <mergeCells count="125">
    <mergeCell ref="M6:N8"/>
    <mergeCell ref="P6:S7"/>
    <mergeCell ref="B7:E7"/>
    <mergeCell ref="B8:H8"/>
    <mergeCell ref="P8:S8"/>
    <mergeCell ref="B9:H9"/>
    <mergeCell ref="J9:K9"/>
    <mergeCell ref="B1:D1"/>
    <mergeCell ref="C3:E3"/>
    <mergeCell ref="G3:H3"/>
    <mergeCell ref="C4:E4"/>
    <mergeCell ref="G4:H4"/>
    <mergeCell ref="B6:E6"/>
    <mergeCell ref="F6:G6"/>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B17:H17"/>
    <mergeCell ref="J17:K17"/>
    <mergeCell ref="B18:H18"/>
    <mergeCell ref="G19:H19"/>
    <mergeCell ref="P19:P21"/>
    <mergeCell ref="Q19:Q21"/>
    <mergeCell ref="G20:H20"/>
    <mergeCell ref="G21:H21"/>
    <mergeCell ref="G22:H22"/>
    <mergeCell ref="P22:P24"/>
    <mergeCell ref="Q22:Q24"/>
    <mergeCell ref="G23:H23"/>
    <mergeCell ref="G24:H24"/>
    <mergeCell ref="P31:P33"/>
    <mergeCell ref="Q31:Q33"/>
    <mergeCell ref="B32:H32"/>
    <mergeCell ref="B33:H33"/>
    <mergeCell ref="B34:H34"/>
    <mergeCell ref="B35:H35"/>
    <mergeCell ref="G25:H25"/>
    <mergeCell ref="P25:P27"/>
    <mergeCell ref="Q25:Q27"/>
    <mergeCell ref="G26:H26"/>
    <mergeCell ref="G27:H27"/>
    <mergeCell ref="G28:H28"/>
    <mergeCell ref="P28:P30"/>
    <mergeCell ref="Q28:Q30"/>
    <mergeCell ref="G29:H29"/>
    <mergeCell ref="G30:H30"/>
    <mergeCell ref="B57:H57"/>
    <mergeCell ref="G58:H58"/>
    <mergeCell ref="G59:H59"/>
    <mergeCell ref="G60:H60"/>
    <mergeCell ref="G61:H61"/>
    <mergeCell ref="B63:H63"/>
    <mergeCell ref="B36:H36"/>
    <mergeCell ref="D37:E37"/>
    <mergeCell ref="B39:D39"/>
    <mergeCell ref="B41:H41"/>
    <mergeCell ref="H43:H53"/>
    <mergeCell ref="B56:H56"/>
    <mergeCell ref="B70:E70"/>
    <mergeCell ref="B72:C72"/>
    <mergeCell ref="B73:E73"/>
    <mergeCell ref="B74:H74"/>
    <mergeCell ref="B75:E75"/>
    <mergeCell ref="B76:H76"/>
    <mergeCell ref="B64:H64"/>
    <mergeCell ref="B65:C65"/>
    <mergeCell ref="B66:E66"/>
    <mergeCell ref="B67:H67"/>
    <mergeCell ref="B68:E68"/>
    <mergeCell ref="B69:H69"/>
    <mergeCell ref="B86:E86"/>
    <mergeCell ref="B87:H87"/>
    <mergeCell ref="B88:E88"/>
    <mergeCell ref="B89:H89"/>
    <mergeCell ref="B90:E90"/>
    <mergeCell ref="B91:H91"/>
    <mergeCell ref="B77:E77"/>
    <mergeCell ref="B79:H79"/>
    <mergeCell ref="B80:E80"/>
    <mergeCell ref="B81:H81"/>
    <mergeCell ref="B83:H83"/>
    <mergeCell ref="B84:H84"/>
    <mergeCell ref="B93:H93"/>
    <mergeCell ref="B94:H94"/>
    <mergeCell ref="B95:H95"/>
    <mergeCell ref="B96:H96"/>
    <mergeCell ref="B97:B98"/>
    <mergeCell ref="C97:C98"/>
    <mergeCell ref="D97:D98"/>
    <mergeCell ref="E97:F98"/>
    <mergeCell ref="G97:H98"/>
    <mergeCell ref="C107:G107"/>
    <mergeCell ref="B108:F108"/>
    <mergeCell ref="B111:H111"/>
    <mergeCell ref="B112:H112"/>
    <mergeCell ref="B113:H113"/>
    <mergeCell ref="B114:H114"/>
    <mergeCell ref="B99:H99"/>
    <mergeCell ref="B100:H100"/>
    <mergeCell ref="B101:H101"/>
    <mergeCell ref="B102:H102"/>
    <mergeCell ref="B103:C103"/>
    <mergeCell ref="B105:C105"/>
    <mergeCell ref="B118:H118"/>
    <mergeCell ref="B119:C119"/>
    <mergeCell ref="B121:C121"/>
    <mergeCell ref="B115:B116"/>
    <mergeCell ref="C115:C116"/>
    <mergeCell ref="D115:D116"/>
    <mergeCell ref="E115:F116"/>
    <mergeCell ref="G115:H116"/>
    <mergeCell ref="B117:H117"/>
  </mergeCells>
  <dataValidations count="8">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13 JE65499 TA65499 ACW65499 AMS65499 AWO65499 BGK65499 BQG65499 CAC65499 CJY65499 CTU65499 DDQ65499 DNM65499 DXI65499 EHE65499 ERA65499 FAW65499 FKS65499 FUO65499 GEK65499 GOG65499 GYC65499 HHY65499 HRU65499 IBQ65499 ILM65499 IVI65499 JFE65499 JPA65499 JYW65499 KIS65499 KSO65499 LCK65499 LMG65499 LWC65499 MFY65499 MPU65499 MZQ65499 NJM65499 NTI65499 ODE65499 ONA65499 OWW65499 PGS65499 PQO65499 QAK65499 QKG65499 QUC65499 RDY65499 RNU65499 RXQ65499 SHM65499 SRI65499 TBE65499 TLA65499 TUW65499 UES65499 UOO65499 UYK65499 VIG65499 VSC65499 WBY65499 WLU65499 WVQ65499 K130949 JE131035 TA131035 ACW131035 AMS131035 AWO131035 BGK131035 BQG131035 CAC131035 CJY131035 CTU131035 DDQ131035 DNM131035 DXI131035 EHE131035 ERA131035 FAW131035 FKS131035 FUO131035 GEK131035 GOG131035 GYC131035 HHY131035 HRU131035 IBQ131035 ILM131035 IVI131035 JFE131035 JPA131035 JYW131035 KIS131035 KSO131035 LCK131035 LMG131035 LWC131035 MFY131035 MPU131035 MZQ131035 NJM131035 NTI131035 ODE131035 ONA131035 OWW131035 PGS131035 PQO131035 QAK131035 QKG131035 QUC131035 RDY131035 RNU131035 RXQ131035 SHM131035 SRI131035 TBE131035 TLA131035 TUW131035 UES131035 UOO131035 UYK131035 VIG131035 VSC131035 WBY131035 WLU131035 WVQ131035 K196485 JE196571 TA196571 ACW196571 AMS196571 AWO196571 BGK196571 BQG196571 CAC196571 CJY196571 CTU196571 DDQ196571 DNM196571 DXI196571 EHE196571 ERA196571 FAW196571 FKS196571 FUO196571 GEK196571 GOG196571 GYC196571 HHY196571 HRU196571 IBQ196571 ILM196571 IVI196571 JFE196571 JPA196571 JYW196571 KIS196571 KSO196571 LCK196571 LMG196571 LWC196571 MFY196571 MPU196571 MZQ196571 NJM196571 NTI196571 ODE196571 ONA196571 OWW196571 PGS196571 PQO196571 QAK196571 QKG196571 QUC196571 RDY196571 RNU196571 RXQ196571 SHM196571 SRI196571 TBE196571 TLA196571 TUW196571 UES196571 UOO196571 UYK196571 VIG196571 VSC196571 WBY196571 WLU196571 WVQ196571 K262021 JE262107 TA262107 ACW262107 AMS262107 AWO262107 BGK262107 BQG262107 CAC262107 CJY262107 CTU262107 DDQ262107 DNM262107 DXI262107 EHE262107 ERA262107 FAW262107 FKS262107 FUO262107 GEK262107 GOG262107 GYC262107 HHY262107 HRU262107 IBQ262107 ILM262107 IVI262107 JFE262107 JPA262107 JYW262107 KIS262107 KSO262107 LCK262107 LMG262107 LWC262107 MFY262107 MPU262107 MZQ262107 NJM262107 NTI262107 ODE262107 ONA262107 OWW262107 PGS262107 PQO262107 QAK262107 QKG262107 QUC262107 RDY262107 RNU262107 RXQ262107 SHM262107 SRI262107 TBE262107 TLA262107 TUW262107 UES262107 UOO262107 UYK262107 VIG262107 VSC262107 WBY262107 WLU262107 WVQ262107 K327557 JE327643 TA327643 ACW327643 AMS327643 AWO327643 BGK327643 BQG327643 CAC327643 CJY327643 CTU327643 DDQ327643 DNM327643 DXI327643 EHE327643 ERA327643 FAW327643 FKS327643 FUO327643 GEK327643 GOG327643 GYC327643 HHY327643 HRU327643 IBQ327643 ILM327643 IVI327643 JFE327643 JPA327643 JYW327643 KIS327643 KSO327643 LCK327643 LMG327643 LWC327643 MFY327643 MPU327643 MZQ327643 NJM327643 NTI327643 ODE327643 ONA327643 OWW327643 PGS327643 PQO327643 QAK327643 QKG327643 QUC327643 RDY327643 RNU327643 RXQ327643 SHM327643 SRI327643 TBE327643 TLA327643 TUW327643 UES327643 UOO327643 UYK327643 VIG327643 VSC327643 WBY327643 WLU327643 WVQ327643 K393093 JE393179 TA393179 ACW393179 AMS393179 AWO393179 BGK393179 BQG393179 CAC393179 CJY393179 CTU393179 DDQ393179 DNM393179 DXI393179 EHE393179 ERA393179 FAW393179 FKS393179 FUO393179 GEK393179 GOG393179 GYC393179 HHY393179 HRU393179 IBQ393179 ILM393179 IVI393179 JFE393179 JPA393179 JYW393179 KIS393179 KSO393179 LCK393179 LMG393179 LWC393179 MFY393179 MPU393179 MZQ393179 NJM393179 NTI393179 ODE393179 ONA393179 OWW393179 PGS393179 PQO393179 QAK393179 QKG393179 QUC393179 RDY393179 RNU393179 RXQ393179 SHM393179 SRI393179 TBE393179 TLA393179 TUW393179 UES393179 UOO393179 UYK393179 VIG393179 VSC393179 WBY393179 WLU393179 WVQ393179 K458629 JE458715 TA458715 ACW458715 AMS458715 AWO458715 BGK458715 BQG458715 CAC458715 CJY458715 CTU458715 DDQ458715 DNM458715 DXI458715 EHE458715 ERA458715 FAW458715 FKS458715 FUO458715 GEK458715 GOG458715 GYC458715 HHY458715 HRU458715 IBQ458715 ILM458715 IVI458715 JFE458715 JPA458715 JYW458715 KIS458715 KSO458715 LCK458715 LMG458715 LWC458715 MFY458715 MPU458715 MZQ458715 NJM458715 NTI458715 ODE458715 ONA458715 OWW458715 PGS458715 PQO458715 QAK458715 QKG458715 QUC458715 RDY458715 RNU458715 RXQ458715 SHM458715 SRI458715 TBE458715 TLA458715 TUW458715 UES458715 UOO458715 UYK458715 VIG458715 VSC458715 WBY458715 WLU458715 WVQ458715 K524165 JE524251 TA524251 ACW524251 AMS524251 AWO524251 BGK524251 BQG524251 CAC524251 CJY524251 CTU524251 DDQ524251 DNM524251 DXI524251 EHE524251 ERA524251 FAW524251 FKS524251 FUO524251 GEK524251 GOG524251 GYC524251 HHY524251 HRU524251 IBQ524251 ILM524251 IVI524251 JFE524251 JPA524251 JYW524251 KIS524251 KSO524251 LCK524251 LMG524251 LWC524251 MFY524251 MPU524251 MZQ524251 NJM524251 NTI524251 ODE524251 ONA524251 OWW524251 PGS524251 PQO524251 QAK524251 QKG524251 QUC524251 RDY524251 RNU524251 RXQ524251 SHM524251 SRI524251 TBE524251 TLA524251 TUW524251 UES524251 UOO524251 UYK524251 VIG524251 VSC524251 WBY524251 WLU524251 WVQ524251 K589701 JE589787 TA589787 ACW589787 AMS589787 AWO589787 BGK589787 BQG589787 CAC589787 CJY589787 CTU589787 DDQ589787 DNM589787 DXI589787 EHE589787 ERA589787 FAW589787 FKS589787 FUO589787 GEK589787 GOG589787 GYC589787 HHY589787 HRU589787 IBQ589787 ILM589787 IVI589787 JFE589787 JPA589787 JYW589787 KIS589787 KSO589787 LCK589787 LMG589787 LWC589787 MFY589787 MPU589787 MZQ589787 NJM589787 NTI589787 ODE589787 ONA589787 OWW589787 PGS589787 PQO589787 QAK589787 QKG589787 QUC589787 RDY589787 RNU589787 RXQ589787 SHM589787 SRI589787 TBE589787 TLA589787 TUW589787 UES589787 UOO589787 UYK589787 VIG589787 VSC589787 WBY589787 WLU589787 WVQ589787 K655237 JE655323 TA655323 ACW655323 AMS655323 AWO655323 BGK655323 BQG655323 CAC655323 CJY655323 CTU655323 DDQ655323 DNM655323 DXI655323 EHE655323 ERA655323 FAW655323 FKS655323 FUO655323 GEK655323 GOG655323 GYC655323 HHY655323 HRU655323 IBQ655323 ILM655323 IVI655323 JFE655323 JPA655323 JYW655323 KIS655323 KSO655323 LCK655323 LMG655323 LWC655323 MFY655323 MPU655323 MZQ655323 NJM655323 NTI655323 ODE655323 ONA655323 OWW655323 PGS655323 PQO655323 QAK655323 QKG655323 QUC655323 RDY655323 RNU655323 RXQ655323 SHM655323 SRI655323 TBE655323 TLA655323 TUW655323 UES655323 UOO655323 UYK655323 VIG655323 VSC655323 WBY655323 WLU655323 WVQ655323 K720773 JE720859 TA720859 ACW720859 AMS720859 AWO720859 BGK720859 BQG720859 CAC720859 CJY720859 CTU720859 DDQ720859 DNM720859 DXI720859 EHE720859 ERA720859 FAW720859 FKS720859 FUO720859 GEK720859 GOG720859 GYC720859 HHY720859 HRU720859 IBQ720859 ILM720859 IVI720859 JFE720859 JPA720859 JYW720859 KIS720859 KSO720859 LCK720859 LMG720859 LWC720859 MFY720859 MPU720859 MZQ720859 NJM720859 NTI720859 ODE720859 ONA720859 OWW720859 PGS720859 PQO720859 QAK720859 QKG720859 QUC720859 RDY720859 RNU720859 RXQ720859 SHM720859 SRI720859 TBE720859 TLA720859 TUW720859 UES720859 UOO720859 UYK720859 VIG720859 VSC720859 WBY720859 WLU720859 WVQ720859 K786309 JE786395 TA786395 ACW786395 AMS786395 AWO786395 BGK786395 BQG786395 CAC786395 CJY786395 CTU786395 DDQ786395 DNM786395 DXI786395 EHE786395 ERA786395 FAW786395 FKS786395 FUO786395 GEK786395 GOG786395 GYC786395 HHY786395 HRU786395 IBQ786395 ILM786395 IVI786395 JFE786395 JPA786395 JYW786395 KIS786395 KSO786395 LCK786395 LMG786395 LWC786395 MFY786395 MPU786395 MZQ786395 NJM786395 NTI786395 ODE786395 ONA786395 OWW786395 PGS786395 PQO786395 QAK786395 QKG786395 QUC786395 RDY786395 RNU786395 RXQ786395 SHM786395 SRI786395 TBE786395 TLA786395 TUW786395 UES786395 UOO786395 UYK786395 VIG786395 VSC786395 WBY786395 WLU786395 WVQ786395 K851845 JE851931 TA851931 ACW851931 AMS851931 AWO851931 BGK851931 BQG851931 CAC851931 CJY851931 CTU851931 DDQ851931 DNM851931 DXI851931 EHE851931 ERA851931 FAW851931 FKS851931 FUO851931 GEK851931 GOG851931 GYC851931 HHY851931 HRU851931 IBQ851931 ILM851931 IVI851931 JFE851931 JPA851931 JYW851931 KIS851931 KSO851931 LCK851931 LMG851931 LWC851931 MFY851931 MPU851931 MZQ851931 NJM851931 NTI851931 ODE851931 ONA851931 OWW851931 PGS851931 PQO851931 QAK851931 QKG851931 QUC851931 RDY851931 RNU851931 RXQ851931 SHM851931 SRI851931 TBE851931 TLA851931 TUW851931 UES851931 UOO851931 UYK851931 VIG851931 VSC851931 WBY851931 WLU851931 WVQ851931 K917381 JE917467 TA917467 ACW917467 AMS917467 AWO917467 BGK917467 BQG917467 CAC917467 CJY917467 CTU917467 DDQ917467 DNM917467 DXI917467 EHE917467 ERA917467 FAW917467 FKS917467 FUO917467 GEK917467 GOG917467 GYC917467 HHY917467 HRU917467 IBQ917467 ILM917467 IVI917467 JFE917467 JPA917467 JYW917467 KIS917467 KSO917467 LCK917467 LMG917467 LWC917467 MFY917467 MPU917467 MZQ917467 NJM917467 NTI917467 ODE917467 ONA917467 OWW917467 PGS917467 PQO917467 QAK917467 QKG917467 QUC917467 RDY917467 RNU917467 RXQ917467 SHM917467 SRI917467 TBE917467 TLA917467 TUW917467 UES917467 UOO917467 UYK917467 VIG917467 VSC917467 WBY917467 WLU917467 WVQ917467 K982917 JE983003 TA983003 ACW983003 AMS983003 AWO983003 BGK983003 BQG983003 CAC983003 CJY983003 CTU983003 DDQ983003 DNM983003 DXI983003 EHE983003 ERA983003 FAW983003 FKS983003 FUO983003 GEK983003 GOG983003 GYC983003 HHY983003 HRU983003 IBQ983003 ILM983003 IVI983003 JFE983003 JPA983003 JYW983003 KIS983003 KSO983003 LCK983003 LMG983003 LWC983003 MFY983003 MPU983003 MZQ983003 NJM983003 NTI983003 ODE983003 ONA983003 OWW983003 PGS983003 PQO983003 QAK983003 QKG983003 QUC983003 RDY983003 RNU983003 RXQ983003 SHM983003 SRI983003 TBE983003 TLA983003 TUW983003 UES983003 UOO983003 UYK983003 VIG983003 VSC983003 WBY983003 WLU983003 WVQ983003" xr:uid="{A2EB1D14-8DF1-4F40-B253-3DC1DB8239F0}">
      <formula1>$R$10:$R$34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09 JE65495 TA65495 ACW65495 AMS65495 AWO65495 BGK65495 BQG65495 CAC65495 CJY65495 CTU65495 DDQ65495 DNM65495 DXI65495 EHE65495 ERA65495 FAW65495 FKS65495 FUO65495 GEK65495 GOG65495 GYC65495 HHY65495 HRU65495 IBQ65495 ILM65495 IVI65495 JFE65495 JPA65495 JYW65495 KIS65495 KSO65495 LCK65495 LMG65495 LWC65495 MFY65495 MPU65495 MZQ65495 NJM65495 NTI65495 ODE65495 ONA65495 OWW65495 PGS65495 PQO65495 QAK65495 QKG65495 QUC65495 RDY65495 RNU65495 RXQ65495 SHM65495 SRI65495 TBE65495 TLA65495 TUW65495 UES65495 UOO65495 UYK65495 VIG65495 VSC65495 WBY65495 WLU65495 WVQ65495 K130945 JE131031 TA131031 ACW131031 AMS131031 AWO131031 BGK131031 BQG131031 CAC131031 CJY131031 CTU131031 DDQ131031 DNM131031 DXI131031 EHE131031 ERA131031 FAW131031 FKS131031 FUO131031 GEK131031 GOG131031 GYC131031 HHY131031 HRU131031 IBQ131031 ILM131031 IVI131031 JFE131031 JPA131031 JYW131031 KIS131031 KSO131031 LCK131031 LMG131031 LWC131031 MFY131031 MPU131031 MZQ131031 NJM131031 NTI131031 ODE131031 ONA131031 OWW131031 PGS131031 PQO131031 QAK131031 QKG131031 QUC131031 RDY131031 RNU131031 RXQ131031 SHM131031 SRI131031 TBE131031 TLA131031 TUW131031 UES131031 UOO131031 UYK131031 VIG131031 VSC131031 WBY131031 WLU131031 WVQ131031 K196481 JE196567 TA196567 ACW196567 AMS196567 AWO196567 BGK196567 BQG196567 CAC196567 CJY196567 CTU196567 DDQ196567 DNM196567 DXI196567 EHE196567 ERA196567 FAW196567 FKS196567 FUO196567 GEK196567 GOG196567 GYC196567 HHY196567 HRU196567 IBQ196567 ILM196567 IVI196567 JFE196567 JPA196567 JYW196567 KIS196567 KSO196567 LCK196567 LMG196567 LWC196567 MFY196567 MPU196567 MZQ196567 NJM196567 NTI196567 ODE196567 ONA196567 OWW196567 PGS196567 PQO196567 QAK196567 QKG196567 QUC196567 RDY196567 RNU196567 RXQ196567 SHM196567 SRI196567 TBE196567 TLA196567 TUW196567 UES196567 UOO196567 UYK196567 VIG196567 VSC196567 WBY196567 WLU196567 WVQ196567 K262017 JE262103 TA262103 ACW262103 AMS262103 AWO262103 BGK262103 BQG262103 CAC262103 CJY262103 CTU262103 DDQ262103 DNM262103 DXI262103 EHE262103 ERA262103 FAW262103 FKS262103 FUO262103 GEK262103 GOG262103 GYC262103 HHY262103 HRU262103 IBQ262103 ILM262103 IVI262103 JFE262103 JPA262103 JYW262103 KIS262103 KSO262103 LCK262103 LMG262103 LWC262103 MFY262103 MPU262103 MZQ262103 NJM262103 NTI262103 ODE262103 ONA262103 OWW262103 PGS262103 PQO262103 QAK262103 QKG262103 QUC262103 RDY262103 RNU262103 RXQ262103 SHM262103 SRI262103 TBE262103 TLA262103 TUW262103 UES262103 UOO262103 UYK262103 VIG262103 VSC262103 WBY262103 WLU262103 WVQ262103 K327553 JE327639 TA327639 ACW327639 AMS327639 AWO327639 BGK327639 BQG327639 CAC327639 CJY327639 CTU327639 DDQ327639 DNM327639 DXI327639 EHE327639 ERA327639 FAW327639 FKS327639 FUO327639 GEK327639 GOG327639 GYC327639 HHY327639 HRU327639 IBQ327639 ILM327639 IVI327639 JFE327639 JPA327639 JYW327639 KIS327639 KSO327639 LCK327639 LMG327639 LWC327639 MFY327639 MPU327639 MZQ327639 NJM327639 NTI327639 ODE327639 ONA327639 OWW327639 PGS327639 PQO327639 QAK327639 QKG327639 QUC327639 RDY327639 RNU327639 RXQ327639 SHM327639 SRI327639 TBE327639 TLA327639 TUW327639 UES327639 UOO327639 UYK327639 VIG327639 VSC327639 WBY327639 WLU327639 WVQ327639 K393089 JE393175 TA393175 ACW393175 AMS393175 AWO393175 BGK393175 BQG393175 CAC393175 CJY393175 CTU393175 DDQ393175 DNM393175 DXI393175 EHE393175 ERA393175 FAW393175 FKS393175 FUO393175 GEK393175 GOG393175 GYC393175 HHY393175 HRU393175 IBQ393175 ILM393175 IVI393175 JFE393175 JPA393175 JYW393175 KIS393175 KSO393175 LCK393175 LMG393175 LWC393175 MFY393175 MPU393175 MZQ393175 NJM393175 NTI393175 ODE393175 ONA393175 OWW393175 PGS393175 PQO393175 QAK393175 QKG393175 QUC393175 RDY393175 RNU393175 RXQ393175 SHM393175 SRI393175 TBE393175 TLA393175 TUW393175 UES393175 UOO393175 UYK393175 VIG393175 VSC393175 WBY393175 WLU393175 WVQ393175 K458625 JE458711 TA458711 ACW458711 AMS458711 AWO458711 BGK458711 BQG458711 CAC458711 CJY458711 CTU458711 DDQ458711 DNM458711 DXI458711 EHE458711 ERA458711 FAW458711 FKS458711 FUO458711 GEK458711 GOG458711 GYC458711 HHY458711 HRU458711 IBQ458711 ILM458711 IVI458711 JFE458711 JPA458711 JYW458711 KIS458711 KSO458711 LCK458711 LMG458711 LWC458711 MFY458711 MPU458711 MZQ458711 NJM458711 NTI458711 ODE458711 ONA458711 OWW458711 PGS458711 PQO458711 QAK458711 QKG458711 QUC458711 RDY458711 RNU458711 RXQ458711 SHM458711 SRI458711 TBE458711 TLA458711 TUW458711 UES458711 UOO458711 UYK458711 VIG458711 VSC458711 WBY458711 WLU458711 WVQ458711 K524161 JE524247 TA524247 ACW524247 AMS524247 AWO524247 BGK524247 BQG524247 CAC524247 CJY524247 CTU524247 DDQ524247 DNM524247 DXI524247 EHE524247 ERA524247 FAW524247 FKS524247 FUO524247 GEK524247 GOG524247 GYC524247 HHY524247 HRU524247 IBQ524247 ILM524247 IVI524247 JFE524247 JPA524247 JYW524247 KIS524247 KSO524247 LCK524247 LMG524247 LWC524247 MFY524247 MPU524247 MZQ524247 NJM524247 NTI524247 ODE524247 ONA524247 OWW524247 PGS524247 PQO524247 QAK524247 QKG524247 QUC524247 RDY524247 RNU524247 RXQ524247 SHM524247 SRI524247 TBE524247 TLA524247 TUW524247 UES524247 UOO524247 UYK524247 VIG524247 VSC524247 WBY524247 WLU524247 WVQ524247 K589697 JE589783 TA589783 ACW589783 AMS589783 AWO589783 BGK589783 BQG589783 CAC589783 CJY589783 CTU589783 DDQ589783 DNM589783 DXI589783 EHE589783 ERA589783 FAW589783 FKS589783 FUO589783 GEK589783 GOG589783 GYC589783 HHY589783 HRU589783 IBQ589783 ILM589783 IVI589783 JFE589783 JPA589783 JYW589783 KIS589783 KSO589783 LCK589783 LMG589783 LWC589783 MFY589783 MPU589783 MZQ589783 NJM589783 NTI589783 ODE589783 ONA589783 OWW589783 PGS589783 PQO589783 QAK589783 QKG589783 QUC589783 RDY589783 RNU589783 RXQ589783 SHM589783 SRI589783 TBE589783 TLA589783 TUW589783 UES589783 UOO589783 UYK589783 VIG589783 VSC589783 WBY589783 WLU589783 WVQ589783 K655233 JE655319 TA655319 ACW655319 AMS655319 AWO655319 BGK655319 BQG655319 CAC655319 CJY655319 CTU655319 DDQ655319 DNM655319 DXI655319 EHE655319 ERA655319 FAW655319 FKS655319 FUO655319 GEK655319 GOG655319 GYC655319 HHY655319 HRU655319 IBQ655319 ILM655319 IVI655319 JFE655319 JPA655319 JYW655319 KIS655319 KSO655319 LCK655319 LMG655319 LWC655319 MFY655319 MPU655319 MZQ655319 NJM655319 NTI655319 ODE655319 ONA655319 OWW655319 PGS655319 PQO655319 QAK655319 QKG655319 QUC655319 RDY655319 RNU655319 RXQ655319 SHM655319 SRI655319 TBE655319 TLA655319 TUW655319 UES655319 UOO655319 UYK655319 VIG655319 VSC655319 WBY655319 WLU655319 WVQ655319 K720769 JE720855 TA720855 ACW720855 AMS720855 AWO720855 BGK720855 BQG720855 CAC720855 CJY720855 CTU720855 DDQ720855 DNM720855 DXI720855 EHE720855 ERA720855 FAW720855 FKS720855 FUO720855 GEK720855 GOG720855 GYC720855 HHY720855 HRU720855 IBQ720855 ILM720855 IVI720855 JFE720855 JPA720855 JYW720855 KIS720855 KSO720855 LCK720855 LMG720855 LWC720855 MFY720855 MPU720855 MZQ720855 NJM720855 NTI720855 ODE720855 ONA720855 OWW720855 PGS720855 PQO720855 QAK720855 QKG720855 QUC720855 RDY720855 RNU720855 RXQ720855 SHM720855 SRI720855 TBE720855 TLA720855 TUW720855 UES720855 UOO720855 UYK720855 VIG720855 VSC720855 WBY720855 WLU720855 WVQ720855 K786305 JE786391 TA786391 ACW786391 AMS786391 AWO786391 BGK786391 BQG786391 CAC786391 CJY786391 CTU786391 DDQ786391 DNM786391 DXI786391 EHE786391 ERA786391 FAW786391 FKS786391 FUO786391 GEK786391 GOG786391 GYC786391 HHY786391 HRU786391 IBQ786391 ILM786391 IVI786391 JFE786391 JPA786391 JYW786391 KIS786391 KSO786391 LCK786391 LMG786391 LWC786391 MFY786391 MPU786391 MZQ786391 NJM786391 NTI786391 ODE786391 ONA786391 OWW786391 PGS786391 PQO786391 QAK786391 QKG786391 QUC786391 RDY786391 RNU786391 RXQ786391 SHM786391 SRI786391 TBE786391 TLA786391 TUW786391 UES786391 UOO786391 UYK786391 VIG786391 VSC786391 WBY786391 WLU786391 WVQ786391 K851841 JE851927 TA851927 ACW851927 AMS851927 AWO851927 BGK851927 BQG851927 CAC851927 CJY851927 CTU851927 DDQ851927 DNM851927 DXI851927 EHE851927 ERA851927 FAW851927 FKS851927 FUO851927 GEK851927 GOG851927 GYC851927 HHY851927 HRU851927 IBQ851927 ILM851927 IVI851927 JFE851927 JPA851927 JYW851927 KIS851927 KSO851927 LCK851927 LMG851927 LWC851927 MFY851927 MPU851927 MZQ851927 NJM851927 NTI851927 ODE851927 ONA851927 OWW851927 PGS851927 PQO851927 QAK851927 QKG851927 QUC851927 RDY851927 RNU851927 RXQ851927 SHM851927 SRI851927 TBE851927 TLA851927 TUW851927 UES851927 UOO851927 UYK851927 VIG851927 VSC851927 WBY851927 WLU851927 WVQ851927 K917377 JE917463 TA917463 ACW917463 AMS917463 AWO917463 BGK917463 BQG917463 CAC917463 CJY917463 CTU917463 DDQ917463 DNM917463 DXI917463 EHE917463 ERA917463 FAW917463 FKS917463 FUO917463 GEK917463 GOG917463 GYC917463 HHY917463 HRU917463 IBQ917463 ILM917463 IVI917463 JFE917463 JPA917463 JYW917463 KIS917463 KSO917463 LCK917463 LMG917463 LWC917463 MFY917463 MPU917463 MZQ917463 NJM917463 NTI917463 ODE917463 ONA917463 OWW917463 PGS917463 PQO917463 QAK917463 QKG917463 QUC917463 RDY917463 RNU917463 RXQ917463 SHM917463 SRI917463 TBE917463 TLA917463 TUW917463 UES917463 UOO917463 UYK917463 VIG917463 VSC917463 WBY917463 WLU917463 WVQ917463 K982913 JE982999 TA982999 ACW982999 AMS982999 AWO982999 BGK982999 BQG982999 CAC982999 CJY982999 CTU982999 DDQ982999 DNM982999 DXI982999 EHE982999 ERA982999 FAW982999 FKS982999 FUO982999 GEK982999 GOG982999 GYC982999 HHY982999 HRU982999 IBQ982999 ILM982999 IVI982999 JFE982999 JPA982999 JYW982999 KIS982999 KSO982999 LCK982999 LMG982999 LWC982999 MFY982999 MPU982999 MZQ982999 NJM982999 NTI982999 ODE982999 ONA982999 OWW982999 PGS982999 PQO982999 QAK982999 QKG982999 QUC982999 RDY982999 RNU982999 RXQ982999 SHM982999 SRI982999 TBE982999 TLA982999 TUW982999 UES982999 UOO982999 UYK982999 VIG982999 VSC982999 WBY982999 WLU982999 WVQ982999" xr:uid="{B634D776-23F6-444A-9FC5-CDAF15ABA1C8}">
      <formula1>$P$10:$P$34</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10 JE65496 TA65496 ACW65496 AMS65496 AWO65496 BGK65496 BQG65496 CAC65496 CJY65496 CTU65496 DDQ65496 DNM65496 DXI65496 EHE65496 ERA65496 FAW65496 FKS65496 FUO65496 GEK65496 GOG65496 GYC65496 HHY65496 HRU65496 IBQ65496 ILM65496 IVI65496 JFE65496 JPA65496 JYW65496 KIS65496 KSO65496 LCK65496 LMG65496 LWC65496 MFY65496 MPU65496 MZQ65496 NJM65496 NTI65496 ODE65496 ONA65496 OWW65496 PGS65496 PQO65496 QAK65496 QKG65496 QUC65496 RDY65496 RNU65496 RXQ65496 SHM65496 SRI65496 TBE65496 TLA65496 TUW65496 UES65496 UOO65496 UYK65496 VIG65496 VSC65496 WBY65496 WLU65496 WVQ65496 K130946 JE131032 TA131032 ACW131032 AMS131032 AWO131032 BGK131032 BQG131032 CAC131032 CJY131032 CTU131032 DDQ131032 DNM131032 DXI131032 EHE131032 ERA131032 FAW131032 FKS131032 FUO131032 GEK131032 GOG131032 GYC131032 HHY131032 HRU131032 IBQ131032 ILM131032 IVI131032 JFE131032 JPA131032 JYW131032 KIS131032 KSO131032 LCK131032 LMG131032 LWC131032 MFY131032 MPU131032 MZQ131032 NJM131032 NTI131032 ODE131032 ONA131032 OWW131032 PGS131032 PQO131032 QAK131032 QKG131032 QUC131032 RDY131032 RNU131032 RXQ131032 SHM131032 SRI131032 TBE131032 TLA131032 TUW131032 UES131032 UOO131032 UYK131032 VIG131032 VSC131032 WBY131032 WLU131032 WVQ131032 K196482 JE196568 TA196568 ACW196568 AMS196568 AWO196568 BGK196568 BQG196568 CAC196568 CJY196568 CTU196568 DDQ196568 DNM196568 DXI196568 EHE196568 ERA196568 FAW196568 FKS196568 FUO196568 GEK196568 GOG196568 GYC196568 HHY196568 HRU196568 IBQ196568 ILM196568 IVI196568 JFE196568 JPA196568 JYW196568 KIS196568 KSO196568 LCK196568 LMG196568 LWC196568 MFY196568 MPU196568 MZQ196568 NJM196568 NTI196568 ODE196568 ONA196568 OWW196568 PGS196568 PQO196568 QAK196568 QKG196568 QUC196568 RDY196568 RNU196568 RXQ196568 SHM196568 SRI196568 TBE196568 TLA196568 TUW196568 UES196568 UOO196568 UYK196568 VIG196568 VSC196568 WBY196568 WLU196568 WVQ196568 K262018 JE262104 TA262104 ACW262104 AMS262104 AWO262104 BGK262104 BQG262104 CAC262104 CJY262104 CTU262104 DDQ262104 DNM262104 DXI262104 EHE262104 ERA262104 FAW262104 FKS262104 FUO262104 GEK262104 GOG262104 GYC262104 HHY262104 HRU262104 IBQ262104 ILM262104 IVI262104 JFE262104 JPA262104 JYW262104 KIS262104 KSO262104 LCK262104 LMG262104 LWC262104 MFY262104 MPU262104 MZQ262104 NJM262104 NTI262104 ODE262104 ONA262104 OWW262104 PGS262104 PQO262104 QAK262104 QKG262104 QUC262104 RDY262104 RNU262104 RXQ262104 SHM262104 SRI262104 TBE262104 TLA262104 TUW262104 UES262104 UOO262104 UYK262104 VIG262104 VSC262104 WBY262104 WLU262104 WVQ262104 K327554 JE327640 TA327640 ACW327640 AMS327640 AWO327640 BGK327640 BQG327640 CAC327640 CJY327640 CTU327640 DDQ327640 DNM327640 DXI327640 EHE327640 ERA327640 FAW327640 FKS327640 FUO327640 GEK327640 GOG327640 GYC327640 HHY327640 HRU327640 IBQ327640 ILM327640 IVI327640 JFE327640 JPA327640 JYW327640 KIS327640 KSO327640 LCK327640 LMG327640 LWC327640 MFY327640 MPU327640 MZQ327640 NJM327640 NTI327640 ODE327640 ONA327640 OWW327640 PGS327640 PQO327640 QAK327640 QKG327640 QUC327640 RDY327640 RNU327640 RXQ327640 SHM327640 SRI327640 TBE327640 TLA327640 TUW327640 UES327640 UOO327640 UYK327640 VIG327640 VSC327640 WBY327640 WLU327640 WVQ327640 K393090 JE393176 TA393176 ACW393176 AMS393176 AWO393176 BGK393176 BQG393176 CAC393176 CJY393176 CTU393176 DDQ393176 DNM393176 DXI393176 EHE393176 ERA393176 FAW393176 FKS393176 FUO393176 GEK393176 GOG393176 GYC393176 HHY393176 HRU393176 IBQ393176 ILM393176 IVI393176 JFE393176 JPA393176 JYW393176 KIS393176 KSO393176 LCK393176 LMG393176 LWC393176 MFY393176 MPU393176 MZQ393176 NJM393176 NTI393176 ODE393176 ONA393176 OWW393176 PGS393176 PQO393176 QAK393176 QKG393176 QUC393176 RDY393176 RNU393176 RXQ393176 SHM393176 SRI393176 TBE393176 TLA393176 TUW393176 UES393176 UOO393176 UYK393176 VIG393176 VSC393176 WBY393176 WLU393176 WVQ393176 K458626 JE458712 TA458712 ACW458712 AMS458712 AWO458712 BGK458712 BQG458712 CAC458712 CJY458712 CTU458712 DDQ458712 DNM458712 DXI458712 EHE458712 ERA458712 FAW458712 FKS458712 FUO458712 GEK458712 GOG458712 GYC458712 HHY458712 HRU458712 IBQ458712 ILM458712 IVI458712 JFE458712 JPA458712 JYW458712 KIS458712 KSO458712 LCK458712 LMG458712 LWC458712 MFY458712 MPU458712 MZQ458712 NJM458712 NTI458712 ODE458712 ONA458712 OWW458712 PGS458712 PQO458712 QAK458712 QKG458712 QUC458712 RDY458712 RNU458712 RXQ458712 SHM458712 SRI458712 TBE458712 TLA458712 TUW458712 UES458712 UOO458712 UYK458712 VIG458712 VSC458712 WBY458712 WLU458712 WVQ458712 K524162 JE524248 TA524248 ACW524248 AMS524248 AWO524248 BGK524248 BQG524248 CAC524248 CJY524248 CTU524248 DDQ524248 DNM524248 DXI524248 EHE524248 ERA524248 FAW524248 FKS524248 FUO524248 GEK524248 GOG524248 GYC524248 HHY524248 HRU524248 IBQ524248 ILM524248 IVI524248 JFE524248 JPA524248 JYW524248 KIS524248 KSO524248 LCK524248 LMG524248 LWC524248 MFY524248 MPU524248 MZQ524248 NJM524248 NTI524248 ODE524248 ONA524248 OWW524248 PGS524248 PQO524248 QAK524248 QKG524248 QUC524248 RDY524248 RNU524248 RXQ524248 SHM524248 SRI524248 TBE524248 TLA524248 TUW524248 UES524248 UOO524248 UYK524248 VIG524248 VSC524248 WBY524248 WLU524248 WVQ524248 K589698 JE589784 TA589784 ACW589784 AMS589784 AWO589784 BGK589784 BQG589784 CAC589784 CJY589784 CTU589784 DDQ589784 DNM589784 DXI589784 EHE589784 ERA589784 FAW589784 FKS589784 FUO589784 GEK589784 GOG589784 GYC589784 HHY589784 HRU589784 IBQ589784 ILM589784 IVI589784 JFE589784 JPA589784 JYW589784 KIS589784 KSO589784 LCK589784 LMG589784 LWC589784 MFY589784 MPU589784 MZQ589784 NJM589784 NTI589784 ODE589784 ONA589784 OWW589784 PGS589784 PQO589784 QAK589784 QKG589784 QUC589784 RDY589784 RNU589784 RXQ589784 SHM589784 SRI589784 TBE589784 TLA589784 TUW589784 UES589784 UOO589784 UYK589784 VIG589784 VSC589784 WBY589784 WLU589784 WVQ589784 K655234 JE655320 TA655320 ACW655320 AMS655320 AWO655320 BGK655320 BQG655320 CAC655320 CJY655320 CTU655320 DDQ655320 DNM655320 DXI655320 EHE655320 ERA655320 FAW655320 FKS655320 FUO655320 GEK655320 GOG655320 GYC655320 HHY655320 HRU655320 IBQ655320 ILM655320 IVI655320 JFE655320 JPA655320 JYW655320 KIS655320 KSO655320 LCK655320 LMG655320 LWC655320 MFY655320 MPU655320 MZQ655320 NJM655320 NTI655320 ODE655320 ONA655320 OWW655320 PGS655320 PQO655320 QAK655320 QKG655320 QUC655320 RDY655320 RNU655320 RXQ655320 SHM655320 SRI655320 TBE655320 TLA655320 TUW655320 UES655320 UOO655320 UYK655320 VIG655320 VSC655320 WBY655320 WLU655320 WVQ655320 K720770 JE720856 TA720856 ACW720856 AMS720856 AWO720856 BGK720856 BQG720856 CAC720856 CJY720856 CTU720856 DDQ720856 DNM720856 DXI720856 EHE720856 ERA720856 FAW720856 FKS720856 FUO720856 GEK720856 GOG720856 GYC720856 HHY720856 HRU720856 IBQ720856 ILM720856 IVI720856 JFE720856 JPA720856 JYW720856 KIS720856 KSO720856 LCK720856 LMG720856 LWC720856 MFY720856 MPU720856 MZQ720856 NJM720856 NTI720856 ODE720856 ONA720856 OWW720856 PGS720856 PQO720856 QAK720856 QKG720856 QUC720856 RDY720856 RNU720856 RXQ720856 SHM720856 SRI720856 TBE720856 TLA720856 TUW720856 UES720856 UOO720856 UYK720856 VIG720856 VSC720856 WBY720856 WLU720856 WVQ720856 K786306 JE786392 TA786392 ACW786392 AMS786392 AWO786392 BGK786392 BQG786392 CAC786392 CJY786392 CTU786392 DDQ786392 DNM786392 DXI786392 EHE786392 ERA786392 FAW786392 FKS786392 FUO786392 GEK786392 GOG786392 GYC786392 HHY786392 HRU786392 IBQ786392 ILM786392 IVI786392 JFE786392 JPA786392 JYW786392 KIS786392 KSO786392 LCK786392 LMG786392 LWC786392 MFY786392 MPU786392 MZQ786392 NJM786392 NTI786392 ODE786392 ONA786392 OWW786392 PGS786392 PQO786392 QAK786392 QKG786392 QUC786392 RDY786392 RNU786392 RXQ786392 SHM786392 SRI786392 TBE786392 TLA786392 TUW786392 UES786392 UOO786392 UYK786392 VIG786392 VSC786392 WBY786392 WLU786392 WVQ786392 K851842 JE851928 TA851928 ACW851928 AMS851928 AWO851928 BGK851928 BQG851928 CAC851928 CJY851928 CTU851928 DDQ851928 DNM851928 DXI851928 EHE851928 ERA851928 FAW851928 FKS851928 FUO851928 GEK851928 GOG851928 GYC851928 HHY851928 HRU851928 IBQ851928 ILM851928 IVI851928 JFE851928 JPA851928 JYW851928 KIS851928 KSO851928 LCK851928 LMG851928 LWC851928 MFY851928 MPU851928 MZQ851928 NJM851928 NTI851928 ODE851928 ONA851928 OWW851928 PGS851928 PQO851928 QAK851928 QKG851928 QUC851928 RDY851928 RNU851928 RXQ851928 SHM851928 SRI851928 TBE851928 TLA851928 TUW851928 UES851928 UOO851928 UYK851928 VIG851928 VSC851928 WBY851928 WLU851928 WVQ851928 K917378 JE917464 TA917464 ACW917464 AMS917464 AWO917464 BGK917464 BQG917464 CAC917464 CJY917464 CTU917464 DDQ917464 DNM917464 DXI917464 EHE917464 ERA917464 FAW917464 FKS917464 FUO917464 GEK917464 GOG917464 GYC917464 HHY917464 HRU917464 IBQ917464 ILM917464 IVI917464 JFE917464 JPA917464 JYW917464 KIS917464 KSO917464 LCK917464 LMG917464 LWC917464 MFY917464 MPU917464 MZQ917464 NJM917464 NTI917464 ODE917464 ONA917464 OWW917464 PGS917464 PQO917464 QAK917464 QKG917464 QUC917464 RDY917464 RNU917464 RXQ917464 SHM917464 SRI917464 TBE917464 TLA917464 TUW917464 UES917464 UOO917464 UYK917464 VIG917464 VSC917464 WBY917464 WLU917464 WVQ917464 K982914 JE983000 TA983000 ACW983000 AMS983000 AWO983000 BGK983000 BQG983000 CAC983000 CJY983000 CTU983000 DDQ983000 DNM983000 DXI983000 EHE983000 ERA983000 FAW983000 FKS983000 FUO983000 GEK983000 GOG983000 GYC983000 HHY983000 HRU983000 IBQ983000 ILM983000 IVI983000 JFE983000 JPA983000 JYW983000 KIS983000 KSO983000 LCK983000 LMG983000 LWC983000 MFY983000 MPU983000 MZQ983000 NJM983000 NTI983000 ODE983000 ONA983000 OWW983000 PGS983000 PQO983000 QAK983000 QKG983000 QUC983000 RDY983000 RNU983000 RXQ983000 SHM983000 SRI983000 TBE983000 TLA983000 TUW983000 UES983000 UOO983000 UYK983000 VIG983000 VSC983000 WBY983000 WLU983000 WVQ983000" xr:uid="{AF30373B-12D9-4C52-B952-73C01D453053}">
      <formula1>$Q$10:$Q$34</formula1>
    </dataValidation>
    <dataValidation type="list" allowBlank="1" showInputMessage="1" showErrorMessage="1" sqref="WVQ982991 WLU982991 WBY982991 VSC982991 VIG982991 UYK982991 UOO982991 UES982991 TUW982991 TLA982991 TBE982991 SRI982991 SHM982991 RXQ982991 RNU982991 RDY982991 QUC982991 QKG982991 QAK982991 PQO982991 PGS982991 OWW982991 ONA982991 ODE982991 NTI982991 NJM982991 MZQ982991 MPU982991 MFY982991 LWC982991 LMG982991 LCK982991 KSO982991 KIS982991 JYW982991 JPA982991 JFE982991 IVI982991 ILM982991 IBQ982991 HRU982991 HHY982991 GYC982991 GOG982991 GEK982991 FUO982991 FKS982991 FAW982991 ERA982991 EHE982991 DXI982991 DNM982991 DDQ982991 CTU982991 CJY982991 CAC982991 BQG982991 BGK982991 AWO982991 AMS982991 ACW982991 TA982991 JE982991 K982905 WVQ917455 WLU917455 WBY917455 VSC917455 VIG917455 UYK917455 UOO917455 UES917455 TUW917455 TLA917455 TBE917455 SRI917455 SHM917455 RXQ917455 RNU917455 RDY917455 QUC917455 QKG917455 QAK917455 PQO917455 PGS917455 OWW917455 ONA917455 ODE917455 NTI917455 NJM917455 MZQ917455 MPU917455 MFY917455 LWC917455 LMG917455 LCK917455 KSO917455 KIS917455 JYW917455 JPA917455 JFE917455 IVI917455 ILM917455 IBQ917455 HRU917455 HHY917455 GYC917455 GOG917455 GEK917455 FUO917455 FKS917455 FAW917455 ERA917455 EHE917455 DXI917455 DNM917455 DDQ917455 CTU917455 CJY917455 CAC917455 BQG917455 BGK917455 AWO917455 AMS917455 ACW917455 TA917455 JE917455 K917369 WVQ851919 WLU851919 WBY851919 VSC851919 VIG851919 UYK851919 UOO851919 UES851919 TUW851919 TLA851919 TBE851919 SRI851919 SHM851919 RXQ851919 RNU851919 RDY851919 QUC851919 QKG851919 QAK851919 PQO851919 PGS851919 OWW851919 ONA851919 ODE851919 NTI851919 NJM851919 MZQ851919 MPU851919 MFY851919 LWC851919 LMG851919 LCK851919 KSO851919 KIS851919 JYW851919 JPA851919 JFE851919 IVI851919 ILM851919 IBQ851919 HRU851919 HHY851919 GYC851919 GOG851919 GEK851919 FUO851919 FKS851919 FAW851919 ERA851919 EHE851919 DXI851919 DNM851919 DDQ851919 CTU851919 CJY851919 CAC851919 BQG851919 BGK851919 AWO851919 AMS851919 ACW851919 TA851919 JE851919 K851833 WVQ786383 WLU786383 WBY786383 VSC786383 VIG786383 UYK786383 UOO786383 UES786383 TUW786383 TLA786383 TBE786383 SRI786383 SHM786383 RXQ786383 RNU786383 RDY786383 QUC786383 QKG786383 QAK786383 PQO786383 PGS786383 OWW786383 ONA786383 ODE786383 NTI786383 NJM786383 MZQ786383 MPU786383 MFY786383 LWC786383 LMG786383 LCK786383 KSO786383 KIS786383 JYW786383 JPA786383 JFE786383 IVI786383 ILM786383 IBQ786383 HRU786383 HHY786383 GYC786383 GOG786383 GEK786383 FUO786383 FKS786383 FAW786383 ERA786383 EHE786383 DXI786383 DNM786383 DDQ786383 CTU786383 CJY786383 CAC786383 BQG786383 BGK786383 AWO786383 AMS786383 ACW786383 TA786383 JE786383 K786297 WVQ720847 WLU720847 WBY720847 VSC720847 VIG720847 UYK720847 UOO720847 UES720847 TUW720847 TLA720847 TBE720847 SRI720847 SHM720847 RXQ720847 RNU720847 RDY720847 QUC720847 QKG720847 QAK720847 PQO720847 PGS720847 OWW720847 ONA720847 ODE720847 NTI720847 NJM720847 MZQ720847 MPU720847 MFY720847 LWC720847 LMG720847 LCK720847 KSO720847 KIS720847 JYW720847 JPA720847 JFE720847 IVI720847 ILM720847 IBQ720847 HRU720847 HHY720847 GYC720847 GOG720847 GEK720847 FUO720847 FKS720847 FAW720847 ERA720847 EHE720847 DXI720847 DNM720847 DDQ720847 CTU720847 CJY720847 CAC720847 BQG720847 BGK720847 AWO720847 AMS720847 ACW720847 TA720847 JE720847 K720761 WVQ655311 WLU655311 WBY655311 VSC655311 VIG655311 UYK655311 UOO655311 UES655311 TUW655311 TLA655311 TBE655311 SRI655311 SHM655311 RXQ655311 RNU655311 RDY655311 QUC655311 QKG655311 QAK655311 PQO655311 PGS655311 OWW655311 ONA655311 ODE655311 NTI655311 NJM655311 MZQ655311 MPU655311 MFY655311 LWC655311 LMG655311 LCK655311 KSO655311 KIS655311 JYW655311 JPA655311 JFE655311 IVI655311 ILM655311 IBQ655311 HRU655311 HHY655311 GYC655311 GOG655311 GEK655311 FUO655311 FKS655311 FAW655311 ERA655311 EHE655311 DXI655311 DNM655311 DDQ655311 CTU655311 CJY655311 CAC655311 BQG655311 BGK655311 AWO655311 AMS655311 ACW655311 TA655311 JE655311 K655225 WVQ589775 WLU589775 WBY589775 VSC589775 VIG589775 UYK589775 UOO589775 UES589775 TUW589775 TLA589775 TBE589775 SRI589775 SHM589775 RXQ589775 RNU589775 RDY589775 QUC589775 QKG589775 QAK589775 PQO589775 PGS589775 OWW589775 ONA589775 ODE589775 NTI589775 NJM589775 MZQ589775 MPU589775 MFY589775 LWC589775 LMG589775 LCK589775 KSO589775 KIS589775 JYW589775 JPA589775 JFE589775 IVI589775 ILM589775 IBQ589775 HRU589775 HHY589775 GYC589775 GOG589775 GEK589775 FUO589775 FKS589775 FAW589775 ERA589775 EHE589775 DXI589775 DNM589775 DDQ589775 CTU589775 CJY589775 CAC589775 BQG589775 BGK589775 AWO589775 AMS589775 ACW589775 TA589775 JE589775 K589689 WVQ524239 WLU524239 WBY524239 VSC524239 VIG524239 UYK524239 UOO524239 UES524239 TUW524239 TLA524239 TBE524239 SRI524239 SHM524239 RXQ524239 RNU524239 RDY524239 QUC524239 QKG524239 QAK524239 PQO524239 PGS524239 OWW524239 ONA524239 ODE524239 NTI524239 NJM524239 MZQ524239 MPU524239 MFY524239 LWC524239 LMG524239 LCK524239 KSO524239 KIS524239 JYW524239 JPA524239 JFE524239 IVI524239 ILM524239 IBQ524239 HRU524239 HHY524239 GYC524239 GOG524239 GEK524239 FUO524239 FKS524239 FAW524239 ERA524239 EHE524239 DXI524239 DNM524239 DDQ524239 CTU524239 CJY524239 CAC524239 BQG524239 BGK524239 AWO524239 AMS524239 ACW524239 TA524239 JE524239 K524153 WVQ458703 WLU458703 WBY458703 VSC458703 VIG458703 UYK458703 UOO458703 UES458703 TUW458703 TLA458703 TBE458703 SRI458703 SHM458703 RXQ458703 RNU458703 RDY458703 QUC458703 QKG458703 QAK458703 PQO458703 PGS458703 OWW458703 ONA458703 ODE458703 NTI458703 NJM458703 MZQ458703 MPU458703 MFY458703 LWC458703 LMG458703 LCK458703 KSO458703 KIS458703 JYW458703 JPA458703 JFE458703 IVI458703 ILM458703 IBQ458703 HRU458703 HHY458703 GYC458703 GOG458703 GEK458703 FUO458703 FKS458703 FAW458703 ERA458703 EHE458703 DXI458703 DNM458703 DDQ458703 CTU458703 CJY458703 CAC458703 BQG458703 BGK458703 AWO458703 AMS458703 ACW458703 TA458703 JE458703 K458617 WVQ393167 WLU393167 WBY393167 VSC393167 VIG393167 UYK393167 UOO393167 UES393167 TUW393167 TLA393167 TBE393167 SRI393167 SHM393167 RXQ393167 RNU393167 RDY393167 QUC393167 QKG393167 QAK393167 PQO393167 PGS393167 OWW393167 ONA393167 ODE393167 NTI393167 NJM393167 MZQ393167 MPU393167 MFY393167 LWC393167 LMG393167 LCK393167 KSO393167 KIS393167 JYW393167 JPA393167 JFE393167 IVI393167 ILM393167 IBQ393167 HRU393167 HHY393167 GYC393167 GOG393167 GEK393167 FUO393167 FKS393167 FAW393167 ERA393167 EHE393167 DXI393167 DNM393167 DDQ393167 CTU393167 CJY393167 CAC393167 BQG393167 BGK393167 AWO393167 AMS393167 ACW393167 TA393167 JE393167 K393081 WVQ327631 WLU327631 WBY327631 VSC327631 VIG327631 UYK327631 UOO327631 UES327631 TUW327631 TLA327631 TBE327631 SRI327631 SHM327631 RXQ327631 RNU327631 RDY327631 QUC327631 QKG327631 QAK327631 PQO327631 PGS327631 OWW327631 ONA327631 ODE327631 NTI327631 NJM327631 MZQ327631 MPU327631 MFY327631 LWC327631 LMG327631 LCK327631 KSO327631 KIS327631 JYW327631 JPA327631 JFE327631 IVI327631 ILM327631 IBQ327631 HRU327631 HHY327631 GYC327631 GOG327631 GEK327631 FUO327631 FKS327631 FAW327631 ERA327631 EHE327631 DXI327631 DNM327631 DDQ327631 CTU327631 CJY327631 CAC327631 BQG327631 BGK327631 AWO327631 AMS327631 ACW327631 TA327631 JE327631 K327545 WVQ262095 WLU262095 WBY262095 VSC262095 VIG262095 UYK262095 UOO262095 UES262095 TUW262095 TLA262095 TBE262095 SRI262095 SHM262095 RXQ262095 RNU262095 RDY262095 QUC262095 QKG262095 QAK262095 PQO262095 PGS262095 OWW262095 ONA262095 ODE262095 NTI262095 NJM262095 MZQ262095 MPU262095 MFY262095 LWC262095 LMG262095 LCK262095 KSO262095 KIS262095 JYW262095 JPA262095 JFE262095 IVI262095 ILM262095 IBQ262095 HRU262095 HHY262095 GYC262095 GOG262095 GEK262095 FUO262095 FKS262095 FAW262095 ERA262095 EHE262095 DXI262095 DNM262095 DDQ262095 CTU262095 CJY262095 CAC262095 BQG262095 BGK262095 AWO262095 AMS262095 ACW262095 TA262095 JE262095 K262009 WVQ196559 WLU196559 WBY196559 VSC196559 VIG196559 UYK196559 UOO196559 UES196559 TUW196559 TLA196559 TBE196559 SRI196559 SHM196559 RXQ196559 RNU196559 RDY196559 QUC196559 QKG196559 QAK196559 PQO196559 PGS196559 OWW196559 ONA196559 ODE196559 NTI196559 NJM196559 MZQ196559 MPU196559 MFY196559 LWC196559 LMG196559 LCK196559 KSO196559 KIS196559 JYW196559 JPA196559 JFE196559 IVI196559 ILM196559 IBQ196559 HRU196559 HHY196559 GYC196559 GOG196559 GEK196559 FUO196559 FKS196559 FAW196559 ERA196559 EHE196559 DXI196559 DNM196559 DDQ196559 CTU196559 CJY196559 CAC196559 BQG196559 BGK196559 AWO196559 AMS196559 ACW196559 TA196559 JE196559 K196473 WVQ131023 WLU131023 WBY131023 VSC131023 VIG131023 UYK131023 UOO131023 UES131023 TUW131023 TLA131023 TBE131023 SRI131023 SHM131023 RXQ131023 RNU131023 RDY131023 QUC131023 QKG131023 QAK131023 PQO131023 PGS131023 OWW131023 ONA131023 ODE131023 NTI131023 NJM131023 MZQ131023 MPU131023 MFY131023 LWC131023 LMG131023 LCK131023 KSO131023 KIS131023 JYW131023 JPA131023 JFE131023 IVI131023 ILM131023 IBQ131023 HRU131023 HHY131023 GYC131023 GOG131023 GEK131023 FUO131023 FKS131023 FAW131023 ERA131023 EHE131023 DXI131023 DNM131023 DDQ131023 CTU131023 CJY131023 CAC131023 BQG131023 BGK131023 AWO131023 AMS131023 ACW131023 TA131023 JE131023 K130937 WVQ65487 WLU65487 WBY65487 VSC65487 VIG65487 UYK65487 UOO65487 UES65487 TUW65487 TLA65487 TBE65487 SRI65487 SHM65487 RXQ65487 RNU65487 RDY65487 QUC65487 QKG65487 QAK65487 PQO65487 PGS65487 OWW65487 ONA65487 ODE65487 NTI65487 NJM65487 MZQ65487 MPU65487 MFY65487 LWC65487 LMG65487 LCK65487 KSO65487 KIS65487 JYW65487 JPA65487 JFE65487 IVI65487 ILM65487 IBQ65487 HRU65487 HHY65487 GYC65487 GOG65487 GEK65487 FUO65487 FKS65487 FAW65487 ERA65487 EHE65487 DXI65487 DNM65487 DDQ65487 CTU65487 CJY65487 CAC65487 BQG65487 BGK65487 AWO65487 AMS65487 ACW65487 TA65487 JE65487 K65401" xr:uid="{C872D345-6E78-405B-B16C-C5F44F61B013}">
      <formula1>$N$9:$N$9</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406 JE65492 TA65492 ACW65492 AMS65492 AWO65492 BGK65492 BQG65492 CAC65492 CJY65492 CTU65492 DDQ65492 DNM65492 DXI65492 EHE65492 ERA65492 FAW65492 FKS65492 FUO65492 GEK65492 GOG65492 GYC65492 HHY65492 HRU65492 IBQ65492 ILM65492 IVI65492 JFE65492 JPA65492 JYW65492 KIS65492 KSO65492 LCK65492 LMG65492 LWC65492 MFY65492 MPU65492 MZQ65492 NJM65492 NTI65492 ODE65492 ONA65492 OWW65492 PGS65492 PQO65492 QAK65492 QKG65492 QUC65492 RDY65492 RNU65492 RXQ65492 SHM65492 SRI65492 TBE65492 TLA65492 TUW65492 UES65492 UOO65492 UYK65492 VIG65492 VSC65492 WBY65492 WLU65492 WVQ65492 K130942 JE131028 TA131028 ACW131028 AMS131028 AWO131028 BGK131028 BQG131028 CAC131028 CJY131028 CTU131028 DDQ131028 DNM131028 DXI131028 EHE131028 ERA131028 FAW131028 FKS131028 FUO131028 GEK131028 GOG131028 GYC131028 HHY131028 HRU131028 IBQ131028 ILM131028 IVI131028 JFE131028 JPA131028 JYW131028 KIS131028 KSO131028 LCK131028 LMG131028 LWC131028 MFY131028 MPU131028 MZQ131028 NJM131028 NTI131028 ODE131028 ONA131028 OWW131028 PGS131028 PQO131028 QAK131028 QKG131028 QUC131028 RDY131028 RNU131028 RXQ131028 SHM131028 SRI131028 TBE131028 TLA131028 TUW131028 UES131028 UOO131028 UYK131028 VIG131028 VSC131028 WBY131028 WLU131028 WVQ131028 K196478 JE196564 TA196564 ACW196564 AMS196564 AWO196564 BGK196564 BQG196564 CAC196564 CJY196564 CTU196564 DDQ196564 DNM196564 DXI196564 EHE196564 ERA196564 FAW196564 FKS196564 FUO196564 GEK196564 GOG196564 GYC196564 HHY196564 HRU196564 IBQ196564 ILM196564 IVI196564 JFE196564 JPA196564 JYW196564 KIS196564 KSO196564 LCK196564 LMG196564 LWC196564 MFY196564 MPU196564 MZQ196564 NJM196564 NTI196564 ODE196564 ONA196564 OWW196564 PGS196564 PQO196564 QAK196564 QKG196564 QUC196564 RDY196564 RNU196564 RXQ196564 SHM196564 SRI196564 TBE196564 TLA196564 TUW196564 UES196564 UOO196564 UYK196564 VIG196564 VSC196564 WBY196564 WLU196564 WVQ196564 K262014 JE262100 TA262100 ACW262100 AMS262100 AWO262100 BGK262100 BQG262100 CAC262100 CJY262100 CTU262100 DDQ262100 DNM262100 DXI262100 EHE262100 ERA262100 FAW262100 FKS262100 FUO262100 GEK262100 GOG262100 GYC262100 HHY262100 HRU262100 IBQ262100 ILM262100 IVI262100 JFE262100 JPA262100 JYW262100 KIS262100 KSO262100 LCK262100 LMG262100 LWC262100 MFY262100 MPU262100 MZQ262100 NJM262100 NTI262100 ODE262100 ONA262100 OWW262100 PGS262100 PQO262100 QAK262100 QKG262100 QUC262100 RDY262100 RNU262100 RXQ262100 SHM262100 SRI262100 TBE262100 TLA262100 TUW262100 UES262100 UOO262100 UYK262100 VIG262100 VSC262100 WBY262100 WLU262100 WVQ262100 K327550 JE327636 TA327636 ACW327636 AMS327636 AWO327636 BGK327636 BQG327636 CAC327636 CJY327636 CTU327636 DDQ327636 DNM327636 DXI327636 EHE327636 ERA327636 FAW327636 FKS327636 FUO327636 GEK327636 GOG327636 GYC327636 HHY327636 HRU327636 IBQ327636 ILM327636 IVI327636 JFE327636 JPA327636 JYW327636 KIS327636 KSO327636 LCK327636 LMG327636 LWC327636 MFY327636 MPU327636 MZQ327636 NJM327636 NTI327636 ODE327636 ONA327636 OWW327636 PGS327636 PQO327636 QAK327636 QKG327636 QUC327636 RDY327636 RNU327636 RXQ327636 SHM327636 SRI327636 TBE327636 TLA327636 TUW327636 UES327636 UOO327636 UYK327636 VIG327636 VSC327636 WBY327636 WLU327636 WVQ327636 K393086 JE393172 TA393172 ACW393172 AMS393172 AWO393172 BGK393172 BQG393172 CAC393172 CJY393172 CTU393172 DDQ393172 DNM393172 DXI393172 EHE393172 ERA393172 FAW393172 FKS393172 FUO393172 GEK393172 GOG393172 GYC393172 HHY393172 HRU393172 IBQ393172 ILM393172 IVI393172 JFE393172 JPA393172 JYW393172 KIS393172 KSO393172 LCK393172 LMG393172 LWC393172 MFY393172 MPU393172 MZQ393172 NJM393172 NTI393172 ODE393172 ONA393172 OWW393172 PGS393172 PQO393172 QAK393172 QKG393172 QUC393172 RDY393172 RNU393172 RXQ393172 SHM393172 SRI393172 TBE393172 TLA393172 TUW393172 UES393172 UOO393172 UYK393172 VIG393172 VSC393172 WBY393172 WLU393172 WVQ393172 K458622 JE458708 TA458708 ACW458708 AMS458708 AWO458708 BGK458708 BQG458708 CAC458708 CJY458708 CTU458708 DDQ458708 DNM458708 DXI458708 EHE458708 ERA458708 FAW458708 FKS458708 FUO458708 GEK458708 GOG458708 GYC458708 HHY458708 HRU458708 IBQ458708 ILM458708 IVI458708 JFE458708 JPA458708 JYW458708 KIS458708 KSO458708 LCK458708 LMG458708 LWC458708 MFY458708 MPU458708 MZQ458708 NJM458708 NTI458708 ODE458708 ONA458708 OWW458708 PGS458708 PQO458708 QAK458708 QKG458708 QUC458708 RDY458708 RNU458708 RXQ458708 SHM458708 SRI458708 TBE458708 TLA458708 TUW458708 UES458708 UOO458708 UYK458708 VIG458708 VSC458708 WBY458708 WLU458708 WVQ458708 K524158 JE524244 TA524244 ACW524244 AMS524244 AWO524244 BGK524244 BQG524244 CAC524244 CJY524244 CTU524244 DDQ524244 DNM524244 DXI524244 EHE524244 ERA524244 FAW524244 FKS524244 FUO524244 GEK524244 GOG524244 GYC524244 HHY524244 HRU524244 IBQ524244 ILM524244 IVI524244 JFE524244 JPA524244 JYW524244 KIS524244 KSO524244 LCK524244 LMG524244 LWC524244 MFY524244 MPU524244 MZQ524244 NJM524244 NTI524244 ODE524244 ONA524244 OWW524244 PGS524244 PQO524244 QAK524244 QKG524244 QUC524244 RDY524244 RNU524244 RXQ524244 SHM524244 SRI524244 TBE524244 TLA524244 TUW524244 UES524244 UOO524244 UYK524244 VIG524244 VSC524244 WBY524244 WLU524244 WVQ524244 K589694 JE589780 TA589780 ACW589780 AMS589780 AWO589780 BGK589780 BQG589780 CAC589780 CJY589780 CTU589780 DDQ589780 DNM589780 DXI589780 EHE589780 ERA589780 FAW589780 FKS589780 FUO589780 GEK589780 GOG589780 GYC589780 HHY589780 HRU589780 IBQ589780 ILM589780 IVI589780 JFE589780 JPA589780 JYW589780 KIS589780 KSO589780 LCK589780 LMG589780 LWC589780 MFY589780 MPU589780 MZQ589780 NJM589780 NTI589780 ODE589780 ONA589780 OWW589780 PGS589780 PQO589780 QAK589780 QKG589780 QUC589780 RDY589780 RNU589780 RXQ589780 SHM589780 SRI589780 TBE589780 TLA589780 TUW589780 UES589780 UOO589780 UYK589780 VIG589780 VSC589780 WBY589780 WLU589780 WVQ589780 K655230 JE655316 TA655316 ACW655316 AMS655316 AWO655316 BGK655316 BQG655316 CAC655316 CJY655316 CTU655316 DDQ655316 DNM655316 DXI655316 EHE655316 ERA655316 FAW655316 FKS655316 FUO655316 GEK655316 GOG655316 GYC655316 HHY655316 HRU655316 IBQ655316 ILM655316 IVI655316 JFE655316 JPA655316 JYW655316 KIS655316 KSO655316 LCK655316 LMG655316 LWC655316 MFY655316 MPU655316 MZQ655316 NJM655316 NTI655316 ODE655316 ONA655316 OWW655316 PGS655316 PQO655316 QAK655316 QKG655316 QUC655316 RDY655316 RNU655316 RXQ655316 SHM655316 SRI655316 TBE655316 TLA655316 TUW655316 UES655316 UOO655316 UYK655316 VIG655316 VSC655316 WBY655316 WLU655316 WVQ655316 K720766 JE720852 TA720852 ACW720852 AMS720852 AWO720852 BGK720852 BQG720852 CAC720852 CJY720852 CTU720852 DDQ720852 DNM720852 DXI720852 EHE720852 ERA720852 FAW720852 FKS720852 FUO720852 GEK720852 GOG720852 GYC720852 HHY720852 HRU720852 IBQ720852 ILM720852 IVI720852 JFE720852 JPA720852 JYW720852 KIS720852 KSO720852 LCK720852 LMG720852 LWC720852 MFY720852 MPU720852 MZQ720852 NJM720852 NTI720852 ODE720852 ONA720852 OWW720852 PGS720852 PQO720852 QAK720852 QKG720852 QUC720852 RDY720852 RNU720852 RXQ720852 SHM720852 SRI720852 TBE720852 TLA720852 TUW720852 UES720852 UOO720852 UYK720852 VIG720852 VSC720852 WBY720852 WLU720852 WVQ720852 K786302 JE786388 TA786388 ACW786388 AMS786388 AWO786388 BGK786388 BQG786388 CAC786388 CJY786388 CTU786388 DDQ786388 DNM786388 DXI786388 EHE786388 ERA786388 FAW786388 FKS786388 FUO786388 GEK786388 GOG786388 GYC786388 HHY786388 HRU786388 IBQ786388 ILM786388 IVI786388 JFE786388 JPA786388 JYW786388 KIS786388 KSO786388 LCK786388 LMG786388 LWC786388 MFY786388 MPU786388 MZQ786388 NJM786388 NTI786388 ODE786388 ONA786388 OWW786388 PGS786388 PQO786388 QAK786388 QKG786388 QUC786388 RDY786388 RNU786388 RXQ786388 SHM786388 SRI786388 TBE786388 TLA786388 TUW786388 UES786388 UOO786388 UYK786388 VIG786388 VSC786388 WBY786388 WLU786388 WVQ786388 K851838 JE851924 TA851924 ACW851924 AMS851924 AWO851924 BGK851924 BQG851924 CAC851924 CJY851924 CTU851924 DDQ851924 DNM851924 DXI851924 EHE851924 ERA851924 FAW851924 FKS851924 FUO851924 GEK851924 GOG851924 GYC851924 HHY851924 HRU851924 IBQ851924 ILM851924 IVI851924 JFE851924 JPA851924 JYW851924 KIS851924 KSO851924 LCK851924 LMG851924 LWC851924 MFY851924 MPU851924 MZQ851924 NJM851924 NTI851924 ODE851924 ONA851924 OWW851924 PGS851924 PQO851924 QAK851924 QKG851924 QUC851924 RDY851924 RNU851924 RXQ851924 SHM851924 SRI851924 TBE851924 TLA851924 TUW851924 UES851924 UOO851924 UYK851924 VIG851924 VSC851924 WBY851924 WLU851924 WVQ851924 K917374 JE917460 TA917460 ACW917460 AMS917460 AWO917460 BGK917460 BQG917460 CAC917460 CJY917460 CTU917460 DDQ917460 DNM917460 DXI917460 EHE917460 ERA917460 FAW917460 FKS917460 FUO917460 GEK917460 GOG917460 GYC917460 HHY917460 HRU917460 IBQ917460 ILM917460 IVI917460 JFE917460 JPA917460 JYW917460 KIS917460 KSO917460 LCK917460 LMG917460 LWC917460 MFY917460 MPU917460 MZQ917460 NJM917460 NTI917460 ODE917460 ONA917460 OWW917460 PGS917460 PQO917460 QAK917460 QKG917460 QUC917460 RDY917460 RNU917460 RXQ917460 SHM917460 SRI917460 TBE917460 TLA917460 TUW917460 UES917460 UOO917460 UYK917460 VIG917460 VSC917460 WBY917460 WLU917460 WVQ917460 K982910 JE982996 TA982996 ACW982996 AMS982996 AWO982996 BGK982996 BQG982996 CAC982996 CJY982996 CTU982996 DDQ982996 DNM982996 DXI982996 EHE982996 ERA982996 FAW982996 FKS982996 FUO982996 GEK982996 GOG982996 GYC982996 HHY982996 HRU982996 IBQ982996 ILM982996 IVI982996 JFE982996 JPA982996 JYW982996 KIS982996 KSO982996 LCK982996 LMG982996 LWC982996 MFY982996 MPU982996 MZQ982996 NJM982996 NTI982996 ODE982996 ONA982996 OWW982996 PGS982996 PQO982996 QAK982996 QKG982996 QUC982996 RDY982996 RNU982996 RXQ982996 SHM982996 SRI982996 TBE982996 TLA982996 TUW982996 UES982996 UOO982996 UYK982996 VIG982996 VSC982996 WBY982996 WLU982996 WVQ982996" xr:uid="{9788B239-56E1-47F0-B1E8-91CEFA7046F5}">
      <formula1>$N$11:$N$22</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402 JE65488 TA65488 ACW65488 AMS65488 AWO65488 BGK65488 BQG65488 CAC65488 CJY65488 CTU65488 DDQ65488 DNM65488 DXI65488 EHE65488 ERA65488 FAW65488 FKS65488 FUO65488 GEK65488 GOG65488 GYC65488 HHY65488 HRU65488 IBQ65488 ILM65488 IVI65488 JFE65488 JPA65488 JYW65488 KIS65488 KSO65488 LCK65488 LMG65488 LWC65488 MFY65488 MPU65488 MZQ65488 NJM65488 NTI65488 ODE65488 ONA65488 OWW65488 PGS65488 PQO65488 QAK65488 QKG65488 QUC65488 RDY65488 RNU65488 RXQ65488 SHM65488 SRI65488 TBE65488 TLA65488 TUW65488 UES65488 UOO65488 UYK65488 VIG65488 VSC65488 WBY65488 WLU65488 WVQ65488 K130938 JE131024 TA131024 ACW131024 AMS131024 AWO131024 BGK131024 BQG131024 CAC131024 CJY131024 CTU131024 DDQ131024 DNM131024 DXI131024 EHE131024 ERA131024 FAW131024 FKS131024 FUO131024 GEK131024 GOG131024 GYC131024 HHY131024 HRU131024 IBQ131024 ILM131024 IVI131024 JFE131024 JPA131024 JYW131024 KIS131024 KSO131024 LCK131024 LMG131024 LWC131024 MFY131024 MPU131024 MZQ131024 NJM131024 NTI131024 ODE131024 ONA131024 OWW131024 PGS131024 PQO131024 QAK131024 QKG131024 QUC131024 RDY131024 RNU131024 RXQ131024 SHM131024 SRI131024 TBE131024 TLA131024 TUW131024 UES131024 UOO131024 UYK131024 VIG131024 VSC131024 WBY131024 WLU131024 WVQ131024 K196474 JE196560 TA196560 ACW196560 AMS196560 AWO196560 BGK196560 BQG196560 CAC196560 CJY196560 CTU196560 DDQ196560 DNM196560 DXI196560 EHE196560 ERA196560 FAW196560 FKS196560 FUO196560 GEK196560 GOG196560 GYC196560 HHY196560 HRU196560 IBQ196560 ILM196560 IVI196560 JFE196560 JPA196560 JYW196560 KIS196560 KSO196560 LCK196560 LMG196560 LWC196560 MFY196560 MPU196560 MZQ196560 NJM196560 NTI196560 ODE196560 ONA196560 OWW196560 PGS196560 PQO196560 QAK196560 QKG196560 QUC196560 RDY196560 RNU196560 RXQ196560 SHM196560 SRI196560 TBE196560 TLA196560 TUW196560 UES196560 UOO196560 UYK196560 VIG196560 VSC196560 WBY196560 WLU196560 WVQ196560 K262010 JE262096 TA262096 ACW262096 AMS262096 AWO262096 BGK262096 BQG262096 CAC262096 CJY262096 CTU262096 DDQ262096 DNM262096 DXI262096 EHE262096 ERA262096 FAW262096 FKS262096 FUO262096 GEK262096 GOG262096 GYC262096 HHY262096 HRU262096 IBQ262096 ILM262096 IVI262096 JFE262096 JPA262096 JYW262096 KIS262096 KSO262096 LCK262096 LMG262096 LWC262096 MFY262096 MPU262096 MZQ262096 NJM262096 NTI262096 ODE262096 ONA262096 OWW262096 PGS262096 PQO262096 QAK262096 QKG262096 QUC262096 RDY262096 RNU262096 RXQ262096 SHM262096 SRI262096 TBE262096 TLA262096 TUW262096 UES262096 UOO262096 UYK262096 VIG262096 VSC262096 WBY262096 WLU262096 WVQ262096 K327546 JE327632 TA327632 ACW327632 AMS327632 AWO327632 BGK327632 BQG327632 CAC327632 CJY327632 CTU327632 DDQ327632 DNM327632 DXI327632 EHE327632 ERA327632 FAW327632 FKS327632 FUO327632 GEK327632 GOG327632 GYC327632 HHY327632 HRU327632 IBQ327632 ILM327632 IVI327632 JFE327632 JPA327632 JYW327632 KIS327632 KSO327632 LCK327632 LMG327632 LWC327632 MFY327632 MPU327632 MZQ327632 NJM327632 NTI327632 ODE327632 ONA327632 OWW327632 PGS327632 PQO327632 QAK327632 QKG327632 QUC327632 RDY327632 RNU327632 RXQ327632 SHM327632 SRI327632 TBE327632 TLA327632 TUW327632 UES327632 UOO327632 UYK327632 VIG327632 VSC327632 WBY327632 WLU327632 WVQ327632 K393082 JE393168 TA393168 ACW393168 AMS393168 AWO393168 BGK393168 BQG393168 CAC393168 CJY393168 CTU393168 DDQ393168 DNM393168 DXI393168 EHE393168 ERA393168 FAW393168 FKS393168 FUO393168 GEK393168 GOG393168 GYC393168 HHY393168 HRU393168 IBQ393168 ILM393168 IVI393168 JFE393168 JPA393168 JYW393168 KIS393168 KSO393168 LCK393168 LMG393168 LWC393168 MFY393168 MPU393168 MZQ393168 NJM393168 NTI393168 ODE393168 ONA393168 OWW393168 PGS393168 PQO393168 QAK393168 QKG393168 QUC393168 RDY393168 RNU393168 RXQ393168 SHM393168 SRI393168 TBE393168 TLA393168 TUW393168 UES393168 UOO393168 UYK393168 VIG393168 VSC393168 WBY393168 WLU393168 WVQ393168 K458618 JE458704 TA458704 ACW458704 AMS458704 AWO458704 BGK458704 BQG458704 CAC458704 CJY458704 CTU458704 DDQ458704 DNM458704 DXI458704 EHE458704 ERA458704 FAW458704 FKS458704 FUO458704 GEK458704 GOG458704 GYC458704 HHY458704 HRU458704 IBQ458704 ILM458704 IVI458704 JFE458704 JPA458704 JYW458704 KIS458704 KSO458704 LCK458704 LMG458704 LWC458704 MFY458704 MPU458704 MZQ458704 NJM458704 NTI458704 ODE458704 ONA458704 OWW458704 PGS458704 PQO458704 QAK458704 QKG458704 QUC458704 RDY458704 RNU458704 RXQ458704 SHM458704 SRI458704 TBE458704 TLA458704 TUW458704 UES458704 UOO458704 UYK458704 VIG458704 VSC458704 WBY458704 WLU458704 WVQ458704 K524154 JE524240 TA524240 ACW524240 AMS524240 AWO524240 BGK524240 BQG524240 CAC524240 CJY524240 CTU524240 DDQ524240 DNM524240 DXI524240 EHE524240 ERA524240 FAW524240 FKS524240 FUO524240 GEK524240 GOG524240 GYC524240 HHY524240 HRU524240 IBQ524240 ILM524240 IVI524240 JFE524240 JPA524240 JYW524240 KIS524240 KSO524240 LCK524240 LMG524240 LWC524240 MFY524240 MPU524240 MZQ524240 NJM524240 NTI524240 ODE524240 ONA524240 OWW524240 PGS524240 PQO524240 QAK524240 QKG524240 QUC524240 RDY524240 RNU524240 RXQ524240 SHM524240 SRI524240 TBE524240 TLA524240 TUW524240 UES524240 UOO524240 UYK524240 VIG524240 VSC524240 WBY524240 WLU524240 WVQ524240 K589690 JE589776 TA589776 ACW589776 AMS589776 AWO589776 BGK589776 BQG589776 CAC589776 CJY589776 CTU589776 DDQ589776 DNM589776 DXI589776 EHE589776 ERA589776 FAW589776 FKS589776 FUO589776 GEK589776 GOG589776 GYC589776 HHY589776 HRU589776 IBQ589776 ILM589776 IVI589776 JFE589776 JPA589776 JYW589776 KIS589776 KSO589776 LCK589776 LMG589776 LWC589776 MFY589776 MPU589776 MZQ589776 NJM589776 NTI589776 ODE589776 ONA589776 OWW589776 PGS589776 PQO589776 QAK589776 QKG589776 QUC589776 RDY589776 RNU589776 RXQ589776 SHM589776 SRI589776 TBE589776 TLA589776 TUW589776 UES589776 UOO589776 UYK589776 VIG589776 VSC589776 WBY589776 WLU589776 WVQ589776 K655226 JE655312 TA655312 ACW655312 AMS655312 AWO655312 BGK655312 BQG655312 CAC655312 CJY655312 CTU655312 DDQ655312 DNM655312 DXI655312 EHE655312 ERA655312 FAW655312 FKS655312 FUO655312 GEK655312 GOG655312 GYC655312 HHY655312 HRU655312 IBQ655312 ILM655312 IVI655312 JFE655312 JPA655312 JYW655312 KIS655312 KSO655312 LCK655312 LMG655312 LWC655312 MFY655312 MPU655312 MZQ655312 NJM655312 NTI655312 ODE655312 ONA655312 OWW655312 PGS655312 PQO655312 QAK655312 QKG655312 QUC655312 RDY655312 RNU655312 RXQ655312 SHM655312 SRI655312 TBE655312 TLA655312 TUW655312 UES655312 UOO655312 UYK655312 VIG655312 VSC655312 WBY655312 WLU655312 WVQ655312 K720762 JE720848 TA720848 ACW720848 AMS720848 AWO720848 BGK720848 BQG720848 CAC720848 CJY720848 CTU720848 DDQ720848 DNM720848 DXI720848 EHE720848 ERA720848 FAW720848 FKS720848 FUO720848 GEK720848 GOG720848 GYC720848 HHY720848 HRU720848 IBQ720848 ILM720848 IVI720848 JFE720848 JPA720848 JYW720848 KIS720848 KSO720848 LCK720848 LMG720848 LWC720848 MFY720848 MPU720848 MZQ720848 NJM720848 NTI720848 ODE720848 ONA720848 OWW720848 PGS720848 PQO720848 QAK720848 QKG720848 QUC720848 RDY720848 RNU720848 RXQ720848 SHM720848 SRI720848 TBE720848 TLA720848 TUW720848 UES720848 UOO720848 UYK720848 VIG720848 VSC720848 WBY720848 WLU720848 WVQ720848 K786298 JE786384 TA786384 ACW786384 AMS786384 AWO786384 BGK786384 BQG786384 CAC786384 CJY786384 CTU786384 DDQ786384 DNM786384 DXI786384 EHE786384 ERA786384 FAW786384 FKS786384 FUO786384 GEK786384 GOG786384 GYC786384 HHY786384 HRU786384 IBQ786384 ILM786384 IVI786384 JFE786384 JPA786384 JYW786384 KIS786384 KSO786384 LCK786384 LMG786384 LWC786384 MFY786384 MPU786384 MZQ786384 NJM786384 NTI786384 ODE786384 ONA786384 OWW786384 PGS786384 PQO786384 QAK786384 QKG786384 QUC786384 RDY786384 RNU786384 RXQ786384 SHM786384 SRI786384 TBE786384 TLA786384 TUW786384 UES786384 UOO786384 UYK786384 VIG786384 VSC786384 WBY786384 WLU786384 WVQ786384 K851834 JE851920 TA851920 ACW851920 AMS851920 AWO851920 BGK851920 BQG851920 CAC851920 CJY851920 CTU851920 DDQ851920 DNM851920 DXI851920 EHE851920 ERA851920 FAW851920 FKS851920 FUO851920 GEK851920 GOG851920 GYC851920 HHY851920 HRU851920 IBQ851920 ILM851920 IVI851920 JFE851920 JPA851920 JYW851920 KIS851920 KSO851920 LCK851920 LMG851920 LWC851920 MFY851920 MPU851920 MZQ851920 NJM851920 NTI851920 ODE851920 ONA851920 OWW851920 PGS851920 PQO851920 QAK851920 QKG851920 QUC851920 RDY851920 RNU851920 RXQ851920 SHM851920 SRI851920 TBE851920 TLA851920 TUW851920 UES851920 UOO851920 UYK851920 VIG851920 VSC851920 WBY851920 WLU851920 WVQ851920 K917370 JE917456 TA917456 ACW917456 AMS917456 AWO917456 BGK917456 BQG917456 CAC917456 CJY917456 CTU917456 DDQ917456 DNM917456 DXI917456 EHE917456 ERA917456 FAW917456 FKS917456 FUO917456 GEK917456 GOG917456 GYC917456 HHY917456 HRU917456 IBQ917456 ILM917456 IVI917456 JFE917456 JPA917456 JYW917456 KIS917456 KSO917456 LCK917456 LMG917456 LWC917456 MFY917456 MPU917456 MZQ917456 NJM917456 NTI917456 ODE917456 ONA917456 OWW917456 PGS917456 PQO917456 QAK917456 QKG917456 QUC917456 RDY917456 RNU917456 RXQ917456 SHM917456 SRI917456 TBE917456 TLA917456 TUW917456 UES917456 UOO917456 UYK917456 VIG917456 VSC917456 WBY917456 WLU917456 WVQ917456 K982906 JE982992 TA982992 ACW982992 AMS982992 AWO982992 BGK982992 BQG982992 CAC982992 CJY982992 CTU982992 DDQ982992 DNM982992 DXI982992 EHE982992 ERA982992 FAW982992 FKS982992 FUO982992 GEK982992 GOG982992 GYC982992 HHY982992 HRU982992 IBQ982992 ILM982992 IVI982992 JFE982992 JPA982992 JYW982992 KIS982992 KSO982992 LCK982992 LMG982992 LWC982992 MFY982992 MPU982992 MZQ982992 NJM982992 NTI982992 ODE982992 ONA982992 OWW982992 PGS982992 PQO982992 QAK982992 QKG982992 QUC982992 RDY982992 RNU982992 RXQ982992 SHM982992 SRI982992 TBE982992 TLA982992 TUW982992 UES982992 UOO982992 UYK982992 VIG982992 VSC982992 WBY982992 WLU982992 WVQ982992" xr:uid="{C8D30CE5-5493-48C0-8F8C-6825E56CE4D3}">
      <formula1>$M$11:$M$22</formula1>
    </dataValidation>
    <dataValidation type="list" allowBlank="1" showInputMessage="1" showErrorMessage="1" sqref="K10" xr:uid="{8555B801-9102-4B4A-AE93-A8195D689CF8}">
      <formula1>"2023, 2024, 2025"</formula1>
    </dataValidation>
    <dataValidation type="list" allowBlank="1" showInputMessage="1" showErrorMessage="1" sqref="K15" xr:uid="{5FCBFD06-0C96-4D33-B29F-F5E291C1E691}">
      <formula1>$N$9:$N$41</formula1>
    </dataValidation>
  </dataValidations>
  <hyperlinks>
    <hyperlink ref="P8:S8" r:id="rId1" display="Posted Price" xr:uid="{B4EDC0BD-BAFC-4DD8-9BB3-649B9359F8E8}"/>
  </hyperlinks>
  <printOptions horizontalCentered="1"/>
  <pageMargins left="0.25" right="0.25" top="0.75" bottom="0.75" header="0.3" footer="0.3"/>
  <pageSetup scale="49" orientation="landscape" horizontalDpi="4294967295" r:id="rId2"/>
  <rowBreaks count="4" manualBreakCount="4">
    <brk id="30" min="1" max="7" man="1"/>
    <brk id="55" min="1" max="7" man="1"/>
    <brk id="81" min="1" max="7" man="1"/>
    <brk id="104"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1C5B2-8852-4438-8B0F-FCF7B3222F35}">
  <dimension ref="B1:Z148"/>
  <sheetViews>
    <sheetView showGridLines="0" showRowColHeaders="0" zoomScaleNormal="100" workbookViewId="0">
      <selection activeCell="F66" sqref="F66"/>
    </sheetView>
  </sheetViews>
  <sheetFormatPr defaultRowHeight="13.2" x14ac:dyDescent="0.25"/>
  <cols>
    <col min="1" max="1" width="9.21875" style="1"/>
    <col min="2" max="2" width="25.44140625" style="1" customWidth="1"/>
    <col min="3" max="3" width="35" style="1" customWidth="1"/>
    <col min="4" max="4" width="17.44140625" style="1" customWidth="1"/>
    <col min="5" max="5" width="17.21875" style="1" customWidth="1"/>
    <col min="6" max="6" width="23.77734375" style="1" customWidth="1"/>
    <col min="7" max="7" width="25.44140625" style="1" customWidth="1"/>
    <col min="8" max="8" width="19" style="1" customWidth="1"/>
    <col min="9" max="9" width="6.5546875" style="1" customWidth="1"/>
    <col min="10" max="10" width="33.5546875" style="3" hidden="1" customWidth="1"/>
    <col min="11" max="11" width="20.44140625" style="3" hidden="1" customWidth="1"/>
    <col min="12" max="12" width="4.21875" style="3" hidden="1" customWidth="1"/>
    <col min="13" max="13" width="22" style="1" hidden="1" customWidth="1"/>
    <col min="14" max="14" width="22.21875" style="1" hidden="1" customWidth="1"/>
    <col min="15" max="15" width="4.21875" style="1" hidden="1" customWidth="1"/>
    <col min="16" max="17" width="18.77734375" style="2" hidden="1" customWidth="1"/>
    <col min="18" max="18" width="20.44140625" style="2" hidden="1" customWidth="1"/>
    <col min="19" max="19" width="17.44140625" style="2" hidden="1" customWidth="1"/>
    <col min="20" max="20" width="4.21875" style="1" hidden="1" customWidth="1"/>
    <col min="21" max="21" width="4" style="1" hidden="1" customWidth="1"/>
    <col min="22" max="22" width="13.77734375" style="1" customWidth="1"/>
    <col min="23" max="51" width="9.21875" style="1" customWidth="1"/>
    <col min="52" max="255" width="9.21875" style="1"/>
    <col min="256" max="256" width="25.44140625" style="1" customWidth="1"/>
    <col min="257" max="257" width="32.77734375" style="1" customWidth="1"/>
    <col min="258" max="258" width="17.44140625" style="1" customWidth="1"/>
    <col min="259" max="259" width="17.21875" style="1" customWidth="1"/>
    <col min="260" max="260" width="23.77734375" style="1" customWidth="1"/>
    <col min="261" max="261" width="25.44140625" style="1" customWidth="1"/>
    <col min="262" max="262" width="19" style="1" customWidth="1"/>
    <col min="263" max="263" width="6.5546875" style="1" customWidth="1"/>
    <col min="264" max="279" width="0" style="1" hidden="1" customWidth="1"/>
    <col min="280" max="511" width="9.21875" style="1"/>
    <col min="512" max="512" width="25.44140625" style="1" customWidth="1"/>
    <col min="513" max="513" width="32.77734375" style="1" customWidth="1"/>
    <col min="514" max="514" width="17.44140625" style="1" customWidth="1"/>
    <col min="515" max="515" width="17.21875" style="1" customWidth="1"/>
    <col min="516" max="516" width="23.77734375" style="1" customWidth="1"/>
    <col min="517" max="517" width="25.44140625" style="1" customWidth="1"/>
    <col min="518" max="518" width="19" style="1" customWidth="1"/>
    <col min="519" max="519" width="6.5546875" style="1" customWidth="1"/>
    <col min="520" max="535" width="0" style="1" hidden="1" customWidth="1"/>
    <col min="536" max="767" width="9.21875" style="1"/>
    <col min="768" max="768" width="25.44140625" style="1" customWidth="1"/>
    <col min="769" max="769" width="32.77734375" style="1" customWidth="1"/>
    <col min="770" max="770" width="17.44140625" style="1" customWidth="1"/>
    <col min="771" max="771" width="17.21875" style="1" customWidth="1"/>
    <col min="772" max="772" width="23.77734375" style="1" customWidth="1"/>
    <col min="773" max="773" width="25.44140625" style="1" customWidth="1"/>
    <col min="774" max="774" width="19" style="1" customWidth="1"/>
    <col min="775" max="775" width="6.5546875" style="1" customWidth="1"/>
    <col min="776" max="791" width="0" style="1" hidden="1" customWidth="1"/>
    <col min="792" max="1023" width="9.21875" style="1"/>
    <col min="1024" max="1024" width="25.44140625" style="1" customWidth="1"/>
    <col min="1025" max="1025" width="32.77734375" style="1" customWidth="1"/>
    <col min="1026" max="1026" width="17.44140625" style="1" customWidth="1"/>
    <col min="1027" max="1027" width="17.21875" style="1" customWidth="1"/>
    <col min="1028" max="1028" width="23.77734375" style="1" customWidth="1"/>
    <col min="1029" max="1029" width="25.44140625" style="1" customWidth="1"/>
    <col min="1030" max="1030" width="19" style="1" customWidth="1"/>
    <col min="1031" max="1031" width="6.5546875" style="1" customWidth="1"/>
    <col min="1032" max="1047" width="0" style="1" hidden="1" customWidth="1"/>
    <col min="1048" max="1279" width="9.21875" style="1"/>
    <col min="1280" max="1280" width="25.44140625" style="1" customWidth="1"/>
    <col min="1281" max="1281" width="32.77734375" style="1" customWidth="1"/>
    <col min="1282" max="1282" width="17.44140625" style="1" customWidth="1"/>
    <col min="1283" max="1283" width="17.21875" style="1" customWidth="1"/>
    <col min="1284" max="1284" width="23.77734375" style="1" customWidth="1"/>
    <col min="1285" max="1285" width="25.44140625" style="1" customWidth="1"/>
    <col min="1286" max="1286" width="19" style="1" customWidth="1"/>
    <col min="1287" max="1287" width="6.5546875" style="1" customWidth="1"/>
    <col min="1288" max="1303" width="0" style="1" hidden="1" customWidth="1"/>
    <col min="1304" max="1535" width="9.21875" style="1"/>
    <col min="1536" max="1536" width="25.44140625" style="1" customWidth="1"/>
    <col min="1537" max="1537" width="32.77734375" style="1" customWidth="1"/>
    <col min="1538" max="1538" width="17.44140625" style="1" customWidth="1"/>
    <col min="1539" max="1539" width="17.21875" style="1" customWidth="1"/>
    <col min="1540" max="1540" width="23.77734375" style="1" customWidth="1"/>
    <col min="1541" max="1541" width="25.44140625" style="1" customWidth="1"/>
    <col min="1542" max="1542" width="19" style="1" customWidth="1"/>
    <col min="1543" max="1543" width="6.5546875" style="1" customWidth="1"/>
    <col min="1544" max="1559" width="0" style="1" hidden="1" customWidth="1"/>
    <col min="1560" max="1791" width="9.21875" style="1"/>
    <col min="1792" max="1792" width="25.44140625" style="1" customWidth="1"/>
    <col min="1793" max="1793" width="32.77734375" style="1" customWidth="1"/>
    <col min="1794" max="1794" width="17.44140625" style="1" customWidth="1"/>
    <col min="1795" max="1795" width="17.21875" style="1" customWidth="1"/>
    <col min="1796" max="1796" width="23.77734375" style="1" customWidth="1"/>
    <col min="1797" max="1797" width="25.44140625" style="1" customWidth="1"/>
    <col min="1798" max="1798" width="19" style="1" customWidth="1"/>
    <col min="1799" max="1799" width="6.5546875" style="1" customWidth="1"/>
    <col min="1800" max="1815" width="0" style="1" hidden="1" customWidth="1"/>
    <col min="1816" max="2047" width="9.21875" style="1"/>
    <col min="2048" max="2048" width="25.44140625" style="1" customWidth="1"/>
    <col min="2049" max="2049" width="32.77734375" style="1" customWidth="1"/>
    <col min="2050" max="2050" width="17.44140625" style="1" customWidth="1"/>
    <col min="2051" max="2051" width="17.21875" style="1" customWidth="1"/>
    <col min="2052" max="2052" width="23.77734375" style="1" customWidth="1"/>
    <col min="2053" max="2053" width="25.44140625" style="1" customWidth="1"/>
    <col min="2054" max="2054" width="19" style="1" customWidth="1"/>
    <col min="2055" max="2055" width="6.5546875" style="1" customWidth="1"/>
    <col min="2056" max="2071" width="0" style="1" hidden="1" customWidth="1"/>
    <col min="2072" max="2303" width="9.21875" style="1"/>
    <col min="2304" max="2304" width="25.44140625" style="1" customWidth="1"/>
    <col min="2305" max="2305" width="32.77734375" style="1" customWidth="1"/>
    <col min="2306" max="2306" width="17.44140625" style="1" customWidth="1"/>
    <col min="2307" max="2307" width="17.21875" style="1" customWidth="1"/>
    <col min="2308" max="2308" width="23.77734375" style="1" customWidth="1"/>
    <col min="2309" max="2309" width="25.44140625" style="1" customWidth="1"/>
    <col min="2310" max="2310" width="19" style="1" customWidth="1"/>
    <col min="2311" max="2311" width="6.5546875" style="1" customWidth="1"/>
    <col min="2312" max="2327" width="0" style="1" hidden="1" customWidth="1"/>
    <col min="2328" max="2559" width="9.21875" style="1"/>
    <col min="2560" max="2560" width="25.44140625" style="1" customWidth="1"/>
    <col min="2561" max="2561" width="32.77734375" style="1" customWidth="1"/>
    <col min="2562" max="2562" width="17.44140625" style="1" customWidth="1"/>
    <col min="2563" max="2563" width="17.21875" style="1" customWidth="1"/>
    <col min="2564" max="2564" width="23.77734375" style="1" customWidth="1"/>
    <col min="2565" max="2565" width="25.44140625" style="1" customWidth="1"/>
    <col min="2566" max="2566" width="19" style="1" customWidth="1"/>
    <col min="2567" max="2567" width="6.5546875" style="1" customWidth="1"/>
    <col min="2568" max="2583" width="0" style="1" hidden="1" customWidth="1"/>
    <col min="2584" max="2815" width="9.21875" style="1"/>
    <col min="2816" max="2816" width="25.44140625" style="1" customWidth="1"/>
    <col min="2817" max="2817" width="32.77734375" style="1" customWidth="1"/>
    <col min="2818" max="2818" width="17.44140625" style="1" customWidth="1"/>
    <col min="2819" max="2819" width="17.21875" style="1" customWidth="1"/>
    <col min="2820" max="2820" width="23.77734375" style="1" customWidth="1"/>
    <col min="2821" max="2821" width="25.44140625" style="1" customWidth="1"/>
    <col min="2822" max="2822" width="19" style="1" customWidth="1"/>
    <col min="2823" max="2823" width="6.5546875" style="1" customWidth="1"/>
    <col min="2824" max="2839" width="0" style="1" hidden="1" customWidth="1"/>
    <col min="2840" max="3071" width="9.21875" style="1"/>
    <col min="3072" max="3072" width="25.44140625" style="1" customWidth="1"/>
    <col min="3073" max="3073" width="32.77734375" style="1" customWidth="1"/>
    <col min="3074" max="3074" width="17.44140625" style="1" customWidth="1"/>
    <col min="3075" max="3075" width="17.21875" style="1" customWidth="1"/>
    <col min="3076" max="3076" width="23.77734375" style="1" customWidth="1"/>
    <col min="3077" max="3077" width="25.44140625" style="1" customWidth="1"/>
    <col min="3078" max="3078" width="19" style="1" customWidth="1"/>
    <col min="3079" max="3079" width="6.5546875" style="1" customWidth="1"/>
    <col min="3080" max="3095" width="0" style="1" hidden="1" customWidth="1"/>
    <col min="3096" max="3327" width="9.21875" style="1"/>
    <col min="3328" max="3328" width="25.44140625" style="1" customWidth="1"/>
    <col min="3329" max="3329" width="32.77734375" style="1" customWidth="1"/>
    <col min="3330" max="3330" width="17.44140625" style="1" customWidth="1"/>
    <col min="3331" max="3331" width="17.21875" style="1" customWidth="1"/>
    <col min="3332" max="3332" width="23.77734375" style="1" customWidth="1"/>
    <col min="3333" max="3333" width="25.44140625" style="1" customWidth="1"/>
    <col min="3334" max="3334" width="19" style="1" customWidth="1"/>
    <col min="3335" max="3335" width="6.5546875" style="1" customWidth="1"/>
    <col min="3336" max="3351" width="0" style="1" hidden="1" customWidth="1"/>
    <col min="3352" max="3583" width="9.21875" style="1"/>
    <col min="3584" max="3584" width="25.44140625" style="1" customWidth="1"/>
    <col min="3585" max="3585" width="32.77734375" style="1" customWidth="1"/>
    <col min="3586" max="3586" width="17.44140625" style="1" customWidth="1"/>
    <col min="3587" max="3587" width="17.21875" style="1" customWidth="1"/>
    <col min="3588" max="3588" width="23.77734375" style="1" customWidth="1"/>
    <col min="3589" max="3589" width="25.44140625" style="1" customWidth="1"/>
    <col min="3590" max="3590" width="19" style="1" customWidth="1"/>
    <col min="3591" max="3591" width="6.5546875" style="1" customWidth="1"/>
    <col min="3592" max="3607" width="0" style="1" hidden="1" customWidth="1"/>
    <col min="3608" max="3839" width="9.21875" style="1"/>
    <col min="3840" max="3840" width="25.44140625" style="1" customWidth="1"/>
    <col min="3841" max="3841" width="32.77734375" style="1" customWidth="1"/>
    <col min="3842" max="3842" width="17.44140625" style="1" customWidth="1"/>
    <col min="3843" max="3843" width="17.21875" style="1" customWidth="1"/>
    <col min="3844" max="3844" width="23.77734375" style="1" customWidth="1"/>
    <col min="3845" max="3845" width="25.44140625" style="1" customWidth="1"/>
    <col min="3846" max="3846" width="19" style="1" customWidth="1"/>
    <col min="3847" max="3847" width="6.5546875" style="1" customWidth="1"/>
    <col min="3848" max="3863" width="0" style="1" hidden="1" customWidth="1"/>
    <col min="3864" max="4095" width="9.21875" style="1"/>
    <col min="4096" max="4096" width="25.44140625" style="1" customWidth="1"/>
    <col min="4097" max="4097" width="32.77734375" style="1" customWidth="1"/>
    <col min="4098" max="4098" width="17.44140625" style="1" customWidth="1"/>
    <col min="4099" max="4099" width="17.21875" style="1" customWidth="1"/>
    <col min="4100" max="4100" width="23.77734375" style="1" customWidth="1"/>
    <col min="4101" max="4101" width="25.44140625" style="1" customWidth="1"/>
    <col min="4102" max="4102" width="19" style="1" customWidth="1"/>
    <col min="4103" max="4103" width="6.5546875" style="1" customWidth="1"/>
    <col min="4104" max="4119" width="0" style="1" hidden="1" customWidth="1"/>
    <col min="4120" max="4351" width="9.21875" style="1"/>
    <col min="4352" max="4352" width="25.44140625" style="1" customWidth="1"/>
    <col min="4353" max="4353" width="32.77734375" style="1" customWidth="1"/>
    <col min="4354" max="4354" width="17.44140625" style="1" customWidth="1"/>
    <col min="4355" max="4355" width="17.21875" style="1" customWidth="1"/>
    <col min="4356" max="4356" width="23.77734375" style="1" customWidth="1"/>
    <col min="4357" max="4357" width="25.44140625" style="1" customWidth="1"/>
    <col min="4358" max="4358" width="19" style="1" customWidth="1"/>
    <col min="4359" max="4359" width="6.5546875" style="1" customWidth="1"/>
    <col min="4360" max="4375" width="0" style="1" hidden="1" customWidth="1"/>
    <col min="4376" max="4607" width="9.21875" style="1"/>
    <col min="4608" max="4608" width="25.44140625" style="1" customWidth="1"/>
    <col min="4609" max="4609" width="32.77734375" style="1" customWidth="1"/>
    <col min="4610" max="4610" width="17.44140625" style="1" customWidth="1"/>
    <col min="4611" max="4611" width="17.21875" style="1" customWidth="1"/>
    <col min="4612" max="4612" width="23.77734375" style="1" customWidth="1"/>
    <col min="4613" max="4613" width="25.44140625" style="1" customWidth="1"/>
    <col min="4614" max="4614" width="19" style="1" customWidth="1"/>
    <col min="4615" max="4615" width="6.5546875" style="1" customWidth="1"/>
    <col min="4616" max="4631" width="0" style="1" hidden="1" customWidth="1"/>
    <col min="4632" max="4863" width="9.21875" style="1"/>
    <col min="4864" max="4864" width="25.44140625" style="1" customWidth="1"/>
    <col min="4865" max="4865" width="32.77734375" style="1" customWidth="1"/>
    <col min="4866" max="4866" width="17.44140625" style="1" customWidth="1"/>
    <col min="4867" max="4867" width="17.21875" style="1" customWidth="1"/>
    <col min="4868" max="4868" width="23.77734375" style="1" customWidth="1"/>
    <col min="4869" max="4869" width="25.44140625" style="1" customWidth="1"/>
    <col min="4870" max="4870" width="19" style="1" customWidth="1"/>
    <col min="4871" max="4871" width="6.5546875" style="1" customWidth="1"/>
    <col min="4872" max="4887" width="0" style="1" hidden="1" customWidth="1"/>
    <col min="4888" max="5119" width="9.21875" style="1"/>
    <col min="5120" max="5120" width="25.44140625" style="1" customWidth="1"/>
    <col min="5121" max="5121" width="32.77734375" style="1" customWidth="1"/>
    <col min="5122" max="5122" width="17.44140625" style="1" customWidth="1"/>
    <col min="5123" max="5123" width="17.21875" style="1" customWidth="1"/>
    <col min="5124" max="5124" width="23.77734375" style="1" customWidth="1"/>
    <col min="5125" max="5125" width="25.44140625" style="1" customWidth="1"/>
    <col min="5126" max="5126" width="19" style="1" customWidth="1"/>
    <col min="5127" max="5127" width="6.5546875" style="1" customWidth="1"/>
    <col min="5128" max="5143" width="0" style="1" hidden="1" customWidth="1"/>
    <col min="5144" max="5375" width="9.21875" style="1"/>
    <col min="5376" max="5376" width="25.44140625" style="1" customWidth="1"/>
    <col min="5377" max="5377" width="32.77734375" style="1" customWidth="1"/>
    <col min="5378" max="5378" width="17.44140625" style="1" customWidth="1"/>
    <col min="5379" max="5379" width="17.21875" style="1" customWidth="1"/>
    <col min="5380" max="5380" width="23.77734375" style="1" customWidth="1"/>
    <col min="5381" max="5381" width="25.44140625" style="1" customWidth="1"/>
    <col min="5382" max="5382" width="19" style="1" customWidth="1"/>
    <col min="5383" max="5383" width="6.5546875" style="1" customWidth="1"/>
    <col min="5384" max="5399" width="0" style="1" hidden="1" customWidth="1"/>
    <col min="5400" max="5631" width="9.21875" style="1"/>
    <col min="5632" max="5632" width="25.44140625" style="1" customWidth="1"/>
    <col min="5633" max="5633" width="32.77734375" style="1" customWidth="1"/>
    <col min="5634" max="5634" width="17.44140625" style="1" customWidth="1"/>
    <col min="5635" max="5635" width="17.21875" style="1" customWidth="1"/>
    <col min="5636" max="5636" width="23.77734375" style="1" customWidth="1"/>
    <col min="5637" max="5637" width="25.44140625" style="1" customWidth="1"/>
    <col min="5638" max="5638" width="19" style="1" customWidth="1"/>
    <col min="5639" max="5639" width="6.5546875" style="1" customWidth="1"/>
    <col min="5640" max="5655" width="0" style="1" hidden="1" customWidth="1"/>
    <col min="5656" max="5887" width="9.21875" style="1"/>
    <col min="5888" max="5888" width="25.44140625" style="1" customWidth="1"/>
    <col min="5889" max="5889" width="32.77734375" style="1" customWidth="1"/>
    <col min="5890" max="5890" width="17.44140625" style="1" customWidth="1"/>
    <col min="5891" max="5891" width="17.21875" style="1" customWidth="1"/>
    <col min="5892" max="5892" width="23.77734375" style="1" customWidth="1"/>
    <col min="5893" max="5893" width="25.44140625" style="1" customWidth="1"/>
    <col min="5894" max="5894" width="19" style="1" customWidth="1"/>
    <col min="5895" max="5895" width="6.5546875" style="1" customWidth="1"/>
    <col min="5896" max="5911" width="0" style="1" hidden="1" customWidth="1"/>
    <col min="5912" max="6143" width="9.21875" style="1"/>
    <col min="6144" max="6144" width="25.44140625" style="1" customWidth="1"/>
    <col min="6145" max="6145" width="32.77734375" style="1" customWidth="1"/>
    <col min="6146" max="6146" width="17.44140625" style="1" customWidth="1"/>
    <col min="6147" max="6147" width="17.21875" style="1" customWidth="1"/>
    <col min="6148" max="6148" width="23.77734375" style="1" customWidth="1"/>
    <col min="6149" max="6149" width="25.44140625" style="1" customWidth="1"/>
    <col min="6150" max="6150" width="19" style="1" customWidth="1"/>
    <col min="6151" max="6151" width="6.5546875" style="1" customWidth="1"/>
    <col min="6152" max="6167" width="0" style="1" hidden="1" customWidth="1"/>
    <col min="6168" max="6399" width="9.21875" style="1"/>
    <col min="6400" max="6400" width="25.44140625" style="1" customWidth="1"/>
    <col min="6401" max="6401" width="32.77734375" style="1" customWidth="1"/>
    <col min="6402" max="6402" width="17.44140625" style="1" customWidth="1"/>
    <col min="6403" max="6403" width="17.21875" style="1" customWidth="1"/>
    <col min="6404" max="6404" width="23.77734375" style="1" customWidth="1"/>
    <col min="6405" max="6405" width="25.44140625" style="1" customWidth="1"/>
    <col min="6406" max="6406" width="19" style="1" customWidth="1"/>
    <col min="6407" max="6407" width="6.5546875" style="1" customWidth="1"/>
    <col min="6408" max="6423" width="0" style="1" hidden="1" customWidth="1"/>
    <col min="6424" max="6655" width="9.21875" style="1"/>
    <col min="6656" max="6656" width="25.44140625" style="1" customWidth="1"/>
    <col min="6657" max="6657" width="32.77734375" style="1" customWidth="1"/>
    <col min="6658" max="6658" width="17.44140625" style="1" customWidth="1"/>
    <col min="6659" max="6659" width="17.21875" style="1" customWidth="1"/>
    <col min="6660" max="6660" width="23.77734375" style="1" customWidth="1"/>
    <col min="6661" max="6661" width="25.44140625" style="1" customWidth="1"/>
    <col min="6662" max="6662" width="19" style="1" customWidth="1"/>
    <col min="6663" max="6663" width="6.5546875" style="1" customWidth="1"/>
    <col min="6664" max="6679" width="0" style="1" hidden="1" customWidth="1"/>
    <col min="6680" max="6911" width="9.21875" style="1"/>
    <col min="6912" max="6912" width="25.44140625" style="1" customWidth="1"/>
    <col min="6913" max="6913" width="32.77734375" style="1" customWidth="1"/>
    <col min="6914" max="6914" width="17.44140625" style="1" customWidth="1"/>
    <col min="6915" max="6915" width="17.21875" style="1" customWidth="1"/>
    <col min="6916" max="6916" width="23.77734375" style="1" customWidth="1"/>
    <col min="6917" max="6917" width="25.44140625" style="1" customWidth="1"/>
    <col min="6918" max="6918" width="19" style="1" customWidth="1"/>
    <col min="6919" max="6919" width="6.5546875" style="1" customWidth="1"/>
    <col min="6920" max="6935" width="0" style="1" hidden="1" customWidth="1"/>
    <col min="6936" max="7167" width="9.21875" style="1"/>
    <col min="7168" max="7168" width="25.44140625" style="1" customWidth="1"/>
    <col min="7169" max="7169" width="32.77734375" style="1" customWidth="1"/>
    <col min="7170" max="7170" width="17.44140625" style="1" customWidth="1"/>
    <col min="7171" max="7171" width="17.21875" style="1" customWidth="1"/>
    <col min="7172" max="7172" width="23.77734375" style="1" customWidth="1"/>
    <col min="7173" max="7173" width="25.44140625" style="1" customWidth="1"/>
    <col min="7174" max="7174" width="19" style="1" customWidth="1"/>
    <col min="7175" max="7175" width="6.5546875" style="1" customWidth="1"/>
    <col min="7176" max="7191" width="0" style="1" hidden="1" customWidth="1"/>
    <col min="7192" max="7423" width="9.21875" style="1"/>
    <col min="7424" max="7424" width="25.44140625" style="1" customWidth="1"/>
    <col min="7425" max="7425" width="32.77734375" style="1" customWidth="1"/>
    <col min="7426" max="7426" width="17.44140625" style="1" customWidth="1"/>
    <col min="7427" max="7427" width="17.21875" style="1" customWidth="1"/>
    <col min="7428" max="7428" width="23.77734375" style="1" customWidth="1"/>
    <col min="7429" max="7429" width="25.44140625" style="1" customWidth="1"/>
    <col min="7430" max="7430" width="19" style="1" customWidth="1"/>
    <col min="7431" max="7431" width="6.5546875" style="1" customWidth="1"/>
    <col min="7432" max="7447" width="0" style="1" hidden="1" customWidth="1"/>
    <col min="7448" max="7679" width="9.21875" style="1"/>
    <col min="7680" max="7680" width="25.44140625" style="1" customWidth="1"/>
    <col min="7681" max="7681" width="32.77734375" style="1" customWidth="1"/>
    <col min="7682" max="7682" width="17.44140625" style="1" customWidth="1"/>
    <col min="7683" max="7683" width="17.21875" style="1" customWidth="1"/>
    <col min="7684" max="7684" width="23.77734375" style="1" customWidth="1"/>
    <col min="7685" max="7685" width="25.44140625" style="1" customWidth="1"/>
    <col min="7686" max="7686" width="19" style="1" customWidth="1"/>
    <col min="7687" max="7687" width="6.5546875" style="1" customWidth="1"/>
    <col min="7688" max="7703" width="0" style="1" hidden="1" customWidth="1"/>
    <col min="7704" max="7935" width="9.21875" style="1"/>
    <col min="7936" max="7936" width="25.44140625" style="1" customWidth="1"/>
    <col min="7937" max="7937" width="32.77734375" style="1" customWidth="1"/>
    <col min="7938" max="7938" width="17.44140625" style="1" customWidth="1"/>
    <col min="7939" max="7939" width="17.21875" style="1" customWidth="1"/>
    <col min="7940" max="7940" width="23.77734375" style="1" customWidth="1"/>
    <col min="7941" max="7941" width="25.44140625" style="1" customWidth="1"/>
    <col min="7942" max="7942" width="19" style="1" customWidth="1"/>
    <col min="7943" max="7943" width="6.5546875" style="1" customWidth="1"/>
    <col min="7944" max="7959" width="0" style="1" hidden="1" customWidth="1"/>
    <col min="7960" max="8191" width="9.21875" style="1"/>
    <col min="8192" max="8192" width="25.44140625" style="1" customWidth="1"/>
    <col min="8193" max="8193" width="32.77734375" style="1" customWidth="1"/>
    <col min="8194" max="8194" width="17.44140625" style="1" customWidth="1"/>
    <col min="8195" max="8195" width="17.21875" style="1" customWidth="1"/>
    <col min="8196" max="8196" width="23.77734375" style="1" customWidth="1"/>
    <col min="8197" max="8197" width="25.44140625" style="1" customWidth="1"/>
    <col min="8198" max="8198" width="19" style="1" customWidth="1"/>
    <col min="8199" max="8199" width="6.5546875" style="1" customWidth="1"/>
    <col min="8200" max="8215" width="0" style="1" hidden="1" customWidth="1"/>
    <col min="8216" max="8447" width="9.21875" style="1"/>
    <col min="8448" max="8448" width="25.44140625" style="1" customWidth="1"/>
    <col min="8449" max="8449" width="32.77734375" style="1" customWidth="1"/>
    <col min="8450" max="8450" width="17.44140625" style="1" customWidth="1"/>
    <col min="8451" max="8451" width="17.21875" style="1" customWidth="1"/>
    <col min="8452" max="8452" width="23.77734375" style="1" customWidth="1"/>
    <col min="8453" max="8453" width="25.44140625" style="1" customWidth="1"/>
    <col min="8454" max="8454" width="19" style="1" customWidth="1"/>
    <col min="8455" max="8455" width="6.5546875" style="1" customWidth="1"/>
    <col min="8456" max="8471" width="0" style="1" hidden="1" customWidth="1"/>
    <col min="8472" max="8703" width="9.21875" style="1"/>
    <col min="8704" max="8704" width="25.44140625" style="1" customWidth="1"/>
    <col min="8705" max="8705" width="32.77734375" style="1" customWidth="1"/>
    <col min="8706" max="8706" width="17.44140625" style="1" customWidth="1"/>
    <col min="8707" max="8707" width="17.21875" style="1" customWidth="1"/>
    <col min="8708" max="8708" width="23.77734375" style="1" customWidth="1"/>
    <col min="8709" max="8709" width="25.44140625" style="1" customWidth="1"/>
    <col min="8710" max="8710" width="19" style="1" customWidth="1"/>
    <col min="8711" max="8711" width="6.5546875" style="1" customWidth="1"/>
    <col min="8712" max="8727" width="0" style="1" hidden="1" customWidth="1"/>
    <col min="8728" max="8959" width="9.21875" style="1"/>
    <col min="8960" max="8960" width="25.44140625" style="1" customWidth="1"/>
    <col min="8961" max="8961" width="32.77734375" style="1" customWidth="1"/>
    <col min="8962" max="8962" width="17.44140625" style="1" customWidth="1"/>
    <col min="8963" max="8963" width="17.21875" style="1" customWidth="1"/>
    <col min="8964" max="8964" width="23.77734375" style="1" customWidth="1"/>
    <col min="8965" max="8965" width="25.44140625" style="1" customWidth="1"/>
    <col min="8966" max="8966" width="19" style="1" customWidth="1"/>
    <col min="8967" max="8967" width="6.5546875" style="1" customWidth="1"/>
    <col min="8968" max="8983" width="0" style="1" hidden="1" customWidth="1"/>
    <col min="8984" max="9215" width="9.21875" style="1"/>
    <col min="9216" max="9216" width="25.44140625" style="1" customWidth="1"/>
    <col min="9217" max="9217" width="32.77734375" style="1" customWidth="1"/>
    <col min="9218" max="9218" width="17.44140625" style="1" customWidth="1"/>
    <col min="9219" max="9219" width="17.21875" style="1" customWidth="1"/>
    <col min="9220" max="9220" width="23.77734375" style="1" customWidth="1"/>
    <col min="9221" max="9221" width="25.44140625" style="1" customWidth="1"/>
    <col min="9222" max="9222" width="19" style="1" customWidth="1"/>
    <col min="9223" max="9223" width="6.5546875" style="1" customWidth="1"/>
    <col min="9224" max="9239" width="0" style="1" hidden="1" customWidth="1"/>
    <col min="9240" max="9471" width="9.21875" style="1"/>
    <col min="9472" max="9472" width="25.44140625" style="1" customWidth="1"/>
    <col min="9473" max="9473" width="32.77734375" style="1" customWidth="1"/>
    <col min="9474" max="9474" width="17.44140625" style="1" customWidth="1"/>
    <col min="9475" max="9475" width="17.21875" style="1" customWidth="1"/>
    <col min="9476" max="9476" width="23.77734375" style="1" customWidth="1"/>
    <col min="9477" max="9477" width="25.44140625" style="1" customWidth="1"/>
    <col min="9478" max="9478" width="19" style="1" customWidth="1"/>
    <col min="9479" max="9479" width="6.5546875" style="1" customWidth="1"/>
    <col min="9480" max="9495" width="0" style="1" hidden="1" customWidth="1"/>
    <col min="9496" max="9727" width="9.21875" style="1"/>
    <col min="9728" max="9728" width="25.44140625" style="1" customWidth="1"/>
    <col min="9729" max="9729" width="32.77734375" style="1" customWidth="1"/>
    <col min="9730" max="9730" width="17.44140625" style="1" customWidth="1"/>
    <col min="9731" max="9731" width="17.21875" style="1" customWidth="1"/>
    <col min="9732" max="9732" width="23.77734375" style="1" customWidth="1"/>
    <col min="9733" max="9733" width="25.44140625" style="1" customWidth="1"/>
    <col min="9734" max="9734" width="19" style="1" customWidth="1"/>
    <col min="9735" max="9735" width="6.5546875" style="1" customWidth="1"/>
    <col min="9736" max="9751" width="0" style="1" hidden="1" customWidth="1"/>
    <col min="9752" max="9983" width="9.21875" style="1"/>
    <col min="9984" max="9984" width="25.44140625" style="1" customWidth="1"/>
    <col min="9985" max="9985" width="32.77734375" style="1" customWidth="1"/>
    <col min="9986" max="9986" width="17.44140625" style="1" customWidth="1"/>
    <col min="9987" max="9987" width="17.21875" style="1" customWidth="1"/>
    <col min="9988" max="9988" width="23.77734375" style="1" customWidth="1"/>
    <col min="9989" max="9989" width="25.44140625" style="1" customWidth="1"/>
    <col min="9990" max="9990" width="19" style="1" customWidth="1"/>
    <col min="9991" max="9991" width="6.5546875" style="1" customWidth="1"/>
    <col min="9992" max="10007" width="0" style="1" hidden="1" customWidth="1"/>
    <col min="10008" max="10239" width="9.21875" style="1"/>
    <col min="10240" max="10240" width="25.44140625" style="1" customWidth="1"/>
    <col min="10241" max="10241" width="32.77734375" style="1" customWidth="1"/>
    <col min="10242" max="10242" width="17.44140625" style="1" customWidth="1"/>
    <col min="10243" max="10243" width="17.21875" style="1" customWidth="1"/>
    <col min="10244" max="10244" width="23.77734375" style="1" customWidth="1"/>
    <col min="10245" max="10245" width="25.44140625" style="1" customWidth="1"/>
    <col min="10246" max="10246" width="19" style="1" customWidth="1"/>
    <col min="10247" max="10247" width="6.5546875" style="1" customWidth="1"/>
    <col min="10248" max="10263" width="0" style="1" hidden="1" customWidth="1"/>
    <col min="10264" max="10495" width="9.21875" style="1"/>
    <col min="10496" max="10496" width="25.44140625" style="1" customWidth="1"/>
    <col min="10497" max="10497" width="32.77734375" style="1" customWidth="1"/>
    <col min="10498" max="10498" width="17.44140625" style="1" customWidth="1"/>
    <col min="10499" max="10499" width="17.21875" style="1" customWidth="1"/>
    <col min="10500" max="10500" width="23.77734375" style="1" customWidth="1"/>
    <col min="10501" max="10501" width="25.44140625" style="1" customWidth="1"/>
    <col min="10502" max="10502" width="19" style="1" customWidth="1"/>
    <col min="10503" max="10503" width="6.5546875" style="1" customWidth="1"/>
    <col min="10504" max="10519" width="0" style="1" hidden="1" customWidth="1"/>
    <col min="10520" max="10751" width="9.21875" style="1"/>
    <col min="10752" max="10752" width="25.44140625" style="1" customWidth="1"/>
    <col min="10753" max="10753" width="32.77734375" style="1" customWidth="1"/>
    <col min="10754" max="10754" width="17.44140625" style="1" customWidth="1"/>
    <col min="10755" max="10755" width="17.21875" style="1" customWidth="1"/>
    <col min="10756" max="10756" width="23.77734375" style="1" customWidth="1"/>
    <col min="10757" max="10757" width="25.44140625" style="1" customWidth="1"/>
    <col min="10758" max="10758" width="19" style="1" customWidth="1"/>
    <col min="10759" max="10759" width="6.5546875" style="1" customWidth="1"/>
    <col min="10760" max="10775" width="0" style="1" hidden="1" customWidth="1"/>
    <col min="10776" max="11007" width="9.21875" style="1"/>
    <col min="11008" max="11008" width="25.44140625" style="1" customWidth="1"/>
    <col min="11009" max="11009" width="32.77734375" style="1" customWidth="1"/>
    <col min="11010" max="11010" width="17.44140625" style="1" customWidth="1"/>
    <col min="11011" max="11011" width="17.21875" style="1" customWidth="1"/>
    <col min="11012" max="11012" width="23.77734375" style="1" customWidth="1"/>
    <col min="11013" max="11013" width="25.44140625" style="1" customWidth="1"/>
    <col min="11014" max="11014" width="19" style="1" customWidth="1"/>
    <col min="11015" max="11015" width="6.5546875" style="1" customWidth="1"/>
    <col min="11016" max="11031" width="0" style="1" hidden="1" customWidth="1"/>
    <col min="11032" max="11263" width="9.21875" style="1"/>
    <col min="11264" max="11264" width="25.44140625" style="1" customWidth="1"/>
    <col min="11265" max="11265" width="32.77734375" style="1" customWidth="1"/>
    <col min="11266" max="11266" width="17.44140625" style="1" customWidth="1"/>
    <col min="11267" max="11267" width="17.21875" style="1" customWidth="1"/>
    <col min="11268" max="11268" width="23.77734375" style="1" customWidth="1"/>
    <col min="11269" max="11269" width="25.44140625" style="1" customWidth="1"/>
    <col min="11270" max="11270" width="19" style="1" customWidth="1"/>
    <col min="11271" max="11271" width="6.5546875" style="1" customWidth="1"/>
    <col min="11272" max="11287" width="0" style="1" hidden="1" customWidth="1"/>
    <col min="11288" max="11519" width="9.21875" style="1"/>
    <col min="11520" max="11520" width="25.44140625" style="1" customWidth="1"/>
    <col min="11521" max="11521" width="32.77734375" style="1" customWidth="1"/>
    <col min="11522" max="11522" width="17.44140625" style="1" customWidth="1"/>
    <col min="11523" max="11523" width="17.21875" style="1" customWidth="1"/>
    <col min="11524" max="11524" width="23.77734375" style="1" customWidth="1"/>
    <col min="11525" max="11525" width="25.44140625" style="1" customWidth="1"/>
    <col min="11526" max="11526" width="19" style="1" customWidth="1"/>
    <col min="11527" max="11527" width="6.5546875" style="1" customWidth="1"/>
    <col min="11528" max="11543" width="0" style="1" hidden="1" customWidth="1"/>
    <col min="11544" max="11775" width="9.21875" style="1"/>
    <col min="11776" max="11776" width="25.44140625" style="1" customWidth="1"/>
    <col min="11777" max="11777" width="32.77734375" style="1" customWidth="1"/>
    <col min="11778" max="11778" width="17.44140625" style="1" customWidth="1"/>
    <col min="11779" max="11779" width="17.21875" style="1" customWidth="1"/>
    <col min="11780" max="11780" width="23.77734375" style="1" customWidth="1"/>
    <col min="11781" max="11781" width="25.44140625" style="1" customWidth="1"/>
    <col min="11782" max="11782" width="19" style="1" customWidth="1"/>
    <col min="11783" max="11783" width="6.5546875" style="1" customWidth="1"/>
    <col min="11784" max="11799" width="0" style="1" hidden="1" customWidth="1"/>
    <col min="11800" max="12031" width="9.21875" style="1"/>
    <col min="12032" max="12032" width="25.44140625" style="1" customWidth="1"/>
    <col min="12033" max="12033" width="32.77734375" style="1" customWidth="1"/>
    <col min="12034" max="12034" width="17.44140625" style="1" customWidth="1"/>
    <col min="12035" max="12035" width="17.21875" style="1" customWidth="1"/>
    <col min="12036" max="12036" width="23.77734375" style="1" customWidth="1"/>
    <col min="12037" max="12037" width="25.44140625" style="1" customWidth="1"/>
    <col min="12038" max="12038" width="19" style="1" customWidth="1"/>
    <col min="12039" max="12039" width="6.5546875" style="1" customWidth="1"/>
    <col min="12040" max="12055" width="0" style="1" hidden="1" customWidth="1"/>
    <col min="12056" max="12287" width="9.21875" style="1"/>
    <col min="12288" max="12288" width="25.44140625" style="1" customWidth="1"/>
    <col min="12289" max="12289" width="32.77734375" style="1" customWidth="1"/>
    <col min="12290" max="12290" width="17.44140625" style="1" customWidth="1"/>
    <col min="12291" max="12291" width="17.21875" style="1" customWidth="1"/>
    <col min="12292" max="12292" width="23.77734375" style="1" customWidth="1"/>
    <col min="12293" max="12293" width="25.44140625" style="1" customWidth="1"/>
    <col min="12294" max="12294" width="19" style="1" customWidth="1"/>
    <col min="12295" max="12295" width="6.5546875" style="1" customWidth="1"/>
    <col min="12296" max="12311" width="0" style="1" hidden="1" customWidth="1"/>
    <col min="12312" max="12543" width="9.21875" style="1"/>
    <col min="12544" max="12544" width="25.44140625" style="1" customWidth="1"/>
    <col min="12545" max="12545" width="32.77734375" style="1" customWidth="1"/>
    <col min="12546" max="12546" width="17.44140625" style="1" customWidth="1"/>
    <col min="12547" max="12547" width="17.21875" style="1" customWidth="1"/>
    <col min="12548" max="12548" width="23.77734375" style="1" customWidth="1"/>
    <col min="12549" max="12549" width="25.44140625" style="1" customWidth="1"/>
    <col min="12550" max="12550" width="19" style="1" customWidth="1"/>
    <col min="12551" max="12551" width="6.5546875" style="1" customWidth="1"/>
    <col min="12552" max="12567" width="0" style="1" hidden="1" customWidth="1"/>
    <col min="12568" max="12799" width="9.21875" style="1"/>
    <col min="12800" max="12800" width="25.44140625" style="1" customWidth="1"/>
    <col min="12801" max="12801" width="32.77734375" style="1" customWidth="1"/>
    <col min="12802" max="12802" width="17.44140625" style="1" customWidth="1"/>
    <col min="12803" max="12803" width="17.21875" style="1" customWidth="1"/>
    <col min="12804" max="12804" width="23.77734375" style="1" customWidth="1"/>
    <col min="12805" max="12805" width="25.44140625" style="1" customWidth="1"/>
    <col min="12806" max="12806" width="19" style="1" customWidth="1"/>
    <col min="12807" max="12807" width="6.5546875" style="1" customWidth="1"/>
    <col min="12808" max="12823" width="0" style="1" hidden="1" customWidth="1"/>
    <col min="12824" max="13055" width="9.21875" style="1"/>
    <col min="13056" max="13056" width="25.44140625" style="1" customWidth="1"/>
    <col min="13057" max="13057" width="32.77734375" style="1" customWidth="1"/>
    <col min="13058" max="13058" width="17.44140625" style="1" customWidth="1"/>
    <col min="13059" max="13059" width="17.21875" style="1" customWidth="1"/>
    <col min="13060" max="13060" width="23.77734375" style="1" customWidth="1"/>
    <col min="13061" max="13061" width="25.44140625" style="1" customWidth="1"/>
    <col min="13062" max="13062" width="19" style="1" customWidth="1"/>
    <col min="13063" max="13063" width="6.5546875" style="1" customWidth="1"/>
    <col min="13064" max="13079" width="0" style="1" hidden="1" customWidth="1"/>
    <col min="13080" max="13311" width="9.21875" style="1"/>
    <col min="13312" max="13312" width="25.44140625" style="1" customWidth="1"/>
    <col min="13313" max="13313" width="32.77734375" style="1" customWidth="1"/>
    <col min="13314" max="13314" width="17.44140625" style="1" customWidth="1"/>
    <col min="13315" max="13315" width="17.21875" style="1" customWidth="1"/>
    <col min="13316" max="13316" width="23.77734375" style="1" customWidth="1"/>
    <col min="13317" max="13317" width="25.44140625" style="1" customWidth="1"/>
    <col min="13318" max="13318" width="19" style="1" customWidth="1"/>
    <col min="13319" max="13319" width="6.5546875" style="1" customWidth="1"/>
    <col min="13320" max="13335" width="0" style="1" hidden="1" customWidth="1"/>
    <col min="13336" max="13567" width="9.21875" style="1"/>
    <col min="13568" max="13568" width="25.44140625" style="1" customWidth="1"/>
    <col min="13569" max="13569" width="32.77734375" style="1" customWidth="1"/>
    <col min="13570" max="13570" width="17.44140625" style="1" customWidth="1"/>
    <col min="13571" max="13571" width="17.21875" style="1" customWidth="1"/>
    <col min="13572" max="13572" width="23.77734375" style="1" customWidth="1"/>
    <col min="13573" max="13573" width="25.44140625" style="1" customWidth="1"/>
    <col min="13574" max="13574" width="19" style="1" customWidth="1"/>
    <col min="13575" max="13575" width="6.5546875" style="1" customWidth="1"/>
    <col min="13576" max="13591" width="0" style="1" hidden="1" customWidth="1"/>
    <col min="13592" max="13823" width="9.21875" style="1"/>
    <col min="13824" max="13824" width="25.44140625" style="1" customWidth="1"/>
    <col min="13825" max="13825" width="32.77734375" style="1" customWidth="1"/>
    <col min="13826" max="13826" width="17.44140625" style="1" customWidth="1"/>
    <col min="13827" max="13827" width="17.21875" style="1" customWidth="1"/>
    <col min="13828" max="13828" width="23.77734375" style="1" customWidth="1"/>
    <col min="13829" max="13829" width="25.44140625" style="1" customWidth="1"/>
    <col min="13830" max="13830" width="19" style="1" customWidth="1"/>
    <col min="13831" max="13831" width="6.5546875" style="1" customWidth="1"/>
    <col min="13832" max="13847" width="0" style="1" hidden="1" customWidth="1"/>
    <col min="13848" max="14079" width="9.21875" style="1"/>
    <col min="14080" max="14080" width="25.44140625" style="1" customWidth="1"/>
    <col min="14081" max="14081" width="32.77734375" style="1" customWidth="1"/>
    <col min="14082" max="14082" width="17.44140625" style="1" customWidth="1"/>
    <col min="14083" max="14083" width="17.21875" style="1" customWidth="1"/>
    <col min="14084" max="14084" width="23.77734375" style="1" customWidth="1"/>
    <col min="14085" max="14085" width="25.44140625" style="1" customWidth="1"/>
    <col min="14086" max="14086" width="19" style="1" customWidth="1"/>
    <col min="14087" max="14087" width="6.5546875" style="1" customWidth="1"/>
    <col min="14088" max="14103" width="0" style="1" hidden="1" customWidth="1"/>
    <col min="14104" max="14335" width="9.21875" style="1"/>
    <col min="14336" max="14336" width="25.44140625" style="1" customWidth="1"/>
    <col min="14337" max="14337" width="32.77734375" style="1" customWidth="1"/>
    <col min="14338" max="14338" width="17.44140625" style="1" customWidth="1"/>
    <col min="14339" max="14339" width="17.21875" style="1" customWidth="1"/>
    <col min="14340" max="14340" width="23.77734375" style="1" customWidth="1"/>
    <col min="14341" max="14341" width="25.44140625" style="1" customWidth="1"/>
    <col min="14342" max="14342" width="19" style="1" customWidth="1"/>
    <col min="14343" max="14343" width="6.5546875" style="1" customWidth="1"/>
    <col min="14344" max="14359" width="0" style="1" hidden="1" customWidth="1"/>
    <col min="14360" max="14591" width="9.21875" style="1"/>
    <col min="14592" max="14592" width="25.44140625" style="1" customWidth="1"/>
    <col min="14593" max="14593" width="32.77734375" style="1" customWidth="1"/>
    <col min="14594" max="14594" width="17.44140625" style="1" customWidth="1"/>
    <col min="14595" max="14595" width="17.21875" style="1" customWidth="1"/>
    <col min="14596" max="14596" width="23.77734375" style="1" customWidth="1"/>
    <col min="14597" max="14597" width="25.44140625" style="1" customWidth="1"/>
    <col min="14598" max="14598" width="19" style="1" customWidth="1"/>
    <col min="14599" max="14599" width="6.5546875" style="1" customWidth="1"/>
    <col min="14600" max="14615" width="0" style="1" hidden="1" customWidth="1"/>
    <col min="14616" max="14847" width="9.21875" style="1"/>
    <col min="14848" max="14848" width="25.44140625" style="1" customWidth="1"/>
    <col min="14849" max="14849" width="32.77734375" style="1" customWidth="1"/>
    <col min="14850" max="14850" width="17.44140625" style="1" customWidth="1"/>
    <col min="14851" max="14851" width="17.21875" style="1" customWidth="1"/>
    <col min="14852" max="14852" width="23.77734375" style="1" customWidth="1"/>
    <col min="14853" max="14853" width="25.44140625" style="1" customWidth="1"/>
    <col min="14854" max="14854" width="19" style="1" customWidth="1"/>
    <col min="14855" max="14855" width="6.5546875" style="1" customWidth="1"/>
    <col min="14856" max="14871" width="0" style="1" hidden="1" customWidth="1"/>
    <col min="14872" max="15103" width="9.21875" style="1"/>
    <col min="15104" max="15104" width="25.44140625" style="1" customWidth="1"/>
    <col min="15105" max="15105" width="32.77734375" style="1" customWidth="1"/>
    <col min="15106" max="15106" width="17.44140625" style="1" customWidth="1"/>
    <col min="15107" max="15107" width="17.21875" style="1" customWidth="1"/>
    <col min="15108" max="15108" width="23.77734375" style="1" customWidth="1"/>
    <col min="15109" max="15109" width="25.44140625" style="1" customWidth="1"/>
    <col min="15110" max="15110" width="19" style="1" customWidth="1"/>
    <col min="15111" max="15111" width="6.5546875" style="1" customWidth="1"/>
    <col min="15112" max="15127" width="0" style="1" hidden="1" customWidth="1"/>
    <col min="15128" max="15359" width="9.21875" style="1"/>
    <col min="15360" max="15360" width="25.44140625" style="1" customWidth="1"/>
    <col min="15361" max="15361" width="32.77734375" style="1" customWidth="1"/>
    <col min="15362" max="15362" width="17.44140625" style="1" customWidth="1"/>
    <col min="15363" max="15363" width="17.21875" style="1" customWidth="1"/>
    <col min="15364" max="15364" width="23.77734375" style="1" customWidth="1"/>
    <col min="15365" max="15365" width="25.44140625" style="1" customWidth="1"/>
    <col min="15366" max="15366" width="19" style="1" customWidth="1"/>
    <col min="15367" max="15367" width="6.5546875" style="1" customWidth="1"/>
    <col min="15368" max="15383" width="0" style="1" hidden="1" customWidth="1"/>
    <col min="15384" max="15615" width="9.21875" style="1"/>
    <col min="15616" max="15616" width="25.44140625" style="1" customWidth="1"/>
    <col min="15617" max="15617" width="32.77734375" style="1" customWidth="1"/>
    <col min="15618" max="15618" width="17.44140625" style="1" customWidth="1"/>
    <col min="15619" max="15619" width="17.21875" style="1" customWidth="1"/>
    <col min="15620" max="15620" width="23.77734375" style="1" customWidth="1"/>
    <col min="15621" max="15621" width="25.44140625" style="1" customWidth="1"/>
    <col min="15622" max="15622" width="19" style="1" customWidth="1"/>
    <col min="15623" max="15623" width="6.5546875" style="1" customWidth="1"/>
    <col min="15624" max="15639" width="0" style="1" hidden="1" customWidth="1"/>
    <col min="15640" max="15871" width="9.21875" style="1"/>
    <col min="15872" max="15872" width="25.44140625" style="1" customWidth="1"/>
    <col min="15873" max="15873" width="32.77734375" style="1" customWidth="1"/>
    <col min="15874" max="15874" width="17.44140625" style="1" customWidth="1"/>
    <col min="15875" max="15875" width="17.21875" style="1" customWidth="1"/>
    <col min="15876" max="15876" width="23.77734375" style="1" customWidth="1"/>
    <col min="15877" max="15877" width="25.44140625" style="1" customWidth="1"/>
    <col min="15878" max="15878" width="19" style="1" customWidth="1"/>
    <col min="15879" max="15879" width="6.5546875" style="1" customWidth="1"/>
    <col min="15880" max="15895" width="0" style="1" hidden="1" customWidth="1"/>
    <col min="15896" max="16127" width="9.21875" style="1"/>
    <col min="16128" max="16128" width="25.44140625" style="1" customWidth="1"/>
    <col min="16129" max="16129" width="32.77734375" style="1" customWidth="1"/>
    <col min="16130" max="16130" width="17.44140625" style="1" customWidth="1"/>
    <col min="16131" max="16131" width="17.21875" style="1" customWidth="1"/>
    <col min="16132" max="16132" width="23.77734375" style="1" customWidth="1"/>
    <col min="16133" max="16133" width="25.44140625" style="1" customWidth="1"/>
    <col min="16134" max="16134" width="19" style="1" customWidth="1"/>
    <col min="16135" max="16135" width="6.5546875" style="1" customWidth="1"/>
    <col min="16136" max="16151" width="0" style="1" hidden="1" customWidth="1"/>
    <col min="16152" max="16384" width="9.21875" style="1"/>
  </cols>
  <sheetData>
    <row r="1" spans="2:22" ht="42.75" customHeight="1" thickBot="1" x14ac:dyDescent="0.3">
      <c r="B1" s="312" t="s">
        <v>68</v>
      </c>
      <c r="C1" s="313"/>
      <c r="D1" s="313"/>
      <c r="E1" s="124" t="s">
        <v>97</v>
      </c>
      <c r="F1" s="123" t="str">
        <f>K11</f>
        <v>March</v>
      </c>
      <c r="G1" s="123">
        <f>K10</f>
        <v>2024</v>
      </c>
      <c r="H1" s="122"/>
      <c r="I1" s="121"/>
      <c r="J1" s="120" t="s">
        <v>96</v>
      </c>
      <c r="K1" s="120"/>
      <c r="L1" s="120"/>
      <c r="M1" s="118"/>
      <c r="N1" s="118"/>
      <c r="O1" s="118"/>
      <c r="P1" s="119"/>
      <c r="Q1" s="119"/>
      <c r="R1" s="119"/>
      <c r="S1" s="119"/>
      <c r="T1" s="118"/>
      <c r="U1" s="118"/>
    </row>
    <row r="2" spans="2:22" ht="8.25" customHeight="1" thickBot="1" x14ac:dyDescent="0.3">
      <c r="B2" s="117"/>
      <c r="C2" s="111"/>
      <c r="D2" s="111"/>
      <c r="E2" s="111"/>
      <c r="F2" s="111"/>
      <c r="G2" s="111"/>
      <c r="H2" s="111"/>
      <c r="I2" s="30"/>
    </row>
    <row r="3" spans="2:22" ht="20.25" customHeight="1" x14ac:dyDescent="0.25">
      <c r="B3" s="116" t="s">
        <v>95</v>
      </c>
      <c r="C3" s="314" t="s">
        <v>94</v>
      </c>
      <c r="D3" s="314"/>
      <c r="E3" s="314"/>
      <c r="F3" s="115" t="s">
        <v>93</v>
      </c>
      <c r="G3" s="314" t="s">
        <v>92</v>
      </c>
      <c r="H3" s="315"/>
      <c r="I3" s="30"/>
    </row>
    <row r="4" spans="2:22" ht="62.25" customHeight="1" thickBot="1" x14ac:dyDescent="0.3">
      <c r="B4" s="114" t="s">
        <v>91</v>
      </c>
      <c r="C4" s="316" t="s">
        <v>98</v>
      </c>
      <c r="D4" s="317"/>
      <c r="E4" s="317"/>
      <c r="F4" s="199" t="s">
        <v>99</v>
      </c>
      <c r="G4" s="317" t="s">
        <v>100</v>
      </c>
      <c r="H4" s="318"/>
      <c r="I4" s="112"/>
    </row>
    <row r="5" spans="2:22" ht="20.25" customHeight="1" thickBot="1" x14ac:dyDescent="0.3">
      <c r="B5" s="111"/>
      <c r="C5" s="111"/>
      <c r="D5" s="111"/>
      <c r="E5" s="111"/>
      <c r="F5" s="111"/>
      <c r="G5" s="111"/>
      <c r="H5" s="111"/>
      <c r="I5" s="30"/>
    </row>
    <row r="6" spans="2:22" ht="24" customHeight="1" x14ac:dyDescent="0.25">
      <c r="B6" s="319" t="s">
        <v>90</v>
      </c>
      <c r="C6" s="319"/>
      <c r="D6" s="319"/>
      <c r="E6" s="319"/>
      <c r="F6" s="320" t="str">
        <f>CONCATENATE(F1," 1, ",G1)</f>
        <v>March 1, 2024</v>
      </c>
      <c r="G6" s="320" t="e">
        <f>CONCATENATE(#REF!," 1, ",#REF!)</f>
        <v>#REF!</v>
      </c>
      <c r="H6" s="110"/>
      <c r="I6" s="30"/>
      <c r="M6" s="295" t="s">
        <v>89</v>
      </c>
      <c r="N6" s="215"/>
      <c r="P6" s="300" t="s">
        <v>88</v>
      </c>
      <c r="Q6" s="301"/>
      <c r="R6" s="301"/>
      <c r="S6" s="302"/>
      <c r="V6" s="4"/>
    </row>
    <row r="7" spans="2:22" ht="24" customHeight="1" thickBot="1" x14ac:dyDescent="0.3">
      <c r="B7" s="306" t="s">
        <v>101</v>
      </c>
      <c r="C7" s="306"/>
      <c r="D7" s="306"/>
      <c r="E7" s="306"/>
      <c r="F7" s="99">
        <v>690</v>
      </c>
      <c r="G7" s="5" t="s">
        <v>71</v>
      </c>
      <c r="H7" s="5"/>
      <c r="I7" s="98"/>
      <c r="M7" s="296"/>
      <c r="N7" s="297"/>
      <c r="P7" s="303"/>
      <c r="Q7" s="304"/>
      <c r="R7" s="304"/>
      <c r="S7" s="305"/>
    </row>
    <row r="8" spans="2:22" ht="24" customHeight="1" thickBot="1" x14ac:dyDescent="0.3">
      <c r="B8" s="254" t="s">
        <v>102</v>
      </c>
      <c r="C8" s="254"/>
      <c r="D8" s="254"/>
      <c r="E8" s="254"/>
      <c r="F8" s="254"/>
      <c r="G8" s="254"/>
      <c r="H8" s="254"/>
      <c r="I8" s="95"/>
      <c r="M8" s="298"/>
      <c r="N8" s="299"/>
      <c r="P8" s="307" t="s">
        <v>84</v>
      </c>
      <c r="Q8" s="308"/>
      <c r="R8" s="308"/>
      <c r="S8" s="309"/>
      <c r="U8" s="109" t="s">
        <v>87</v>
      </c>
    </row>
    <row r="9" spans="2:22" ht="24" customHeight="1" thickBot="1" x14ac:dyDescent="0.3">
      <c r="B9" s="254" t="s">
        <v>86</v>
      </c>
      <c r="C9" s="254"/>
      <c r="D9" s="254"/>
      <c r="E9" s="254"/>
      <c r="F9" s="254"/>
      <c r="G9" s="254"/>
      <c r="H9" s="254"/>
      <c r="I9" s="95"/>
      <c r="J9" s="310" t="s">
        <v>85</v>
      </c>
      <c r="K9" s="311"/>
      <c r="L9" s="108"/>
      <c r="M9" s="65" t="s">
        <v>84</v>
      </c>
      <c r="N9" s="60">
        <v>2023</v>
      </c>
      <c r="P9" s="107" t="s">
        <v>83</v>
      </c>
      <c r="Q9" s="106" t="s">
        <v>82</v>
      </c>
      <c r="R9" s="106" t="s">
        <v>81</v>
      </c>
      <c r="S9" s="106" t="s">
        <v>80</v>
      </c>
      <c r="U9" s="105" t="s">
        <v>79</v>
      </c>
    </row>
    <row r="10" spans="2:22" ht="24" customHeight="1" thickBot="1" x14ac:dyDescent="0.3">
      <c r="B10" s="272" t="s">
        <v>78</v>
      </c>
      <c r="C10" s="272"/>
      <c r="D10" s="290" t="str">
        <f>CONCATENATE("The ",F1," ",G1," Average is")</f>
        <v>The March 2024 Average is</v>
      </c>
      <c r="E10" s="290"/>
      <c r="F10" s="290"/>
      <c r="G10" s="104">
        <f>K15</f>
        <v>609</v>
      </c>
      <c r="H10" s="103" t="s">
        <v>77</v>
      </c>
      <c r="I10" s="102"/>
      <c r="J10" s="94" t="s">
        <v>76</v>
      </c>
      <c r="K10" s="177">
        <v>2024</v>
      </c>
      <c r="M10" s="50" t="s">
        <v>37</v>
      </c>
      <c r="N10" s="60" t="s">
        <v>36</v>
      </c>
      <c r="P10" s="266">
        <v>45047</v>
      </c>
      <c r="Q10" s="269">
        <v>415.67500000000001</v>
      </c>
      <c r="R10" s="68">
        <v>45108</v>
      </c>
      <c r="S10" s="291">
        <v>44896</v>
      </c>
      <c r="U10" s="97" t="s">
        <v>75</v>
      </c>
    </row>
    <row r="11" spans="2:22" ht="24" customHeight="1" thickBot="1" x14ac:dyDescent="0.3">
      <c r="B11" s="294" t="s">
        <v>74</v>
      </c>
      <c r="C11" s="294"/>
      <c r="D11" s="294"/>
      <c r="E11" s="294"/>
      <c r="F11" s="294"/>
      <c r="G11" s="294"/>
      <c r="H11" s="294"/>
      <c r="I11" s="101"/>
      <c r="J11" s="94" t="s">
        <v>73</v>
      </c>
      <c r="K11" s="177" t="s">
        <v>30</v>
      </c>
      <c r="M11" s="50" t="s">
        <v>33</v>
      </c>
      <c r="N11" s="182" t="s">
        <v>4</v>
      </c>
      <c r="P11" s="267"/>
      <c r="Q11" s="270"/>
      <c r="R11" s="67">
        <v>45139</v>
      </c>
      <c r="S11" s="292"/>
      <c r="U11" s="97" t="s">
        <v>72</v>
      </c>
    </row>
    <row r="12" spans="2:22" ht="24" customHeight="1" thickBot="1" x14ac:dyDescent="0.3">
      <c r="B12" s="254" t="s">
        <v>103</v>
      </c>
      <c r="C12" s="254"/>
      <c r="D12" s="254"/>
      <c r="E12" s="254"/>
      <c r="F12" s="99">
        <f>K14</f>
        <v>690</v>
      </c>
      <c r="G12" s="5" t="s">
        <v>71</v>
      </c>
      <c r="I12" s="98"/>
      <c r="J12" s="88"/>
      <c r="K12" s="87"/>
      <c r="M12" s="50" t="s">
        <v>32</v>
      </c>
      <c r="N12" s="182" t="s">
        <v>4</v>
      </c>
      <c r="P12" s="268"/>
      <c r="Q12" s="271"/>
      <c r="R12" s="67">
        <v>45170</v>
      </c>
      <c r="S12" s="292"/>
      <c r="U12" s="97" t="s">
        <v>70</v>
      </c>
    </row>
    <row r="13" spans="2:22" ht="24" customHeight="1" thickBot="1" x14ac:dyDescent="0.3">
      <c r="B13" s="254" t="s">
        <v>152</v>
      </c>
      <c r="C13" s="254"/>
      <c r="D13" s="254"/>
      <c r="E13" s="254"/>
      <c r="F13" s="254"/>
      <c r="G13" s="254"/>
      <c r="H13" s="254"/>
      <c r="I13" s="95"/>
      <c r="J13" s="288" t="s">
        <v>68</v>
      </c>
      <c r="K13" s="289"/>
      <c r="M13" s="50" t="s">
        <v>30</v>
      </c>
      <c r="N13" s="182" t="s">
        <v>4</v>
      </c>
      <c r="P13" s="266">
        <v>45139</v>
      </c>
      <c r="Q13" s="269">
        <v>421.62</v>
      </c>
      <c r="R13" s="68">
        <v>45200</v>
      </c>
      <c r="S13" s="292"/>
      <c r="U13" s="96" t="s">
        <v>67</v>
      </c>
    </row>
    <row r="14" spans="2:22" ht="24" customHeight="1" thickBot="1" x14ac:dyDescent="0.3">
      <c r="B14" s="254"/>
      <c r="C14" s="254"/>
      <c r="D14" s="254"/>
      <c r="E14" s="254"/>
      <c r="F14" s="254"/>
      <c r="G14" s="254"/>
      <c r="H14" s="254"/>
      <c r="I14" s="95"/>
      <c r="J14" s="94" t="s">
        <v>65</v>
      </c>
      <c r="K14" s="93">
        <v>690</v>
      </c>
      <c r="M14" s="50" t="s">
        <v>27</v>
      </c>
      <c r="N14" s="182">
        <v>612</v>
      </c>
      <c r="P14" s="267"/>
      <c r="Q14" s="270"/>
      <c r="R14" s="67">
        <v>45231</v>
      </c>
      <c r="S14" s="292"/>
    </row>
    <row r="15" spans="2:22" ht="56.25" customHeight="1" thickBot="1" x14ac:dyDescent="0.3">
      <c r="B15" s="283" t="s">
        <v>153</v>
      </c>
      <c r="C15" s="284"/>
      <c r="D15" s="284"/>
      <c r="E15" s="284"/>
      <c r="F15" s="284"/>
      <c r="G15" s="284"/>
      <c r="H15" s="285"/>
      <c r="I15" s="92"/>
      <c r="J15" s="91" t="s">
        <v>63</v>
      </c>
      <c r="K15" s="178">
        <v>609</v>
      </c>
      <c r="M15" s="50" t="s">
        <v>26</v>
      </c>
      <c r="N15" s="182">
        <v>621</v>
      </c>
      <c r="P15" s="268"/>
      <c r="Q15" s="271"/>
      <c r="R15" s="67">
        <v>45261</v>
      </c>
      <c r="S15" s="292"/>
    </row>
    <row r="16" spans="2:22" ht="24" customHeight="1" thickBot="1" x14ac:dyDescent="0.3">
      <c r="B16" s="286" t="s">
        <v>62</v>
      </c>
      <c r="C16" s="287"/>
      <c r="D16" s="287"/>
      <c r="E16" s="287"/>
      <c r="F16" s="287"/>
      <c r="G16" s="287"/>
      <c r="H16" s="287"/>
      <c r="I16" s="89"/>
      <c r="J16" s="88"/>
      <c r="K16" s="87"/>
      <c r="M16" s="50" t="s">
        <v>53</v>
      </c>
      <c r="N16" s="182">
        <v>635</v>
      </c>
      <c r="P16" s="266">
        <v>45231</v>
      </c>
      <c r="Q16" s="269">
        <v>423.08600000000001</v>
      </c>
      <c r="R16" s="68">
        <v>45292</v>
      </c>
      <c r="S16" s="292"/>
      <c r="U16" s="75"/>
    </row>
    <row r="17" spans="2:21" ht="43.5" customHeight="1" thickBot="1" x14ac:dyDescent="0.3">
      <c r="B17" s="263" t="s">
        <v>105</v>
      </c>
      <c r="C17" s="264"/>
      <c r="D17" s="264"/>
      <c r="E17" s="264"/>
      <c r="F17" s="264"/>
      <c r="G17" s="264"/>
      <c r="H17" s="265"/>
      <c r="I17" s="86"/>
      <c r="J17" s="288" t="s">
        <v>61</v>
      </c>
      <c r="K17" s="289"/>
      <c r="M17" s="50" t="s">
        <v>52</v>
      </c>
      <c r="N17" s="182">
        <v>640</v>
      </c>
      <c r="P17" s="267"/>
      <c r="Q17" s="270"/>
      <c r="R17" s="67">
        <v>45323</v>
      </c>
      <c r="S17" s="292"/>
      <c r="U17" s="75"/>
    </row>
    <row r="18" spans="2:21" ht="40.5" customHeight="1" thickBot="1" x14ac:dyDescent="0.3">
      <c r="B18" s="243" t="s">
        <v>131</v>
      </c>
      <c r="C18" s="244"/>
      <c r="D18" s="244"/>
      <c r="E18" s="244"/>
      <c r="F18" s="244"/>
      <c r="G18" s="244"/>
      <c r="H18" s="245"/>
      <c r="I18" s="30"/>
      <c r="J18" s="85" t="s">
        <v>59</v>
      </c>
      <c r="K18" s="179">
        <v>45231</v>
      </c>
      <c r="M18" s="50" t="s">
        <v>49</v>
      </c>
      <c r="N18" s="182">
        <v>645</v>
      </c>
      <c r="P18" s="268"/>
      <c r="Q18" s="271"/>
      <c r="R18" s="67">
        <v>45352</v>
      </c>
      <c r="S18" s="292"/>
      <c r="U18" s="75"/>
    </row>
    <row r="19" spans="2:21" ht="56.25" customHeight="1" thickBot="1" x14ac:dyDescent="0.3">
      <c r="B19" s="29" t="s">
        <v>24</v>
      </c>
      <c r="C19" s="28" t="s">
        <v>23</v>
      </c>
      <c r="D19" s="27" t="s">
        <v>22</v>
      </c>
      <c r="E19" s="27" t="s">
        <v>58</v>
      </c>
      <c r="F19" s="27" t="s">
        <v>20</v>
      </c>
      <c r="G19" s="279" t="s">
        <v>19</v>
      </c>
      <c r="H19" s="280"/>
      <c r="I19" s="26"/>
      <c r="J19" s="83" t="s">
        <v>57</v>
      </c>
      <c r="K19" s="180">
        <v>423.08600000000001</v>
      </c>
      <c r="M19" s="50" t="s">
        <v>47</v>
      </c>
      <c r="N19" s="182">
        <v>645</v>
      </c>
      <c r="P19" s="266">
        <v>45323</v>
      </c>
      <c r="Q19" s="269"/>
      <c r="R19" s="68">
        <v>45383</v>
      </c>
      <c r="S19" s="292"/>
      <c r="U19" s="75"/>
    </row>
    <row r="20" spans="2:21" ht="21.75" customHeight="1" thickBot="1" x14ac:dyDescent="0.3">
      <c r="B20" s="48">
        <v>302.01</v>
      </c>
      <c r="C20" s="136" t="s">
        <v>122</v>
      </c>
      <c r="D20" s="47">
        <v>3.75</v>
      </c>
      <c r="E20" s="46">
        <v>0</v>
      </c>
      <c r="F20" s="45">
        <f t="shared" ref="F20:F30" si="0">D20+E20</f>
        <v>3.75</v>
      </c>
      <c r="G20" s="281">
        <f t="shared" ref="G20:G30" si="1">IF((ABS(($K$15-$K$14)*F20/100))&gt;0.1, ($K$15-$K$14)*F20/100, 0)</f>
        <v>-3.0379999999999998</v>
      </c>
      <c r="H20" s="282" t="e">
        <f>IF((ABS((J15-J14)*E20/100))&gt;0.1, (J15-J14)*E20/100, 0)</f>
        <v>#VALUE!</v>
      </c>
      <c r="I20" s="16"/>
      <c r="J20" s="79" t="s">
        <v>56</v>
      </c>
      <c r="K20" s="80" t="s">
        <v>104</v>
      </c>
      <c r="M20" s="50" t="s">
        <v>45</v>
      </c>
      <c r="N20" s="182">
        <v>646</v>
      </c>
      <c r="P20" s="267"/>
      <c r="Q20" s="270"/>
      <c r="R20" s="67">
        <v>45413</v>
      </c>
      <c r="S20" s="292"/>
      <c r="U20" s="75"/>
    </row>
    <row r="21" spans="2:21" ht="21.75" customHeight="1" thickBot="1" x14ac:dyDescent="0.3">
      <c r="B21" s="22" t="s">
        <v>107</v>
      </c>
      <c r="C21" s="132" t="s">
        <v>117</v>
      </c>
      <c r="D21" s="20">
        <v>6.85</v>
      </c>
      <c r="E21" s="20">
        <v>1</v>
      </c>
      <c r="F21" s="39">
        <f t="shared" si="0"/>
        <v>7.85</v>
      </c>
      <c r="G21" s="273">
        <f t="shared" si="1"/>
        <v>-6.359</v>
      </c>
      <c r="H21" s="274" t="e">
        <f>IF((ABS((#REF!-J15)*E21/100))&gt;0.1, (#REF!-J15)*E21/100, 0)</f>
        <v>#REF!</v>
      </c>
      <c r="I21" s="16"/>
      <c r="J21" s="79" t="s">
        <v>55</v>
      </c>
      <c r="K21" s="78">
        <v>389.00400000000002</v>
      </c>
      <c r="M21" s="50" t="s">
        <v>42</v>
      </c>
      <c r="N21" s="182">
        <v>630</v>
      </c>
      <c r="P21" s="268"/>
      <c r="Q21" s="271"/>
      <c r="R21" s="67">
        <v>45444</v>
      </c>
      <c r="S21" s="292"/>
      <c r="U21" s="75"/>
    </row>
    <row r="22" spans="2:21" ht="21.75" customHeight="1" thickBot="1" x14ac:dyDescent="0.3">
      <c r="B22" s="22" t="s">
        <v>108</v>
      </c>
      <c r="C22" s="132" t="s">
        <v>118</v>
      </c>
      <c r="D22" s="20">
        <v>6.85</v>
      </c>
      <c r="E22" s="20">
        <v>1</v>
      </c>
      <c r="F22" s="39">
        <f t="shared" si="0"/>
        <v>7.85</v>
      </c>
      <c r="G22" s="273">
        <f t="shared" si="1"/>
        <v>-6.359</v>
      </c>
      <c r="H22" s="274" t="e">
        <f>IF((ABS((#REF!-#REF!)*E22/100))&gt;0.1, (#REF!-#REF!)*E22/100, 0)</f>
        <v>#REF!</v>
      </c>
      <c r="I22" s="16"/>
      <c r="J22" s="77" t="s">
        <v>54</v>
      </c>
      <c r="K22" s="181">
        <v>45108</v>
      </c>
      <c r="L22" s="1"/>
      <c r="M22" s="42" t="s">
        <v>40</v>
      </c>
      <c r="N22" s="183">
        <v>615</v>
      </c>
      <c r="P22" s="266">
        <v>45413</v>
      </c>
      <c r="Q22" s="269"/>
      <c r="R22" s="68">
        <v>45474</v>
      </c>
      <c r="S22" s="292"/>
      <c r="U22" s="75"/>
    </row>
    <row r="23" spans="2:21" ht="21.75" customHeight="1" thickBot="1" x14ac:dyDescent="0.3">
      <c r="B23" s="22" t="s">
        <v>109</v>
      </c>
      <c r="C23" s="132" t="s">
        <v>119</v>
      </c>
      <c r="D23" s="20">
        <v>6.85</v>
      </c>
      <c r="E23" s="20">
        <v>1</v>
      </c>
      <c r="F23" s="39">
        <f t="shared" si="0"/>
        <v>7.85</v>
      </c>
      <c r="G23" s="273">
        <f t="shared" si="1"/>
        <v>-6.359</v>
      </c>
      <c r="H23" s="274" t="e">
        <f>IF((ABS((#REF!-#REF!)*E23/100))&gt;0.1, (#REF!-#REF!)*E23/100, 0)</f>
        <v>#REF!</v>
      </c>
      <c r="I23" s="16"/>
      <c r="K23" s="1"/>
      <c r="L23" s="1"/>
      <c r="M23" s="65"/>
      <c r="N23" s="64">
        <v>2024</v>
      </c>
      <c r="P23" s="267"/>
      <c r="Q23" s="270"/>
      <c r="R23" s="67">
        <v>45505</v>
      </c>
      <c r="S23" s="292"/>
      <c r="U23" s="75"/>
    </row>
    <row r="24" spans="2:21" ht="21.75" customHeight="1" thickBot="1" x14ac:dyDescent="0.3">
      <c r="B24" s="22" t="s">
        <v>110</v>
      </c>
      <c r="C24" s="132" t="s">
        <v>120</v>
      </c>
      <c r="D24" s="20">
        <v>6.85</v>
      </c>
      <c r="E24" s="20">
        <v>1</v>
      </c>
      <c r="F24" s="39">
        <f t="shared" si="0"/>
        <v>7.85</v>
      </c>
      <c r="G24" s="273">
        <f t="shared" si="1"/>
        <v>-6.359</v>
      </c>
      <c r="H24" s="274" t="e">
        <f>IF((ABS((#REF!-#REF!)*E24/100))&gt;0.1, (#REF!-#REF!)*E24/100, 0)</f>
        <v>#REF!</v>
      </c>
      <c r="I24" s="16"/>
      <c r="J24" s="1"/>
      <c r="K24" s="1"/>
      <c r="L24" s="1"/>
      <c r="M24" s="50" t="s">
        <v>37</v>
      </c>
      <c r="N24" s="60" t="s">
        <v>36</v>
      </c>
      <c r="P24" s="268"/>
      <c r="Q24" s="271"/>
      <c r="R24" s="67">
        <v>45536</v>
      </c>
      <c r="S24" s="292"/>
      <c r="U24" s="75"/>
    </row>
    <row r="25" spans="2:21" ht="21.75" customHeight="1" thickBot="1" x14ac:dyDescent="0.3">
      <c r="B25" s="22" t="s">
        <v>111</v>
      </c>
      <c r="C25" s="132" t="s">
        <v>121</v>
      </c>
      <c r="D25" s="20">
        <v>8.25</v>
      </c>
      <c r="E25" s="20">
        <v>1</v>
      </c>
      <c r="F25" s="39">
        <f t="shared" si="0"/>
        <v>9.25</v>
      </c>
      <c r="G25" s="273">
        <f t="shared" si="1"/>
        <v>-7.4930000000000003</v>
      </c>
      <c r="H25" s="274" t="e">
        <f>IF((ABS((#REF!-#REF!)*E25/100))&gt;0.1, (#REF!-#REF!)*E25/100, 0)</f>
        <v>#REF!</v>
      </c>
      <c r="I25" s="16"/>
      <c r="J25" s="1"/>
      <c r="K25" s="1"/>
      <c r="L25" s="1"/>
      <c r="M25" s="50" t="s">
        <v>33</v>
      </c>
      <c r="N25" s="182">
        <v>616</v>
      </c>
      <c r="P25" s="266">
        <v>45505</v>
      </c>
      <c r="Q25" s="269"/>
      <c r="R25" s="68">
        <v>45566</v>
      </c>
      <c r="S25" s="292"/>
      <c r="U25" s="75"/>
    </row>
    <row r="26" spans="2:21" ht="30.6" thickBot="1" x14ac:dyDescent="0.3">
      <c r="B26" s="22" t="s">
        <v>115</v>
      </c>
      <c r="C26" s="134" t="s">
        <v>123</v>
      </c>
      <c r="D26" s="20">
        <v>6.7</v>
      </c>
      <c r="E26" s="40">
        <v>1</v>
      </c>
      <c r="F26" s="39">
        <f>D26+E26</f>
        <v>7.7</v>
      </c>
      <c r="G26" s="273">
        <f>IF((ABS(($K$15-$K$14)*F26/100))&gt;0.1, ($K$15-$K$14)*F26/100, 0)</f>
        <v>-6.2370000000000001</v>
      </c>
      <c r="H26" s="274" t="e">
        <f>IF((ABS((#REF!-#REF!)*E26/100))&gt;0.1, (#REF!-#REF!)*E26/100, 0)</f>
        <v>#REF!</v>
      </c>
      <c r="I26" s="16"/>
      <c r="J26" s="1"/>
      <c r="K26" s="1"/>
      <c r="L26" s="1"/>
      <c r="M26" s="50" t="s">
        <v>32</v>
      </c>
      <c r="N26" s="182">
        <v>602</v>
      </c>
      <c r="P26" s="267"/>
      <c r="Q26" s="270"/>
      <c r="R26" s="67">
        <v>45597</v>
      </c>
      <c r="S26" s="292"/>
    </row>
    <row r="27" spans="2:21" ht="30.6" thickBot="1" x14ac:dyDescent="0.3">
      <c r="B27" s="25" t="s">
        <v>116</v>
      </c>
      <c r="C27" s="135" t="s">
        <v>124</v>
      </c>
      <c r="D27" s="23">
        <v>6.2</v>
      </c>
      <c r="E27" s="23">
        <v>1</v>
      </c>
      <c r="F27" s="81">
        <f t="shared" si="0"/>
        <v>7.2</v>
      </c>
      <c r="G27" s="275">
        <f t="shared" si="1"/>
        <v>-5.8319999999999999</v>
      </c>
      <c r="H27" s="276" t="e">
        <f>IF((ABS((#REF!-#REF!)*E27/100))&gt;0.1, (#REF!-#REF!)*E27/100, 0)</f>
        <v>#REF!</v>
      </c>
      <c r="I27" s="16"/>
      <c r="J27" s="1"/>
      <c r="K27" s="1"/>
      <c r="L27" s="1"/>
      <c r="M27" s="50" t="s">
        <v>30</v>
      </c>
      <c r="N27" s="182">
        <v>609</v>
      </c>
      <c r="P27" s="268"/>
      <c r="Q27" s="271"/>
      <c r="R27" s="67">
        <v>45627</v>
      </c>
      <c r="S27" s="292"/>
    </row>
    <row r="28" spans="2:21" ht="30.6" thickBot="1" x14ac:dyDescent="0.3">
      <c r="B28" s="22" t="s">
        <v>112</v>
      </c>
      <c r="C28" s="134" t="s">
        <v>125</v>
      </c>
      <c r="D28" s="20">
        <v>5.5</v>
      </c>
      <c r="E28" s="20">
        <v>1</v>
      </c>
      <c r="F28" s="39">
        <f t="shared" si="0"/>
        <v>6.5</v>
      </c>
      <c r="G28" s="273">
        <f t="shared" si="1"/>
        <v>-5.2649999999999997</v>
      </c>
      <c r="H28" s="274" t="e">
        <f>IF((ABS((#REF!-#REF!)*E28/100))&gt;0.1, (#REF!-#REF!)*E28/100, 0)</f>
        <v>#REF!</v>
      </c>
      <c r="I28" s="16"/>
      <c r="J28" s="1"/>
      <c r="K28" s="1"/>
      <c r="L28" s="1"/>
      <c r="M28" s="50" t="s">
        <v>27</v>
      </c>
      <c r="N28" s="182"/>
      <c r="P28" s="266">
        <v>45597</v>
      </c>
      <c r="Q28" s="269"/>
      <c r="R28" s="68">
        <v>45658</v>
      </c>
      <c r="S28" s="292"/>
    </row>
    <row r="29" spans="2:21" ht="30.6" thickBot="1" x14ac:dyDescent="0.3">
      <c r="B29" s="22" t="s">
        <v>113</v>
      </c>
      <c r="C29" s="134" t="s">
        <v>126</v>
      </c>
      <c r="D29" s="20">
        <v>4.9000000000000004</v>
      </c>
      <c r="E29" s="20">
        <v>1</v>
      </c>
      <c r="F29" s="39">
        <f t="shared" si="0"/>
        <v>5.9</v>
      </c>
      <c r="G29" s="273">
        <f t="shared" si="1"/>
        <v>-4.7789999999999999</v>
      </c>
      <c r="H29" s="274" t="e">
        <f>IF((ABS((#REF!-#REF!)*E29/100))&gt;0.1, (#REF!-#REF!)*E29/100, 0)</f>
        <v>#REF!</v>
      </c>
      <c r="I29" s="16"/>
      <c r="J29" s="1"/>
      <c r="K29" s="1"/>
      <c r="L29" s="1"/>
      <c r="M29" s="50" t="s">
        <v>26</v>
      </c>
      <c r="N29" s="182"/>
      <c r="P29" s="267"/>
      <c r="Q29" s="270"/>
      <c r="R29" s="67">
        <v>45689</v>
      </c>
      <c r="S29" s="292"/>
    </row>
    <row r="30" spans="2:21" ht="30.6" thickBot="1" x14ac:dyDescent="0.3">
      <c r="B30" s="19" t="s">
        <v>114</v>
      </c>
      <c r="C30" s="133" t="s">
        <v>127</v>
      </c>
      <c r="D30" s="17">
        <v>4.5</v>
      </c>
      <c r="E30" s="37">
        <v>1</v>
      </c>
      <c r="F30" s="36">
        <f t="shared" si="0"/>
        <v>5.5</v>
      </c>
      <c r="G30" s="277">
        <f t="shared" si="1"/>
        <v>-4.4550000000000001</v>
      </c>
      <c r="H30" s="278" t="e">
        <f>IF((ABS((#REF!-#REF!)*E30/100))&gt;0.1, (#REF!-#REF!)*E30/100, 0)</f>
        <v>#REF!</v>
      </c>
      <c r="I30" s="16"/>
      <c r="J30" s="1"/>
      <c r="K30" s="1"/>
      <c r="L30" s="1"/>
      <c r="M30" s="50" t="s">
        <v>53</v>
      </c>
      <c r="N30" s="182"/>
      <c r="P30" s="268"/>
      <c r="Q30" s="271"/>
      <c r="R30" s="67">
        <v>45717</v>
      </c>
      <c r="S30" s="293"/>
    </row>
    <row r="31" spans="2:21" ht="21.75" customHeight="1" thickBot="1" x14ac:dyDescent="0.3">
      <c r="B31" s="74"/>
      <c r="C31" s="73"/>
      <c r="D31" s="72"/>
      <c r="E31" s="71"/>
      <c r="F31" s="70"/>
      <c r="G31" s="69"/>
      <c r="H31" s="69"/>
      <c r="I31" s="16"/>
      <c r="J31" s="1"/>
      <c r="K31" s="1"/>
      <c r="L31" s="1"/>
      <c r="M31" s="50" t="s">
        <v>52</v>
      </c>
      <c r="N31" s="182"/>
      <c r="P31" s="266">
        <v>45709</v>
      </c>
      <c r="Q31" s="269" t="s">
        <v>51</v>
      </c>
      <c r="R31" s="68">
        <v>45748</v>
      </c>
      <c r="S31" s="1"/>
    </row>
    <row r="32" spans="2:21" ht="21.75" customHeight="1" thickBot="1" x14ac:dyDescent="0.3">
      <c r="B32" s="272" t="s">
        <v>50</v>
      </c>
      <c r="C32" s="272"/>
      <c r="D32" s="272"/>
      <c r="E32" s="272"/>
      <c r="F32" s="272"/>
      <c r="G32" s="272"/>
      <c r="H32" s="272"/>
      <c r="I32" s="16"/>
      <c r="J32" s="1"/>
      <c r="K32" s="1"/>
      <c r="M32" s="50" t="s">
        <v>49</v>
      </c>
      <c r="N32" s="182"/>
      <c r="P32" s="267"/>
      <c r="Q32" s="270"/>
      <c r="R32" s="67">
        <v>45778</v>
      </c>
    </row>
    <row r="33" spans="2:18" ht="21.75" customHeight="1" thickBot="1" x14ac:dyDescent="0.3">
      <c r="B33" s="254" t="s">
        <v>48</v>
      </c>
      <c r="C33" s="254"/>
      <c r="D33" s="254"/>
      <c r="E33" s="254"/>
      <c r="F33" s="254"/>
      <c r="G33" s="254"/>
      <c r="H33" s="254"/>
      <c r="I33" s="16"/>
      <c r="M33" s="50" t="s">
        <v>47</v>
      </c>
      <c r="N33" s="182"/>
      <c r="P33" s="268"/>
      <c r="Q33" s="271"/>
      <c r="R33" s="67">
        <v>45809</v>
      </c>
    </row>
    <row r="34" spans="2:18" ht="21.75" customHeight="1" x14ac:dyDescent="0.25">
      <c r="B34" s="254" t="s">
        <v>46</v>
      </c>
      <c r="C34" s="254"/>
      <c r="D34" s="254"/>
      <c r="E34" s="254"/>
      <c r="F34" s="254"/>
      <c r="G34" s="254"/>
      <c r="H34" s="254"/>
      <c r="I34" s="16"/>
      <c r="M34" s="50" t="s">
        <v>45</v>
      </c>
      <c r="N34" s="182"/>
      <c r="P34" s="1" t="s">
        <v>44</v>
      </c>
      <c r="Q34" s="66"/>
      <c r="R34" s="1" t="s">
        <v>44</v>
      </c>
    </row>
    <row r="35" spans="2:18" ht="21.75" customHeight="1" x14ac:dyDescent="0.25">
      <c r="B35" s="254" t="s">
        <v>43</v>
      </c>
      <c r="C35" s="254"/>
      <c r="D35" s="254"/>
      <c r="E35" s="254"/>
      <c r="F35" s="254"/>
      <c r="G35" s="254"/>
      <c r="H35" s="254"/>
      <c r="I35" s="16"/>
      <c r="M35" s="50" t="s">
        <v>42</v>
      </c>
      <c r="N35" s="182"/>
    </row>
    <row r="36" spans="2:18" ht="21.75" customHeight="1" thickBot="1" x14ac:dyDescent="0.3">
      <c r="B36" s="254" t="s">
        <v>41</v>
      </c>
      <c r="C36" s="254"/>
      <c r="D36" s="254"/>
      <c r="E36" s="254"/>
      <c r="F36" s="254"/>
      <c r="G36" s="254"/>
      <c r="H36" s="254"/>
      <c r="I36" s="16"/>
      <c r="M36" s="42" t="s">
        <v>40</v>
      </c>
      <c r="N36" s="183"/>
    </row>
    <row r="37" spans="2:18" ht="21.75" customHeight="1" thickBot="1" x14ac:dyDescent="0.3">
      <c r="B37" s="56" t="s">
        <v>39</v>
      </c>
      <c r="C37" s="63" t="str">
        <f>K20</f>
        <v>December 2022</v>
      </c>
      <c r="D37" s="255" t="s">
        <v>38</v>
      </c>
      <c r="E37" s="255"/>
      <c r="F37" s="61">
        <f>K21</f>
        <v>389.00400000000002</v>
      </c>
      <c r="G37" s="56"/>
      <c r="H37" s="56"/>
      <c r="I37" s="16"/>
      <c r="M37" s="125"/>
      <c r="N37" s="126">
        <v>2025</v>
      </c>
    </row>
    <row r="38" spans="2:18" ht="21.75" customHeight="1" x14ac:dyDescent="0.25">
      <c r="B38" s="56"/>
      <c r="C38" s="63"/>
      <c r="D38" s="198"/>
      <c r="E38" s="198"/>
      <c r="F38" s="61"/>
      <c r="G38" s="56"/>
      <c r="H38" s="56"/>
      <c r="I38" s="16"/>
      <c r="M38" s="127" t="s">
        <v>37</v>
      </c>
      <c r="N38" s="128" t="s">
        <v>36</v>
      </c>
    </row>
    <row r="39" spans="2:18" ht="21.75" customHeight="1" x14ac:dyDescent="0.25">
      <c r="B39" s="256" t="s">
        <v>35</v>
      </c>
      <c r="C39" s="256"/>
      <c r="D39" s="256"/>
      <c r="E39" s="59">
        <f>K18</f>
        <v>45231</v>
      </c>
      <c r="F39" s="58" t="s">
        <v>34</v>
      </c>
      <c r="G39" s="57">
        <f>K19</f>
        <v>423.08600000000001</v>
      </c>
      <c r="H39" s="56"/>
      <c r="I39" s="16"/>
      <c r="M39" s="50" t="s">
        <v>33</v>
      </c>
      <c r="N39" s="182"/>
    </row>
    <row r="40" spans="2:18" ht="21.75" customHeight="1" thickBot="1" x14ac:dyDescent="0.3">
      <c r="B40" s="56"/>
      <c r="C40" s="56"/>
      <c r="D40" s="56"/>
      <c r="E40" s="56"/>
      <c r="F40" s="56"/>
      <c r="G40" s="56"/>
      <c r="H40" s="56"/>
      <c r="I40" s="16"/>
      <c r="M40" s="50" t="s">
        <v>32</v>
      </c>
      <c r="N40" s="182"/>
    </row>
    <row r="41" spans="2:18" ht="40.5" customHeight="1" thickBot="1" x14ac:dyDescent="0.3">
      <c r="B41" s="257" t="s">
        <v>132</v>
      </c>
      <c r="C41" s="258"/>
      <c r="D41" s="258"/>
      <c r="E41" s="258"/>
      <c r="F41" s="258"/>
      <c r="G41" s="258"/>
      <c r="H41" s="259"/>
      <c r="I41" s="30"/>
      <c r="M41" s="42" t="s">
        <v>30</v>
      </c>
      <c r="N41" s="183"/>
    </row>
    <row r="42" spans="2:18" ht="63" thickBot="1" x14ac:dyDescent="0.3">
      <c r="B42" s="55" t="s">
        <v>24</v>
      </c>
      <c r="C42" s="54" t="s">
        <v>23</v>
      </c>
      <c r="D42" s="53" t="s">
        <v>22</v>
      </c>
      <c r="E42" s="53" t="s">
        <v>21</v>
      </c>
      <c r="F42" s="53" t="s">
        <v>20</v>
      </c>
      <c r="G42" s="52" t="s">
        <v>29</v>
      </c>
      <c r="H42" s="51" t="s">
        <v>28</v>
      </c>
      <c r="I42" s="26"/>
    </row>
    <row r="43" spans="2:18" ht="30" customHeight="1" x14ac:dyDescent="0.25">
      <c r="B43" s="48">
        <v>302.01</v>
      </c>
      <c r="C43" s="136" t="s">
        <v>122</v>
      </c>
      <c r="D43" s="47">
        <v>3.75</v>
      </c>
      <c r="E43" s="46">
        <v>0</v>
      </c>
      <c r="F43" s="45">
        <f t="shared" ref="F43:F53" si="2">D43+E43</f>
        <v>3.75</v>
      </c>
      <c r="G43" s="144">
        <v>0.96250000000000002</v>
      </c>
      <c r="H43" s="260" t="str">
        <f t="shared" ref="H43" si="3">(IF((($K$19-$K$21)/$K$21)&gt;0.05, "5.00%",($K$19-$K$21)/$K$21))</f>
        <v>5.00%</v>
      </c>
      <c r="I43" s="34"/>
      <c r="P43" s="129"/>
      <c r="Q43" s="2">
        <f>(($K$19-$K$21)/$K$21)</f>
        <v>8.7613494976915396E-2</v>
      </c>
    </row>
    <row r="44" spans="2:18" ht="30" customHeight="1" x14ac:dyDescent="0.25">
      <c r="B44" s="22" t="s">
        <v>107</v>
      </c>
      <c r="C44" s="132" t="s">
        <v>117</v>
      </c>
      <c r="D44" s="20">
        <v>6.85</v>
      </c>
      <c r="E44" s="20">
        <v>1</v>
      </c>
      <c r="F44" s="39">
        <f t="shared" si="2"/>
        <v>7.85</v>
      </c>
      <c r="G44" s="145">
        <v>0.92149999999999999</v>
      </c>
      <c r="H44" s="261"/>
      <c r="I44" s="34"/>
      <c r="P44" s="129"/>
      <c r="Q44" s="2" t="str">
        <f t="shared" ref="Q44:Q53" si="4">(IF((($K$19-$K$21)/$K$21)&gt;0.05, "5.00%",($K$19-$K$21)/$K$21))</f>
        <v>5.00%</v>
      </c>
    </row>
    <row r="45" spans="2:18" ht="30" customHeight="1" x14ac:dyDescent="0.25">
      <c r="B45" s="22" t="s">
        <v>108</v>
      </c>
      <c r="C45" s="132" t="s">
        <v>118</v>
      </c>
      <c r="D45" s="20">
        <v>6.85</v>
      </c>
      <c r="E45" s="20">
        <v>1</v>
      </c>
      <c r="F45" s="39">
        <f t="shared" si="2"/>
        <v>7.85</v>
      </c>
      <c r="G45" s="145">
        <v>0.92149999999999999</v>
      </c>
      <c r="H45" s="261"/>
      <c r="I45" s="34"/>
      <c r="P45" s="129"/>
      <c r="Q45" s="2" t="str">
        <f t="shared" si="4"/>
        <v>5.00%</v>
      </c>
    </row>
    <row r="46" spans="2:18" ht="30" customHeight="1" x14ac:dyDescent="0.25">
      <c r="B46" s="22" t="s">
        <v>109</v>
      </c>
      <c r="C46" s="132" t="s">
        <v>119</v>
      </c>
      <c r="D46" s="20">
        <v>6.85</v>
      </c>
      <c r="E46" s="20">
        <v>1</v>
      </c>
      <c r="F46" s="39">
        <f t="shared" si="2"/>
        <v>7.85</v>
      </c>
      <c r="G46" s="145">
        <v>0.92149999999999999</v>
      </c>
      <c r="H46" s="261"/>
      <c r="I46" s="34"/>
      <c r="P46" s="129"/>
      <c r="Q46" s="2" t="str">
        <f t="shared" si="4"/>
        <v>5.00%</v>
      </c>
    </row>
    <row r="47" spans="2:18" ht="30" customHeight="1" x14ac:dyDescent="0.25">
      <c r="B47" s="22" t="s">
        <v>110</v>
      </c>
      <c r="C47" s="132" t="s">
        <v>120</v>
      </c>
      <c r="D47" s="20">
        <v>6.85</v>
      </c>
      <c r="E47" s="20">
        <v>1</v>
      </c>
      <c r="F47" s="39">
        <f t="shared" si="2"/>
        <v>7.85</v>
      </c>
      <c r="G47" s="145">
        <v>0.92149999999999999</v>
      </c>
      <c r="H47" s="261"/>
      <c r="I47" s="34"/>
      <c r="P47" s="129"/>
      <c r="Q47" s="2" t="str">
        <f t="shared" si="4"/>
        <v>5.00%</v>
      </c>
    </row>
    <row r="48" spans="2:18" ht="30" customHeight="1" x14ac:dyDescent="0.25">
      <c r="B48" s="22" t="s">
        <v>111</v>
      </c>
      <c r="C48" s="132" t="s">
        <v>121</v>
      </c>
      <c r="D48" s="20">
        <v>8.25</v>
      </c>
      <c r="E48" s="20">
        <v>1</v>
      </c>
      <c r="F48" s="39">
        <f t="shared" si="2"/>
        <v>9.25</v>
      </c>
      <c r="G48" s="145">
        <v>0.90749999999999997</v>
      </c>
      <c r="H48" s="261"/>
      <c r="I48" s="34"/>
      <c r="P48" s="129"/>
      <c r="Q48" s="2" t="str">
        <f t="shared" si="4"/>
        <v>5.00%</v>
      </c>
    </row>
    <row r="49" spans="2:26" ht="30" x14ac:dyDescent="0.25">
      <c r="B49" s="22" t="s">
        <v>115</v>
      </c>
      <c r="C49" s="134" t="s">
        <v>123</v>
      </c>
      <c r="D49" s="20">
        <v>6.7</v>
      </c>
      <c r="E49" s="40">
        <v>1</v>
      </c>
      <c r="F49" s="39">
        <f>D49+E49</f>
        <v>7.7</v>
      </c>
      <c r="G49" s="145">
        <v>0.92300000000000004</v>
      </c>
      <c r="H49" s="261"/>
      <c r="I49" s="34"/>
      <c r="P49" s="129"/>
      <c r="Q49" s="2" t="str">
        <f t="shared" si="4"/>
        <v>5.00%</v>
      </c>
    </row>
    <row r="50" spans="2:26" ht="30" x14ac:dyDescent="0.25">
      <c r="B50" s="25" t="s">
        <v>116</v>
      </c>
      <c r="C50" s="135" t="s">
        <v>124</v>
      </c>
      <c r="D50" s="23">
        <v>6.2</v>
      </c>
      <c r="E50" s="23">
        <v>1</v>
      </c>
      <c r="F50" s="81">
        <f t="shared" si="2"/>
        <v>7.2</v>
      </c>
      <c r="G50" s="146">
        <v>0.92800000000000005</v>
      </c>
      <c r="H50" s="261"/>
      <c r="I50" s="34"/>
      <c r="P50" s="129"/>
      <c r="Q50" s="2" t="str">
        <f t="shared" si="4"/>
        <v>5.00%</v>
      </c>
    </row>
    <row r="51" spans="2:26" ht="30" x14ac:dyDescent="0.25">
      <c r="B51" s="22" t="s">
        <v>112</v>
      </c>
      <c r="C51" s="134" t="s">
        <v>125</v>
      </c>
      <c r="D51" s="20">
        <v>5.5</v>
      </c>
      <c r="E51" s="20">
        <v>1</v>
      </c>
      <c r="F51" s="39">
        <f t="shared" si="2"/>
        <v>6.5</v>
      </c>
      <c r="G51" s="145">
        <v>0.93500000000000005</v>
      </c>
      <c r="H51" s="261"/>
      <c r="I51" s="34"/>
      <c r="P51" s="129"/>
      <c r="Q51" s="2" t="str">
        <f t="shared" si="4"/>
        <v>5.00%</v>
      </c>
    </row>
    <row r="52" spans="2:26" ht="30" x14ac:dyDescent="0.25">
      <c r="B52" s="22" t="s">
        <v>113</v>
      </c>
      <c r="C52" s="134" t="s">
        <v>126</v>
      </c>
      <c r="D52" s="20">
        <v>4.9000000000000004</v>
      </c>
      <c r="E52" s="20">
        <v>1</v>
      </c>
      <c r="F52" s="39">
        <f t="shared" si="2"/>
        <v>5.9</v>
      </c>
      <c r="G52" s="145">
        <v>0.94099999999999995</v>
      </c>
      <c r="H52" s="261"/>
      <c r="I52" s="34"/>
      <c r="P52" s="129"/>
      <c r="Q52" s="2" t="str">
        <f t="shared" si="4"/>
        <v>5.00%</v>
      </c>
    </row>
    <row r="53" spans="2:26" ht="30.6" thickBot="1" x14ac:dyDescent="0.3">
      <c r="B53" s="19" t="s">
        <v>114</v>
      </c>
      <c r="C53" s="133" t="s">
        <v>127</v>
      </c>
      <c r="D53" s="17">
        <v>4.5</v>
      </c>
      <c r="E53" s="37">
        <v>1</v>
      </c>
      <c r="F53" s="36">
        <f t="shared" si="2"/>
        <v>5.5</v>
      </c>
      <c r="G53" s="147">
        <v>0.94499999999999995</v>
      </c>
      <c r="H53" s="262"/>
      <c r="I53" s="34"/>
      <c r="P53" s="129"/>
      <c r="Q53" s="2" t="str">
        <f t="shared" si="4"/>
        <v>5.00%</v>
      </c>
    </row>
    <row r="54" spans="2:26" x14ac:dyDescent="0.25">
      <c r="B54" s="33"/>
      <c r="C54" s="32"/>
      <c r="D54" s="32"/>
      <c r="E54" s="32"/>
      <c r="F54" s="32"/>
      <c r="G54" s="32"/>
      <c r="H54" s="32"/>
      <c r="I54" s="31"/>
    </row>
    <row r="55" spans="2:26" ht="21" customHeight="1" thickBot="1" x14ac:dyDescent="0.3">
      <c r="B55" s="33"/>
      <c r="C55" s="32"/>
      <c r="D55" s="32"/>
      <c r="E55" s="32"/>
      <c r="F55" s="32"/>
      <c r="G55" s="32"/>
      <c r="H55" s="32"/>
      <c r="I55" s="31"/>
    </row>
    <row r="56" spans="2:26" ht="41.25" customHeight="1" thickBot="1" x14ac:dyDescent="0.3">
      <c r="B56" s="263" t="s">
        <v>105</v>
      </c>
      <c r="C56" s="264"/>
      <c r="D56" s="264"/>
      <c r="E56" s="264"/>
      <c r="F56" s="264"/>
      <c r="G56" s="264"/>
      <c r="H56" s="265"/>
      <c r="I56" s="11"/>
    </row>
    <row r="57" spans="2:26" ht="40.5" customHeight="1" thickBot="1" x14ac:dyDescent="0.3">
      <c r="B57" s="243" t="s">
        <v>25</v>
      </c>
      <c r="C57" s="244"/>
      <c r="D57" s="244"/>
      <c r="E57" s="244"/>
      <c r="F57" s="244"/>
      <c r="G57" s="244"/>
      <c r="H57" s="245"/>
      <c r="I57" s="30"/>
    </row>
    <row r="58" spans="2:26" ht="47.4" thickBot="1" x14ac:dyDescent="0.3">
      <c r="B58" s="29" t="s">
        <v>24</v>
      </c>
      <c r="C58" s="28" t="s">
        <v>23</v>
      </c>
      <c r="D58" s="27" t="s">
        <v>22</v>
      </c>
      <c r="E58" s="27" t="s">
        <v>21</v>
      </c>
      <c r="F58" s="27" t="s">
        <v>20</v>
      </c>
      <c r="G58" s="246" t="s">
        <v>19</v>
      </c>
      <c r="H58" s="247"/>
      <c r="I58" s="26"/>
    </row>
    <row r="59" spans="2:26" ht="21.75" customHeight="1" x14ac:dyDescent="0.25">
      <c r="B59" s="25" t="s">
        <v>18</v>
      </c>
      <c r="C59" s="24" t="s">
        <v>17</v>
      </c>
      <c r="D59" s="23">
        <v>6</v>
      </c>
      <c r="E59" s="23">
        <v>1</v>
      </c>
      <c r="F59" s="23">
        <f>D59+E59</f>
        <v>7</v>
      </c>
      <c r="G59" s="248">
        <f>IF((ABS(($K$15-$K$14)*F59/100))&gt;0.1, ($K$15-$K$14)*F59/100, 0)</f>
        <v>-5.67</v>
      </c>
      <c r="H59" s="249" t="e">
        <f>IF((ABS((#REF!-#REF!)*E59/100))&gt;0.1, (#REF!-#REF!)*E59/100, 0)</f>
        <v>#REF!</v>
      </c>
      <c r="I59" s="16"/>
    </row>
    <row r="60" spans="2:26" ht="21.75" customHeight="1" x14ac:dyDescent="0.25">
      <c r="B60" s="22" t="s">
        <v>16</v>
      </c>
      <c r="C60" s="21" t="s">
        <v>15</v>
      </c>
      <c r="D60" s="20">
        <v>6</v>
      </c>
      <c r="E60" s="20">
        <v>1</v>
      </c>
      <c r="F60" s="20">
        <f>D60+E60</f>
        <v>7</v>
      </c>
      <c r="G60" s="250">
        <f>IF((ABS(($K$15-$K$14)*F60/100))&gt;0.1, ($K$15-$K$14)*F60/100, 0)</f>
        <v>-5.67</v>
      </c>
      <c r="H60" s="251" t="e">
        <f>IF((ABS((#REF!-#REF!)*E60/100))&gt;0.1, (#REF!-#REF!)*E60/100, 0)</f>
        <v>#REF!</v>
      </c>
      <c r="I60" s="16"/>
    </row>
    <row r="61" spans="2:26" ht="21" customHeight="1" thickBot="1" x14ac:dyDescent="0.3">
      <c r="B61" s="19" t="s">
        <v>14</v>
      </c>
      <c r="C61" s="18" t="s">
        <v>13</v>
      </c>
      <c r="D61" s="17">
        <v>6</v>
      </c>
      <c r="E61" s="17">
        <v>1</v>
      </c>
      <c r="F61" s="17">
        <f>D61+E61</f>
        <v>7</v>
      </c>
      <c r="G61" s="252">
        <f>IF((ABS(($K$15-$K$14)*F61/100))&gt;0.1, ($K$15-$K$14)*F61/100, 0)</f>
        <v>-5.67</v>
      </c>
      <c r="H61" s="253" t="e">
        <f>IF((ABS((#REF!-#REF!)*E61/100))&gt;0.1, (#REF!-#REF!)*E61/100, 0)</f>
        <v>#REF!</v>
      </c>
      <c r="I61" s="16"/>
    </row>
    <row r="62" spans="2:26" ht="61.5" customHeight="1" thickBot="1" x14ac:dyDescent="0.3">
      <c r="I62" s="11"/>
    </row>
    <row r="63" spans="2:26" ht="43.5" customHeight="1" thickBot="1" x14ac:dyDescent="0.3">
      <c r="B63" s="239" t="s">
        <v>154</v>
      </c>
      <c r="C63" s="240"/>
      <c r="D63" s="240"/>
      <c r="E63" s="240"/>
      <c r="F63" s="240"/>
      <c r="G63" s="240"/>
      <c r="H63" s="241"/>
      <c r="I63" s="11"/>
    </row>
    <row r="64" spans="2:26" s="3" customFormat="1" ht="15.75" customHeight="1" x14ac:dyDescent="0.25">
      <c r="B64" s="225"/>
      <c r="C64" s="226"/>
      <c r="D64" s="226"/>
      <c r="E64" s="226"/>
      <c r="F64" s="226"/>
      <c r="G64" s="226"/>
      <c r="H64" s="227"/>
      <c r="I64" s="11"/>
      <c r="M64" s="1"/>
      <c r="N64" s="1"/>
      <c r="O64" s="1"/>
      <c r="P64" s="2"/>
      <c r="Q64" s="2"/>
      <c r="R64" s="2"/>
      <c r="S64" s="2"/>
      <c r="T64" s="1"/>
      <c r="U64" s="1"/>
      <c r="V64" s="1"/>
      <c r="W64" s="1"/>
      <c r="X64" s="1"/>
      <c r="Y64" s="1"/>
      <c r="Z64" s="1"/>
    </row>
    <row r="65" spans="2:26" s="4" customFormat="1" ht="33" customHeight="1" thickBot="1" x14ac:dyDescent="0.3">
      <c r="B65" s="236" t="s">
        <v>133</v>
      </c>
      <c r="C65" s="237"/>
      <c r="D65" s="165"/>
      <c r="E65" s="166"/>
      <c r="F65" s="166"/>
      <c r="G65" s="166"/>
      <c r="H65" s="167"/>
      <c r="I65" s="7"/>
      <c r="J65" s="3"/>
      <c r="K65" s="3"/>
      <c r="L65" s="3"/>
      <c r="M65" s="1"/>
      <c r="N65" s="1"/>
      <c r="O65" s="1"/>
      <c r="P65" s="2"/>
      <c r="Q65" s="2"/>
      <c r="R65" s="2"/>
      <c r="S65" s="2"/>
      <c r="T65" s="1"/>
      <c r="U65" s="1"/>
      <c r="V65" s="1"/>
      <c r="W65" s="1"/>
      <c r="X65" s="1"/>
      <c r="Y65" s="1"/>
      <c r="Z65" s="1"/>
    </row>
    <row r="66" spans="2:26" s="4" customFormat="1" ht="33" customHeight="1" thickBot="1" x14ac:dyDescent="0.3">
      <c r="B66" s="223" t="s">
        <v>142</v>
      </c>
      <c r="C66" s="224"/>
      <c r="D66" s="224"/>
      <c r="E66" s="224"/>
      <c r="F66" s="184"/>
      <c r="G66" s="166"/>
      <c r="H66" s="167"/>
      <c r="I66" s="7"/>
      <c r="J66" s="3"/>
      <c r="K66" s="3"/>
      <c r="L66" s="3"/>
      <c r="M66" s="1"/>
      <c r="N66" s="1"/>
      <c r="O66" s="1"/>
      <c r="P66" s="2"/>
      <c r="Q66" s="2"/>
      <c r="R66" s="2"/>
      <c r="S66" s="2"/>
      <c r="T66" s="1"/>
      <c r="U66" s="1"/>
      <c r="V66" s="1"/>
      <c r="W66" s="1"/>
      <c r="X66" s="1"/>
      <c r="Y66" s="1"/>
      <c r="Z66" s="1"/>
    </row>
    <row r="67" spans="2:26" s="3" customFormat="1" ht="15.75" customHeight="1" thickBot="1" x14ac:dyDescent="0.3">
      <c r="B67" s="225"/>
      <c r="C67" s="226"/>
      <c r="D67" s="226"/>
      <c r="E67" s="226"/>
      <c r="F67" s="226"/>
      <c r="G67" s="226"/>
      <c r="H67" s="227"/>
      <c r="I67" s="11"/>
      <c r="M67" s="1"/>
      <c r="N67" s="1"/>
      <c r="O67" s="1"/>
      <c r="P67" s="2"/>
      <c r="Q67" s="2"/>
      <c r="R67" s="2"/>
      <c r="S67" s="2"/>
      <c r="T67" s="1"/>
      <c r="U67" s="1"/>
      <c r="V67" s="1"/>
      <c r="W67" s="1"/>
      <c r="X67" s="1"/>
      <c r="Y67" s="1"/>
      <c r="Z67" s="1"/>
    </row>
    <row r="68" spans="2:26" s="4" customFormat="1" ht="66" customHeight="1" thickBot="1" x14ac:dyDescent="0.3">
      <c r="B68" s="228" t="s">
        <v>144</v>
      </c>
      <c r="C68" s="224"/>
      <c r="D68" s="224"/>
      <c r="E68" s="224"/>
      <c r="F68" s="184"/>
      <c r="G68" s="161"/>
      <c r="H68" s="168"/>
      <c r="I68" s="162"/>
      <c r="J68" s="3"/>
      <c r="K68" s="3"/>
      <c r="L68" s="3"/>
      <c r="M68" s="1"/>
      <c r="N68" s="1"/>
      <c r="O68" s="1"/>
      <c r="P68" s="2"/>
      <c r="Q68" s="2"/>
      <c r="R68" s="2"/>
      <c r="S68" s="2"/>
      <c r="T68" s="1"/>
      <c r="U68" s="1"/>
      <c r="V68" s="1"/>
      <c r="W68" s="1"/>
      <c r="X68" s="1"/>
      <c r="Y68" s="1"/>
      <c r="Z68" s="1"/>
    </row>
    <row r="69" spans="2:26" s="3" customFormat="1" ht="15.75" customHeight="1" thickBot="1" x14ac:dyDescent="0.3">
      <c r="B69" s="225"/>
      <c r="C69" s="226"/>
      <c r="D69" s="226"/>
      <c r="E69" s="226"/>
      <c r="F69" s="226"/>
      <c r="G69" s="226"/>
      <c r="H69" s="227"/>
      <c r="I69" s="11"/>
      <c r="M69" s="1"/>
      <c r="N69" s="1"/>
      <c r="O69" s="1"/>
      <c r="P69" s="2"/>
      <c r="Q69" s="2"/>
      <c r="R69" s="2"/>
      <c r="S69" s="2"/>
      <c r="T69" s="1"/>
      <c r="U69" s="1"/>
      <c r="V69" s="1"/>
      <c r="W69" s="1"/>
      <c r="X69" s="1"/>
      <c r="Y69" s="1"/>
      <c r="Z69" s="1"/>
    </row>
    <row r="70" spans="2:26" s="4" customFormat="1" ht="33" customHeight="1" thickBot="1" x14ac:dyDescent="0.3">
      <c r="B70" s="234" t="s">
        <v>134</v>
      </c>
      <c r="C70" s="235"/>
      <c r="D70" s="235"/>
      <c r="E70" s="235"/>
      <c r="F70" s="160">
        <f>F66+F68</f>
        <v>0</v>
      </c>
      <c r="G70" s="166"/>
      <c r="H70" s="167"/>
      <c r="I70" s="7"/>
      <c r="J70" s="3"/>
      <c r="K70" s="3"/>
      <c r="L70" s="3"/>
      <c r="M70" s="1"/>
      <c r="N70" s="1"/>
      <c r="O70" s="1"/>
      <c r="P70" s="2"/>
      <c r="Q70" s="2"/>
      <c r="R70" s="2"/>
      <c r="S70" s="2"/>
      <c r="T70" s="1"/>
      <c r="U70" s="1"/>
      <c r="V70" s="1"/>
      <c r="W70" s="1"/>
      <c r="X70" s="1"/>
      <c r="Y70" s="1"/>
      <c r="Z70" s="1"/>
    </row>
    <row r="71" spans="2:26" s="4" customFormat="1" ht="22.5" customHeight="1" x14ac:dyDescent="0.25">
      <c r="B71" s="169"/>
      <c r="C71" s="170"/>
      <c r="D71" s="171"/>
      <c r="E71" s="172"/>
      <c r="F71" s="172"/>
      <c r="G71" s="172"/>
      <c r="H71" s="173"/>
      <c r="I71" s="7"/>
      <c r="J71" s="3"/>
      <c r="K71" s="3"/>
      <c r="L71" s="3"/>
      <c r="M71" s="1"/>
      <c r="N71" s="1"/>
      <c r="O71" s="1"/>
      <c r="P71" s="2"/>
      <c r="Q71" s="2"/>
      <c r="R71" s="2"/>
      <c r="S71" s="2"/>
      <c r="T71" s="1"/>
      <c r="U71" s="1"/>
      <c r="V71" s="1"/>
      <c r="W71" s="1"/>
      <c r="X71" s="1"/>
      <c r="Y71" s="1"/>
      <c r="Z71" s="1"/>
    </row>
    <row r="72" spans="2:26" s="4" customFormat="1" ht="33" customHeight="1" thickBot="1" x14ac:dyDescent="0.3">
      <c r="B72" s="236" t="s">
        <v>136</v>
      </c>
      <c r="C72" s="237"/>
      <c r="D72" s="165"/>
      <c r="E72" s="166"/>
      <c r="F72" s="166"/>
      <c r="G72" s="166"/>
      <c r="H72" s="167"/>
      <c r="I72" s="7"/>
      <c r="J72" s="3"/>
      <c r="K72" s="3"/>
      <c r="L72" s="3"/>
      <c r="M72" s="1"/>
      <c r="N72" s="1"/>
      <c r="O72" s="1"/>
      <c r="P72" s="2"/>
      <c r="Q72" s="2"/>
      <c r="R72" s="2"/>
      <c r="S72" s="2"/>
      <c r="T72" s="1"/>
      <c r="U72" s="1"/>
      <c r="V72" s="1"/>
      <c r="W72" s="1"/>
      <c r="X72" s="1"/>
      <c r="Y72" s="1"/>
      <c r="Z72" s="1"/>
    </row>
    <row r="73" spans="2:26" s="4" customFormat="1" ht="66" customHeight="1" thickBot="1" x14ac:dyDescent="0.3">
      <c r="B73" s="228" t="s">
        <v>145</v>
      </c>
      <c r="C73" s="242"/>
      <c r="D73" s="242"/>
      <c r="E73" s="242"/>
      <c r="F73" s="185"/>
      <c r="G73" s="166"/>
      <c r="H73" s="167"/>
      <c r="I73" s="7"/>
      <c r="J73" s="3"/>
      <c r="K73" s="3"/>
      <c r="L73" s="3"/>
      <c r="M73" s="1"/>
      <c r="N73" s="1"/>
      <c r="O73" s="1"/>
      <c r="P73" s="2"/>
      <c r="Q73" s="2"/>
      <c r="R73" s="2"/>
      <c r="S73" s="2"/>
      <c r="T73" s="1"/>
      <c r="U73" s="1"/>
      <c r="V73" s="1"/>
      <c r="W73" s="1"/>
      <c r="X73" s="1"/>
      <c r="Y73" s="1"/>
      <c r="Z73" s="1"/>
    </row>
    <row r="74" spans="2:26" s="3" customFormat="1" ht="15.75" customHeight="1" thickBot="1" x14ac:dyDescent="0.3">
      <c r="B74" s="225"/>
      <c r="C74" s="226"/>
      <c r="D74" s="226"/>
      <c r="E74" s="226"/>
      <c r="F74" s="226"/>
      <c r="G74" s="226"/>
      <c r="H74" s="227"/>
      <c r="I74" s="11"/>
      <c r="M74" s="1"/>
      <c r="N74" s="1"/>
      <c r="O74" s="1"/>
      <c r="P74" s="2"/>
      <c r="Q74" s="2"/>
      <c r="R74" s="2"/>
      <c r="S74" s="2"/>
      <c r="T74" s="1"/>
      <c r="U74" s="1"/>
      <c r="V74" s="1"/>
      <c r="W74" s="1"/>
      <c r="X74" s="1"/>
      <c r="Y74" s="1"/>
      <c r="Z74" s="1"/>
    </row>
    <row r="75" spans="2:26" s="4" customFormat="1" ht="66" customHeight="1" thickBot="1" x14ac:dyDescent="0.3">
      <c r="B75" s="228" t="s">
        <v>146</v>
      </c>
      <c r="C75" s="242"/>
      <c r="D75" s="242"/>
      <c r="E75" s="242"/>
      <c r="F75" s="185"/>
      <c r="G75" s="166"/>
      <c r="H75" s="167"/>
      <c r="I75" s="7"/>
      <c r="J75" s="3"/>
      <c r="K75" s="3"/>
      <c r="L75" s="3"/>
      <c r="M75" s="1"/>
      <c r="N75" s="1"/>
      <c r="O75" s="1"/>
      <c r="P75" s="2"/>
      <c r="Q75" s="2"/>
      <c r="R75" s="2"/>
      <c r="S75" s="2"/>
      <c r="T75" s="1"/>
      <c r="U75" s="1"/>
      <c r="V75" s="1"/>
      <c r="W75" s="1"/>
      <c r="X75" s="1"/>
      <c r="Y75" s="1"/>
      <c r="Z75" s="1"/>
    </row>
    <row r="76" spans="2:26" s="3" customFormat="1" ht="15.75" customHeight="1" thickBot="1" x14ac:dyDescent="0.3">
      <c r="B76" s="225"/>
      <c r="C76" s="226"/>
      <c r="D76" s="226"/>
      <c r="E76" s="226"/>
      <c r="F76" s="226"/>
      <c r="G76" s="226"/>
      <c r="H76" s="227"/>
      <c r="I76" s="11"/>
      <c r="M76" s="1"/>
      <c r="N76" s="1"/>
      <c r="O76" s="1"/>
      <c r="P76" s="2"/>
      <c r="Q76" s="2"/>
      <c r="R76" s="2"/>
      <c r="S76" s="2"/>
      <c r="T76" s="1"/>
      <c r="U76" s="1"/>
      <c r="V76" s="1"/>
      <c r="W76" s="1"/>
      <c r="X76" s="1"/>
      <c r="Y76" s="1"/>
      <c r="Z76" s="1"/>
    </row>
    <row r="77" spans="2:26" s="4" customFormat="1" ht="33" customHeight="1" thickBot="1" x14ac:dyDescent="0.3">
      <c r="B77" s="234" t="s">
        <v>137</v>
      </c>
      <c r="C77" s="235"/>
      <c r="D77" s="235"/>
      <c r="E77" s="235"/>
      <c r="F77" s="160">
        <f>(F66*F73)*F75</f>
        <v>0</v>
      </c>
      <c r="G77" s="166"/>
      <c r="H77" s="167"/>
      <c r="I77" s="7"/>
      <c r="J77" s="3"/>
      <c r="K77" s="3"/>
      <c r="L77" s="3"/>
      <c r="M77" s="1"/>
      <c r="N77" s="1"/>
      <c r="O77" s="1"/>
      <c r="P77" s="2"/>
      <c r="Q77" s="2"/>
      <c r="R77" s="2"/>
      <c r="S77" s="2"/>
      <c r="T77" s="1"/>
      <c r="U77" s="1"/>
      <c r="V77" s="1"/>
      <c r="W77" s="1"/>
      <c r="X77" s="1"/>
      <c r="Y77" s="1"/>
      <c r="Z77" s="1"/>
    </row>
    <row r="78" spans="2:26" s="4" customFormat="1" ht="22.5" customHeight="1" x14ac:dyDescent="0.25">
      <c r="B78" s="169"/>
      <c r="C78" s="170"/>
      <c r="D78" s="171"/>
      <c r="E78" s="172"/>
      <c r="F78" s="172"/>
      <c r="G78" s="172"/>
      <c r="H78" s="173"/>
      <c r="I78" s="7"/>
      <c r="J78" s="3"/>
      <c r="K78" s="3"/>
      <c r="L78" s="3"/>
      <c r="M78" s="1"/>
      <c r="N78" s="1"/>
      <c r="O78" s="1"/>
      <c r="P78" s="2"/>
      <c r="Q78" s="2"/>
      <c r="R78" s="2"/>
      <c r="S78" s="2"/>
      <c r="T78" s="1"/>
      <c r="U78" s="1"/>
      <c r="V78" s="1"/>
      <c r="W78" s="1"/>
      <c r="X78" s="1"/>
      <c r="Y78" s="1"/>
      <c r="Z78" s="1"/>
    </row>
    <row r="79" spans="2:26" s="4" customFormat="1" ht="33" customHeight="1" thickBot="1" x14ac:dyDescent="0.3">
      <c r="B79" s="236" t="s">
        <v>138</v>
      </c>
      <c r="C79" s="237"/>
      <c r="D79" s="237"/>
      <c r="E79" s="237"/>
      <c r="F79" s="237"/>
      <c r="G79" s="237"/>
      <c r="H79" s="238"/>
      <c r="I79" s="7"/>
      <c r="J79" s="3"/>
      <c r="K79" s="3"/>
      <c r="L79" s="3"/>
      <c r="M79" s="1"/>
      <c r="N79" s="1"/>
      <c r="O79" s="1"/>
      <c r="P79" s="2"/>
      <c r="Q79" s="2"/>
      <c r="R79" s="2"/>
      <c r="S79" s="2"/>
      <c r="T79" s="1"/>
      <c r="U79" s="1"/>
      <c r="V79" s="1"/>
      <c r="W79" s="1"/>
      <c r="X79" s="1"/>
      <c r="Y79" s="1"/>
      <c r="Z79" s="1"/>
    </row>
    <row r="80" spans="2:26" s="4" customFormat="1" ht="33" customHeight="1" thickBot="1" x14ac:dyDescent="0.3">
      <c r="B80" s="229" t="s">
        <v>148</v>
      </c>
      <c r="C80" s="230"/>
      <c r="D80" s="230"/>
      <c r="E80" s="230"/>
      <c r="F80" s="163">
        <f>F70+F77</f>
        <v>0</v>
      </c>
      <c r="G80" s="164" t="s">
        <v>139</v>
      </c>
      <c r="H80" s="167"/>
      <c r="I80" s="7"/>
      <c r="J80" s="3"/>
      <c r="K80" s="3"/>
      <c r="L80" s="3"/>
      <c r="M80" s="1"/>
      <c r="N80" s="1"/>
      <c r="O80" s="1"/>
      <c r="P80" s="2"/>
      <c r="Q80" s="2"/>
      <c r="R80" s="2"/>
      <c r="S80" s="2"/>
      <c r="T80" s="1"/>
      <c r="U80" s="1"/>
      <c r="V80" s="1"/>
      <c r="W80" s="1"/>
      <c r="X80" s="1"/>
      <c r="Y80" s="1"/>
      <c r="Z80" s="1"/>
    </row>
    <row r="81" spans="2:26" s="3" customFormat="1" ht="15.75" customHeight="1" thickBot="1" x14ac:dyDescent="0.3">
      <c r="B81" s="231"/>
      <c r="C81" s="232"/>
      <c r="D81" s="232"/>
      <c r="E81" s="232"/>
      <c r="F81" s="232"/>
      <c r="G81" s="232"/>
      <c r="H81" s="233"/>
      <c r="I81" s="11"/>
      <c r="M81" s="1"/>
      <c r="N81" s="1"/>
      <c r="O81" s="1"/>
      <c r="P81" s="2"/>
      <c r="Q81" s="2"/>
      <c r="R81" s="2"/>
      <c r="S81" s="2"/>
      <c r="T81" s="1"/>
      <c r="U81" s="1"/>
      <c r="V81" s="1"/>
      <c r="W81" s="1"/>
      <c r="X81" s="1"/>
      <c r="Y81" s="1"/>
      <c r="Z81" s="1"/>
    </row>
    <row r="82" spans="2:26" ht="73.5" customHeight="1" thickBot="1" x14ac:dyDescent="0.3">
      <c r="I82" s="11"/>
    </row>
    <row r="83" spans="2:26" ht="43.5" customHeight="1" thickBot="1" x14ac:dyDescent="0.3">
      <c r="B83" s="239" t="s">
        <v>155</v>
      </c>
      <c r="C83" s="240"/>
      <c r="D83" s="240"/>
      <c r="E83" s="240"/>
      <c r="F83" s="240"/>
      <c r="G83" s="240"/>
      <c r="H83" s="241"/>
      <c r="I83" s="11"/>
    </row>
    <row r="84" spans="2:26" s="3" customFormat="1" ht="15.75" customHeight="1" x14ac:dyDescent="0.25">
      <c r="B84" s="225"/>
      <c r="C84" s="226"/>
      <c r="D84" s="226"/>
      <c r="E84" s="226"/>
      <c r="F84" s="226"/>
      <c r="G84" s="226"/>
      <c r="H84" s="227"/>
      <c r="I84" s="11"/>
      <c r="M84" s="1"/>
      <c r="N84" s="1"/>
      <c r="O84" s="1"/>
      <c r="P84" s="2"/>
      <c r="Q84" s="2"/>
      <c r="R84" s="2"/>
      <c r="S84" s="2"/>
      <c r="T84" s="1"/>
      <c r="U84" s="1"/>
      <c r="V84" s="1"/>
      <c r="W84" s="1"/>
      <c r="X84" s="1"/>
      <c r="Y84" s="1"/>
      <c r="Z84" s="1"/>
    </row>
    <row r="85" spans="2:26" s="4" customFormat="1" ht="33" customHeight="1" thickBot="1" x14ac:dyDescent="0.3">
      <c r="B85" s="195" t="s">
        <v>150</v>
      </c>
      <c r="C85" s="196"/>
      <c r="D85" s="196"/>
      <c r="E85" s="196"/>
      <c r="F85" s="196"/>
      <c r="G85" s="166"/>
      <c r="H85" s="167"/>
      <c r="I85" s="7"/>
      <c r="J85" s="3"/>
      <c r="K85" s="3"/>
      <c r="L85" s="3"/>
      <c r="M85" s="1"/>
      <c r="N85" s="1"/>
      <c r="O85" s="1"/>
      <c r="P85" s="2"/>
      <c r="Q85" s="2"/>
      <c r="R85" s="2"/>
      <c r="S85" s="2"/>
      <c r="T85" s="1"/>
      <c r="U85" s="1"/>
      <c r="V85" s="1"/>
      <c r="W85" s="1"/>
      <c r="X85" s="1"/>
      <c r="Y85" s="1"/>
      <c r="Z85" s="1"/>
    </row>
    <row r="86" spans="2:26" s="4" customFormat="1" ht="33" customHeight="1" thickBot="1" x14ac:dyDescent="0.3">
      <c r="B86" s="223" t="s">
        <v>143</v>
      </c>
      <c r="C86" s="224"/>
      <c r="D86" s="224"/>
      <c r="E86" s="224"/>
      <c r="F86" s="184"/>
      <c r="G86" s="166"/>
      <c r="H86" s="167"/>
      <c r="I86" s="7"/>
      <c r="J86" s="3"/>
      <c r="K86" s="3"/>
      <c r="L86" s="3"/>
      <c r="M86" s="1"/>
      <c r="N86" s="1"/>
      <c r="O86" s="1"/>
      <c r="P86" s="2"/>
      <c r="Q86" s="2"/>
      <c r="R86" s="2"/>
      <c r="S86" s="2"/>
      <c r="T86" s="1"/>
      <c r="U86" s="1"/>
      <c r="V86" s="1"/>
      <c r="W86" s="1"/>
      <c r="X86" s="1"/>
      <c r="Y86" s="1"/>
      <c r="Z86" s="1"/>
    </row>
    <row r="87" spans="2:26" s="3" customFormat="1" ht="15.75" customHeight="1" thickBot="1" x14ac:dyDescent="0.3">
      <c r="B87" s="225"/>
      <c r="C87" s="226"/>
      <c r="D87" s="226"/>
      <c r="E87" s="226"/>
      <c r="F87" s="226"/>
      <c r="G87" s="226"/>
      <c r="H87" s="227"/>
      <c r="I87" s="11"/>
      <c r="M87" s="1"/>
      <c r="N87" s="1"/>
      <c r="O87" s="1"/>
      <c r="P87" s="2"/>
      <c r="Q87" s="2"/>
      <c r="R87" s="2"/>
      <c r="S87" s="2"/>
      <c r="T87" s="1"/>
      <c r="U87" s="1"/>
      <c r="V87" s="1"/>
      <c r="W87" s="1"/>
      <c r="X87" s="1"/>
      <c r="Y87" s="1"/>
      <c r="Z87" s="1"/>
    </row>
    <row r="88" spans="2:26" s="4" customFormat="1" ht="66" customHeight="1" thickBot="1" x14ac:dyDescent="0.3">
      <c r="B88" s="228" t="s">
        <v>147</v>
      </c>
      <c r="C88" s="224"/>
      <c r="D88" s="224"/>
      <c r="E88" s="224"/>
      <c r="F88" s="184"/>
      <c r="G88" s="161"/>
      <c r="H88" s="168"/>
      <c r="I88" s="162"/>
      <c r="J88" s="3"/>
      <c r="K88" s="3"/>
      <c r="L88" s="3"/>
      <c r="M88" s="1"/>
      <c r="N88" s="1"/>
      <c r="O88" s="1"/>
      <c r="P88" s="2"/>
      <c r="Q88" s="2"/>
      <c r="R88" s="2"/>
      <c r="S88" s="2"/>
      <c r="T88" s="1"/>
      <c r="U88" s="1"/>
      <c r="V88" s="1"/>
      <c r="W88" s="1"/>
      <c r="X88" s="1"/>
      <c r="Y88" s="1"/>
      <c r="Z88" s="1"/>
    </row>
    <row r="89" spans="2:26" s="3" customFormat="1" ht="15.75" customHeight="1" thickBot="1" x14ac:dyDescent="0.3">
      <c r="B89" s="225"/>
      <c r="C89" s="226"/>
      <c r="D89" s="226"/>
      <c r="E89" s="226"/>
      <c r="F89" s="226"/>
      <c r="G89" s="226"/>
      <c r="H89" s="227"/>
      <c r="I89" s="11"/>
      <c r="M89" s="1"/>
      <c r="N89" s="1"/>
      <c r="O89" s="1"/>
      <c r="P89" s="2"/>
      <c r="Q89" s="2"/>
      <c r="R89" s="2"/>
      <c r="S89" s="2"/>
      <c r="T89" s="1"/>
      <c r="U89" s="1"/>
      <c r="V89" s="1"/>
      <c r="W89" s="1"/>
      <c r="X89" s="1"/>
      <c r="Y89" s="1"/>
      <c r="Z89" s="1"/>
    </row>
    <row r="90" spans="2:26" s="4" customFormat="1" ht="33" customHeight="1" thickBot="1" x14ac:dyDescent="0.3">
      <c r="B90" s="229" t="s">
        <v>149</v>
      </c>
      <c r="C90" s="230"/>
      <c r="D90" s="230"/>
      <c r="E90" s="230"/>
      <c r="F90" s="163">
        <f>F86+F88</f>
        <v>0</v>
      </c>
      <c r="G90" s="164" t="s">
        <v>139</v>
      </c>
      <c r="H90" s="167"/>
      <c r="I90" s="7"/>
      <c r="J90" s="3"/>
      <c r="K90" s="3"/>
      <c r="L90" s="3"/>
      <c r="M90" s="1"/>
      <c r="N90" s="1"/>
      <c r="O90" s="1"/>
      <c r="P90" s="2"/>
      <c r="Q90" s="2"/>
      <c r="R90" s="2"/>
      <c r="S90" s="2"/>
      <c r="T90" s="1"/>
      <c r="U90" s="1"/>
      <c r="V90" s="1"/>
      <c r="W90" s="1"/>
      <c r="X90" s="1"/>
      <c r="Y90" s="1"/>
      <c r="Z90" s="1"/>
    </row>
    <row r="91" spans="2:26" s="3" customFormat="1" ht="15.75" customHeight="1" thickBot="1" x14ac:dyDescent="0.3">
      <c r="B91" s="231"/>
      <c r="C91" s="232"/>
      <c r="D91" s="232"/>
      <c r="E91" s="232"/>
      <c r="F91" s="232"/>
      <c r="G91" s="232"/>
      <c r="H91" s="233"/>
      <c r="I91" s="11"/>
      <c r="M91" s="1"/>
      <c r="N91" s="1"/>
      <c r="O91" s="1"/>
      <c r="P91" s="2"/>
      <c r="Q91" s="2"/>
      <c r="R91" s="2"/>
      <c r="S91" s="2"/>
      <c r="T91" s="1"/>
      <c r="U91" s="1"/>
      <c r="V91" s="1"/>
      <c r="W91" s="1"/>
      <c r="X91" s="1"/>
      <c r="Y91" s="1"/>
      <c r="Z91" s="1"/>
    </row>
    <row r="92" spans="2:26" ht="73.5" customHeight="1" thickBot="1" x14ac:dyDescent="0.3">
      <c r="I92" s="11"/>
    </row>
    <row r="93" spans="2:26" ht="43.5" customHeight="1" thickBot="1" x14ac:dyDescent="0.3">
      <c r="B93" s="219" t="s">
        <v>140</v>
      </c>
      <c r="C93" s="220"/>
      <c r="D93" s="220"/>
      <c r="E93" s="220"/>
      <c r="F93" s="220"/>
      <c r="G93" s="220"/>
      <c r="H93" s="221"/>
      <c r="I93" s="11"/>
    </row>
    <row r="94" spans="2:26" s="3" customFormat="1" ht="15" customHeight="1" x14ac:dyDescent="0.25">
      <c r="B94" s="217"/>
      <c r="C94" s="217"/>
      <c r="D94" s="217"/>
      <c r="E94" s="217"/>
      <c r="F94" s="217"/>
      <c r="G94" s="217"/>
      <c r="H94" s="217"/>
      <c r="I94" s="11"/>
      <c r="M94" s="1"/>
      <c r="N94" s="1"/>
      <c r="O94" s="1"/>
      <c r="P94" s="2"/>
      <c r="Q94" s="2"/>
      <c r="R94" s="2"/>
      <c r="S94" s="2"/>
      <c r="T94" s="1"/>
      <c r="U94" s="1"/>
      <c r="V94" s="1"/>
      <c r="W94" s="1"/>
      <c r="X94" s="1"/>
      <c r="Y94" s="1"/>
      <c r="Z94" s="1"/>
    </row>
    <row r="95" spans="2:26" s="3" customFormat="1" ht="21.75" customHeight="1" x14ac:dyDescent="0.25">
      <c r="B95" s="222" t="s">
        <v>151</v>
      </c>
      <c r="C95" s="222"/>
      <c r="D95" s="222"/>
      <c r="E95" s="222"/>
      <c r="F95" s="222"/>
      <c r="G95" s="222"/>
      <c r="H95" s="222"/>
      <c r="I95" s="11"/>
      <c r="M95" s="1"/>
      <c r="N95" s="1"/>
      <c r="O95" s="1"/>
      <c r="P95" s="2"/>
      <c r="Q95" s="2"/>
      <c r="R95" s="2"/>
      <c r="S95" s="2"/>
      <c r="T95" s="1"/>
      <c r="U95" s="1"/>
      <c r="V95" s="1"/>
      <c r="W95" s="1"/>
      <c r="X95" s="1"/>
      <c r="Y95" s="1"/>
      <c r="Z95" s="1"/>
    </row>
    <row r="96" spans="2:26" s="3" customFormat="1" ht="14.25" customHeight="1" thickBot="1" x14ac:dyDescent="0.3">
      <c r="B96" s="217"/>
      <c r="C96" s="217"/>
      <c r="D96" s="217"/>
      <c r="E96" s="217"/>
      <c r="F96" s="217"/>
      <c r="G96" s="217"/>
      <c r="H96" s="217"/>
      <c r="I96" s="11"/>
      <c r="M96" s="1"/>
      <c r="N96" s="1"/>
      <c r="O96" s="1"/>
      <c r="P96" s="2"/>
      <c r="Q96" s="2"/>
      <c r="R96" s="2"/>
      <c r="S96" s="2"/>
      <c r="T96" s="1"/>
      <c r="U96" s="1"/>
      <c r="V96" s="1"/>
      <c r="W96" s="1"/>
      <c r="X96" s="1"/>
      <c r="Y96" s="1"/>
      <c r="Z96" s="1"/>
    </row>
    <row r="97" spans="2:26" s="3" customFormat="1" ht="46.5" customHeight="1" x14ac:dyDescent="0.25">
      <c r="B97" s="209" t="s">
        <v>130</v>
      </c>
      <c r="C97" s="211" t="s">
        <v>5</v>
      </c>
      <c r="D97" s="213" t="s">
        <v>4</v>
      </c>
      <c r="E97" s="211" t="s">
        <v>3</v>
      </c>
      <c r="F97" s="211"/>
      <c r="G97" s="211" t="s">
        <v>2</v>
      </c>
      <c r="H97" s="215"/>
      <c r="I97" s="11"/>
      <c r="M97" s="1"/>
      <c r="N97" s="1"/>
      <c r="O97" s="1"/>
      <c r="P97" s="2"/>
      <c r="Q97" s="2"/>
      <c r="R97" s="2"/>
      <c r="S97" s="2"/>
      <c r="T97" s="1"/>
      <c r="U97" s="1"/>
      <c r="V97" s="1"/>
      <c r="W97" s="1"/>
      <c r="X97" s="1"/>
      <c r="Y97" s="1"/>
      <c r="Z97" s="1"/>
    </row>
    <row r="98" spans="2:26" s="3" customFormat="1" ht="46.5" customHeight="1" thickBot="1" x14ac:dyDescent="0.3">
      <c r="B98" s="210"/>
      <c r="C98" s="212"/>
      <c r="D98" s="214"/>
      <c r="E98" s="212"/>
      <c r="F98" s="212"/>
      <c r="G98" s="212"/>
      <c r="H98" s="216"/>
      <c r="I98" s="11"/>
      <c r="M98" s="1"/>
      <c r="N98" s="1"/>
      <c r="O98" s="1"/>
      <c r="P98" s="2"/>
      <c r="Q98" s="2"/>
      <c r="R98" s="2"/>
      <c r="S98" s="2"/>
      <c r="T98" s="1"/>
      <c r="U98" s="1"/>
      <c r="V98" s="1"/>
      <c r="W98" s="1"/>
      <c r="X98" s="1"/>
      <c r="Y98" s="1"/>
      <c r="Z98" s="1"/>
    </row>
    <row r="99" spans="2:26" s="3" customFormat="1" ht="18.75" customHeight="1" x14ac:dyDescent="0.25">
      <c r="B99" s="217"/>
      <c r="C99" s="217"/>
      <c r="D99" s="217"/>
      <c r="E99" s="217"/>
      <c r="F99" s="217"/>
      <c r="G99" s="217"/>
      <c r="H99" s="217"/>
      <c r="I99" s="11"/>
      <c r="M99" s="1"/>
      <c r="N99" s="1"/>
      <c r="O99" s="1"/>
      <c r="P99" s="2"/>
      <c r="Q99" s="2"/>
      <c r="R99" s="2"/>
      <c r="S99" s="2"/>
      <c r="T99" s="1"/>
      <c r="U99" s="1"/>
      <c r="V99" s="1"/>
      <c r="W99" s="1"/>
      <c r="X99" s="1"/>
      <c r="Y99" s="1"/>
      <c r="Z99" s="1"/>
    </row>
    <row r="100" spans="2:26" s="3" customFormat="1" ht="21.75" customHeight="1" x14ac:dyDescent="0.25">
      <c r="B100" s="222" t="s">
        <v>135</v>
      </c>
      <c r="C100" s="222"/>
      <c r="D100" s="222"/>
      <c r="E100" s="222"/>
      <c r="F100" s="222"/>
      <c r="G100" s="222"/>
      <c r="H100" s="222"/>
      <c r="I100" s="11"/>
      <c r="M100" s="1"/>
      <c r="N100" s="1"/>
      <c r="O100" s="1"/>
      <c r="P100" s="2"/>
      <c r="Q100" s="2"/>
      <c r="R100" s="2"/>
      <c r="S100" s="2"/>
      <c r="T100" s="1"/>
      <c r="U100" s="1"/>
      <c r="V100" s="1"/>
      <c r="W100" s="1"/>
      <c r="X100" s="1"/>
      <c r="Y100" s="1"/>
      <c r="Z100" s="1"/>
    </row>
    <row r="101" spans="2:26" s="3" customFormat="1" ht="15.75" customHeight="1" x14ac:dyDescent="0.25">
      <c r="B101" s="217"/>
      <c r="C101" s="217"/>
      <c r="D101" s="217"/>
      <c r="E101" s="217"/>
      <c r="F101" s="217"/>
      <c r="G101" s="217"/>
      <c r="H101" s="217"/>
      <c r="I101" s="11"/>
      <c r="M101" s="1"/>
      <c r="N101" s="1"/>
      <c r="O101" s="1"/>
      <c r="P101" s="2"/>
      <c r="Q101" s="2"/>
      <c r="R101" s="2"/>
      <c r="S101" s="2"/>
      <c r="T101" s="1"/>
      <c r="U101" s="1"/>
      <c r="V101" s="1"/>
      <c r="W101" s="1"/>
      <c r="X101" s="1"/>
      <c r="Y101" s="1"/>
      <c r="Z101" s="1"/>
    </row>
    <row r="102" spans="2:26" s="3" customFormat="1" ht="33" customHeight="1" x14ac:dyDescent="0.25">
      <c r="B102" s="206" t="s">
        <v>9</v>
      </c>
      <c r="C102" s="206"/>
      <c r="D102" s="206"/>
      <c r="E102" s="206"/>
      <c r="F102" s="206"/>
      <c r="G102" s="206"/>
      <c r="H102" s="206"/>
      <c r="I102" s="11"/>
      <c r="M102" s="1"/>
      <c r="N102" s="1"/>
      <c r="O102" s="1"/>
      <c r="P102" s="2"/>
      <c r="Q102" s="2"/>
      <c r="R102" s="2"/>
      <c r="S102" s="2"/>
      <c r="T102" s="1"/>
      <c r="U102" s="1"/>
      <c r="V102" s="1"/>
      <c r="W102" s="1"/>
      <c r="X102" s="1"/>
      <c r="Y102" s="1"/>
      <c r="Z102" s="1"/>
    </row>
    <row r="103" spans="2:26" s="4" customFormat="1" ht="33" customHeight="1" x14ac:dyDescent="0.25">
      <c r="B103" s="207" t="s">
        <v>0</v>
      </c>
      <c r="C103" s="207"/>
      <c r="E103" s="10"/>
      <c r="F103" s="10"/>
      <c r="G103" s="10"/>
      <c r="H103" s="10"/>
      <c r="I103" s="7"/>
      <c r="J103" s="3"/>
      <c r="K103" s="3"/>
      <c r="L103" s="3"/>
      <c r="M103" s="1"/>
      <c r="N103" s="1"/>
      <c r="O103" s="1"/>
      <c r="P103" s="2"/>
      <c r="Q103" s="2"/>
      <c r="R103" s="2"/>
      <c r="S103" s="2"/>
      <c r="T103" s="1"/>
      <c r="U103" s="1"/>
      <c r="V103" s="1"/>
      <c r="W103" s="1"/>
      <c r="X103" s="1"/>
      <c r="Y103" s="1"/>
      <c r="Z103" s="1"/>
    </row>
    <row r="104" spans="2:26" s="4" customFormat="1" ht="33" customHeight="1" x14ac:dyDescent="0.25">
      <c r="C104" s="9" t="str">
        <f>CONCATENATE(" $45.000"," + ($",G20,") =")</f>
        <v xml:space="preserve"> $45.000 + ($-3.038) =</v>
      </c>
      <c r="D104" s="6">
        <f>(45+G20)</f>
        <v>41.962000000000003</v>
      </c>
      <c r="E104" s="5"/>
      <c r="F104" s="5"/>
      <c r="G104" s="5"/>
      <c r="H104" s="5"/>
      <c r="I104" s="7"/>
      <c r="J104" s="3"/>
      <c r="K104" s="3"/>
      <c r="L104" s="3"/>
      <c r="M104" s="1"/>
      <c r="N104" s="1"/>
      <c r="O104" s="1"/>
      <c r="P104" s="2"/>
      <c r="Q104" s="2"/>
      <c r="R104" s="2"/>
      <c r="S104" s="2"/>
      <c r="T104" s="1"/>
      <c r="U104" s="1"/>
      <c r="V104" s="1"/>
      <c r="W104" s="1"/>
      <c r="X104" s="1"/>
      <c r="Y104" s="1"/>
      <c r="Z104" s="1"/>
    </row>
    <row r="105" spans="2:26" s="4" customFormat="1" ht="33" customHeight="1" x14ac:dyDescent="0.25">
      <c r="B105" s="207" t="s">
        <v>8</v>
      </c>
      <c r="C105" s="207"/>
      <c r="D105" s="15"/>
      <c r="E105" s="5"/>
      <c r="F105" s="5"/>
      <c r="G105" s="5"/>
      <c r="H105" s="5"/>
      <c r="I105" s="7"/>
      <c r="J105" s="3"/>
      <c r="K105" s="3"/>
      <c r="L105" s="3"/>
      <c r="M105" s="1"/>
      <c r="N105" s="1"/>
      <c r="O105" s="1"/>
      <c r="P105" s="2"/>
      <c r="Q105" s="2"/>
      <c r="R105" s="2"/>
      <c r="S105" s="2"/>
      <c r="T105" s="1"/>
      <c r="U105" s="1"/>
      <c r="V105" s="1"/>
      <c r="W105" s="1"/>
      <c r="X105" s="1"/>
      <c r="Y105" s="1"/>
      <c r="Z105" s="1"/>
    </row>
    <row r="106" spans="2:26" s="4" customFormat="1" ht="33" customHeight="1" x14ac:dyDescent="0.25">
      <c r="C106" s="14" t="str">
        <f>CONCATENATE(" $45.000"," x ",H43, " =")</f>
        <v xml:space="preserve"> $45.000 x 5.00% =</v>
      </c>
      <c r="D106" s="13">
        <f>(45*H43)</f>
        <v>2.25</v>
      </c>
      <c r="E106" s="5"/>
      <c r="F106" s="5"/>
      <c r="G106" s="5"/>
      <c r="H106" s="5"/>
      <c r="I106" s="7"/>
      <c r="J106" s="3"/>
      <c r="K106" s="3"/>
      <c r="L106" s="3"/>
      <c r="M106" s="1"/>
      <c r="N106" s="1"/>
      <c r="O106" s="1"/>
      <c r="P106" s="2"/>
      <c r="Q106" s="2"/>
      <c r="R106" s="2"/>
      <c r="S106" s="2"/>
      <c r="T106" s="1"/>
      <c r="U106" s="1"/>
      <c r="V106" s="1"/>
      <c r="W106" s="1"/>
      <c r="X106" s="1"/>
      <c r="Y106" s="1"/>
      <c r="Z106" s="1"/>
    </row>
    <row r="107" spans="2:26" s="4" customFormat="1" ht="33" customHeight="1" x14ac:dyDescent="0.25">
      <c r="C107" s="218" t="str">
        <f>CONCATENATE("$",D106," x 96.25% (Difference of 100% Material Minus Total % Asphalt + Fuel Allowance) =")</f>
        <v>$2.25 x 96.25% (Difference of 100% Material Minus Total % Asphalt + Fuel Allowance) =</v>
      </c>
      <c r="D107" s="218"/>
      <c r="E107" s="218"/>
      <c r="F107" s="218"/>
      <c r="G107" s="218"/>
      <c r="H107" s="6">
        <f>(D106*96.25)/100</f>
        <v>2.1659999999999999</v>
      </c>
      <c r="I107" s="7"/>
      <c r="J107" s="3"/>
      <c r="K107" s="3"/>
      <c r="L107" s="3"/>
      <c r="M107" s="1"/>
      <c r="N107" s="1"/>
      <c r="O107" s="131">
        <f>D106*96.25/100</f>
        <v>2.1656249999999999</v>
      </c>
      <c r="P107" s="2"/>
      <c r="Q107" s="2"/>
      <c r="R107" s="2"/>
      <c r="S107" s="2"/>
      <c r="T107" s="1"/>
      <c r="U107" s="1"/>
      <c r="V107" s="1"/>
      <c r="W107" s="1"/>
      <c r="X107" s="1"/>
      <c r="Y107" s="1"/>
      <c r="Z107" s="1"/>
    </row>
    <row r="108" spans="2:26" s="4" customFormat="1" ht="33" customHeight="1" x14ac:dyDescent="0.25">
      <c r="B108" s="207" t="s">
        <v>128</v>
      </c>
      <c r="C108" s="207"/>
      <c r="D108" s="207"/>
      <c r="E108" s="207"/>
      <c r="F108" s="207"/>
      <c r="G108" s="5"/>
      <c r="H108" s="5"/>
      <c r="I108" s="7"/>
      <c r="J108" s="3"/>
      <c r="K108" s="3"/>
      <c r="L108" s="3"/>
      <c r="M108" s="1"/>
      <c r="N108" s="1"/>
      <c r="O108" s="1"/>
      <c r="P108" s="2"/>
      <c r="Q108" s="2"/>
      <c r="R108" s="2"/>
      <c r="S108" s="2"/>
      <c r="T108" s="1"/>
      <c r="U108" s="1"/>
      <c r="V108" s="1"/>
      <c r="W108" s="1"/>
      <c r="X108" s="1"/>
      <c r="Y108" s="1"/>
      <c r="Z108" s="1"/>
    </row>
    <row r="109" spans="2:26" s="4" customFormat="1" ht="33" customHeight="1" x14ac:dyDescent="0.25">
      <c r="C109" s="197" t="str">
        <f>CONCATENATE("$",D104," + $",H107, "  =")</f>
        <v>$41.962 + $2.166  =</v>
      </c>
      <c r="D109" s="12">
        <f>D104+H107</f>
        <v>44.128</v>
      </c>
      <c r="E109" s="5"/>
      <c r="F109" s="5"/>
      <c r="G109" s="5"/>
      <c r="H109" s="5"/>
      <c r="I109" s="7"/>
      <c r="J109" s="3"/>
      <c r="K109" s="130"/>
      <c r="L109" s="3"/>
      <c r="M109" s="1"/>
      <c r="N109" s="1"/>
      <c r="O109" s="1"/>
      <c r="P109" s="2"/>
      <c r="Q109" s="2"/>
      <c r="R109" s="2"/>
      <c r="S109" s="2"/>
      <c r="T109" s="1"/>
      <c r="U109" s="1"/>
      <c r="V109" s="1"/>
      <c r="W109" s="1"/>
      <c r="X109" s="1"/>
      <c r="Y109" s="1"/>
      <c r="Z109" s="1"/>
    </row>
    <row r="110" spans="2:26" ht="29.25" customHeight="1" thickBot="1" x14ac:dyDescent="0.3">
      <c r="I110" s="11"/>
    </row>
    <row r="111" spans="2:26" ht="43.5" customHeight="1" thickBot="1" x14ac:dyDescent="0.3">
      <c r="B111" s="219" t="s">
        <v>141</v>
      </c>
      <c r="C111" s="220"/>
      <c r="D111" s="220"/>
      <c r="E111" s="220"/>
      <c r="F111" s="220"/>
      <c r="G111" s="220"/>
      <c r="H111" s="221"/>
      <c r="I111" s="11"/>
    </row>
    <row r="112" spans="2:26" ht="21.75" customHeight="1" x14ac:dyDescent="0.25">
      <c r="B112" s="217"/>
      <c r="C112" s="217"/>
      <c r="D112" s="217"/>
      <c r="E112" s="217"/>
      <c r="F112" s="217"/>
      <c r="G112" s="217"/>
      <c r="H112" s="217"/>
      <c r="I112" s="11"/>
    </row>
    <row r="113" spans="2:26" ht="21.75" customHeight="1" x14ac:dyDescent="0.25">
      <c r="B113" s="222" t="s">
        <v>6</v>
      </c>
      <c r="C113" s="222"/>
      <c r="D113" s="222"/>
      <c r="E113" s="222"/>
      <c r="F113" s="222"/>
      <c r="G113" s="222"/>
      <c r="H113" s="222"/>
      <c r="I113" s="11"/>
    </row>
    <row r="114" spans="2:26" ht="14.25" customHeight="1" thickBot="1" x14ac:dyDescent="0.3">
      <c r="B114" s="217"/>
      <c r="C114" s="217"/>
      <c r="D114" s="217"/>
      <c r="E114" s="217"/>
      <c r="F114" s="217"/>
      <c r="G114" s="217"/>
      <c r="H114" s="217"/>
      <c r="I114" s="11"/>
    </row>
    <row r="115" spans="2:26" ht="46.5" customHeight="1" x14ac:dyDescent="0.25">
      <c r="B115" s="209" t="s">
        <v>130</v>
      </c>
      <c r="C115" s="211" t="s">
        <v>5</v>
      </c>
      <c r="D115" s="213" t="s">
        <v>4</v>
      </c>
      <c r="E115" s="211" t="s">
        <v>3</v>
      </c>
      <c r="F115" s="211"/>
      <c r="G115" s="211" t="s">
        <v>2</v>
      </c>
      <c r="H115" s="215"/>
      <c r="I115" s="11"/>
    </row>
    <row r="116" spans="2:26" ht="46.5" customHeight="1" thickBot="1" x14ac:dyDescent="0.3">
      <c r="B116" s="210"/>
      <c r="C116" s="212"/>
      <c r="D116" s="214"/>
      <c r="E116" s="212"/>
      <c r="F116" s="212"/>
      <c r="G116" s="212"/>
      <c r="H116" s="216"/>
      <c r="I116" s="11"/>
    </row>
    <row r="117" spans="2:26" ht="18.75" customHeight="1" x14ac:dyDescent="0.25">
      <c r="B117" s="217"/>
      <c r="C117" s="217"/>
      <c r="D117" s="217"/>
      <c r="E117" s="217"/>
      <c r="F117" s="217"/>
      <c r="G117" s="217"/>
      <c r="H117" s="217"/>
      <c r="I117" s="11"/>
    </row>
    <row r="118" spans="2:26" ht="33" customHeight="1" x14ac:dyDescent="0.25">
      <c r="B118" s="206" t="s">
        <v>1</v>
      </c>
      <c r="C118" s="206"/>
      <c r="D118" s="206"/>
      <c r="E118" s="206"/>
      <c r="F118" s="206"/>
      <c r="G118" s="206"/>
      <c r="H118" s="206"/>
      <c r="I118" s="11"/>
    </row>
    <row r="119" spans="2:26" s="4" customFormat="1" ht="33" customHeight="1" x14ac:dyDescent="0.25">
      <c r="B119" s="207" t="s">
        <v>0</v>
      </c>
      <c r="C119" s="207"/>
      <c r="E119" s="10"/>
      <c r="F119" s="10"/>
      <c r="G119" s="10"/>
      <c r="H119" s="10"/>
      <c r="I119" s="7"/>
      <c r="J119" s="3"/>
      <c r="K119" s="3"/>
      <c r="L119" s="3"/>
      <c r="M119" s="1"/>
      <c r="N119" s="1"/>
      <c r="O119" s="1"/>
      <c r="P119" s="2"/>
      <c r="Q119" s="2"/>
      <c r="R119" s="2"/>
      <c r="S119" s="2"/>
      <c r="T119" s="1"/>
      <c r="U119" s="1"/>
      <c r="V119" s="1"/>
      <c r="W119" s="1"/>
      <c r="X119" s="1"/>
      <c r="Y119" s="1"/>
      <c r="Z119" s="1"/>
    </row>
    <row r="120" spans="2:26" s="4" customFormat="1" ht="33" customHeight="1" x14ac:dyDescent="0.25">
      <c r="C120" s="9" t="str">
        <f>CONCATENATE(" $45.000"," + ($",G59,") =")</f>
        <v xml:space="preserve"> $45.000 + ($-5.67) =</v>
      </c>
      <c r="D120" s="6">
        <f>(45+G59)</f>
        <v>39.33</v>
      </c>
      <c r="E120" s="5"/>
      <c r="F120" s="5"/>
      <c r="G120" s="5"/>
      <c r="H120" s="5"/>
      <c r="I120" s="7"/>
      <c r="J120" s="3"/>
      <c r="K120" s="3"/>
      <c r="L120" s="3"/>
      <c r="M120" s="1"/>
      <c r="N120" s="1"/>
      <c r="O120" s="1"/>
      <c r="P120" s="2"/>
      <c r="Q120" s="2"/>
      <c r="R120" s="2"/>
      <c r="S120" s="2"/>
      <c r="T120" s="1"/>
      <c r="U120" s="1"/>
      <c r="V120" s="1"/>
      <c r="W120" s="1"/>
      <c r="X120" s="1"/>
      <c r="Y120" s="1"/>
      <c r="Z120" s="1"/>
    </row>
    <row r="121" spans="2:26" s="4" customFormat="1" ht="40.5" customHeight="1" x14ac:dyDescent="0.3">
      <c r="B121" s="208" t="s">
        <v>129</v>
      </c>
      <c r="C121" s="208"/>
      <c r="D121" s="8">
        <f>D120</f>
        <v>39.33</v>
      </c>
      <c r="E121" s="5"/>
      <c r="F121" s="5"/>
      <c r="G121" s="5"/>
      <c r="H121" s="5"/>
      <c r="I121" s="7"/>
      <c r="J121" s="3"/>
      <c r="K121" s="3"/>
      <c r="L121" s="3"/>
      <c r="M121" s="1"/>
      <c r="N121" s="1"/>
      <c r="O121" s="1"/>
      <c r="P121" s="2"/>
      <c r="Q121" s="2"/>
      <c r="R121" s="2"/>
      <c r="S121" s="2"/>
      <c r="T121" s="1"/>
      <c r="U121" s="1"/>
      <c r="V121" s="1"/>
      <c r="W121" s="1"/>
      <c r="X121" s="1"/>
      <c r="Y121" s="1"/>
      <c r="Z121" s="1"/>
    </row>
    <row r="122" spans="2:26" s="4" customFormat="1" ht="33" customHeight="1" x14ac:dyDescent="0.25">
      <c r="D122" s="6"/>
      <c r="E122" s="5"/>
      <c r="F122" s="5"/>
      <c r="G122" s="5"/>
      <c r="H122" s="5"/>
      <c r="J122" s="3"/>
      <c r="K122" s="3"/>
      <c r="L122" s="3"/>
      <c r="M122" s="1"/>
      <c r="N122" s="1"/>
      <c r="O122" s="1"/>
      <c r="P122" s="2"/>
      <c r="Q122" s="2"/>
      <c r="R122" s="2"/>
      <c r="S122" s="2"/>
      <c r="T122" s="1"/>
      <c r="U122" s="1"/>
      <c r="V122" s="1"/>
      <c r="W122" s="1"/>
      <c r="X122" s="1"/>
      <c r="Y122" s="1"/>
      <c r="Z122" s="1"/>
    </row>
    <row r="125" spans="2:26" ht="50.25" customHeight="1" x14ac:dyDescent="0.25"/>
    <row r="126" spans="2:26" ht="56.25" customHeight="1" x14ac:dyDescent="0.25"/>
    <row r="127" spans="2:26" ht="18" customHeight="1" x14ac:dyDescent="0.25"/>
    <row r="128" spans="2:26"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sheetData>
  <sheetProtection algorithmName="SHA-512" hashValue="29+ExKPC1mZ7vDdbNBhSGmCXGobNHahNRls6546c01qqjxoy9anP6r36KW0cslcR12fTxzhL8PzlXiTw6uk7PQ==" saltValue="3oCPVG9sh2Hi3f38zZ6b6Q==" spinCount="100000" sheet="1" formatColumns="0" formatRows="0" selectLockedCells="1"/>
  <mergeCells count="125">
    <mergeCell ref="B118:H118"/>
    <mergeCell ref="B119:C119"/>
    <mergeCell ref="B121:C121"/>
    <mergeCell ref="B115:B116"/>
    <mergeCell ref="C115:C116"/>
    <mergeCell ref="D115:D116"/>
    <mergeCell ref="E115:F116"/>
    <mergeCell ref="G115:H116"/>
    <mergeCell ref="B117:H117"/>
    <mergeCell ref="C107:G107"/>
    <mergeCell ref="B108:F108"/>
    <mergeCell ref="B111:H111"/>
    <mergeCell ref="B112:H112"/>
    <mergeCell ref="B113:H113"/>
    <mergeCell ref="B114:H114"/>
    <mergeCell ref="B99:H99"/>
    <mergeCell ref="B100:H100"/>
    <mergeCell ref="B101:H101"/>
    <mergeCell ref="B102:H102"/>
    <mergeCell ref="B103:C103"/>
    <mergeCell ref="B105:C105"/>
    <mergeCell ref="B93:H93"/>
    <mergeCell ref="B94:H94"/>
    <mergeCell ref="B95:H95"/>
    <mergeCell ref="B96:H96"/>
    <mergeCell ref="B97:B98"/>
    <mergeCell ref="C97:C98"/>
    <mergeCell ref="D97:D98"/>
    <mergeCell ref="E97:F98"/>
    <mergeCell ref="G97:H98"/>
    <mergeCell ref="B86:E86"/>
    <mergeCell ref="B87:H87"/>
    <mergeCell ref="B88:E88"/>
    <mergeCell ref="B89:H89"/>
    <mergeCell ref="B90:E90"/>
    <mergeCell ref="B91:H91"/>
    <mergeCell ref="B77:E77"/>
    <mergeCell ref="B79:H79"/>
    <mergeCell ref="B80:E80"/>
    <mergeCell ref="B81:H81"/>
    <mergeCell ref="B83:H83"/>
    <mergeCell ref="B84:H84"/>
    <mergeCell ref="B70:E70"/>
    <mergeCell ref="B72:C72"/>
    <mergeCell ref="B73:E73"/>
    <mergeCell ref="B74:H74"/>
    <mergeCell ref="B75:E75"/>
    <mergeCell ref="B76:H76"/>
    <mergeCell ref="B64:H64"/>
    <mergeCell ref="B65:C65"/>
    <mergeCell ref="B66:E66"/>
    <mergeCell ref="B67:H67"/>
    <mergeCell ref="B68:E68"/>
    <mergeCell ref="B69:H69"/>
    <mergeCell ref="B57:H57"/>
    <mergeCell ref="G58:H58"/>
    <mergeCell ref="G59:H59"/>
    <mergeCell ref="G60:H60"/>
    <mergeCell ref="G61:H61"/>
    <mergeCell ref="B63:H63"/>
    <mergeCell ref="B36:H36"/>
    <mergeCell ref="D37:E37"/>
    <mergeCell ref="B39:D39"/>
    <mergeCell ref="B41:H41"/>
    <mergeCell ref="H43:H53"/>
    <mergeCell ref="B56:H56"/>
    <mergeCell ref="B34:H34"/>
    <mergeCell ref="B35:H35"/>
    <mergeCell ref="G25:H25"/>
    <mergeCell ref="P25:P27"/>
    <mergeCell ref="Q25:Q27"/>
    <mergeCell ref="G26:H26"/>
    <mergeCell ref="G27:H27"/>
    <mergeCell ref="G28:H28"/>
    <mergeCell ref="P28:P30"/>
    <mergeCell ref="Q28:Q30"/>
    <mergeCell ref="G29:H29"/>
    <mergeCell ref="G30:H30"/>
    <mergeCell ref="G22:H22"/>
    <mergeCell ref="P22:P24"/>
    <mergeCell ref="Q22:Q24"/>
    <mergeCell ref="G23:H23"/>
    <mergeCell ref="G24:H24"/>
    <mergeCell ref="P31:P33"/>
    <mergeCell ref="Q31:Q33"/>
    <mergeCell ref="B32:H32"/>
    <mergeCell ref="B33:H33"/>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B17:H17"/>
    <mergeCell ref="J17:K17"/>
    <mergeCell ref="B18:H18"/>
    <mergeCell ref="G19:H19"/>
    <mergeCell ref="P19:P21"/>
    <mergeCell ref="Q19:Q21"/>
    <mergeCell ref="G20:H20"/>
    <mergeCell ref="G21:H21"/>
    <mergeCell ref="M6:N8"/>
    <mergeCell ref="P6:S7"/>
    <mergeCell ref="B7:E7"/>
    <mergeCell ref="B8:H8"/>
    <mergeCell ref="P8:S8"/>
    <mergeCell ref="B9:H9"/>
    <mergeCell ref="J9:K9"/>
    <mergeCell ref="B1:D1"/>
    <mergeCell ref="C3:E3"/>
    <mergeCell ref="G3:H3"/>
    <mergeCell ref="C4:E4"/>
    <mergeCell ref="G4:H4"/>
    <mergeCell ref="B6:E6"/>
    <mergeCell ref="F6:G6"/>
  </mergeCells>
  <dataValidations count="8">
    <dataValidation type="list" allowBlank="1" showInputMessage="1" showErrorMessage="1" sqref="K15" xr:uid="{5051AA69-EB4B-45AE-90BF-AC96BAA5563B}">
      <formula1>$N$9:$N$41</formula1>
    </dataValidation>
    <dataValidation type="list" allowBlank="1" showInputMessage="1" showErrorMessage="1" sqref="K10" xr:uid="{8293A700-6E96-4B39-A049-740DB87F6E04}">
      <formula1>"2023, 2024, 2025"</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402 JE65488 TA65488 ACW65488 AMS65488 AWO65488 BGK65488 BQG65488 CAC65488 CJY65488 CTU65488 DDQ65488 DNM65488 DXI65488 EHE65488 ERA65488 FAW65488 FKS65488 FUO65488 GEK65488 GOG65488 GYC65488 HHY65488 HRU65488 IBQ65488 ILM65488 IVI65488 JFE65488 JPA65488 JYW65488 KIS65488 KSO65488 LCK65488 LMG65488 LWC65488 MFY65488 MPU65488 MZQ65488 NJM65488 NTI65488 ODE65488 ONA65488 OWW65488 PGS65488 PQO65488 QAK65488 QKG65488 QUC65488 RDY65488 RNU65488 RXQ65488 SHM65488 SRI65488 TBE65488 TLA65488 TUW65488 UES65488 UOO65488 UYK65488 VIG65488 VSC65488 WBY65488 WLU65488 WVQ65488 K130938 JE131024 TA131024 ACW131024 AMS131024 AWO131024 BGK131024 BQG131024 CAC131024 CJY131024 CTU131024 DDQ131024 DNM131024 DXI131024 EHE131024 ERA131024 FAW131024 FKS131024 FUO131024 GEK131024 GOG131024 GYC131024 HHY131024 HRU131024 IBQ131024 ILM131024 IVI131024 JFE131024 JPA131024 JYW131024 KIS131024 KSO131024 LCK131024 LMG131024 LWC131024 MFY131024 MPU131024 MZQ131024 NJM131024 NTI131024 ODE131024 ONA131024 OWW131024 PGS131024 PQO131024 QAK131024 QKG131024 QUC131024 RDY131024 RNU131024 RXQ131024 SHM131024 SRI131024 TBE131024 TLA131024 TUW131024 UES131024 UOO131024 UYK131024 VIG131024 VSC131024 WBY131024 WLU131024 WVQ131024 K196474 JE196560 TA196560 ACW196560 AMS196560 AWO196560 BGK196560 BQG196560 CAC196560 CJY196560 CTU196560 DDQ196560 DNM196560 DXI196560 EHE196560 ERA196560 FAW196560 FKS196560 FUO196560 GEK196560 GOG196560 GYC196560 HHY196560 HRU196560 IBQ196560 ILM196560 IVI196560 JFE196560 JPA196560 JYW196560 KIS196560 KSO196560 LCK196560 LMG196560 LWC196560 MFY196560 MPU196560 MZQ196560 NJM196560 NTI196560 ODE196560 ONA196560 OWW196560 PGS196560 PQO196560 QAK196560 QKG196560 QUC196560 RDY196560 RNU196560 RXQ196560 SHM196560 SRI196560 TBE196560 TLA196560 TUW196560 UES196560 UOO196560 UYK196560 VIG196560 VSC196560 WBY196560 WLU196560 WVQ196560 K262010 JE262096 TA262096 ACW262096 AMS262096 AWO262096 BGK262096 BQG262096 CAC262096 CJY262096 CTU262096 DDQ262096 DNM262096 DXI262096 EHE262096 ERA262096 FAW262096 FKS262096 FUO262096 GEK262096 GOG262096 GYC262096 HHY262096 HRU262096 IBQ262096 ILM262096 IVI262096 JFE262096 JPA262096 JYW262096 KIS262096 KSO262096 LCK262096 LMG262096 LWC262096 MFY262096 MPU262096 MZQ262096 NJM262096 NTI262096 ODE262096 ONA262096 OWW262096 PGS262096 PQO262096 QAK262096 QKG262096 QUC262096 RDY262096 RNU262096 RXQ262096 SHM262096 SRI262096 TBE262096 TLA262096 TUW262096 UES262096 UOO262096 UYK262096 VIG262096 VSC262096 WBY262096 WLU262096 WVQ262096 K327546 JE327632 TA327632 ACW327632 AMS327632 AWO327632 BGK327632 BQG327632 CAC327632 CJY327632 CTU327632 DDQ327632 DNM327632 DXI327632 EHE327632 ERA327632 FAW327632 FKS327632 FUO327632 GEK327632 GOG327632 GYC327632 HHY327632 HRU327632 IBQ327632 ILM327632 IVI327632 JFE327632 JPA327632 JYW327632 KIS327632 KSO327632 LCK327632 LMG327632 LWC327632 MFY327632 MPU327632 MZQ327632 NJM327632 NTI327632 ODE327632 ONA327632 OWW327632 PGS327632 PQO327632 QAK327632 QKG327632 QUC327632 RDY327632 RNU327632 RXQ327632 SHM327632 SRI327632 TBE327632 TLA327632 TUW327632 UES327632 UOO327632 UYK327632 VIG327632 VSC327632 WBY327632 WLU327632 WVQ327632 K393082 JE393168 TA393168 ACW393168 AMS393168 AWO393168 BGK393168 BQG393168 CAC393168 CJY393168 CTU393168 DDQ393168 DNM393168 DXI393168 EHE393168 ERA393168 FAW393168 FKS393168 FUO393168 GEK393168 GOG393168 GYC393168 HHY393168 HRU393168 IBQ393168 ILM393168 IVI393168 JFE393168 JPA393168 JYW393168 KIS393168 KSO393168 LCK393168 LMG393168 LWC393168 MFY393168 MPU393168 MZQ393168 NJM393168 NTI393168 ODE393168 ONA393168 OWW393168 PGS393168 PQO393168 QAK393168 QKG393168 QUC393168 RDY393168 RNU393168 RXQ393168 SHM393168 SRI393168 TBE393168 TLA393168 TUW393168 UES393168 UOO393168 UYK393168 VIG393168 VSC393168 WBY393168 WLU393168 WVQ393168 K458618 JE458704 TA458704 ACW458704 AMS458704 AWO458704 BGK458704 BQG458704 CAC458704 CJY458704 CTU458704 DDQ458704 DNM458704 DXI458704 EHE458704 ERA458704 FAW458704 FKS458704 FUO458704 GEK458704 GOG458704 GYC458704 HHY458704 HRU458704 IBQ458704 ILM458704 IVI458704 JFE458704 JPA458704 JYW458704 KIS458704 KSO458704 LCK458704 LMG458704 LWC458704 MFY458704 MPU458704 MZQ458704 NJM458704 NTI458704 ODE458704 ONA458704 OWW458704 PGS458704 PQO458704 QAK458704 QKG458704 QUC458704 RDY458704 RNU458704 RXQ458704 SHM458704 SRI458704 TBE458704 TLA458704 TUW458704 UES458704 UOO458704 UYK458704 VIG458704 VSC458704 WBY458704 WLU458704 WVQ458704 K524154 JE524240 TA524240 ACW524240 AMS524240 AWO524240 BGK524240 BQG524240 CAC524240 CJY524240 CTU524240 DDQ524240 DNM524240 DXI524240 EHE524240 ERA524240 FAW524240 FKS524240 FUO524240 GEK524240 GOG524240 GYC524240 HHY524240 HRU524240 IBQ524240 ILM524240 IVI524240 JFE524240 JPA524240 JYW524240 KIS524240 KSO524240 LCK524240 LMG524240 LWC524240 MFY524240 MPU524240 MZQ524240 NJM524240 NTI524240 ODE524240 ONA524240 OWW524240 PGS524240 PQO524240 QAK524240 QKG524240 QUC524240 RDY524240 RNU524240 RXQ524240 SHM524240 SRI524240 TBE524240 TLA524240 TUW524240 UES524240 UOO524240 UYK524240 VIG524240 VSC524240 WBY524240 WLU524240 WVQ524240 K589690 JE589776 TA589776 ACW589776 AMS589776 AWO589776 BGK589776 BQG589776 CAC589776 CJY589776 CTU589776 DDQ589776 DNM589776 DXI589776 EHE589776 ERA589776 FAW589776 FKS589776 FUO589776 GEK589776 GOG589776 GYC589776 HHY589776 HRU589776 IBQ589776 ILM589776 IVI589776 JFE589776 JPA589776 JYW589776 KIS589776 KSO589776 LCK589776 LMG589776 LWC589776 MFY589776 MPU589776 MZQ589776 NJM589776 NTI589776 ODE589776 ONA589776 OWW589776 PGS589776 PQO589776 QAK589776 QKG589776 QUC589776 RDY589776 RNU589776 RXQ589776 SHM589776 SRI589776 TBE589776 TLA589776 TUW589776 UES589776 UOO589776 UYK589776 VIG589776 VSC589776 WBY589776 WLU589776 WVQ589776 K655226 JE655312 TA655312 ACW655312 AMS655312 AWO655312 BGK655312 BQG655312 CAC655312 CJY655312 CTU655312 DDQ655312 DNM655312 DXI655312 EHE655312 ERA655312 FAW655312 FKS655312 FUO655312 GEK655312 GOG655312 GYC655312 HHY655312 HRU655312 IBQ655312 ILM655312 IVI655312 JFE655312 JPA655312 JYW655312 KIS655312 KSO655312 LCK655312 LMG655312 LWC655312 MFY655312 MPU655312 MZQ655312 NJM655312 NTI655312 ODE655312 ONA655312 OWW655312 PGS655312 PQO655312 QAK655312 QKG655312 QUC655312 RDY655312 RNU655312 RXQ655312 SHM655312 SRI655312 TBE655312 TLA655312 TUW655312 UES655312 UOO655312 UYK655312 VIG655312 VSC655312 WBY655312 WLU655312 WVQ655312 K720762 JE720848 TA720848 ACW720848 AMS720848 AWO720848 BGK720848 BQG720848 CAC720848 CJY720848 CTU720848 DDQ720848 DNM720848 DXI720848 EHE720848 ERA720848 FAW720848 FKS720848 FUO720848 GEK720848 GOG720848 GYC720848 HHY720848 HRU720848 IBQ720848 ILM720848 IVI720848 JFE720848 JPA720848 JYW720848 KIS720848 KSO720848 LCK720848 LMG720848 LWC720848 MFY720848 MPU720848 MZQ720848 NJM720848 NTI720848 ODE720848 ONA720848 OWW720848 PGS720848 PQO720848 QAK720848 QKG720848 QUC720848 RDY720848 RNU720848 RXQ720848 SHM720848 SRI720848 TBE720848 TLA720848 TUW720848 UES720848 UOO720848 UYK720848 VIG720848 VSC720848 WBY720848 WLU720848 WVQ720848 K786298 JE786384 TA786384 ACW786384 AMS786384 AWO786384 BGK786384 BQG786384 CAC786384 CJY786384 CTU786384 DDQ786384 DNM786384 DXI786384 EHE786384 ERA786384 FAW786384 FKS786384 FUO786384 GEK786384 GOG786384 GYC786384 HHY786384 HRU786384 IBQ786384 ILM786384 IVI786384 JFE786384 JPA786384 JYW786384 KIS786384 KSO786384 LCK786384 LMG786384 LWC786384 MFY786384 MPU786384 MZQ786384 NJM786384 NTI786384 ODE786384 ONA786384 OWW786384 PGS786384 PQO786384 QAK786384 QKG786384 QUC786384 RDY786384 RNU786384 RXQ786384 SHM786384 SRI786384 TBE786384 TLA786384 TUW786384 UES786384 UOO786384 UYK786384 VIG786384 VSC786384 WBY786384 WLU786384 WVQ786384 K851834 JE851920 TA851920 ACW851920 AMS851920 AWO851920 BGK851920 BQG851920 CAC851920 CJY851920 CTU851920 DDQ851920 DNM851920 DXI851920 EHE851920 ERA851920 FAW851920 FKS851920 FUO851920 GEK851920 GOG851920 GYC851920 HHY851920 HRU851920 IBQ851920 ILM851920 IVI851920 JFE851920 JPA851920 JYW851920 KIS851920 KSO851920 LCK851920 LMG851920 LWC851920 MFY851920 MPU851920 MZQ851920 NJM851920 NTI851920 ODE851920 ONA851920 OWW851920 PGS851920 PQO851920 QAK851920 QKG851920 QUC851920 RDY851920 RNU851920 RXQ851920 SHM851920 SRI851920 TBE851920 TLA851920 TUW851920 UES851920 UOO851920 UYK851920 VIG851920 VSC851920 WBY851920 WLU851920 WVQ851920 K917370 JE917456 TA917456 ACW917456 AMS917456 AWO917456 BGK917456 BQG917456 CAC917456 CJY917456 CTU917456 DDQ917456 DNM917456 DXI917456 EHE917456 ERA917456 FAW917456 FKS917456 FUO917456 GEK917456 GOG917456 GYC917456 HHY917456 HRU917456 IBQ917456 ILM917456 IVI917456 JFE917456 JPA917456 JYW917456 KIS917456 KSO917456 LCK917456 LMG917456 LWC917456 MFY917456 MPU917456 MZQ917456 NJM917456 NTI917456 ODE917456 ONA917456 OWW917456 PGS917456 PQO917456 QAK917456 QKG917456 QUC917456 RDY917456 RNU917456 RXQ917456 SHM917456 SRI917456 TBE917456 TLA917456 TUW917456 UES917456 UOO917456 UYK917456 VIG917456 VSC917456 WBY917456 WLU917456 WVQ917456 K982906 JE982992 TA982992 ACW982992 AMS982992 AWO982992 BGK982992 BQG982992 CAC982992 CJY982992 CTU982992 DDQ982992 DNM982992 DXI982992 EHE982992 ERA982992 FAW982992 FKS982992 FUO982992 GEK982992 GOG982992 GYC982992 HHY982992 HRU982992 IBQ982992 ILM982992 IVI982992 JFE982992 JPA982992 JYW982992 KIS982992 KSO982992 LCK982992 LMG982992 LWC982992 MFY982992 MPU982992 MZQ982992 NJM982992 NTI982992 ODE982992 ONA982992 OWW982992 PGS982992 PQO982992 QAK982992 QKG982992 QUC982992 RDY982992 RNU982992 RXQ982992 SHM982992 SRI982992 TBE982992 TLA982992 TUW982992 UES982992 UOO982992 UYK982992 VIG982992 VSC982992 WBY982992 WLU982992 WVQ982992" xr:uid="{9EB08E0C-78E3-4B01-80E4-832C625B677F}">
      <formula1>$M$11:$M$22</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406 JE65492 TA65492 ACW65492 AMS65492 AWO65492 BGK65492 BQG65492 CAC65492 CJY65492 CTU65492 DDQ65492 DNM65492 DXI65492 EHE65492 ERA65492 FAW65492 FKS65492 FUO65492 GEK65492 GOG65492 GYC65492 HHY65492 HRU65492 IBQ65492 ILM65492 IVI65492 JFE65492 JPA65492 JYW65492 KIS65492 KSO65492 LCK65492 LMG65492 LWC65492 MFY65492 MPU65492 MZQ65492 NJM65492 NTI65492 ODE65492 ONA65492 OWW65492 PGS65492 PQO65492 QAK65492 QKG65492 QUC65492 RDY65492 RNU65492 RXQ65492 SHM65492 SRI65492 TBE65492 TLA65492 TUW65492 UES65492 UOO65492 UYK65492 VIG65492 VSC65492 WBY65492 WLU65492 WVQ65492 K130942 JE131028 TA131028 ACW131028 AMS131028 AWO131028 BGK131028 BQG131028 CAC131028 CJY131028 CTU131028 DDQ131028 DNM131028 DXI131028 EHE131028 ERA131028 FAW131028 FKS131028 FUO131028 GEK131028 GOG131028 GYC131028 HHY131028 HRU131028 IBQ131028 ILM131028 IVI131028 JFE131028 JPA131028 JYW131028 KIS131028 KSO131028 LCK131028 LMG131028 LWC131028 MFY131028 MPU131028 MZQ131028 NJM131028 NTI131028 ODE131028 ONA131028 OWW131028 PGS131028 PQO131028 QAK131028 QKG131028 QUC131028 RDY131028 RNU131028 RXQ131028 SHM131028 SRI131028 TBE131028 TLA131028 TUW131028 UES131028 UOO131028 UYK131028 VIG131028 VSC131028 WBY131028 WLU131028 WVQ131028 K196478 JE196564 TA196564 ACW196564 AMS196564 AWO196564 BGK196564 BQG196564 CAC196564 CJY196564 CTU196564 DDQ196564 DNM196564 DXI196564 EHE196564 ERA196564 FAW196564 FKS196564 FUO196564 GEK196564 GOG196564 GYC196564 HHY196564 HRU196564 IBQ196564 ILM196564 IVI196564 JFE196564 JPA196564 JYW196564 KIS196564 KSO196564 LCK196564 LMG196564 LWC196564 MFY196564 MPU196564 MZQ196564 NJM196564 NTI196564 ODE196564 ONA196564 OWW196564 PGS196564 PQO196564 QAK196564 QKG196564 QUC196564 RDY196564 RNU196564 RXQ196564 SHM196564 SRI196564 TBE196564 TLA196564 TUW196564 UES196564 UOO196564 UYK196564 VIG196564 VSC196564 WBY196564 WLU196564 WVQ196564 K262014 JE262100 TA262100 ACW262100 AMS262100 AWO262100 BGK262100 BQG262100 CAC262100 CJY262100 CTU262100 DDQ262100 DNM262100 DXI262100 EHE262100 ERA262100 FAW262100 FKS262100 FUO262100 GEK262100 GOG262100 GYC262100 HHY262100 HRU262100 IBQ262100 ILM262100 IVI262100 JFE262100 JPA262100 JYW262100 KIS262100 KSO262100 LCK262100 LMG262100 LWC262100 MFY262100 MPU262100 MZQ262100 NJM262100 NTI262100 ODE262100 ONA262100 OWW262100 PGS262100 PQO262100 QAK262100 QKG262100 QUC262100 RDY262100 RNU262100 RXQ262100 SHM262100 SRI262100 TBE262100 TLA262100 TUW262100 UES262100 UOO262100 UYK262100 VIG262100 VSC262100 WBY262100 WLU262100 WVQ262100 K327550 JE327636 TA327636 ACW327636 AMS327636 AWO327636 BGK327636 BQG327636 CAC327636 CJY327636 CTU327636 DDQ327636 DNM327636 DXI327636 EHE327636 ERA327636 FAW327636 FKS327636 FUO327636 GEK327636 GOG327636 GYC327636 HHY327636 HRU327636 IBQ327636 ILM327636 IVI327636 JFE327636 JPA327636 JYW327636 KIS327636 KSO327636 LCK327636 LMG327636 LWC327636 MFY327636 MPU327636 MZQ327636 NJM327636 NTI327636 ODE327636 ONA327636 OWW327636 PGS327636 PQO327636 QAK327636 QKG327636 QUC327636 RDY327636 RNU327636 RXQ327636 SHM327636 SRI327636 TBE327636 TLA327636 TUW327636 UES327636 UOO327636 UYK327636 VIG327636 VSC327636 WBY327636 WLU327636 WVQ327636 K393086 JE393172 TA393172 ACW393172 AMS393172 AWO393172 BGK393172 BQG393172 CAC393172 CJY393172 CTU393172 DDQ393172 DNM393172 DXI393172 EHE393172 ERA393172 FAW393172 FKS393172 FUO393172 GEK393172 GOG393172 GYC393172 HHY393172 HRU393172 IBQ393172 ILM393172 IVI393172 JFE393172 JPA393172 JYW393172 KIS393172 KSO393172 LCK393172 LMG393172 LWC393172 MFY393172 MPU393172 MZQ393172 NJM393172 NTI393172 ODE393172 ONA393172 OWW393172 PGS393172 PQO393172 QAK393172 QKG393172 QUC393172 RDY393172 RNU393172 RXQ393172 SHM393172 SRI393172 TBE393172 TLA393172 TUW393172 UES393172 UOO393172 UYK393172 VIG393172 VSC393172 WBY393172 WLU393172 WVQ393172 K458622 JE458708 TA458708 ACW458708 AMS458708 AWO458708 BGK458708 BQG458708 CAC458708 CJY458708 CTU458708 DDQ458708 DNM458708 DXI458708 EHE458708 ERA458708 FAW458708 FKS458708 FUO458708 GEK458708 GOG458708 GYC458708 HHY458708 HRU458708 IBQ458708 ILM458708 IVI458708 JFE458708 JPA458708 JYW458708 KIS458708 KSO458708 LCK458708 LMG458708 LWC458708 MFY458708 MPU458708 MZQ458708 NJM458708 NTI458708 ODE458708 ONA458708 OWW458708 PGS458708 PQO458708 QAK458708 QKG458708 QUC458708 RDY458708 RNU458708 RXQ458708 SHM458708 SRI458708 TBE458708 TLA458708 TUW458708 UES458708 UOO458708 UYK458708 VIG458708 VSC458708 WBY458708 WLU458708 WVQ458708 K524158 JE524244 TA524244 ACW524244 AMS524244 AWO524244 BGK524244 BQG524244 CAC524244 CJY524244 CTU524244 DDQ524244 DNM524244 DXI524244 EHE524244 ERA524244 FAW524244 FKS524244 FUO524244 GEK524244 GOG524244 GYC524244 HHY524244 HRU524244 IBQ524244 ILM524244 IVI524244 JFE524244 JPA524244 JYW524244 KIS524244 KSO524244 LCK524244 LMG524244 LWC524244 MFY524244 MPU524244 MZQ524244 NJM524244 NTI524244 ODE524244 ONA524244 OWW524244 PGS524244 PQO524244 QAK524244 QKG524244 QUC524244 RDY524244 RNU524244 RXQ524244 SHM524244 SRI524244 TBE524244 TLA524244 TUW524244 UES524244 UOO524244 UYK524244 VIG524244 VSC524244 WBY524244 WLU524244 WVQ524244 K589694 JE589780 TA589780 ACW589780 AMS589780 AWO589780 BGK589780 BQG589780 CAC589780 CJY589780 CTU589780 DDQ589780 DNM589780 DXI589780 EHE589780 ERA589780 FAW589780 FKS589780 FUO589780 GEK589780 GOG589780 GYC589780 HHY589780 HRU589780 IBQ589780 ILM589780 IVI589780 JFE589780 JPA589780 JYW589780 KIS589780 KSO589780 LCK589780 LMG589780 LWC589780 MFY589780 MPU589780 MZQ589780 NJM589780 NTI589780 ODE589780 ONA589780 OWW589780 PGS589780 PQO589780 QAK589780 QKG589780 QUC589780 RDY589780 RNU589780 RXQ589780 SHM589780 SRI589780 TBE589780 TLA589780 TUW589780 UES589780 UOO589780 UYK589780 VIG589780 VSC589780 WBY589780 WLU589780 WVQ589780 K655230 JE655316 TA655316 ACW655316 AMS655316 AWO655316 BGK655316 BQG655316 CAC655316 CJY655316 CTU655316 DDQ655316 DNM655316 DXI655316 EHE655316 ERA655316 FAW655316 FKS655316 FUO655316 GEK655316 GOG655316 GYC655316 HHY655316 HRU655316 IBQ655316 ILM655316 IVI655316 JFE655316 JPA655316 JYW655316 KIS655316 KSO655316 LCK655316 LMG655316 LWC655316 MFY655316 MPU655316 MZQ655316 NJM655316 NTI655316 ODE655316 ONA655316 OWW655316 PGS655316 PQO655316 QAK655316 QKG655316 QUC655316 RDY655316 RNU655316 RXQ655316 SHM655316 SRI655316 TBE655316 TLA655316 TUW655316 UES655316 UOO655316 UYK655316 VIG655316 VSC655316 WBY655316 WLU655316 WVQ655316 K720766 JE720852 TA720852 ACW720852 AMS720852 AWO720852 BGK720852 BQG720852 CAC720852 CJY720852 CTU720852 DDQ720852 DNM720852 DXI720852 EHE720852 ERA720852 FAW720852 FKS720852 FUO720852 GEK720852 GOG720852 GYC720852 HHY720852 HRU720852 IBQ720852 ILM720852 IVI720852 JFE720852 JPA720852 JYW720852 KIS720852 KSO720852 LCK720852 LMG720852 LWC720852 MFY720852 MPU720852 MZQ720852 NJM720852 NTI720852 ODE720852 ONA720852 OWW720852 PGS720852 PQO720852 QAK720852 QKG720852 QUC720852 RDY720852 RNU720852 RXQ720852 SHM720852 SRI720852 TBE720852 TLA720852 TUW720852 UES720852 UOO720852 UYK720852 VIG720852 VSC720852 WBY720852 WLU720852 WVQ720852 K786302 JE786388 TA786388 ACW786388 AMS786388 AWO786388 BGK786388 BQG786388 CAC786388 CJY786388 CTU786388 DDQ786388 DNM786388 DXI786388 EHE786388 ERA786388 FAW786388 FKS786388 FUO786388 GEK786388 GOG786388 GYC786388 HHY786388 HRU786388 IBQ786388 ILM786388 IVI786388 JFE786388 JPA786388 JYW786388 KIS786388 KSO786388 LCK786388 LMG786388 LWC786388 MFY786388 MPU786388 MZQ786388 NJM786388 NTI786388 ODE786388 ONA786388 OWW786388 PGS786388 PQO786388 QAK786388 QKG786388 QUC786388 RDY786388 RNU786388 RXQ786388 SHM786388 SRI786388 TBE786388 TLA786388 TUW786388 UES786388 UOO786388 UYK786388 VIG786388 VSC786388 WBY786388 WLU786388 WVQ786388 K851838 JE851924 TA851924 ACW851924 AMS851924 AWO851924 BGK851924 BQG851924 CAC851924 CJY851924 CTU851924 DDQ851924 DNM851924 DXI851924 EHE851924 ERA851924 FAW851924 FKS851924 FUO851924 GEK851924 GOG851924 GYC851924 HHY851924 HRU851924 IBQ851924 ILM851924 IVI851924 JFE851924 JPA851924 JYW851924 KIS851924 KSO851924 LCK851924 LMG851924 LWC851924 MFY851924 MPU851924 MZQ851924 NJM851924 NTI851924 ODE851924 ONA851924 OWW851924 PGS851924 PQO851924 QAK851924 QKG851924 QUC851924 RDY851924 RNU851924 RXQ851924 SHM851924 SRI851924 TBE851924 TLA851924 TUW851924 UES851924 UOO851924 UYK851924 VIG851924 VSC851924 WBY851924 WLU851924 WVQ851924 K917374 JE917460 TA917460 ACW917460 AMS917460 AWO917460 BGK917460 BQG917460 CAC917460 CJY917460 CTU917460 DDQ917460 DNM917460 DXI917460 EHE917460 ERA917460 FAW917460 FKS917460 FUO917460 GEK917460 GOG917460 GYC917460 HHY917460 HRU917460 IBQ917460 ILM917460 IVI917460 JFE917460 JPA917460 JYW917460 KIS917460 KSO917460 LCK917460 LMG917460 LWC917460 MFY917460 MPU917460 MZQ917460 NJM917460 NTI917460 ODE917460 ONA917460 OWW917460 PGS917460 PQO917460 QAK917460 QKG917460 QUC917460 RDY917460 RNU917460 RXQ917460 SHM917460 SRI917460 TBE917460 TLA917460 TUW917460 UES917460 UOO917460 UYK917460 VIG917460 VSC917460 WBY917460 WLU917460 WVQ917460 K982910 JE982996 TA982996 ACW982996 AMS982996 AWO982996 BGK982996 BQG982996 CAC982996 CJY982996 CTU982996 DDQ982996 DNM982996 DXI982996 EHE982996 ERA982996 FAW982996 FKS982996 FUO982996 GEK982996 GOG982996 GYC982996 HHY982996 HRU982996 IBQ982996 ILM982996 IVI982996 JFE982996 JPA982996 JYW982996 KIS982996 KSO982996 LCK982996 LMG982996 LWC982996 MFY982996 MPU982996 MZQ982996 NJM982996 NTI982996 ODE982996 ONA982996 OWW982996 PGS982996 PQO982996 QAK982996 QKG982996 QUC982996 RDY982996 RNU982996 RXQ982996 SHM982996 SRI982996 TBE982996 TLA982996 TUW982996 UES982996 UOO982996 UYK982996 VIG982996 VSC982996 WBY982996 WLU982996 WVQ982996" xr:uid="{2D156006-D172-4480-BFE7-DF8E7040A897}">
      <formula1>$N$11:$N$22</formula1>
    </dataValidation>
    <dataValidation type="list" allowBlank="1" showInputMessage="1" showErrorMessage="1" sqref="WVQ982991 WLU982991 WBY982991 VSC982991 VIG982991 UYK982991 UOO982991 UES982991 TUW982991 TLA982991 TBE982991 SRI982991 SHM982991 RXQ982991 RNU982991 RDY982991 QUC982991 QKG982991 QAK982991 PQO982991 PGS982991 OWW982991 ONA982991 ODE982991 NTI982991 NJM982991 MZQ982991 MPU982991 MFY982991 LWC982991 LMG982991 LCK982991 KSO982991 KIS982991 JYW982991 JPA982991 JFE982991 IVI982991 ILM982991 IBQ982991 HRU982991 HHY982991 GYC982991 GOG982991 GEK982991 FUO982991 FKS982991 FAW982991 ERA982991 EHE982991 DXI982991 DNM982991 DDQ982991 CTU982991 CJY982991 CAC982991 BQG982991 BGK982991 AWO982991 AMS982991 ACW982991 TA982991 JE982991 K982905 WVQ917455 WLU917455 WBY917455 VSC917455 VIG917455 UYK917455 UOO917455 UES917455 TUW917455 TLA917455 TBE917455 SRI917455 SHM917455 RXQ917455 RNU917455 RDY917455 QUC917455 QKG917455 QAK917455 PQO917455 PGS917455 OWW917455 ONA917455 ODE917455 NTI917455 NJM917455 MZQ917455 MPU917455 MFY917455 LWC917455 LMG917455 LCK917455 KSO917455 KIS917455 JYW917455 JPA917455 JFE917455 IVI917455 ILM917455 IBQ917455 HRU917455 HHY917455 GYC917455 GOG917455 GEK917455 FUO917455 FKS917455 FAW917455 ERA917455 EHE917455 DXI917455 DNM917455 DDQ917455 CTU917455 CJY917455 CAC917455 BQG917455 BGK917455 AWO917455 AMS917455 ACW917455 TA917455 JE917455 K917369 WVQ851919 WLU851919 WBY851919 VSC851919 VIG851919 UYK851919 UOO851919 UES851919 TUW851919 TLA851919 TBE851919 SRI851919 SHM851919 RXQ851919 RNU851919 RDY851919 QUC851919 QKG851919 QAK851919 PQO851919 PGS851919 OWW851919 ONA851919 ODE851919 NTI851919 NJM851919 MZQ851919 MPU851919 MFY851919 LWC851919 LMG851919 LCK851919 KSO851919 KIS851919 JYW851919 JPA851919 JFE851919 IVI851919 ILM851919 IBQ851919 HRU851919 HHY851919 GYC851919 GOG851919 GEK851919 FUO851919 FKS851919 FAW851919 ERA851919 EHE851919 DXI851919 DNM851919 DDQ851919 CTU851919 CJY851919 CAC851919 BQG851919 BGK851919 AWO851919 AMS851919 ACW851919 TA851919 JE851919 K851833 WVQ786383 WLU786383 WBY786383 VSC786383 VIG786383 UYK786383 UOO786383 UES786383 TUW786383 TLA786383 TBE786383 SRI786383 SHM786383 RXQ786383 RNU786383 RDY786383 QUC786383 QKG786383 QAK786383 PQO786383 PGS786383 OWW786383 ONA786383 ODE786383 NTI786383 NJM786383 MZQ786383 MPU786383 MFY786383 LWC786383 LMG786383 LCK786383 KSO786383 KIS786383 JYW786383 JPA786383 JFE786383 IVI786383 ILM786383 IBQ786383 HRU786383 HHY786383 GYC786383 GOG786383 GEK786383 FUO786383 FKS786383 FAW786383 ERA786383 EHE786383 DXI786383 DNM786383 DDQ786383 CTU786383 CJY786383 CAC786383 BQG786383 BGK786383 AWO786383 AMS786383 ACW786383 TA786383 JE786383 K786297 WVQ720847 WLU720847 WBY720847 VSC720847 VIG720847 UYK720847 UOO720847 UES720847 TUW720847 TLA720847 TBE720847 SRI720847 SHM720847 RXQ720847 RNU720847 RDY720847 QUC720847 QKG720847 QAK720847 PQO720847 PGS720847 OWW720847 ONA720847 ODE720847 NTI720847 NJM720847 MZQ720847 MPU720847 MFY720847 LWC720847 LMG720847 LCK720847 KSO720847 KIS720847 JYW720847 JPA720847 JFE720847 IVI720847 ILM720847 IBQ720847 HRU720847 HHY720847 GYC720847 GOG720847 GEK720847 FUO720847 FKS720847 FAW720847 ERA720847 EHE720847 DXI720847 DNM720847 DDQ720847 CTU720847 CJY720847 CAC720847 BQG720847 BGK720847 AWO720847 AMS720847 ACW720847 TA720847 JE720847 K720761 WVQ655311 WLU655311 WBY655311 VSC655311 VIG655311 UYK655311 UOO655311 UES655311 TUW655311 TLA655311 TBE655311 SRI655311 SHM655311 RXQ655311 RNU655311 RDY655311 QUC655311 QKG655311 QAK655311 PQO655311 PGS655311 OWW655311 ONA655311 ODE655311 NTI655311 NJM655311 MZQ655311 MPU655311 MFY655311 LWC655311 LMG655311 LCK655311 KSO655311 KIS655311 JYW655311 JPA655311 JFE655311 IVI655311 ILM655311 IBQ655311 HRU655311 HHY655311 GYC655311 GOG655311 GEK655311 FUO655311 FKS655311 FAW655311 ERA655311 EHE655311 DXI655311 DNM655311 DDQ655311 CTU655311 CJY655311 CAC655311 BQG655311 BGK655311 AWO655311 AMS655311 ACW655311 TA655311 JE655311 K655225 WVQ589775 WLU589775 WBY589775 VSC589775 VIG589775 UYK589775 UOO589775 UES589775 TUW589775 TLA589775 TBE589775 SRI589775 SHM589775 RXQ589775 RNU589775 RDY589775 QUC589775 QKG589775 QAK589775 PQO589775 PGS589775 OWW589775 ONA589775 ODE589775 NTI589775 NJM589775 MZQ589775 MPU589775 MFY589775 LWC589775 LMG589775 LCK589775 KSO589775 KIS589775 JYW589775 JPA589775 JFE589775 IVI589775 ILM589775 IBQ589775 HRU589775 HHY589775 GYC589775 GOG589775 GEK589775 FUO589775 FKS589775 FAW589775 ERA589775 EHE589775 DXI589775 DNM589775 DDQ589775 CTU589775 CJY589775 CAC589775 BQG589775 BGK589775 AWO589775 AMS589775 ACW589775 TA589775 JE589775 K589689 WVQ524239 WLU524239 WBY524239 VSC524239 VIG524239 UYK524239 UOO524239 UES524239 TUW524239 TLA524239 TBE524239 SRI524239 SHM524239 RXQ524239 RNU524239 RDY524239 QUC524239 QKG524239 QAK524239 PQO524239 PGS524239 OWW524239 ONA524239 ODE524239 NTI524239 NJM524239 MZQ524239 MPU524239 MFY524239 LWC524239 LMG524239 LCK524239 KSO524239 KIS524239 JYW524239 JPA524239 JFE524239 IVI524239 ILM524239 IBQ524239 HRU524239 HHY524239 GYC524239 GOG524239 GEK524239 FUO524239 FKS524239 FAW524239 ERA524239 EHE524239 DXI524239 DNM524239 DDQ524239 CTU524239 CJY524239 CAC524239 BQG524239 BGK524239 AWO524239 AMS524239 ACW524239 TA524239 JE524239 K524153 WVQ458703 WLU458703 WBY458703 VSC458703 VIG458703 UYK458703 UOO458703 UES458703 TUW458703 TLA458703 TBE458703 SRI458703 SHM458703 RXQ458703 RNU458703 RDY458703 QUC458703 QKG458703 QAK458703 PQO458703 PGS458703 OWW458703 ONA458703 ODE458703 NTI458703 NJM458703 MZQ458703 MPU458703 MFY458703 LWC458703 LMG458703 LCK458703 KSO458703 KIS458703 JYW458703 JPA458703 JFE458703 IVI458703 ILM458703 IBQ458703 HRU458703 HHY458703 GYC458703 GOG458703 GEK458703 FUO458703 FKS458703 FAW458703 ERA458703 EHE458703 DXI458703 DNM458703 DDQ458703 CTU458703 CJY458703 CAC458703 BQG458703 BGK458703 AWO458703 AMS458703 ACW458703 TA458703 JE458703 K458617 WVQ393167 WLU393167 WBY393167 VSC393167 VIG393167 UYK393167 UOO393167 UES393167 TUW393167 TLA393167 TBE393167 SRI393167 SHM393167 RXQ393167 RNU393167 RDY393167 QUC393167 QKG393167 QAK393167 PQO393167 PGS393167 OWW393167 ONA393167 ODE393167 NTI393167 NJM393167 MZQ393167 MPU393167 MFY393167 LWC393167 LMG393167 LCK393167 KSO393167 KIS393167 JYW393167 JPA393167 JFE393167 IVI393167 ILM393167 IBQ393167 HRU393167 HHY393167 GYC393167 GOG393167 GEK393167 FUO393167 FKS393167 FAW393167 ERA393167 EHE393167 DXI393167 DNM393167 DDQ393167 CTU393167 CJY393167 CAC393167 BQG393167 BGK393167 AWO393167 AMS393167 ACW393167 TA393167 JE393167 K393081 WVQ327631 WLU327631 WBY327631 VSC327631 VIG327631 UYK327631 UOO327631 UES327631 TUW327631 TLA327631 TBE327631 SRI327631 SHM327631 RXQ327631 RNU327631 RDY327631 QUC327631 QKG327631 QAK327631 PQO327631 PGS327631 OWW327631 ONA327631 ODE327631 NTI327631 NJM327631 MZQ327631 MPU327631 MFY327631 LWC327631 LMG327631 LCK327631 KSO327631 KIS327631 JYW327631 JPA327631 JFE327631 IVI327631 ILM327631 IBQ327631 HRU327631 HHY327631 GYC327631 GOG327631 GEK327631 FUO327631 FKS327631 FAW327631 ERA327631 EHE327631 DXI327631 DNM327631 DDQ327631 CTU327631 CJY327631 CAC327631 BQG327631 BGK327631 AWO327631 AMS327631 ACW327631 TA327631 JE327631 K327545 WVQ262095 WLU262095 WBY262095 VSC262095 VIG262095 UYK262095 UOO262095 UES262095 TUW262095 TLA262095 TBE262095 SRI262095 SHM262095 RXQ262095 RNU262095 RDY262095 QUC262095 QKG262095 QAK262095 PQO262095 PGS262095 OWW262095 ONA262095 ODE262095 NTI262095 NJM262095 MZQ262095 MPU262095 MFY262095 LWC262095 LMG262095 LCK262095 KSO262095 KIS262095 JYW262095 JPA262095 JFE262095 IVI262095 ILM262095 IBQ262095 HRU262095 HHY262095 GYC262095 GOG262095 GEK262095 FUO262095 FKS262095 FAW262095 ERA262095 EHE262095 DXI262095 DNM262095 DDQ262095 CTU262095 CJY262095 CAC262095 BQG262095 BGK262095 AWO262095 AMS262095 ACW262095 TA262095 JE262095 K262009 WVQ196559 WLU196559 WBY196559 VSC196559 VIG196559 UYK196559 UOO196559 UES196559 TUW196559 TLA196559 TBE196559 SRI196559 SHM196559 RXQ196559 RNU196559 RDY196559 QUC196559 QKG196559 QAK196559 PQO196559 PGS196559 OWW196559 ONA196559 ODE196559 NTI196559 NJM196559 MZQ196559 MPU196559 MFY196559 LWC196559 LMG196559 LCK196559 KSO196559 KIS196559 JYW196559 JPA196559 JFE196559 IVI196559 ILM196559 IBQ196559 HRU196559 HHY196559 GYC196559 GOG196559 GEK196559 FUO196559 FKS196559 FAW196559 ERA196559 EHE196559 DXI196559 DNM196559 DDQ196559 CTU196559 CJY196559 CAC196559 BQG196559 BGK196559 AWO196559 AMS196559 ACW196559 TA196559 JE196559 K196473 WVQ131023 WLU131023 WBY131023 VSC131023 VIG131023 UYK131023 UOO131023 UES131023 TUW131023 TLA131023 TBE131023 SRI131023 SHM131023 RXQ131023 RNU131023 RDY131023 QUC131023 QKG131023 QAK131023 PQO131023 PGS131023 OWW131023 ONA131023 ODE131023 NTI131023 NJM131023 MZQ131023 MPU131023 MFY131023 LWC131023 LMG131023 LCK131023 KSO131023 KIS131023 JYW131023 JPA131023 JFE131023 IVI131023 ILM131023 IBQ131023 HRU131023 HHY131023 GYC131023 GOG131023 GEK131023 FUO131023 FKS131023 FAW131023 ERA131023 EHE131023 DXI131023 DNM131023 DDQ131023 CTU131023 CJY131023 CAC131023 BQG131023 BGK131023 AWO131023 AMS131023 ACW131023 TA131023 JE131023 K130937 WVQ65487 WLU65487 WBY65487 VSC65487 VIG65487 UYK65487 UOO65487 UES65487 TUW65487 TLA65487 TBE65487 SRI65487 SHM65487 RXQ65487 RNU65487 RDY65487 QUC65487 QKG65487 QAK65487 PQO65487 PGS65487 OWW65487 ONA65487 ODE65487 NTI65487 NJM65487 MZQ65487 MPU65487 MFY65487 LWC65487 LMG65487 LCK65487 KSO65487 KIS65487 JYW65487 JPA65487 JFE65487 IVI65487 ILM65487 IBQ65487 HRU65487 HHY65487 GYC65487 GOG65487 GEK65487 FUO65487 FKS65487 FAW65487 ERA65487 EHE65487 DXI65487 DNM65487 DDQ65487 CTU65487 CJY65487 CAC65487 BQG65487 BGK65487 AWO65487 AMS65487 ACW65487 TA65487 JE65487 K65401" xr:uid="{98A71D1F-1F73-490E-B6C5-40D7CD422FF6}">
      <formula1>$N$9:$N$9</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10 JE65496 TA65496 ACW65496 AMS65496 AWO65496 BGK65496 BQG65496 CAC65496 CJY65496 CTU65496 DDQ65496 DNM65496 DXI65496 EHE65496 ERA65496 FAW65496 FKS65496 FUO65496 GEK65496 GOG65496 GYC65496 HHY65496 HRU65496 IBQ65496 ILM65496 IVI65496 JFE65496 JPA65496 JYW65496 KIS65496 KSO65496 LCK65496 LMG65496 LWC65496 MFY65496 MPU65496 MZQ65496 NJM65496 NTI65496 ODE65496 ONA65496 OWW65496 PGS65496 PQO65496 QAK65496 QKG65496 QUC65496 RDY65496 RNU65496 RXQ65496 SHM65496 SRI65496 TBE65496 TLA65496 TUW65496 UES65496 UOO65496 UYK65496 VIG65496 VSC65496 WBY65496 WLU65496 WVQ65496 K130946 JE131032 TA131032 ACW131032 AMS131032 AWO131032 BGK131032 BQG131032 CAC131032 CJY131032 CTU131032 DDQ131032 DNM131032 DXI131032 EHE131032 ERA131032 FAW131032 FKS131032 FUO131032 GEK131032 GOG131032 GYC131032 HHY131032 HRU131032 IBQ131032 ILM131032 IVI131032 JFE131032 JPA131032 JYW131032 KIS131032 KSO131032 LCK131032 LMG131032 LWC131032 MFY131032 MPU131032 MZQ131032 NJM131032 NTI131032 ODE131032 ONA131032 OWW131032 PGS131032 PQO131032 QAK131032 QKG131032 QUC131032 RDY131032 RNU131032 RXQ131032 SHM131032 SRI131032 TBE131032 TLA131032 TUW131032 UES131032 UOO131032 UYK131032 VIG131032 VSC131032 WBY131032 WLU131032 WVQ131032 K196482 JE196568 TA196568 ACW196568 AMS196568 AWO196568 BGK196568 BQG196568 CAC196568 CJY196568 CTU196568 DDQ196568 DNM196568 DXI196568 EHE196568 ERA196568 FAW196568 FKS196568 FUO196568 GEK196568 GOG196568 GYC196568 HHY196568 HRU196568 IBQ196568 ILM196568 IVI196568 JFE196568 JPA196568 JYW196568 KIS196568 KSO196568 LCK196568 LMG196568 LWC196568 MFY196568 MPU196568 MZQ196568 NJM196568 NTI196568 ODE196568 ONA196568 OWW196568 PGS196568 PQO196568 QAK196568 QKG196568 QUC196568 RDY196568 RNU196568 RXQ196568 SHM196568 SRI196568 TBE196568 TLA196568 TUW196568 UES196568 UOO196568 UYK196568 VIG196568 VSC196568 WBY196568 WLU196568 WVQ196568 K262018 JE262104 TA262104 ACW262104 AMS262104 AWO262104 BGK262104 BQG262104 CAC262104 CJY262104 CTU262104 DDQ262104 DNM262104 DXI262104 EHE262104 ERA262104 FAW262104 FKS262104 FUO262104 GEK262104 GOG262104 GYC262104 HHY262104 HRU262104 IBQ262104 ILM262104 IVI262104 JFE262104 JPA262104 JYW262104 KIS262104 KSO262104 LCK262104 LMG262104 LWC262104 MFY262104 MPU262104 MZQ262104 NJM262104 NTI262104 ODE262104 ONA262104 OWW262104 PGS262104 PQO262104 QAK262104 QKG262104 QUC262104 RDY262104 RNU262104 RXQ262104 SHM262104 SRI262104 TBE262104 TLA262104 TUW262104 UES262104 UOO262104 UYK262104 VIG262104 VSC262104 WBY262104 WLU262104 WVQ262104 K327554 JE327640 TA327640 ACW327640 AMS327640 AWO327640 BGK327640 BQG327640 CAC327640 CJY327640 CTU327640 DDQ327640 DNM327640 DXI327640 EHE327640 ERA327640 FAW327640 FKS327640 FUO327640 GEK327640 GOG327640 GYC327640 HHY327640 HRU327640 IBQ327640 ILM327640 IVI327640 JFE327640 JPA327640 JYW327640 KIS327640 KSO327640 LCK327640 LMG327640 LWC327640 MFY327640 MPU327640 MZQ327640 NJM327640 NTI327640 ODE327640 ONA327640 OWW327640 PGS327640 PQO327640 QAK327640 QKG327640 QUC327640 RDY327640 RNU327640 RXQ327640 SHM327640 SRI327640 TBE327640 TLA327640 TUW327640 UES327640 UOO327640 UYK327640 VIG327640 VSC327640 WBY327640 WLU327640 WVQ327640 K393090 JE393176 TA393176 ACW393176 AMS393176 AWO393176 BGK393176 BQG393176 CAC393176 CJY393176 CTU393176 DDQ393176 DNM393176 DXI393176 EHE393176 ERA393176 FAW393176 FKS393176 FUO393176 GEK393176 GOG393176 GYC393176 HHY393176 HRU393176 IBQ393176 ILM393176 IVI393176 JFE393176 JPA393176 JYW393176 KIS393176 KSO393176 LCK393176 LMG393176 LWC393176 MFY393176 MPU393176 MZQ393176 NJM393176 NTI393176 ODE393176 ONA393176 OWW393176 PGS393176 PQO393176 QAK393176 QKG393176 QUC393176 RDY393176 RNU393176 RXQ393176 SHM393176 SRI393176 TBE393176 TLA393176 TUW393176 UES393176 UOO393176 UYK393176 VIG393176 VSC393176 WBY393176 WLU393176 WVQ393176 K458626 JE458712 TA458712 ACW458712 AMS458712 AWO458712 BGK458712 BQG458712 CAC458712 CJY458712 CTU458712 DDQ458712 DNM458712 DXI458712 EHE458712 ERA458712 FAW458712 FKS458712 FUO458712 GEK458712 GOG458712 GYC458712 HHY458712 HRU458712 IBQ458712 ILM458712 IVI458712 JFE458712 JPA458712 JYW458712 KIS458712 KSO458712 LCK458712 LMG458712 LWC458712 MFY458712 MPU458712 MZQ458712 NJM458712 NTI458712 ODE458712 ONA458712 OWW458712 PGS458712 PQO458712 QAK458712 QKG458712 QUC458712 RDY458712 RNU458712 RXQ458712 SHM458712 SRI458712 TBE458712 TLA458712 TUW458712 UES458712 UOO458712 UYK458712 VIG458712 VSC458712 WBY458712 WLU458712 WVQ458712 K524162 JE524248 TA524248 ACW524248 AMS524248 AWO524248 BGK524248 BQG524248 CAC524248 CJY524248 CTU524248 DDQ524248 DNM524248 DXI524248 EHE524248 ERA524248 FAW524248 FKS524248 FUO524248 GEK524248 GOG524248 GYC524248 HHY524248 HRU524248 IBQ524248 ILM524248 IVI524248 JFE524248 JPA524248 JYW524248 KIS524248 KSO524248 LCK524248 LMG524248 LWC524248 MFY524248 MPU524248 MZQ524248 NJM524248 NTI524248 ODE524248 ONA524248 OWW524248 PGS524248 PQO524248 QAK524248 QKG524248 QUC524248 RDY524248 RNU524248 RXQ524248 SHM524248 SRI524248 TBE524248 TLA524248 TUW524248 UES524248 UOO524248 UYK524248 VIG524248 VSC524248 WBY524248 WLU524248 WVQ524248 K589698 JE589784 TA589784 ACW589784 AMS589784 AWO589784 BGK589784 BQG589784 CAC589784 CJY589784 CTU589784 DDQ589784 DNM589784 DXI589784 EHE589784 ERA589784 FAW589784 FKS589784 FUO589784 GEK589784 GOG589784 GYC589784 HHY589784 HRU589784 IBQ589784 ILM589784 IVI589784 JFE589784 JPA589784 JYW589784 KIS589784 KSO589784 LCK589784 LMG589784 LWC589784 MFY589784 MPU589784 MZQ589784 NJM589784 NTI589784 ODE589784 ONA589784 OWW589784 PGS589784 PQO589784 QAK589784 QKG589784 QUC589784 RDY589784 RNU589784 RXQ589784 SHM589784 SRI589784 TBE589784 TLA589784 TUW589784 UES589784 UOO589784 UYK589784 VIG589784 VSC589784 WBY589784 WLU589784 WVQ589784 K655234 JE655320 TA655320 ACW655320 AMS655320 AWO655320 BGK655320 BQG655320 CAC655320 CJY655320 CTU655320 DDQ655320 DNM655320 DXI655320 EHE655320 ERA655320 FAW655320 FKS655320 FUO655320 GEK655320 GOG655320 GYC655320 HHY655320 HRU655320 IBQ655320 ILM655320 IVI655320 JFE655320 JPA655320 JYW655320 KIS655320 KSO655320 LCK655320 LMG655320 LWC655320 MFY655320 MPU655320 MZQ655320 NJM655320 NTI655320 ODE655320 ONA655320 OWW655320 PGS655320 PQO655320 QAK655320 QKG655320 QUC655320 RDY655320 RNU655320 RXQ655320 SHM655320 SRI655320 TBE655320 TLA655320 TUW655320 UES655320 UOO655320 UYK655320 VIG655320 VSC655320 WBY655320 WLU655320 WVQ655320 K720770 JE720856 TA720856 ACW720856 AMS720856 AWO720856 BGK720856 BQG720856 CAC720856 CJY720856 CTU720856 DDQ720856 DNM720856 DXI720856 EHE720856 ERA720856 FAW720856 FKS720856 FUO720856 GEK720856 GOG720856 GYC720856 HHY720856 HRU720856 IBQ720856 ILM720856 IVI720856 JFE720856 JPA720856 JYW720856 KIS720856 KSO720856 LCK720856 LMG720856 LWC720856 MFY720856 MPU720856 MZQ720856 NJM720856 NTI720856 ODE720856 ONA720856 OWW720856 PGS720856 PQO720856 QAK720856 QKG720856 QUC720856 RDY720856 RNU720856 RXQ720856 SHM720856 SRI720856 TBE720856 TLA720856 TUW720856 UES720856 UOO720856 UYK720856 VIG720856 VSC720856 WBY720856 WLU720856 WVQ720856 K786306 JE786392 TA786392 ACW786392 AMS786392 AWO786392 BGK786392 BQG786392 CAC786392 CJY786392 CTU786392 DDQ786392 DNM786392 DXI786392 EHE786392 ERA786392 FAW786392 FKS786392 FUO786392 GEK786392 GOG786392 GYC786392 HHY786392 HRU786392 IBQ786392 ILM786392 IVI786392 JFE786392 JPA786392 JYW786392 KIS786392 KSO786392 LCK786392 LMG786392 LWC786392 MFY786392 MPU786392 MZQ786392 NJM786392 NTI786392 ODE786392 ONA786392 OWW786392 PGS786392 PQO786392 QAK786392 QKG786392 QUC786392 RDY786392 RNU786392 RXQ786392 SHM786392 SRI786392 TBE786392 TLA786392 TUW786392 UES786392 UOO786392 UYK786392 VIG786392 VSC786392 WBY786392 WLU786392 WVQ786392 K851842 JE851928 TA851928 ACW851928 AMS851928 AWO851928 BGK851928 BQG851928 CAC851928 CJY851928 CTU851928 DDQ851928 DNM851928 DXI851928 EHE851928 ERA851928 FAW851928 FKS851928 FUO851928 GEK851928 GOG851928 GYC851928 HHY851928 HRU851928 IBQ851928 ILM851928 IVI851928 JFE851928 JPA851928 JYW851928 KIS851928 KSO851928 LCK851928 LMG851928 LWC851928 MFY851928 MPU851928 MZQ851928 NJM851928 NTI851928 ODE851928 ONA851928 OWW851928 PGS851928 PQO851928 QAK851928 QKG851928 QUC851928 RDY851928 RNU851928 RXQ851928 SHM851928 SRI851928 TBE851928 TLA851928 TUW851928 UES851928 UOO851928 UYK851928 VIG851928 VSC851928 WBY851928 WLU851928 WVQ851928 K917378 JE917464 TA917464 ACW917464 AMS917464 AWO917464 BGK917464 BQG917464 CAC917464 CJY917464 CTU917464 DDQ917464 DNM917464 DXI917464 EHE917464 ERA917464 FAW917464 FKS917464 FUO917464 GEK917464 GOG917464 GYC917464 HHY917464 HRU917464 IBQ917464 ILM917464 IVI917464 JFE917464 JPA917464 JYW917464 KIS917464 KSO917464 LCK917464 LMG917464 LWC917464 MFY917464 MPU917464 MZQ917464 NJM917464 NTI917464 ODE917464 ONA917464 OWW917464 PGS917464 PQO917464 QAK917464 QKG917464 QUC917464 RDY917464 RNU917464 RXQ917464 SHM917464 SRI917464 TBE917464 TLA917464 TUW917464 UES917464 UOO917464 UYK917464 VIG917464 VSC917464 WBY917464 WLU917464 WVQ917464 K982914 JE983000 TA983000 ACW983000 AMS983000 AWO983000 BGK983000 BQG983000 CAC983000 CJY983000 CTU983000 DDQ983000 DNM983000 DXI983000 EHE983000 ERA983000 FAW983000 FKS983000 FUO983000 GEK983000 GOG983000 GYC983000 HHY983000 HRU983000 IBQ983000 ILM983000 IVI983000 JFE983000 JPA983000 JYW983000 KIS983000 KSO983000 LCK983000 LMG983000 LWC983000 MFY983000 MPU983000 MZQ983000 NJM983000 NTI983000 ODE983000 ONA983000 OWW983000 PGS983000 PQO983000 QAK983000 QKG983000 QUC983000 RDY983000 RNU983000 RXQ983000 SHM983000 SRI983000 TBE983000 TLA983000 TUW983000 UES983000 UOO983000 UYK983000 VIG983000 VSC983000 WBY983000 WLU983000 WVQ983000" xr:uid="{37A2B72C-EE69-4A7B-8273-64F4DD1C9F92}">
      <formula1>$Q$10:$Q$34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09 JE65495 TA65495 ACW65495 AMS65495 AWO65495 BGK65495 BQG65495 CAC65495 CJY65495 CTU65495 DDQ65495 DNM65495 DXI65495 EHE65495 ERA65495 FAW65495 FKS65495 FUO65495 GEK65495 GOG65495 GYC65495 HHY65495 HRU65495 IBQ65495 ILM65495 IVI65495 JFE65495 JPA65495 JYW65495 KIS65495 KSO65495 LCK65495 LMG65495 LWC65495 MFY65495 MPU65495 MZQ65495 NJM65495 NTI65495 ODE65495 ONA65495 OWW65495 PGS65495 PQO65495 QAK65495 QKG65495 QUC65495 RDY65495 RNU65495 RXQ65495 SHM65495 SRI65495 TBE65495 TLA65495 TUW65495 UES65495 UOO65495 UYK65495 VIG65495 VSC65495 WBY65495 WLU65495 WVQ65495 K130945 JE131031 TA131031 ACW131031 AMS131031 AWO131031 BGK131031 BQG131031 CAC131031 CJY131031 CTU131031 DDQ131031 DNM131031 DXI131031 EHE131031 ERA131031 FAW131031 FKS131031 FUO131031 GEK131031 GOG131031 GYC131031 HHY131031 HRU131031 IBQ131031 ILM131031 IVI131031 JFE131031 JPA131031 JYW131031 KIS131031 KSO131031 LCK131031 LMG131031 LWC131031 MFY131031 MPU131031 MZQ131031 NJM131031 NTI131031 ODE131031 ONA131031 OWW131031 PGS131031 PQO131031 QAK131031 QKG131031 QUC131031 RDY131031 RNU131031 RXQ131031 SHM131031 SRI131031 TBE131031 TLA131031 TUW131031 UES131031 UOO131031 UYK131031 VIG131031 VSC131031 WBY131031 WLU131031 WVQ131031 K196481 JE196567 TA196567 ACW196567 AMS196567 AWO196567 BGK196567 BQG196567 CAC196567 CJY196567 CTU196567 DDQ196567 DNM196567 DXI196567 EHE196567 ERA196567 FAW196567 FKS196567 FUO196567 GEK196567 GOG196567 GYC196567 HHY196567 HRU196567 IBQ196567 ILM196567 IVI196567 JFE196567 JPA196567 JYW196567 KIS196567 KSO196567 LCK196567 LMG196567 LWC196567 MFY196567 MPU196567 MZQ196567 NJM196567 NTI196567 ODE196567 ONA196567 OWW196567 PGS196567 PQO196567 QAK196567 QKG196567 QUC196567 RDY196567 RNU196567 RXQ196567 SHM196567 SRI196567 TBE196567 TLA196567 TUW196567 UES196567 UOO196567 UYK196567 VIG196567 VSC196567 WBY196567 WLU196567 WVQ196567 K262017 JE262103 TA262103 ACW262103 AMS262103 AWO262103 BGK262103 BQG262103 CAC262103 CJY262103 CTU262103 DDQ262103 DNM262103 DXI262103 EHE262103 ERA262103 FAW262103 FKS262103 FUO262103 GEK262103 GOG262103 GYC262103 HHY262103 HRU262103 IBQ262103 ILM262103 IVI262103 JFE262103 JPA262103 JYW262103 KIS262103 KSO262103 LCK262103 LMG262103 LWC262103 MFY262103 MPU262103 MZQ262103 NJM262103 NTI262103 ODE262103 ONA262103 OWW262103 PGS262103 PQO262103 QAK262103 QKG262103 QUC262103 RDY262103 RNU262103 RXQ262103 SHM262103 SRI262103 TBE262103 TLA262103 TUW262103 UES262103 UOO262103 UYK262103 VIG262103 VSC262103 WBY262103 WLU262103 WVQ262103 K327553 JE327639 TA327639 ACW327639 AMS327639 AWO327639 BGK327639 BQG327639 CAC327639 CJY327639 CTU327639 DDQ327639 DNM327639 DXI327639 EHE327639 ERA327639 FAW327639 FKS327639 FUO327639 GEK327639 GOG327639 GYC327639 HHY327639 HRU327639 IBQ327639 ILM327639 IVI327639 JFE327639 JPA327639 JYW327639 KIS327639 KSO327639 LCK327639 LMG327639 LWC327639 MFY327639 MPU327639 MZQ327639 NJM327639 NTI327639 ODE327639 ONA327639 OWW327639 PGS327639 PQO327639 QAK327639 QKG327639 QUC327639 RDY327639 RNU327639 RXQ327639 SHM327639 SRI327639 TBE327639 TLA327639 TUW327639 UES327639 UOO327639 UYK327639 VIG327639 VSC327639 WBY327639 WLU327639 WVQ327639 K393089 JE393175 TA393175 ACW393175 AMS393175 AWO393175 BGK393175 BQG393175 CAC393175 CJY393175 CTU393175 DDQ393175 DNM393175 DXI393175 EHE393175 ERA393175 FAW393175 FKS393175 FUO393175 GEK393175 GOG393175 GYC393175 HHY393175 HRU393175 IBQ393175 ILM393175 IVI393175 JFE393175 JPA393175 JYW393175 KIS393175 KSO393175 LCK393175 LMG393175 LWC393175 MFY393175 MPU393175 MZQ393175 NJM393175 NTI393175 ODE393175 ONA393175 OWW393175 PGS393175 PQO393175 QAK393175 QKG393175 QUC393175 RDY393175 RNU393175 RXQ393175 SHM393175 SRI393175 TBE393175 TLA393175 TUW393175 UES393175 UOO393175 UYK393175 VIG393175 VSC393175 WBY393175 WLU393175 WVQ393175 K458625 JE458711 TA458711 ACW458711 AMS458711 AWO458711 BGK458711 BQG458711 CAC458711 CJY458711 CTU458711 DDQ458711 DNM458711 DXI458711 EHE458711 ERA458711 FAW458711 FKS458711 FUO458711 GEK458711 GOG458711 GYC458711 HHY458711 HRU458711 IBQ458711 ILM458711 IVI458711 JFE458711 JPA458711 JYW458711 KIS458711 KSO458711 LCK458711 LMG458711 LWC458711 MFY458711 MPU458711 MZQ458711 NJM458711 NTI458711 ODE458711 ONA458711 OWW458711 PGS458711 PQO458711 QAK458711 QKG458711 QUC458711 RDY458711 RNU458711 RXQ458711 SHM458711 SRI458711 TBE458711 TLA458711 TUW458711 UES458711 UOO458711 UYK458711 VIG458711 VSC458711 WBY458711 WLU458711 WVQ458711 K524161 JE524247 TA524247 ACW524247 AMS524247 AWO524247 BGK524247 BQG524247 CAC524247 CJY524247 CTU524247 DDQ524247 DNM524247 DXI524247 EHE524247 ERA524247 FAW524247 FKS524247 FUO524247 GEK524247 GOG524247 GYC524247 HHY524247 HRU524247 IBQ524247 ILM524247 IVI524247 JFE524247 JPA524247 JYW524247 KIS524247 KSO524247 LCK524247 LMG524247 LWC524247 MFY524247 MPU524247 MZQ524247 NJM524247 NTI524247 ODE524247 ONA524247 OWW524247 PGS524247 PQO524247 QAK524247 QKG524247 QUC524247 RDY524247 RNU524247 RXQ524247 SHM524247 SRI524247 TBE524247 TLA524247 TUW524247 UES524247 UOO524247 UYK524247 VIG524247 VSC524247 WBY524247 WLU524247 WVQ524247 K589697 JE589783 TA589783 ACW589783 AMS589783 AWO589783 BGK589783 BQG589783 CAC589783 CJY589783 CTU589783 DDQ589783 DNM589783 DXI589783 EHE589783 ERA589783 FAW589783 FKS589783 FUO589783 GEK589783 GOG589783 GYC589783 HHY589783 HRU589783 IBQ589783 ILM589783 IVI589783 JFE589783 JPA589783 JYW589783 KIS589783 KSO589783 LCK589783 LMG589783 LWC589783 MFY589783 MPU589783 MZQ589783 NJM589783 NTI589783 ODE589783 ONA589783 OWW589783 PGS589783 PQO589783 QAK589783 QKG589783 QUC589783 RDY589783 RNU589783 RXQ589783 SHM589783 SRI589783 TBE589783 TLA589783 TUW589783 UES589783 UOO589783 UYK589783 VIG589783 VSC589783 WBY589783 WLU589783 WVQ589783 K655233 JE655319 TA655319 ACW655319 AMS655319 AWO655319 BGK655319 BQG655319 CAC655319 CJY655319 CTU655319 DDQ655319 DNM655319 DXI655319 EHE655319 ERA655319 FAW655319 FKS655319 FUO655319 GEK655319 GOG655319 GYC655319 HHY655319 HRU655319 IBQ655319 ILM655319 IVI655319 JFE655319 JPA655319 JYW655319 KIS655319 KSO655319 LCK655319 LMG655319 LWC655319 MFY655319 MPU655319 MZQ655319 NJM655319 NTI655319 ODE655319 ONA655319 OWW655319 PGS655319 PQO655319 QAK655319 QKG655319 QUC655319 RDY655319 RNU655319 RXQ655319 SHM655319 SRI655319 TBE655319 TLA655319 TUW655319 UES655319 UOO655319 UYK655319 VIG655319 VSC655319 WBY655319 WLU655319 WVQ655319 K720769 JE720855 TA720855 ACW720855 AMS720855 AWO720855 BGK720855 BQG720855 CAC720855 CJY720855 CTU720855 DDQ720855 DNM720855 DXI720855 EHE720855 ERA720855 FAW720855 FKS720855 FUO720855 GEK720855 GOG720855 GYC720855 HHY720855 HRU720855 IBQ720855 ILM720855 IVI720855 JFE720855 JPA720855 JYW720855 KIS720855 KSO720855 LCK720855 LMG720855 LWC720855 MFY720855 MPU720855 MZQ720855 NJM720855 NTI720855 ODE720855 ONA720855 OWW720855 PGS720855 PQO720855 QAK720855 QKG720855 QUC720855 RDY720855 RNU720855 RXQ720855 SHM720855 SRI720855 TBE720855 TLA720855 TUW720855 UES720855 UOO720855 UYK720855 VIG720855 VSC720855 WBY720855 WLU720855 WVQ720855 K786305 JE786391 TA786391 ACW786391 AMS786391 AWO786391 BGK786391 BQG786391 CAC786391 CJY786391 CTU786391 DDQ786391 DNM786391 DXI786391 EHE786391 ERA786391 FAW786391 FKS786391 FUO786391 GEK786391 GOG786391 GYC786391 HHY786391 HRU786391 IBQ786391 ILM786391 IVI786391 JFE786391 JPA786391 JYW786391 KIS786391 KSO786391 LCK786391 LMG786391 LWC786391 MFY786391 MPU786391 MZQ786391 NJM786391 NTI786391 ODE786391 ONA786391 OWW786391 PGS786391 PQO786391 QAK786391 QKG786391 QUC786391 RDY786391 RNU786391 RXQ786391 SHM786391 SRI786391 TBE786391 TLA786391 TUW786391 UES786391 UOO786391 UYK786391 VIG786391 VSC786391 WBY786391 WLU786391 WVQ786391 K851841 JE851927 TA851927 ACW851927 AMS851927 AWO851927 BGK851927 BQG851927 CAC851927 CJY851927 CTU851927 DDQ851927 DNM851927 DXI851927 EHE851927 ERA851927 FAW851927 FKS851927 FUO851927 GEK851927 GOG851927 GYC851927 HHY851927 HRU851927 IBQ851927 ILM851927 IVI851927 JFE851927 JPA851927 JYW851927 KIS851927 KSO851927 LCK851927 LMG851927 LWC851927 MFY851927 MPU851927 MZQ851927 NJM851927 NTI851927 ODE851927 ONA851927 OWW851927 PGS851927 PQO851927 QAK851927 QKG851927 QUC851927 RDY851927 RNU851927 RXQ851927 SHM851927 SRI851927 TBE851927 TLA851927 TUW851927 UES851927 UOO851927 UYK851927 VIG851927 VSC851927 WBY851927 WLU851927 WVQ851927 K917377 JE917463 TA917463 ACW917463 AMS917463 AWO917463 BGK917463 BQG917463 CAC917463 CJY917463 CTU917463 DDQ917463 DNM917463 DXI917463 EHE917463 ERA917463 FAW917463 FKS917463 FUO917463 GEK917463 GOG917463 GYC917463 HHY917463 HRU917463 IBQ917463 ILM917463 IVI917463 JFE917463 JPA917463 JYW917463 KIS917463 KSO917463 LCK917463 LMG917463 LWC917463 MFY917463 MPU917463 MZQ917463 NJM917463 NTI917463 ODE917463 ONA917463 OWW917463 PGS917463 PQO917463 QAK917463 QKG917463 QUC917463 RDY917463 RNU917463 RXQ917463 SHM917463 SRI917463 TBE917463 TLA917463 TUW917463 UES917463 UOO917463 UYK917463 VIG917463 VSC917463 WBY917463 WLU917463 WVQ917463 K982913 JE982999 TA982999 ACW982999 AMS982999 AWO982999 BGK982999 BQG982999 CAC982999 CJY982999 CTU982999 DDQ982999 DNM982999 DXI982999 EHE982999 ERA982999 FAW982999 FKS982999 FUO982999 GEK982999 GOG982999 GYC982999 HHY982999 HRU982999 IBQ982999 ILM982999 IVI982999 JFE982999 JPA982999 JYW982999 KIS982999 KSO982999 LCK982999 LMG982999 LWC982999 MFY982999 MPU982999 MZQ982999 NJM982999 NTI982999 ODE982999 ONA982999 OWW982999 PGS982999 PQO982999 QAK982999 QKG982999 QUC982999 RDY982999 RNU982999 RXQ982999 SHM982999 SRI982999 TBE982999 TLA982999 TUW982999 UES982999 UOO982999 UYK982999 VIG982999 VSC982999 WBY982999 WLU982999 WVQ982999" xr:uid="{D044ABD4-17ED-4878-9674-E83678DD50C7}">
      <formula1>$P$10:$P$34</formula1>
    </dataValidation>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13 JE65499 TA65499 ACW65499 AMS65499 AWO65499 BGK65499 BQG65499 CAC65499 CJY65499 CTU65499 DDQ65499 DNM65499 DXI65499 EHE65499 ERA65499 FAW65499 FKS65499 FUO65499 GEK65499 GOG65499 GYC65499 HHY65499 HRU65499 IBQ65499 ILM65499 IVI65499 JFE65499 JPA65499 JYW65499 KIS65499 KSO65499 LCK65499 LMG65499 LWC65499 MFY65499 MPU65499 MZQ65499 NJM65499 NTI65499 ODE65499 ONA65499 OWW65499 PGS65499 PQO65499 QAK65499 QKG65499 QUC65499 RDY65499 RNU65499 RXQ65499 SHM65499 SRI65499 TBE65499 TLA65499 TUW65499 UES65499 UOO65499 UYK65499 VIG65499 VSC65499 WBY65499 WLU65499 WVQ65499 K130949 JE131035 TA131035 ACW131035 AMS131035 AWO131035 BGK131035 BQG131035 CAC131035 CJY131035 CTU131035 DDQ131035 DNM131035 DXI131035 EHE131035 ERA131035 FAW131035 FKS131035 FUO131035 GEK131035 GOG131035 GYC131035 HHY131035 HRU131035 IBQ131035 ILM131035 IVI131035 JFE131035 JPA131035 JYW131035 KIS131035 KSO131035 LCK131035 LMG131035 LWC131035 MFY131035 MPU131035 MZQ131035 NJM131035 NTI131035 ODE131035 ONA131035 OWW131035 PGS131035 PQO131035 QAK131035 QKG131035 QUC131035 RDY131035 RNU131035 RXQ131035 SHM131035 SRI131035 TBE131035 TLA131035 TUW131035 UES131035 UOO131035 UYK131035 VIG131035 VSC131035 WBY131035 WLU131035 WVQ131035 K196485 JE196571 TA196571 ACW196571 AMS196571 AWO196571 BGK196571 BQG196571 CAC196571 CJY196571 CTU196571 DDQ196571 DNM196571 DXI196571 EHE196571 ERA196571 FAW196571 FKS196571 FUO196571 GEK196571 GOG196571 GYC196571 HHY196571 HRU196571 IBQ196571 ILM196571 IVI196571 JFE196571 JPA196571 JYW196571 KIS196571 KSO196571 LCK196571 LMG196571 LWC196571 MFY196571 MPU196571 MZQ196571 NJM196571 NTI196571 ODE196571 ONA196571 OWW196571 PGS196571 PQO196571 QAK196571 QKG196571 QUC196571 RDY196571 RNU196571 RXQ196571 SHM196571 SRI196571 TBE196571 TLA196571 TUW196571 UES196571 UOO196571 UYK196571 VIG196571 VSC196571 WBY196571 WLU196571 WVQ196571 K262021 JE262107 TA262107 ACW262107 AMS262107 AWO262107 BGK262107 BQG262107 CAC262107 CJY262107 CTU262107 DDQ262107 DNM262107 DXI262107 EHE262107 ERA262107 FAW262107 FKS262107 FUO262107 GEK262107 GOG262107 GYC262107 HHY262107 HRU262107 IBQ262107 ILM262107 IVI262107 JFE262107 JPA262107 JYW262107 KIS262107 KSO262107 LCK262107 LMG262107 LWC262107 MFY262107 MPU262107 MZQ262107 NJM262107 NTI262107 ODE262107 ONA262107 OWW262107 PGS262107 PQO262107 QAK262107 QKG262107 QUC262107 RDY262107 RNU262107 RXQ262107 SHM262107 SRI262107 TBE262107 TLA262107 TUW262107 UES262107 UOO262107 UYK262107 VIG262107 VSC262107 WBY262107 WLU262107 WVQ262107 K327557 JE327643 TA327643 ACW327643 AMS327643 AWO327643 BGK327643 BQG327643 CAC327643 CJY327643 CTU327643 DDQ327643 DNM327643 DXI327643 EHE327643 ERA327643 FAW327643 FKS327643 FUO327643 GEK327643 GOG327643 GYC327643 HHY327643 HRU327643 IBQ327643 ILM327643 IVI327643 JFE327643 JPA327643 JYW327643 KIS327643 KSO327643 LCK327643 LMG327643 LWC327643 MFY327643 MPU327643 MZQ327643 NJM327643 NTI327643 ODE327643 ONA327643 OWW327643 PGS327643 PQO327643 QAK327643 QKG327643 QUC327643 RDY327643 RNU327643 RXQ327643 SHM327643 SRI327643 TBE327643 TLA327643 TUW327643 UES327643 UOO327643 UYK327643 VIG327643 VSC327643 WBY327643 WLU327643 WVQ327643 K393093 JE393179 TA393179 ACW393179 AMS393179 AWO393179 BGK393179 BQG393179 CAC393179 CJY393179 CTU393179 DDQ393179 DNM393179 DXI393179 EHE393179 ERA393179 FAW393179 FKS393179 FUO393179 GEK393179 GOG393179 GYC393179 HHY393179 HRU393179 IBQ393179 ILM393179 IVI393179 JFE393179 JPA393179 JYW393179 KIS393179 KSO393179 LCK393179 LMG393179 LWC393179 MFY393179 MPU393179 MZQ393179 NJM393179 NTI393179 ODE393179 ONA393179 OWW393179 PGS393179 PQO393179 QAK393179 QKG393179 QUC393179 RDY393179 RNU393179 RXQ393179 SHM393179 SRI393179 TBE393179 TLA393179 TUW393179 UES393179 UOO393179 UYK393179 VIG393179 VSC393179 WBY393179 WLU393179 WVQ393179 K458629 JE458715 TA458715 ACW458715 AMS458715 AWO458715 BGK458715 BQG458715 CAC458715 CJY458715 CTU458715 DDQ458715 DNM458715 DXI458715 EHE458715 ERA458715 FAW458715 FKS458715 FUO458715 GEK458715 GOG458715 GYC458715 HHY458715 HRU458715 IBQ458715 ILM458715 IVI458715 JFE458715 JPA458715 JYW458715 KIS458715 KSO458715 LCK458715 LMG458715 LWC458715 MFY458715 MPU458715 MZQ458715 NJM458715 NTI458715 ODE458715 ONA458715 OWW458715 PGS458715 PQO458715 QAK458715 QKG458715 QUC458715 RDY458715 RNU458715 RXQ458715 SHM458715 SRI458715 TBE458715 TLA458715 TUW458715 UES458715 UOO458715 UYK458715 VIG458715 VSC458715 WBY458715 WLU458715 WVQ458715 K524165 JE524251 TA524251 ACW524251 AMS524251 AWO524251 BGK524251 BQG524251 CAC524251 CJY524251 CTU524251 DDQ524251 DNM524251 DXI524251 EHE524251 ERA524251 FAW524251 FKS524251 FUO524251 GEK524251 GOG524251 GYC524251 HHY524251 HRU524251 IBQ524251 ILM524251 IVI524251 JFE524251 JPA524251 JYW524251 KIS524251 KSO524251 LCK524251 LMG524251 LWC524251 MFY524251 MPU524251 MZQ524251 NJM524251 NTI524251 ODE524251 ONA524251 OWW524251 PGS524251 PQO524251 QAK524251 QKG524251 QUC524251 RDY524251 RNU524251 RXQ524251 SHM524251 SRI524251 TBE524251 TLA524251 TUW524251 UES524251 UOO524251 UYK524251 VIG524251 VSC524251 WBY524251 WLU524251 WVQ524251 K589701 JE589787 TA589787 ACW589787 AMS589787 AWO589787 BGK589787 BQG589787 CAC589787 CJY589787 CTU589787 DDQ589787 DNM589787 DXI589787 EHE589787 ERA589787 FAW589787 FKS589787 FUO589787 GEK589787 GOG589787 GYC589787 HHY589787 HRU589787 IBQ589787 ILM589787 IVI589787 JFE589787 JPA589787 JYW589787 KIS589787 KSO589787 LCK589787 LMG589787 LWC589787 MFY589787 MPU589787 MZQ589787 NJM589787 NTI589787 ODE589787 ONA589787 OWW589787 PGS589787 PQO589787 QAK589787 QKG589787 QUC589787 RDY589787 RNU589787 RXQ589787 SHM589787 SRI589787 TBE589787 TLA589787 TUW589787 UES589787 UOO589787 UYK589787 VIG589787 VSC589787 WBY589787 WLU589787 WVQ589787 K655237 JE655323 TA655323 ACW655323 AMS655323 AWO655323 BGK655323 BQG655323 CAC655323 CJY655323 CTU655323 DDQ655323 DNM655323 DXI655323 EHE655323 ERA655323 FAW655323 FKS655323 FUO655323 GEK655323 GOG655323 GYC655323 HHY655323 HRU655323 IBQ655323 ILM655323 IVI655323 JFE655323 JPA655323 JYW655323 KIS655323 KSO655323 LCK655323 LMG655323 LWC655323 MFY655323 MPU655323 MZQ655323 NJM655323 NTI655323 ODE655323 ONA655323 OWW655323 PGS655323 PQO655323 QAK655323 QKG655323 QUC655323 RDY655323 RNU655323 RXQ655323 SHM655323 SRI655323 TBE655323 TLA655323 TUW655323 UES655323 UOO655323 UYK655323 VIG655323 VSC655323 WBY655323 WLU655323 WVQ655323 K720773 JE720859 TA720859 ACW720859 AMS720859 AWO720859 BGK720859 BQG720859 CAC720859 CJY720859 CTU720859 DDQ720859 DNM720859 DXI720859 EHE720859 ERA720859 FAW720859 FKS720859 FUO720859 GEK720859 GOG720859 GYC720859 HHY720859 HRU720859 IBQ720859 ILM720859 IVI720859 JFE720859 JPA720859 JYW720859 KIS720859 KSO720859 LCK720859 LMG720859 LWC720859 MFY720859 MPU720859 MZQ720859 NJM720859 NTI720859 ODE720859 ONA720859 OWW720859 PGS720859 PQO720859 QAK720859 QKG720859 QUC720859 RDY720859 RNU720859 RXQ720859 SHM720859 SRI720859 TBE720859 TLA720859 TUW720859 UES720859 UOO720859 UYK720859 VIG720859 VSC720859 WBY720859 WLU720859 WVQ720859 K786309 JE786395 TA786395 ACW786395 AMS786395 AWO786395 BGK786395 BQG786395 CAC786395 CJY786395 CTU786395 DDQ786395 DNM786395 DXI786395 EHE786395 ERA786395 FAW786395 FKS786395 FUO786395 GEK786395 GOG786395 GYC786395 HHY786395 HRU786395 IBQ786395 ILM786395 IVI786395 JFE786395 JPA786395 JYW786395 KIS786395 KSO786395 LCK786395 LMG786395 LWC786395 MFY786395 MPU786395 MZQ786395 NJM786395 NTI786395 ODE786395 ONA786395 OWW786395 PGS786395 PQO786395 QAK786395 QKG786395 QUC786395 RDY786395 RNU786395 RXQ786395 SHM786395 SRI786395 TBE786395 TLA786395 TUW786395 UES786395 UOO786395 UYK786395 VIG786395 VSC786395 WBY786395 WLU786395 WVQ786395 K851845 JE851931 TA851931 ACW851931 AMS851931 AWO851931 BGK851931 BQG851931 CAC851931 CJY851931 CTU851931 DDQ851931 DNM851931 DXI851931 EHE851931 ERA851931 FAW851931 FKS851931 FUO851931 GEK851931 GOG851931 GYC851931 HHY851931 HRU851931 IBQ851931 ILM851931 IVI851931 JFE851931 JPA851931 JYW851931 KIS851931 KSO851931 LCK851931 LMG851931 LWC851931 MFY851931 MPU851931 MZQ851931 NJM851931 NTI851931 ODE851931 ONA851931 OWW851931 PGS851931 PQO851931 QAK851931 QKG851931 QUC851931 RDY851931 RNU851931 RXQ851931 SHM851931 SRI851931 TBE851931 TLA851931 TUW851931 UES851931 UOO851931 UYK851931 VIG851931 VSC851931 WBY851931 WLU851931 WVQ851931 K917381 JE917467 TA917467 ACW917467 AMS917467 AWO917467 BGK917467 BQG917467 CAC917467 CJY917467 CTU917467 DDQ917467 DNM917467 DXI917467 EHE917467 ERA917467 FAW917467 FKS917467 FUO917467 GEK917467 GOG917467 GYC917467 HHY917467 HRU917467 IBQ917467 ILM917467 IVI917467 JFE917467 JPA917467 JYW917467 KIS917467 KSO917467 LCK917467 LMG917467 LWC917467 MFY917467 MPU917467 MZQ917467 NJM917467 NTI917467 ODE917467 ONA917467 OWW917467 PGS917467 PQO917467 QAK917467 QKG917467 QUC917467 RDY917467 RNU917467 RXQ917467 SHM917467 SRI917467 TBE917467 TLA917467 TUW917467 UES917467 UOO917467 UYK917467 VIG917467 VSC917467 WBY917467 WLU917467 WVQ917467 K982917 JE983003 TA983003 ACW983003 AMS983003 AWO983003 BGK983003 BQG983003 CAC983003 CJY983003 CTU983003 DDQ983003 DNM983003 DXI983003 EHE983003 ERA983003 FAW983003 FKS983003 FUO983003 GEK983003 GOG983003 GYC983003 HHY983003 HRU983003 IBQ983003 ILM983003 IVI983003 JFE983003 JPA983003 JYW983003 KIS983003 KSO983003 LCK983003 LMG983003 LWC983003 MFY983003 MPU983003 MZQ983003 NJM983003 NTI983003 ODE983003 ONA983003 OWW983003 PGS983003 PQO983003 QAK983003 QKG983003 QUC983003 RDY983003 RNU983003 RXQ983003 SHM983003 SRI983003 TBE983003 TLA983003 TUW983003 UES983003 UOO983003 UYK983003 VIG983003 VSC983003 WBY983003 WLU983003 WVQ983003" xr:uid="{D7B94828-4E54-4DC5-A197-92FCA22B1B5B}">
      <formula1>$R$10:$R$34</formula1>
    </dataValidation>
  </dataValidations>
  <hyperlinks>
    <hyperlink ref="P8:S8" r:id="rId1" display="Posted Price" xr:uid="{61B7048A-B525-4C5A-A57A-2688670B3DF5}"/>
  </hyperlinks>
  <printOptions horizontalCentered="1"/>
  <pageMargins left="0.25" right="0.25" top="0.75" bottom="0.75" header="0.3" footer="0.3"/>
  <pageSetup scale="49" orientation="landscape" horizontalDpi="4294967295" r:id="rId2"/>
  <rowBreaks count="4" manualBreakCount="4">
    <brk id="30" min="1" max="7" man="1"/>
    <brk id="55" min="1" max="7" man="1"/>
    <brk id="81" min="1" max="7" man="1"/>
    <brk id="104"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DD256-9D1B-4C8B-8DD1-867BD6FEA0F7}">
  <dimension ref="B1:Z148"/>
  <sheetViews>
    <sheetView showGridLines="0" showRowColHeaders="0" zoomScaleNormal="100" workbookViewId="0">
      <selection activeCell="F66" sqref="F66"/>
    </sheetView>
  </sheetViews>
  <sheetFormatPr defaultRowHeight="13.2" x14ac:dyDescent="0.25"/>
  <cols>
    <col min="1" max="1" width="9.21875" style="1"/>
    <col min="2" max="2" width="25.44140625" style="1" customWidth="1"/>
    <col min="3" max="3" width="35" style="1" customWidth="1"/>
    <col min="4" max="4" width="17.44140625" style="1" customWidth="1"/>
    <col min="5" max="5" width="17.21875" style="1" customWidth="1"/>
    <col min="6" max="6" width="23.77734375" style="1" customWidth="1"/>
    <col min="7" max="7" width="25.44140625" style="1" customWidth="1"/>
    <col min="8" max="8" width="19" style="1" customWidth="1"/>
    <col min="9" max="9" width="6.5546875" style="1" customWidth="1"/>
    <col min="10" max="10" width="33.5546875" style="3" hidden="1" customWidth="1"/>
    <col min="11" max="11" width="20.44140625" style="3" hidden="1" customWidth="1"/>
    <col min="12" max="12" width="4.21875" style="3" hidden="1" customWidth="1"/>
    <col min="13" max="13" width="22" style="1" hidden="1" customWidth="1"/>
    <col min="14" max="14" width="22.21875" style="1" hidden="1" customWidth="1"/>
    <col min="15" max="15" width="4.21875" style="1" hidden="1" customWidth="1"/>
    <col min="16" max="17" width="18.77734375" style="2" hidden="1" customWidth="1"/>
    <col min="18" max="18" width="20.44140625" style="2" hidden="1" customWidth="1"/>
    <col min="19" max="19" width="17.44140625" style="2" hidden="1" customWidth="1"/>
    <col min="20" max="20" width="4.21875" style="1" hidden="1" customWidth="1"/>
    <col min="21" max="21" width="4" style="1" hidden="1" customWidth="1"/>
    <col min="22" max="22" width="13.77734375" style="1" customWidth="1"/>
    <col min="23" max="51" width="9.21875" style="1" customWidth="1"/>
    <col min="52" max="255" width="9.21875" style="1"/>
    <col min="256" max="256" width="25.44140625" style="1" customWidth="1"/>
    <col min="257" max="257" width="32.77734375" style="1" customWidth="1"/>
    <col min="258" max="258" width="17.44140625" style="1" customWidth="1"/>
    <col min="259" max="259" width="17.21875" style="1" customWidth="1"/>
    <col min="260" max="260" width="23.77734375" style="1" customWidth="1"/>
    <col min="261" max="261" width="25.44140625" style="1" customWidth="1"/>
    <col min="262" max="262" width="19" style="1" customWidth="1"/>
    <col min="263" max="263" width="6.5546875" style="1" customWidth="1"/>
    <col min="264" max="279" width="0" style="1" hidden="1" customWidth="1"/>
    <col min="280" max="511" width="9.21875" style="1"/>
    <col min="512" max="512" width="25.44140625" style="1" customWidth="1"/>
    <col min="513" max="513" width="32.77734375" style="1" customWidth="1"/>
    <col min="514" max="514" width="17.44140625" style="1" customWidth="1"/>
    <col min="515" max="515" width="17.21875" style="1" customWidth="1"/>
    <col min="516" max="516" width="23.77734375" style="1" customWidth="1"/>
    <col min="517" max="517" width="25.44140625" style="1" customWidth="1"/>
    <col min="518" max="518" width="19" style="1" customWidth="1"/>
    <col min="519" max="519" width="6.5546875" style="1" customWidth="1"/>
    <col min="520" max="535" width="0" style="1" hidden="1" customWidth="1"/>
    <col min="536" max="767" width="9.21875" style="1"/>
    <col min="768" max="768" width="25.44140625" style="1" customWidth="1"/>
    <col min="769" max="769" width="32.77734375" style="1" customWidth="1"/>
    <col min="770" max="770" width="17.44140625" style="1" customWidth="1"/>
    <col min="771" max="771" width="17.21875" style="1" customWidth="1"/>
    <col min="772" max="772" width="23.77734375" style="1" customWidth="1"/>
    <col min="773" max="773" width="25.44140625" style="1" customWidth="1"/>
    <col min="774" max="774" width="19" style="1" customWidth="1"/>
    <col min="775" max="775" width="6.5546875" style="1" customWidth="1"/>
    <col min="776" max="791" width="0" style="1" hidden="1" customWidth="1"/>
    <col min="792" max="1023" width="9.21875" style="1"/>
    <col min="1024" max="1024" width="25.44140625" style="1" customWidth="1"/>
    <col min="1025" max="1025" width="32.77734375" style="1" customWidth="1"/>
    <col min="1026" max="1026" width="17.44140625" style="1" customWidth="1"/>
    <col min="1027" max="1027" width="17.21875" style="1" customWidth="1"/>
    <col min="1028" max="1028" width="23.77734375" style="1" customWidth="1"/>
    <col min="1029" max="1029" width="25.44140625" style="1" customWidth="1"/>
    <col min="1030" max="1030" width="19" style="1" customWidth="1"/>
    <col min="1031" max="1031" width="6.5546875" style="1" customWidth="1"/>
    <col min="1032" max="1047" width="0" style="1" hidden="1" customWidth="1"/>
    <col min="1048" max="1279" width="9.21875" style="1"/>
    <col min="1280" max="1280" width="25.44140625" style="1" customWidth="1"/>
    <col min="1281" max="1281" width="32.77734375" style="1" customWidth="1"/>
    <col min="1282" max="1282" width="17.44140625" style="1" customWidth="1"/>
    <col min="1283" max="1283" width="17.21875" style="1" customWidth="1"/>
    <col min="1284" max="1284" width="23.77734375" style="1" customWidth="1"/>
    <col min="1285" max="1285" width="25.44140625" style="1" customWidth="1"/>
    <col min="1286" max="1286" width="19" style="1" customWidth="1"/>
    <col min="1287" max="1287" width="6.5546875" style="1" customWidth="1"/>
    <col min="1288" max="1303" width="0" style="1" hidden="1" customWidth="1"/>
    <col min="1304" max="1535" width="9.21875" style="1"/>
    <col min="1536" max="1536" width="25.44140625" style="1" customWidth="1"/>
    <col min="1537" max="1537" width="32.77734375" style="1" customWidth="1"/>
    <col min="1538" max="1538" width="17.44140625" style="1" customWidth="1"/>
    <col min="1539" max="1539" width="17.21875" style="1" customWidth="1"/>
    <col min="1540" max="1540" width="23.77734375" style="1" customWidth="1"/>
    <col min="1541" max="1541" width="25.44140625" style="1" customWidth="1"/>
    <col min="1542" max="1542" width="19" style="1" customWidth="1"/>
    <col min="1543" max="1543" width="6.5546875" style="1" customWidth="1"/>
    <col min="1544" max="1559" width="0" style="1" hidden="1" customWidth="1"/>
    <col min="1560" max="1791" width="9.21875" style="1"/>
    <col min="1792" max="1792" width="25.44140625" style="1" customWidth="1"/>
    <col min="1793" max="1793" width="32.77734375" style="1" customWidth="1"/>
    <col min="1794" max="1794" width="17.44140625" style="1" customWidth="1"/>
    <col min="1795" max="1795" width="17.21875" style="1" customWidth="1"/>
    <col min="1796" max="1796" width="23.77734375" style="1" customWidth="1"/>
    <col min="1797" max="1797" width="25.44140625" style="1" customWidth="1"/>
    <col min="1798" max="1798" width="19" style="1" customWidth="1"/>
    <col min="1799" max="1799" width="6.5546875" style="1" customWidth="1"/>
    <col min="1800" max="1815" width="0" style="1" hidden="1" customWidth="1"/>
    <col min="1816" max="2047" width="9.21875" style="1"/>
    <col min="2048" max="2048" width="25.44140625" style="1" customWidth="1"/>
    <col min="2049" max="2049" width="32.77734375" style="1" customWidth="1"/>
    <col min="2050" max="2050" width="17.44140625" style="1" customWidth="1"/>
    <col min="2051" max="2051" width="17.21875" style="1" customWidth="1"/>
    <col min="2052" max="2052" width="23.77734375" style="1" customWidth="1"/>
    <col min="2053" max="2053" width="25.44140625" style="1" customWidth="1"/>
    <col min="2054" max="2054" width="19" style="1" customWidth="1"/>
    <col min="2055" max="2055" width="6.5546875" style="1" customWidth="1"/>
    <col min="2056" max="2071" width="0" style="1" hidden="1" customWidth="1"/>
    <col min="2072" max="2303" width="9.21875" style="1"/>
    <col min="2304" max="2304" width="25.44140625" style="1" customWidth="1"/>
    <col min="2305" max="2305" width="32.77734375" style="1" customWidth="1"/>
    <col min="2306" max="2306" width="17.44140625" style="1" customWidth="1"/>
    <col min="2307" max="2307" width="17.21875" style="1" customWidth="1"/>
    <col min="2308" max="2308" width="23.77734375" style="1" customWidth="1"/>
    <col min="2309" max="2309" width="25.44140625" style="1" customWidth="1"/>
    <col min="2310" max="2310" width="19" style="1" customWidth="1"/>
    <col min="2311" max="2311" width="6.5546875" style="1" customWidth="1"/>
    <col min="2312" max="2327" width="0" style="1" hidden="1" customWidth="1"/>
    <col min="2328" max="2559" width="9.21875" style="1"/>
    <col min="2560" max="2560" width="25.44140625" style="1" customWidth="1"/>
    <col min="2561" max="2561" width="32.77734375" style="1" customWidth="1"/>
    <col min="2562" max="2562" width="17.44140625" style="1" customWidth="1"/>
    <col min="2563" max="2563" width="17.21875" style="1" customWidth="1"/>
    <col min="2564" max="2564" width="23.77734375" style="1" customWidth="1"/>
    <col min="2565" max="2565" width="25.44140625" style="1" customWidth="1"/>
    <col min="2566" max="2566" width="19" style="1" customWidth="1"/>
    <col min="2567" max="2567" width="6.5546875" style="1" customWidth="1"/>
    <col min="2568" max="2583" width="0" style="1" hidden="1" customWidth="1"/>
    <col min="2584" max="2815" width="9.21875" style="1"/>
    <col min="2816" max="2816" width="25.44140625" style="1" customWidth="1"/>
    <col min="2817" max="2817" width="32.77734375" style="1" customWidth="1"/>
    <col min="2818" max="2818" width="17.44140625" style="1" customWidth="1"/>
    <col min="2819" max="2819" width="17.21875" style="1" customWidth="1"/>
    <col min="2820" max="2820" width="23.77734375" style="1" customWidth="1"/>
    <col min="2821" max="2821" width="25.44140625" style="1" customWidth="1"/>
    <col min="2822" max="2822" width="19" style="1" customWidth="1"/>
    <col min="2823" max="2823" width="6.5546875" style="1" customWidth="1"/>
    <col min="2824" max="2839" width="0" style="1" hidden="1" customWidth="1"/>
    <col min="2840" max="3071" width="9.21875" style="1"/>
    <col min="3072" max="3072" width="25.44140625" style="1" customWidth="1"/>
    <col min="3073" max="3073" width="32.77734375" style="1" customWidth="1"/>
    <col min="3074" max="3074" width="17.44140625" style="1" customWidth="1"/>
    <col min="3075" max="3075" width="17.21875" style="1" customWidth="1"/>
    <col min="3076" max="3076" width="23.77734375" style="1" customWidth="1"/>
    <col min="3077" max="3077" width="25.44140625" style="1" customWidth="1"/>
    <col min="3078" max="3078" width="19" style="1" customWidth="1"/>
    <col min="3079" max="3079" width="6.5546875" style="1" customWidth="1"/>
    <col min="3080" max="3095" width="0" style="1" hidden="1" customWidth="1"/>
    <col min="3096" max="3327" width="9.21875" style="1"/>
    <col min="3328" max="3328" width="25.44140625" style="1" customWidth="1"/>
    <col min="3329" max="3329" width="32.77734375" style="1" customWidth="1"/>
    <col min="3330" max="3330" width="17.44140625" style="1" customWidth="1"/>
    <col min="3331" max="3331" width="17.21875" style="1" customWidth="1"/>
    <col min="3332" max="3332" width="23.77734375" style="1" customWidth="1"/>
    <col min="3333" max="3333" width="25.44140625" style="1" customWidth="1"/>
    <col min="3334" max="3334" width="19" style="1" customWidth="1"/>
    <col min="3335" max="3335" width="6.5546875" style="1" customWidth="1"/>
    <col min="3336" max="3351" width="0" style="1" hidden="1" customWidth="1"/>
    <col min="3352" max="3583" width="9.21875" style="1"/>
    <col min="3584" max="3584" width="25.44140625" style="1" customWidth="1"/>
    <col min="3585" max="3585" width="32.77734375" style="1" customWidth="1"/>
    <col min="3586" max="3586" width="17.44140625" style="1" customWidth="1"/>
    <col min="3587" max="3587" width="17.21875" style="1" customWidth="1"/>
    <col min="3588" max="3588" width="23.77734375" style="1" customWidth="1"/>
    <col min="3589" max="3589" width="25.44140625" style="1" customWidth="1"/>
    <col min="3590" max="3590" width="19" style="1" customWidth="1"/>
    <col min="3591" max="3591" width="6.5546875" style="1" customWidth="1"/>
    <col min="3592" max="3607" width="0" style="1" hidden="1" customWidth="1"/>
    <col min="3608" max="3839" width="9.21875" style="1"/>
    <col min="3840" max="3840" width="25.44140625" style="1" customWidth="1"/>
    <col min="3841" max="3841" width="32.77734375" style="1" customWidth="1"/>
    <col min="3842" max="3842" width="17.44140625" style="1" customWidth="1"/>
    <col min="3843" max="3843" width="17.21875" style="1" customWidth="1"/>
    <col min="3844" max="3844" width="23.77734375" style="1" customWidth="1"/>
    <col min="3845" max="3845" width="25.44140625" style="1" customWidth="1"/>
    <col min="3846" max="3846" width="19" style="1" customWidth="1"/>
    <col min="3847" max="3847" width="6.5546875" style="1" customWidth="1"/>
    <col min="3848" max="3863" width="0" style="1" hidden="1" customWidth="1"/>
    <col min="3864" max="4095" width="9.21875" style="1"/>
    <col min="4096" max="4096" width="25.44140625" style="1" customWidth="1"/>
    <col min="4097" max="4097" width="32.77734375" style="1" customWidth="1"/>
    <col min="4098" max="4098" width="17.44140625" style="1" customWidth="1"/>
    <col min="4099" max="4099" width="17.21875" style="1" customWidth="1"/>
    <col min="4100" max="4100" width="23.77734375" style="1" customWidth="1"/>
    <col min="4101" max="4101" width="25.44140625" style="1" customWidth="1"/>
    <col min="4102" max="4102" width="19" style="1" customWidth="1"/>
    <col min="4103" max="4103" width="6.5546875" style="1" customWidth="1"/>
    <col min="4104" max="4119" width="0" style="1" hidden="1" customWidth="1"/>
    <col min="4120" max="4351" width="9.21875" style="1"/>
    <col min="4352" max="4352" width="25.44140625" style="1" customWidth="1"/>
    <col min="4353" max="4353" width="32.77734375" style="1" customWidth="1"/>
    <col min="4354" max="4354" width="17.44140625" style="1" customWidth="1"/>
    <col min="4355" max="4355" width="17.21875" style="1" customWidth="1"/>
    <col min="4356" max="4356" width="23.77734375" style="1" customWidth="1"/>
    <col min="4357" max="4357" width="25.44140625" style="1" customWidth="1"/>
    <col min="4358" max="4358" width="19" style="1" customWidth="1"/>
    <col min="4359" max="4359" width="6.5546875" style="1" customWidth="1"/>
    <col min="4360" max="4375" width="0" style="1" hidden="1" customWidth="1"/>
    <col min="4376" max="4607" width="9.21875" style="1"/>
    <col min="4608" max="4608" width="25.44140625" style="1" customWidth="1"/>
    <col min="4609" max="4609" width="32.77734375" style="1" customWidth="1"/>
    <col min="4610" max="4610" width="17.44140625" style="1" customWidth="1"/>
    <col min="4611" max="4611" width="17.21875" style="1" customWidth="1"/>
    <col min="4612" max="4612" width="23.77734375" style="1" customWidth="1"/>
    <col min="4613" max="4613" width="25.44140625" style="1" customWidth="1"/>
    <col min="4614" max="4614" width="19" style="1" customWidth="1"/>
    <col min="4615" max="4615" width="6.5546875" style="1" customWidth="1"/>
    <col min="4616" max="4631" width="0" style="1" hidden="1" customWidth="1"/>
    <col min="4632" max="4863" width="9.21875" style="1"/>
    <col min="4864" max="4864" width="25.44140625" style="1" customWidth="1"/>
    <col min="4865" max="4865" width="32.77734375" style="1" customWidth="1"/>
    <col min="4866" max="4866" width="17.44140625" style="1" customWidth="1"/>
    <col min="4867" max="4867" width="17.21875" style="1" customWidth="1"/>
    <col min="4868" max="4868" width="23.77734375" style="1" customWidth="1"/>
    <col min="4869" max="4869" width="25.44140625" style="1" customWidth="1"/>
    <col min="4870" max="4870" width="19" style="1" customWidth="1"/>
    <col min="4871" max="4871" width="6.5546875" style="1" customWidth="1"/>
    <col min="4872" max="4887" width="0" style="1" hidden="1" customWidth="1"/>
    <col min="4888" max="5119" width="9.21875" style="1"/>
    <col min="5120" max="5120" width="25.44140625" style="1" customWidth="1"/>
    <col min="5121" max="5121" width="32.77734375" style="1" customWidth="1"/>
    <col min="5122" max="5122" width="17.44140625" style="1" customWidth="1"/>
    <col min="5123" max="5123" width="17.21875" style="1" customWidth="1"/>
    <col min="5124" max="5124" width="23.77734375" style="1" customWidth="1"/>
    <col min="5125" max="5125" width="25.44140625" style="1" customWidth="1"/>
    <col min="5126" max="5126" width="19" style="1" customWidth="1"/>
    <col min="5127" max="5127" width="6.5546875" style="1" customWidth="1"/>
    <col min="5128" max="5143" width="0" style="1" hidden="1" customWidth="1"/>
    <col min="5144" max="5375" width="9.21875" style="1"/>
    <col min="5376" max="5376" width="25.44140625" style="1" customWidth="1"/>
    <col min="5377" max="5377" width="32.77734375" style="1" customWidth="1"/>
    <col min="5378" max="5378" width="17.44140625" style="1" customWidth="1"/>
    <col min="5379" max="5379" width="17.21875" style="1" customWidth="1"/>
    <col min="5380" max="5380" width="23.77734375" style="1" customWidth="1"/>
    <col min="5381" max="5381" width="25.44140625" style="1" customWidth="1"/>
    <col min="5382" max="5382" width="19" style="1" customWidth="1"/>
    <col min="5383" max="5383" width="6.5546875" style="1" customWidth="1"/>
    <col min="5384" max="5399" width="0" style="1" hidden="1" customWidth="1"/>
    <col min="5400" max="5631" width="9.21875" style="1"/>
    <col min="5632" max="5632" width="25.44140625" style="1" customWidth="1"/>
    <col min="5633" max="5633" width="32.77734375" style="1" customWidth="1"/>
    <col min="5634" max="5634" width="17.44140625" style="1" customWidth="1"/>
    <col min="5635" max="5635" width="17.21875" style="1" customWidth="1"/>
    <col min="5636" max="5636" width="23.77734375" style="1" customWidth="1"/>
    <col min="5637" max="5637" width="25.44140625" style="1" customWidth="1"/>
    <col min="5638" max="5638" width="19" style="1" customWidth="1"/>
    <col min="5639" max="5639" width="6.5546875" style="1" customWidth="1"/>
    <col min="5640" max="5655" width="0" style="1" hidden="1" customWidth="1"/>
    <col min="5656" max="5887" width="9.21875" style="1"/>
    <col min="5888" max="5888" width="25.44140625" style="1" customWidth="1"/>
    <col min="5889" max="5889" width="32.77734375" style="1" customWidth="1"/>
    <col min="5890" max="5890" width="17.44140625" style="1" customWidth="1"/>
    <col min="5891" max="5891" width="17.21875" style="1" customWidth="1"/>
    <col min="5892" max="5892" width="23.77734375" style="1" customWidth="1"/>
    <col min="5893" max="5893" width="25.44140625" style="1" customWidth="1"/>
    <col min="5894" max="5894" width="19" style="1" customWidth="1"/>
    <col min="5895" max="5895" width="6.5546875" style="1" customWidth="1"/>
    <col min="5896" max="5911" width="0" style="1" hidden="1" customWidth="1"/>
    <col min="5912" max="6143" width="9.21875" style="1"/>
    <col min="6144" max="6144" width="25.44140625" style="1" customWidth="1"/>
    <col min="6145" max="6145" width="32.77734375" style="1" customWidth="1"/>
    <col min="6146" max="6146" width="17.44140625" style="1" customWidth="1"/>
    <col min="6147" max="6147" width="17.21875" style="1" customWidth="1"/>
    <col min="6148" max="6148" width="23.77734375" style="1" customWidth="1"/>
    <col min="6149" max="6149" width="25.44140625" style="1" customWidth="1"/>
    <col min="6150" max="6150" width="19" style="1" customWidth="1"/>
    <col min="6151" max="6151" width="6.5546875" style="1" customWidth="1"/>
    <col min="6152" max="6167" width="0" style="1" hidden="1" customWidth="1"/>
    <col min="6168" max="6399" width="9.21875" style="1"/>
    <col min="6400" max="6400" width="25.44140625" style="1" customWidth="1"/>
    <col min="6401" max="6401" width="32.77734375" style="1" customWidth="1"/>
    <col min="6402" max="6402" width="17.44140625" style="1" customWidth="1"/>
    <col min="6403" max="6403" width="17.21875" style="1" customWidth="1"/>
    <col min="6404" max="6404" width="23.77734375" style="1" customWidth="1"/>
    <col min="6405" max="6405" width="25.44140625" style="1" customWidth="1"/>
    <col min="6406" max="6406" width="19" style="1" customWidth="1"/>
    <col min="6407" max="6407" width="6.5546875" style="1" customWidth="1"/>
    <col min="6408" max="6423" width="0" style="1" hidden="1" customWidth="1"/>
    <col min="6424" max="6655" width="9.21875" style="1"/>
    <col min="6656" max="6656" width="25.44140625" style="1" customWidth="1"/>
    <col min="6657" max="6657" width="32.77734375" style="1" customWidth="1"/>
    <col min="6658" max="6658" width="17.44140625" style="1" customWidth="1"/>
    <col min="6659" max="6659" width="17.21875" style="1" customWidth="1"/>
    <col min="6660" max="6660" width="23.77734375" style="1" customWidth="1"/>
    <col min="6661" max="6661" width="25.44140625" style="1" customWidth="1"/>
    <col min="6662" max="6662" width="19" style="1" customWidth="1"/>
    <col min="6663" max="6663" width="6.5546875" style="1" customWidth="1"/>
    <col min="6664" max="6679" width="0" style="1" hidden="1" customWidth="1"/>
    <col min="6680" max="6911" width="9.21875" style="1"/>
    <col min="6912" max="6912" width="25.44140625" style="1" customWidth="1"/>
    <col min="6913" max="6913" width="32.77734375" style="1" customWidth="1"/>
    <col min="6914" max="6914" width="17.44140625" style="1" customWidth="1"/>
    <col min="6915" max="6915" width="17.21875" style="1" customWidth="1"/>
    <col min="6916" max="6916" width="23.77734375" style="1" customWidth="1"/>
    <col min="6917" max="6917" width="25.44140625" style="1" customWidth="1"/>
    <col min="6918" max="6918" width="19" style="1" customWidth="1"/>
    <col min="6919" max="6919" width="6.5546875" style="1" customWidth="1"/>
    <col min="6920" max="6935" width="0" style="1" hidden="1" customWidth="1"/>
    <col min="6936" max="7167" width="9.21875" style="1"/>
    <col min="7168" max="7168" width="25.44140625" style="1" customWidth="1"/>
    <col min="7169" max="7169" width="32.77734375" style="1" customWidth="1"/>
    <col min="7170" max="7170" width="17.44140625" style="1" customWidth="1"/>
    <col min="7171" max="7171" width="17.21875" style="1" customWidth="1"/>
    <col min="7172" max="7172" width="23.77734375" style="1" customWidth="1"/>
    <col min="7173" max="7173" width="25.44140625" style="1" customWidth="1"/>
    <col min="7174" max="7174" width="19" style="1" customWidth="1"/>
    <col min="7175" max="7175" width="6.5546875" style="1" customWidth="1"/>
    <col min="7176" max="7191" width="0" style="1" hidden="1" customWidth="1"/>
    <col min="7192" max="7423" width="9.21875" style="1"/>
    <col min="7424" max="7424" width="25.44140625" style="1" customWidth="1"/>
    <col min="7425" max="7425" width="32.77734375" style="1" customWidth="1"/>
    <col min="7426" max="7426" width="17.44140625" style="1" customWidth="1"/>
    <col min="7427" max="7427" width="17.21875" style="1" customWidth="1"/>
    <col min="7428" max="7428" width="23.77734375" style="1" customWidth="1"/>
    <col min="7429" max="7429" width="25.44140625" style="1" customWidth="1"/>
    <col min="7430" max="7430" width="19" style="1" customWidth="1"/>
    <col min="7431" max="7431" width="6.5546875" style="1" customWidth="1"/>
    <col min="7432" max="7447" width="0" style="1" hidden="1" customWidth="1"/>
    <col min="7448" max="7679" width="9.21875" style="1"/>
    <col min="7680" max="7680" width="25.44140625" style="1" customWidth="1"/>
    <col min="7681" max="7681" width="32.77734375" style="1" customWidth="1"/>
    <col min="7682" max="7682" width="17.44140625" style="1" customWidth="1"/>
    <col min="7683" max="7683" width="17.21875" style="1" customWidth="1"/>
    <col min="7684" max="7684" width="23.77734375" style="1" customWidth="1"/>
    <col min="7685" max="7685" width="25.44140625" style="1" customWidth="1"/>
    <col min="7686" max="7686" width="19" style="1" customWidth="1"/>
    <col min="7687" max="7687" width="6.5546875" style="1" customWidth="1"/>
    <col min="7688" max="7703" width="0" style="1" hidden="1" customWidth="1"/>
    <col min="7704" max="7935" width="9.21875" style="1"/>
    <col min="7936" max="7936" width="25.44140625" style="1" customWidth="1"/>
    <col min="7937" max="7937" width="32.77734375" style="1" customWidth="1"/>
    <col min="7938" max="7938" width="17.44140625" style="1" customWidth="1"/>
    <col min="7939" max="7939" width="17.21875" style="1" customWidth="1"/>
    <col min="7940" max="7940" width="23.77734375" style="1" customWidth="1"/>
    <col min="7941" max="7941" width="25.44140625" style="1" customWidth="1"/>
    <col min="7942" max="7942" width="19" style="1" customWidth="1"/>
    <col min="7943" max="7943" width="6.5546875" style="1" customWidth="1"/>
    <col min="7944" max="7959" width="0" style="1" hidden="1" customWidth="1"/>
    <col min="7960" max="8191" width="9.21875" style="1"/>
    <col min="8192" max="8192" width="25.44140625" style="1" customWidth="1"/>
    <col min="8193" max="8193" width="32.77734375" style="1" customWidth="1"/>
    <col min="8194" max="8194" width="17.44140625" style="1" customWidth="1"/>
    <col min="8195" max="8195" width="17.21875" style="1" customWidth="1"/>
    <col min="8196" max="8196" width="23.77734375" style="1" customWidth="1"/>
    <col min="8197" max="8197" width="25.44140625" style="1" customWidth="1"/>
    <col min="8198" max="8198" width="19" style="1" customWidth="1"/>
    <col min="8199" max="8199" width="6.5546875" style="1" customWidth="1"/>
    <col min="8200" max="8215" width="0" style="1" hidden="1" customWidth="1"/>
    <col min="8216" max="8447" width="9.21875" style="1"/>
    <col min="8448" max="8448" width="25.44140625" style="1" customWidth="1"/>
    <col min="8449" max="8449" width="32.77734375" style="1" customWidth="1"/>
    <col min="8450" max="8450" width="17.44140625" style="1" customWidth="1"/>
    <col min="8451" max="8451" width="17.21875" style="1" customWidth="1"/>
    <col min="8452" max="8452" width="23.77734375" style="1" customWidth="1"/>
    <col min="8453" max="8453" width="25.44140625" style="1" customWidth="1"/>
    <col min="8454" max="8454" width="19" style="1" customWidth="1"/>
    <col min="8455" max="8455" width="6.5546875" style="1" customWidth="1"/>
    <col min="8456" max="8471" width="0" style="1" hidden="1" customWidth="1"/>
    <col min="8472" max="8703" width="9.21875" style="1"/>
    <col min="8704" max="8704" width="25.44140625" style="1" customWidth="1"/>
    <col min="8705" max="8705" width="32.77734375" style="1" customWidth="1"/>
    <col min="8706" max="8706" width="17.44140625" style="1" customWidth="1"/>
    <col min="8707" max="8707" width="17.21875" style="1" customWidth="1"/>
    <col min="8708" max="8708" width="23.77734375" style="1" customWidth="1"/>
    <col min="8709" max="8709" width="25.44140625" style="1" customWidth="1"/>
    <col min="8710" max="8710" width="19" style="1" customWidth="1"/>
    <col min="8711" max="8711" width="6.5546875" style="1" customWidth="1"/>
    <col min="8712" max="8727" width="0" style="1" hidden="1" customWidth="1"/>
    <col min="8728" max="8959" width="9.21875" style="1"/>
    <col min="8960" max="8960" width="25.44140625" style="1" customWidth="1"/>
    <col min="8961" max="8961" width="32.77734375" style="1" customWidth="1"/>
    <col min="8962" max="8962" width="17.44140625" style="1" customWidth="1"/>
    <col min="8963" max="8963" width="17.21875" style="1" customWidth="1"/>
    <col min="8964" max="8964" width="23.77734375" style="1" customWidth="1"/>
    <col min="8965" max="8965" width="25.44140625" style="1" customWidth="1"/>
    <col min="8966" max="8966" width="19" style="1" customWidth="1"/>
    <col min="8967" max="8967" width="6.5546875" style="1" customWidth="1"/>
    <col min="8968" max="8983" width="0" style="1" hidden="1" customWidth="1"/>
    <col min="8984" max="9215" width="9.21875" style="1"/>
    <col min="9216" max="9216" width="25.44140625" style="1" customWidth="1"/>
    <col min="9217" max="9217" width="32.77734375" style="1" customWidth="1"/>
    <col min="9218" max="9218" width="17.44140625" style="1" customWidth="1"/>
    <col min="9219" max="9219" width="17.21875" style="1" customWidth="1"/>
    <col min="9220" max="9220" width="23.77734375" style="1" customWidth="1"/>
    <col min="9221" max="9221" width="25.44140625" style="1" customWidth="1"/>
    <col min="9222" max="9222" width="19" style="1" customWidth="1"/>
    <col min="9223" max="9223" width="6.5546875" style="1" customWidth="1"/>
    <col min="9224" max="9239" width="0" style="1" hidden="1" customWidth="1"/>
    <col min="9240" max="9471" width="9.21875" style="1"/>
    <col min="9472" max="9472" width="25.44140625" style="1" customWidth="1"/>
    <col min="9473" max="9473" width="32.77734375" style="1" customWidth="1"/>
    <col min="9474" max="9474" width="17.44140625" style="1" customWidth="1"/>
    <col min="9475" max="9475" width="17.21875" style="1" customWidth="1"/>
    <col min="9476" max="9476" width="23.77734375" style="1" customWidth="1"/>
    <col min="9477" max="9477" width="25.44140625" style="1" customWidth="1"/>
    <col min="9478" max="9478" width="19" style="1" customWidth="1"/>
    <col min="9479" max="9479" width="6.5546875" style="1" customWidth="1"/>
    <col min="9480" max="9495" width="0" style="1" hidden="1" customWidth="1"/>
    <col min="9496" max="9727" width="9.21875" style="1"/>
    <col min="9728" max="9728" width="25.44140625" style="1" customWidth="1"/>
    <col min="9729" max="9729" width="32.77734375" style="1" customWidth="1"/>
    <col min="9730" max="9730" width="17.44140625" style="1" customWidth="1"/>
    <col min="9731" max="9731" width="17.21875" style="1" customWidth="1"/>
    <col min="9732" max="9732" width="23.77734375" style="1" customWidth="1"/>
    <col min="9733" max="9733" width="25.44140625" style="1" customWidth="1"/>
    <col min="9734" max="9734" width="19" style="1" customWidth="1"/>
    <col min="9735" max="9735" width="6.5546875" style="1" customWidth="1"/>
    <col min="9736" max="9751" width="0" style="1" hidden="1" customWidth="1"/>
    <col min="9752" max="9983" width="9.21875" style="1"/>
    <col min="9984" max="9984" width="25.44140625" style="1" customWidth="1"/>
    <col min="9985" max="9985" width="32.77734375" style="1" customWidth="1"/>
    <col min="9986" max="9986" width="17.44140625" style="1" customWidth="1"/>
    <col min="9987" max="9987" width="17.21875" style="1" customWidth="1"/>
    <col min="9988" max="9988" width="23.77734375" style="1" customWidth="1"/>
    <col min="9989" max="9989" width="25.44140625" style="1" customWidth="1"/>
    <col min="9990" max="9990" width="19" style="1" customWidth="1"/>
    <col min="9991" max="9991" width="6.5546875" style="1" customWidth="1"/>
    <col min="9992" max="10007" width="0" style="1" hidden="1" customWidth="1"/>
    <col min="10008" max="10239" width="9.21875" style="1"/>
    <col min="10240" max="10240" width="25.44140625" style="1" customWidth="1"/>
    <col min="10241" max="10241" width="32.77734375" style="1" customWidth="1"/>
    <col min="10242" max="10242" width="17.44140625" style="1" customWidth="1"/>
    <col min="10243" max="10243" width="17.21875" style="1" customWidth="1"/>
    <col min="10244" max="10244" width="23.77734375" style="1" customWidth="1"/>
    <col min="10245" max="10245" width="25.44140625" style="1" customWidth="1"/>
    <col min="10246" max="10246" width="19" style="1" customWidth="1"/>
    <col min="10247" max="10247" width="6.5546875" style="1" customWidth="1"/>
    <col min="10248" max="10263" width="0" style="1" hidden="1" customWidth="1"/>
    <col min="10264" max="10495" width="9.21875" style="1"/>
    <col min="10496" max="10496" width="25.44140625" style="1" customWidth="1"/>
    <col min="10497" max="10497" width="32.77734375" style="1" customWidth="1"/>
    <col min="10498" max="10498" width="17.44140625" style="1" customWidth="1"/>
    <col min="10499" max="10499" width="17.21875" style="1" customWidth="1"/>
    <col min="10500" max="10500" width="23.77734375" style="1" customWidth="1"/>
    <col min="10501" max="10501" width="25.44140625" style="1" customWidth="1"/>
    <col min="10502" max="10502" width="19" style="1" customWidth="1"/>
    <col min="10503" max="10503" width="6.5546875" style="1" customWidth="1"/>
    <col min="10504" max="10519" width="0" style="1" hidden="1" customWidth="1"/>
    <col min="10520" max="10751" width="9.21875" style="1"/>
    <col min="10752" max="10752" width="25.44140625" style="1" customWidth="1"/>
    <col min="10753" max="10753" width="32.77734375" style="1" customWidth="1"/>
    <col min="10754" max="10754" width="17.44140625" style="1" customWidth="1"/>
    <col min="10755" max="10755" width="17.21875" style="1" customWidth="1"/>
    <col min="10756" max="10756" width="23.77734375" style="1" customWidth="1"/>
    <col min="10757" max="10757" width="25.44140625" style="1" customWidth="1"/>
    <col min="10758" max="10758" width="19" style="1" customWidth="1"/>
    <col min="10759" max="10759" width="6.5546875" style="1" customWidth="1"/>
    <col min="10760" max="10775" width="0" style="1" hidden="1" customWidth="1"/>
    <col min="10776" max="11007" width="9.21875" style="1"/>
    <col min="11008" max="11008" width="25.44140625" style="1" customWidth="1"/>
    <col min="11009" max="11009" width="32.77734375" style="1" customWidth="1"/>
    <col min="11010" max="11010" width="17.44140625" style="1" customWidth="1"/>
    <col min="11011" max="11011" width="17.21875" style="1" customWidth="1"/>
    <col min="11012" max="11012" width="23.77734375" style="1" customWidth="1"/>
    <col min="11013" max="11013" width="25.44140625" style="1" customWidth="1"/>
    <col min="11014" max="11014" width="19" style="1" customWidth="1"/>
    <col min="11015" max="11015" width="6.5546875" style="1" customWidth="1"/>
    <col min="11016" max="11031" width="0" style="1" hidden="1" customWidth="1"/>
    <col min="11032" max="11263" width="9.21875" style="1"/>
    <col min="11264" max="11264" width="25.44140625" style="1" customWidth="1"/>
    <col min="11265" max="11265" width="32.77734375" style="1" customWidth="1"/>
    <col min="11266" max="11266" width="17.44140625" style="1" customWidth="1"/>
    <col min="11267" max="11267" width="17.21875" style="1" customWidth="1"/>
    <col min="11268" max="11268" width="23.77734375" style="1" customWidth="1"/>
    <col min="11269" max="11269" width="25.44140625" style="1" customWidth="1"/>
    <col min="11270" max="11270" width="19" style="1" customWidth="1"/>
    <col min="11271" max="11271" width="6.5546875" style="1" customWidth="1"/>
    <col min="11272" max="11287" width="0" style="1" hidden="1" customWidth="1"/>
    <col min="11288" max="11519" width="9.21875" style="1"/>
    <col min="11520" max="11520" width="25.44140625" style="1" customWidth="1"/>
    <col min="11521" max="11521" width="32.77734375" style="1" customWidth="1"/>
    <col min="11522" max="11522" width="17.44140625" style="1" customWidth="1"/>
    <col min="11523" max="11523" width="17.21875" style="1" customWidth="1"/>
    <col min="11524" max="11524" width="23.77734375" style="1" customWidth="1"/>
    <col min="11525" max="11525" width="25.44140625" style="1" customWidth="1"/>
    <col min="11526" max="11526" width="19" style="1" customWidth="1"/>
    <col min="11527" max="11527" width="6.5546875" style="1" customWidth="1"/>
    <col min="11528" max="11543" width="0" style="1" hidden="1" customWidth="1"/>
    <col min="11544" max="11775" width="9.21875" style="1"/>
    <col min="11776" max="11776" width="25.44140625" style="1" customWidth="1"/>
    <col min="11777" max="11777" width="32.77734375" style="1" customWidth="1"/>
    <col min="11778" max="11778" width="17.44140625" style="1" customWidth="1"/>
    <col min="11779" max="11779" width="17.21875" style="1" customWidth="1"/>
    <col min="11780" max="11780" width="23.77734375" style="1" customWidth="1"/>
    <col min="11781" max="11781" width="25.44140625" style="1" customWidth="1"/>
    <col min="11782" max="11782" width="19" style="1" customWidth="1"/>
    <col min="11783" max="11783" width="6.5546875" style="1" customWidth="1"/>
    <col min="11784" max="11799" width="0" style="1" hidden="1" customWidth="1"/>
    <col min="11800" max="12031" width="9.21875" style="1"/>
    <col min="12032" max="12032" width="25.44140625" style="1" customWidth="1"/>
    <col min="12033" max="12033" width="32.77734375" style="1" customWidth="1"/>
    <col min="12034" max="12034" width="17.44140625" style="1" customWidth="1"/>
    <col min="12035" max="12035" width="17.21875" style="1" customWidth="1"/>
    <col min="12036" max="12036" width="23.77734375" style="1" customWidth="1"/>
    <col min="12037" max="12037" width="25.44140625" style="1" customWidth="1"/>
    <col min="12038" max="12038" width="19" style="1" customWidth="1"/>
    <col min="12039" max="12039" width="6.5546875" style="1" customWidth="1"/>
    <col min="12040" max="12055" width="0" style="1" hidden="1" customWidth="1"/>
    <col min="12056" max="12287" width="9.21875" style="1"/>
    <col min="12288" max="12288" width="25.44140625" style="1" customWidth="1"/>
    <col min="12289" max="12289" width="32.77734375" style="1" customWidth="1"/>
    <col min="12290" max="12290" width="17.44140625" style="1" customWidth="1"/>
    <col min="12291" max="12291" width="17.21875" style="1" customWidth="1"/>
    <col min="12292" max="12292" width="23.77734375" style="1" customWidth="1"/>
    <col min="12293" max="12293" width="25.44140625" style="1" customWidth="1"/>
    <col min="12294" max="12294" width="19" style="1" customWidth="1"/>
    <col min="12295" max="12295" width="6.5546875" style="1" customWidth="1"/>
    <col min="12296" max="12311" width="0" style="1" hidden="1" customWidth="1"/>
    <col min="12312" max="12543" width="9.21875" style="1"/>
    <col min="12544" max="12544" width="25.44140625" style="1" customWidth="1"/>
    <col min="12545" max="12545" width="32.77734375" style="1" customWidth="1"/>
    <col min="12546" max="12546" width="17.44140625" style="1" customWidth="1"/>
    <col min="12547" max="12547" width="17.21875" style="1" customWidth="1"/>
    <col min="12548" max="12548" width="23.77734375" style="1" customWidth="1"/>
    <col min="12549" max="12549" width="25.44140625" style="1" customWidth="1"/>
    <col min="12550" max="12550" width="19" style="1" customWidth="1"/>
    <col min="12551" max="12551" width="6.5546875" style="1" customWidth="1"/>
    <col min="12552" max="12567" width="0" style="1" hidden="1" customWidth="1"/>
    <col min="12568" max="12799" width="9.21875" style="1"/>
    <col min="12800" max="12800" width="25.44140625" style="1" customWidth="1"/>
    <col min="12801" max="12801" width="32.77734375" style="1" customWidth="1"/>
    <col min="12802" max="12802" width="17.44140625" style="1" customWidth="1"/>
    <col min="12803" max="12803" width="17.21875" style="1" customWidth="1"/>
    <col min="12804" max="12804" width="23.77734375" style="1" customWidth="1"/>
    <col min="12805" max="12805" width="25.44140625" style="1" customWidth="1"/>
    <col min="12806" max="12806" width="19" style="1" customWidth="1"/>
    <col min="12807" max="12807" width="6.5546875" style="1" customWidth="1"/>
    <col min="12808" max="12823" width="0" style="1" hidden="1" customWidth="1"/>
    <col min="12824" max="13055" width="9.21875" style="1"/>
    <col min="13056" max="13056" width="25.44140625" style="1" customWidth="1"/>
    <col min="13057" max="13057" width="32.77734375" style="1" customWidth="1"/>
    <col min="13058" max="13058" width="17.44140625" style="1" customWidth="1"/>
    <col min="13059" max="13059" width="17.21875" style="1" customWidth="1"/>
    <col min="13060" max="13060" width="23.77734375" style="1" customWidth="1"/>
    <col min="13061" max="13061" width="25.44140625" style="1" customWidth="1"/>
    <col min="13062" max="13062" width="19" style="1" customWidth="1"/>
    <col min="13063" max="13063" width="6.5546875" style="1" customWidth="1"/>
    <col min="13064" max="13079" width="0" style="1" hidden="1" customWidth="1"/>
    <col min="13080" max="13311" width="9.21875" style="1"/>
    <col min="13312" max="13312" width="25.44140625" style="1" customWidth="1"/>
    <col min="13313" max="13313" width="32.77734375" style="1" customWidth="1"/>
    <col min="13314" max="13314" width="17.44140625" style="1" customWidth="1"/>
    <col min="13315" max="13315" width="17.21875" style="1" customWidth="1"/>
    <col min="13316" max="13316" width="23.77734375" style="1" customWidth="1"/>
    <col min="13317" max="13317" width="25.44140625" style="1" customWidth="1"/>
    <col min="13318" max="13318" width="19" style="1" customWidth="1"/>
    <col min="13319" max="13319" width="6.5546875" style="1" customWidth="1"/>
    <col min="13320" max="13335" width="0" style="1" hidden="1" customWidth="1"/>
    <col min="13336" max="13567" width="9.21875" style="1"/>
    <col min="13568" max="13568" width="25.44140625" style="1" customWidth="1"/>
    <col min="13569" max="13569" width="32.77734375" style="1" customWidth="1"/>
    <col min="13570" max="13570" width="17.44140625" style="1" customWidth="1"/>
    <col min="13571" max="13571" width="17.21875" style="1" customWidth="1"/>
    <col min="13572" max="13572" width="23.77734375" style="1" customWidth="1"/>
    <col min="13573" max="13573" width="25.44140625" style="1" customWidth="1"/>
    <col min="13574" max="13574" width="19" style="1" customWidth="1"/>
    <col min="13575" max="13575" width="6.5546875" style="1" customWidth="1"/>
    <col min="13576" max="13591" width="0" style="1" hidden="1" customWidth="1"/>
    <col min="13592" max="13823" width="9.21875" style="1"/>
    <col min="13824" max="13824" width="25.44140625" style="1" customWidth="1"/>
    <col min="13825" max="13825" width="32.77734375" style="1" customWidth="1"/>
    <col min="13826" max="13826" width="17.44140625" style="1" customWidth="1"/>
    <col min="13827" max="13827" width="17.21875" style="1" customWidth="1"/>
    <col min="13828" max="13828" width="23.77734375" style="1" customWidth="1"/>
    <col min="13829" max="13829" width="25.44140625" style="1" customWidth="1"/>
    <col min="13830" max="13830" width="19" style="1" customWidth="1"/>
    <col min="13831" max="13831" width="6.5546875" style="1" customWidth="1"/>
    <col min="13832" max="13847" width="0" style="1" hidden="1" customWidth="1"/>
    <col min="13848" max="14079" width="9.21875" style="1"/>
    <col min="14080" max="14080" width="25.44140625" style="1" customWidth="1"/>
    <col min="14081" max="14081" width="32.77734375" style="1" customWidth="1"/>
    <col min="14082" max="14082" width="17.44140625" style="1" customWidth="1"/>
    <col min="14083" max="14083" width="17.21875" style="1" customWidth="1"/>
    <col min="14084" max="14084" width="23.77734375" style="1" customWidth="1"/>
    <col min="14085" max="14085" width="25.44140625" style="1" customWidth="1"/>
    <col min="14086" max="14086" width="19" style="1" customWidth="1"/>
    <col min="14087" max="14087" width="6.5546875" style="1" customWidth="1"/>
    <col min="14088" max="14103" width="0" style="1" hidden="1" customWidth="1"/>
    <col min="14104" max="14335" width="9.21875" style="1"/>
    <col min="14336" max="14336" width="25.44140625" style="1" customWidth="1"/>
    <col min="14337" max="14337" width="32.77734375" style="1" customWidth="1"/>
    <col min="14338" max="14338" width="17.44140625" style="1" customWidth="1"/>
    <col min="14339" max="14339" width="17.21875" style="1" customWidth="1"/>
    <col min="14340" max="14340" width="23.77734375" style="1" customWidth="1"/>
    <col min="14341" max="14341" width="25.44140625" style="1" customWidth="1"/>
    <col min="14342" max="14342" width="19" style="1" customWidth="1"/>
    <col min="14343" max="14343" width="6.5546875" style="1" customWidth="1"/>
    <col min="14344" max="14359" width="0" style="1" hidden="1" customWidth="1"/>
    <col min="14360" max="14591" width="9.21875" style="1"/>
    <col min="14592" max="14592" width="25.44140625" style="1" customWidth="1"/>
    <col min="14593" max="14593" width="32.77734375" style="1" customWidth="1"/>
    <col min="14594" max="14594" width="17.44140625" style="1" customWidth="1"/>
    <col min="14595" max="14595" width="17.21875" style="1" customWidth="1"/>
    <col min="14596" max="14596" width="23.77734375" style="1" customWidth="1"/>
    <col min="14597" max="14597" width="25.44140625" style="1" customWidth="1"/>
    <col min="14598" max="14598" width="19" style="1" customWidth="1"/>
    <col min="14599" max="14599" width="6.5546875" style="1" customWidth="1"/>
    <col min="14600" max="14615" width="0" style="1" hidden="1" customWidth="1"/>
    <col min="14616" max="14847" width="9.21875" style="1"/>
    <col min="14848" max="14848" width="25.44140625" style="1" customWidth="1"/>
    <col min="14849" max="14849" width="32.77734375" style="1" customWidth="1"/>
    <col min="14850" max="14850" width="17.44140625" style="1" customWidth="1"/>
    <col min="14851" max="14851" width="17.21875" style="1" customWidth="1"/>
    <col min="14852" max="14852" width="23.77734375" style="1" customWidth="1"/>
    <col min="14853" max="14853" width="25.44140625" style="1" customWidth="1"/>
    <col min="14854" max="14854" width="19" style="1" customWidth="1"/>
    <col min="14855" max="14855" width="6.5546875" style="1" customWidth="1"/>
    <col min="14856" max="14871" width="0" style="1" hidden="1" customWidth="1"/>
    <col min="14872" max="15103" width="9.21875" style="1"/>
    <col min="15104" max="15104" width="25.44140625" style="1" customWidth="1"/>
    <col min="15105" max="15105" width="32.77734375" style="1" customWidth="1"/>
    <col min="15106" max="15106" width="17.44140625" style="1" customWidth="1"/>
    <col min="15107" max="15107" width="17.21875" style="1" customWidth="1"/>
    <col min="15108" max="15108" width="23.77734375" style="1" customWidth="1"/>
    <col min="15109" max="15109" width="25.44140625" style="1" customWidth="1"/>
    <col min="15110" max="15110" width="19" style="1" customWidth="1"/>
    <col min="15111" max="15111" width="6.5546875" style="1" customWidth="1"/>
    <col min="15112" max="15127" width="0" style="1" hidden="1" customWidth="1"/>
    <col min="15128" max="15359" width="9.21875" style="1"/>
    <col min="15360" max="15360" width="25.44140625" style="1" customWidth="1"/>
    <col min="15361" max="15361" width="32.77734375" style="1" customWidth="1"/>
    <col min="15362" max="15362" width="17.44140625" style="1" customWidth="1"/>
    <col min="15363" max="15363" width="17.21875" style="1" customWidth="1"/>
    <col min="15364" max="15364" width="23.77734375" style="1" customWidth="1"/>
    <col min="15365" max="15365" width="25.44140625" style="1" customWidth="1"/>
    <col min="15366" max="15366" width="19" style="1" customWidth="1"/>
    <col min="15367" max="15367" width="6.5546875" style="1" customWidth="1"/>
    <col min="15368" max="15383" width="0" style="1" hidden="1" customWidth="1"/>
    <col min="15384" max="15615" width="9.21875" style="1"/>
    <col min="15616" max="15616" width="25.44140625" style="1" customWidth="1"/>
    <col min="15617" max="15617" width="32.77734375" style="1" customWidth="1"/>
    <col min="15618" max="15618" width="17.44140625" style="1" customWidth="1"/>
    <col min="15619" max="15619" width="17.21875" style="1" customWidth="1"/>
    <col min="15620" max="15620" width="23.77734375" style="1" customWidth="1"/>
    <col min="15621" max="15621" width="25.44140625" style="1" customWidth="1"/>
    <col min="15622" max="15622" width="19" style="1" customWidth="1"/>
    <col min="15623" max="15623" width="6.5546875" style="1" customWidth="1"/>
    <col min="15624" max="15639" width="0" style="1" hidden="1" customWidth="1"/>
    <col min="15640" max="15871" width="9.21875" style="1"/>
    <col min="15872" max="15872" width="25.44140625" style="1" customWidth="1"/>
    <col min="15873" max="15873" width="32.77734375" style="1" customWidth="1"/>
    <col min="15874" max="15874" width="17.44140625" style="1" customWidth="1"/>
    <col min="15875" max="15875" width="17.21875" style="1" customWidth="1"/>
    <col min="15876" max="15876" width="23.77734375" style="1" customWidth="1"/>
    <col min="15877" max="15877" width="25.44140625" style="1" customWidth="1"/>
    <col min="15878" max="15878" width="19" style="1" customWidth="1"/>
    <col min="15879" max="15879" width="6.5546875" style="1" customWidth="1"/>
    <col min="15880" max="15895" width="0" style="1" hidden="1" customWidth="1"/>
    <col min="15896" max="16127" width="9.21875" style="1"/>
    <col min="16128" max="16128" width="25.44140625" style="1" customWidth="1"/>
    <col min="16129" max="16129" width="32.77734375" style="1" customWidth="1"/>
    <col min="16130" max="16130" width="17.44140625" style="1" customWidth="1"/>
    <col min="16131" max="16131" width="17.21875" style="1" customWidth="1"/>
    <col min="16132" max="16132" width="23.77734375" style="1" customWidth="1"/>
    <col min="16133" max="16133" width="25.44140625" style="1" customWidth="1"/>
    <col min="16134" max="16134" width="19" style="1" customWidth="1"/>
    <col min="16135" max="16135" width="6.5546875" style="1" customWidth="1"/>
    <col min="16136" max="16151" width="0" style="1" hidden="1" customWidth="1"/>
    <col min="16152" max="16384" width="9.21875" style="1"/>
  </cols>
  <sheetData>
    <row r="1" spans="2:22" ht="42.75" customHeight="1" thickBot="1" x14ac:dyDescent="0.3">
      <c r="B1" s="312" t="s">
        <v>68</v>
      </c>
      <c r="C1" s="313"/>
      <c r="D1" s="313"/>
      <c r="E1" s="124" t="s">
        <v>97</v>
      </c>
      <c r="F1" s="123" t="str">
        <f>K11</f>
        <v>February</v>
      </c>
      <c r="G1" s="123">
        <f>K10</f>
        <v>2024</v>
      </c>
      <c r="H1" s="122"/>
      <c r="I1" s="121"/>
      <c r="J1" s="120" t="s">
        <v>96</v>
      </c>
      <c r="K1" s="120"/>
      <c r="L1" s="120"/>
      <c r="M1" s="118"/>
      <c r="N1" s="118"/>
      <c r="O1" s="118"/>
      <c r="P1" s="119"/>
      <c r="Q1" s="119"/>
      <c r="R1" s="119"/>
      <c r="S1" s="119"/>
      <c r="T1" s="118"/>
      <c r="U1" s="118"/>
    </row>
    <row r="2" spans="2:22" ht="8.25" customHeight="1" thickBot="1" x14ac:dyDescent="0.3">
      <c r="B2" s="117"/>
      <c r="C2" s="111"/>
      <c r="D2" s="111"/>
      <c r="E2" s="111"/>
      <c r="F2" s="111"/>
      <c r="G2" s="111"/>
      <c r="H2" s="111"/>
      <c r="I2" s="30"/>
    </row>
    <row r="3" spans="2:22" ht="20.25" customHeight="1" x14ac:dyDescent="0.25">
      <c r="B3" s="116" t="s">
        <v>95</v>
      </c>
      <c r="C3" s="314" t="s">
        <v>94</v>
      </c>
      <c r="D3" s="314"/>
      <c r="E3" s="314"/>
      <c r="F3" s="115" t="s">
        <v>93</v>
      </c>
      <c r="G3" s="314" t="s">
        <v>92</v>
      </c>
      <c r="H3" s="315"/>
      <c r="I3" s="30"/>
    </row>
    <row r="4" spans="2:22" ht="62.25" customHeight="1" thickBot="1" x14ac:dyDescent="0.3">
      <c r="B4" s="114" t="s">
        <v>91</v>
      </c>
      <c r="C4" s="316" t="s">
        <v>98</v>
      </c>
      <c r="D4" s="317"/>
      <c r="E4" s="317"/>
      <c r="F4" s="192" t="s">
        <v>99</v>
      </c>
      <c r="G4" s="317" t="s">
        <v>100</v>
      </c>
      <c r="H4" s="318"/>
      <c r="I4" s="112"/>
    </row>
    <row r="5" spans="2:22" ht="20.25" customHeight="1" thickBot="1" x14ac:dyDescent="0.3">
      <c r="B5" s="111"/>
      <c r="C5" s="111"/>
      <c r="D5" s="111"/>
      <c r="E5" s="111"/>
      <c r="F5" s="111"/>
      <c r="G5" s="111"/>
      <c r="H5" s="111"/>
      <c r="I5" s="30"/>
    </row>
    <row r="6" spans="2:22" ht="24" customHeight="1" x14ac:dyDescent="0.25">
      <c r="B6" s="319" t="s">
        <v>90</v>
      </c>
      <c r="C6" s="319"/>
      <c r="D6" s="319"/>
      <c r="E6" s="319"/>
      <c r="F6" s="320" t="str">
        <f>CONCATENATE(F1," 1, ",G1)</f>
        <v>February 1, 2024</v>
      </c>
      <c r="G6" s="320" t="e">
        <f>CONCATENATE(#REF!," 1, ",#REF!)</f>
        <v>#REF!</v>
      </c>
      <c r="H6" s="110"/>
      <c r="I6" s="30"/>
      <c r="M6" s="295" t="s">
        <v>89</v>
      </c>
      <c r="N6" s="215"/>
      <c r="P6" s="300" t="s">
        <v>88</v>
      </c>
      <c r="Q6" s="301"/>
      <c r="R6" s="301"/>
      <c r="S6" s="302"/>
      <c r="V6" s="4"/>
    </row>
    <row r="7" spans="2:22" ht="24" customHeight="1" thickBot="1" x14ac:dyDescent="0.3">
      <c r="B7" s="306" t="s">
        <v>101</v>
      </c>
      <c r="C7" s="306"/>
      <c r="D7" s="306"/>
      <c r="E7" s="306"/>
      <c r="F7" s="99">
        <v>690</v>
      </c>
      <c r="G7" s="5" t="s">
        <v>71</v>
      </c>
      <c r="H7" s="5"/>
      <c r="I7" s="98"/>
      <c r="M7" s="296"/>
      <c r="N7" s="297"/>
      <c r="P7" s="303"/>
      <c r="Q7" s="304"/>
      <c r="R7" s="304"/>
      <c r="S7" s="305"/>
    </row>
    <row r="8" spans="2:22" ht="24" customHeight="1" thickBot="1" x14ac:dyDescent="0.3">
      <c r="B8" s="254" t="s">
        <v>102</v>
      </c>
      <c r="C8" s="254"/>
      <c r="D8" s="254"/>
      <c r="E8" s="254"/>
      <c r="F8" s="254"/>
      <c r="G8" s="254"/>
      <c r="H8" s="254"/>
      <c r="I8" s="95"/>
      <c r="M8" s="298"/>
      <c r="N8" s="299"/>
      <c r="P8" s="307" t="s">
        <v>84</v>
      </c>
      <c r="Q8" s="308"/>
      <c r="R8" s="308"/>
      <c r="S8" s="309"/>
      <c r="U8" s="109" t="s">
        <v>87</v>
      </c>
    </row>
    <row r="9" spans="2:22" ht="24" customHeight="1" thickBot="1" x14ac:dyDescent="0.3">
      <c r="B9" s="254" t="s">
        <v>86</v>
      </c>
      <c r="C9" s="254"/>
      <c r="D9" s="254"/>
      <c r="E9" s="254"/>
      <c r="F9" s="254"/>
      <c r="G9" s="254"/>
      <c r="H9" s="254"/>
      <c r="I9" s="95"/>
      <c r="J9" s="310" t="s">
        <v>85</v>
      </c>
      <c r="K9" s="311"/>
      <c r="L9" s="108"/>
      <c r="M9" s="65" t="s">
        <v>84</v>
      </c>
      <c r="N9" s="60">
        <v>2023</v>
      </c>
      <c r="P9" s="107" t="s">
        <v>83</v>
      </c>
      <c r="Q9" s="106" t="s">
        <v>82</v>
      </c>
      <c r="R9" s="106" t="s">
        <v>81</v>
      </c>
      <c r="S9" s="106" t="s">
        <v>80</v>
      </c>
      <c r="U9" s="105" t="s">
        <v>79</v>
      </c>
    </row>
    <row r="10" spans="2:22" ht="24" customHeight="1" thickBot="1" x14ac:dyDescent="0.3">
      <c r="B10" s="272" t="s">
        <v>78</v>
      </c>
      <c r="C10" s="272"/>
      <c r="D10" s="290" t="str">
        <f>CONCATENATE("The ",F1," ",G1," Average is")</f>
        <v>The February 2024 Average is</v>
      </c>
      <c r="E10" s="290"/>
      <c r="F10" s="290"/>
      <c r="G10" s="104">
        <f>K15</f>
        <v>602</v>
      </c>
      <c r="H10" s="103" t="s">
        <v>77</v>
      </c>
      <c r="I10" s="102"/>
      <c r="J10" s="94" t="s">
        <v>76</v>
      </c>
      <c r="K10" s="177">
        <v>2024</v>
      </c>
      <c r="M10" s="50" t="s">
        <v>37</v>
      </c>
      <c r="N10" s="60" t="s">
        <v>36</v>
      </c>
      <c r="P10" s="266">
        <v>45047</v>
      </c>
      <c r="Q10" s="269">
        <v>415.67500000000001</v>
      </c>
      <c r="R10" s="68">
        <v>45108</v>
      </c>
      <c r="S10" s="291">
        <v>44896</v>
      </c>
      <c r="U10" s="97" t="s">
        <v>75</v>
      </c>
    </row>
    <row r="11" spans="2:22" ht="24" customHeight="1" thickBot="1" x14ac:dyDescent="0.3">
      <c r="B11" s="294" t="s">
        <v>74</v>
      </c>
      <c r="C11" s="294"/>
      <c r="D11" s="294"/>
      <c r="E11" s="294"/>
      <c r="F11" s="294"/>
      <c r="G11" s="294"/>
      <c r="H11" s="294"/>
      <c r="I11" s="101"/>
      <c r="J11" s="94" t="s">
        <v>73</v>
      </c>
      <c r="K11" s="177" t="s">
        <v>32</v>
      </c>
      <c r="M11" s="50" t="s">
        <v>33</v>
      </c>
      <c r="N11" s="182" t="s">
        <v>4</v>
      </c>
      <c r="P11" s="267"/>
      <c r="Q11" s="270"/>
      <c r="R11" s="67">
        <v>45139</v>
      </c>
      <c r="S11" s="292"/>
      <c r="U11" s="97" t="s">
        <v>72</v>
      </c>
    </row>
    <row r="12" spans="2:22" ht="24" customHeight="1" thickBot="1" x14ac:dyDescent="0.3">
      <c r="B12" s="254" t="s">
        <v>103</v>
      </c>
      <c r="C12" s="254"/>
      <c r="D12" s="254"/>
      <c r="E12" s="254"/>
      <c r="F12" s="99">
        <f>K14</f>
        <v>690</v>
      </c>
      <c r="G12" s="5" t="s">
        <v>71</v>
      </c>
      <c r="I12" s="98"/>
      <c r="J12" s="88"/>
      <c r="K12" s="87"/>
      <c r="M12" s="50" t="s">
        <v>32</v>
      </c>
      <c r="N12" s="182" t="s">
        <v>4</v>
      </c>
      <c r="P12" s="268"/>
      <c r="Q12" s="271"/>
      <c r="R12" s="67">
        <v>45170</v>
      </c>
      <c r="S12" s="292"/>
      <c r="U12" s="97" t="s">
        <v>70</v>
      </c>
    </row>
    <row r="13" spans="2:22" ht="24" customHeight="1" thickBot="1" x14ac:dyDescent="0.3">
      <c r="B13" s="254" t="s">
        <v>152</v>
      </c>
      <c r="C13" s="254"/>
      <c r="D13" s="254"/>
      <c r="E13" s="254"/>
      <c r="F13" s="254"/>
      <c r="G13" s="254"/>
      <c r="H13" s="254"/>
      <c r="I13" s="95"/>
      <c r="J13" s="288" t="s">
        <v>68</v>
      </c>
      <c r="K13" s="289"/>
      <c r="M13" s="50" t="s">
        <v>30</v>
      </c>
      <c r="N13" s="182" t="s">
        <v>4</v>
      </c>
      <c r="P13" s="266">
        <v>45139</v>
      </c>
      <c r="Q13" s="269">
        <v>421.62</v>
      </c>
      <c r="R13" s="68">
        <v>45200</v>
      </c>
      <c r="S13" s="292"/>
      <c r="U13" s="96" t="s">
        <v>67</v>
      </c>
    </row>
    <row r="14" spans="2:22" ht="24" customHeight="1" thickBot="1" x14ac:dyDescent="0.3">
      <c r="B14" s="254"/>
      <c r="C14" s="254"/>
      <c r="D14" s="254"/>
      <c r="E14" s="254"/>
      <c r="F14" s="254"/>
      <c r="G14" s="254"/>
      <c r="H14" s="254"/>
      <c r="I14" s="95"/>
      <c r="J14" s="94" t="s">
        <v>65</v>
      </c>
      <c r="K14" s="93">
        <v>690</v>
      </c>
      <c r="M14" s="50" t="s">
        <v>27</v>
      </c>
      <c r="N14" s="182">
        <v>612</v>
      </c>
      <c r="P14" s="267"/>
      <c r="Q14" s="270"/>
      <c r="R14" s="67">
        <v>45231</v>
      </c>
      <c r="S14" s="292"/>
    </row>
    <row r="15" spans="2:22" ht="56.25" customHeight="1" thickBot="1" x14ac:dyDescent="0.3">
      <c r="B15" s="283" t="s">
        <v>153</v>
      </c>
      <c r="C15" s="284"/>
      <c r="D15" s="284"/>
      <c r="E15" s="284"/>
      <c r="F15" s="284"/>
      <c r="G15" s="284"/>
      <c r="H15" s="285"/>
      <c r="I15" s="92"/>
      <c r="J15" s="91" t="s">
        <v>63</v>
      </c>
      <c r="K15" s="178">
        <v>602</v>
      </c>
      <c r="M15" s="50" t="s">
        <v>26</v>
      </c>
      <c r="N15" s="182">
        <v>621</v>
      </c>
      <c r="P15" s="268"/>
      <c r="Q15" s="271"/>
      <c r="R15" s="67">
        <v>45261</v>
      </c>
      <c r="S15" s="292"/>
    </row>
    <row r="16" spans="2:22" ht="24" customHeight="1" thickBot="1" x14ac:dyDescent="0.3">
      <c r="B16" s="286" t="s">
        <v>62</v>
      </c>
      <c r="C16" s="287"/>
      <c r="D16" s="287"/>
      <c r="E16" s="287"/>
      <c r="F16" s="287"/>
      <c r="G16" s="287"/>
      <c r="H16" s="287"/>
      <c r="I16" s="89"/>
      <c r="J16" s="88"/>
      <c r="K16" s="87"/>
      <c r="M16" s="50" t="s">
        <v>53</v>
      </c>
      <c r="N16" s="182">
        <v>635</v>
      </c>
      <c r="P16" s="266">
        <v>45231</v>
      </c>
      <c r="Q16" s="269">
        <v>423.08600000000001</v>
      </c>
      <c r="R16" s="68">
        <v>45292</v>
      </c>
      <c r="S16" s="292"/>
      <c r="U16" s="75"/>
    </row>
    <row r="17" spans="2:21" ht="43.5" customHeight="1" thickBot="1" x14ac:dyDescent="0.3">
      <c r="B17" s="263" t="s">
        <v>105</v>
      </c>
      <c r="C17" s="264"/>
      <c r="D17" s="264"/>
      <c r="E17" s="264"/>
      <c r="F17" s="264"/>
      <c r="G17" s="264"/>
      <c r="H17" s="265"/>
      <c r="I17" s="86"/>
      <c r="J17" s="288" t="s">
        <v>61</v>
      </c>
      <c r="K17" s="289"/>
      <c r="M17" s="50" t="s">
        <v>52</v>
      </c>
      <c r="N17" s="182">
        <v>640</v>
      </c>
      <c r="P17" s="267"/>
      <c r="Q17" s="270"/>
      <c r="R17" s="67">
        <v>45323</v>
      </c>
      <c r="S17" s="292"/>
      <c r="U17" s="75"/>
    </row>
    <row r="18" spans="2:21" ht="40.5" customHeight="1" thickBot="1" x14ac:dyDescent="0.3">
      <c r="B18" s="243" t="s">
        <v>131</v>
      </c>
      <c r="C18" s="244"/>
      <c r="D18" s="244"/>
      <c r="E18" s="244"/>
      <c r="F18" s="244"/>
      <c r="G18" s="244"/>
      <c r="H18" s="245"/>
      <c r="I18" s="30"/>
      <c r="J18" s="85" t="s">
        <v>59</v>
      </c>
      <c r="K18" s="179">
        <v>45231</v>
      </c>
      <c r="M18" s="50" t="s">
        <v>49</v>
      </c>
      <c r="N18" s="182">
        <v>645</v>
      </c>
      <c r="P18" s="268"/>
      <c r="Q18" s="271"/>
      <c r="R18" s="67">
        <v>45352</v>
      </c>
      <c r="S18" s="292"/>
      <c r="U18" s="75"/>
    </row>
    <row r="19" spans="2:21" ht="56.25" customHeight="1" thickBot="1" x14ac:dyDescent="0.3">
      <c r="B19" s="29" t="s">
        <v>24</v>
      </c>
      <c r="C19" s="28" t="s">
        <v>23</v>
      </c>
      <c r="D19" s="27" t="s">
        <v>22</v>
      </c>
      <c r="E19" s="27" t="s">
        <v>58</v>
      </c>
      <c r="F19" s="27" t="s">
        <v>20</v>
      </c>
      <c r="G19" s="279" t="s">
        <v>19</v>
      </c>
      <c r="H19" s="280"/>
      <c r="I19" s="26"/>
      <c r="J19" s="83" t="s">
        <v>57</v>
      </c>
      <c r="K19" s="180">
        <v>423.08600000000001</v>
      </c>
      <c r="M19" s="50" t="s">
        <v>47</v>
      </c>
      <c r="N19" s="182">
        <v>645</v>
      </c>
      <c r="P19" s="266">
        <v>45323</v>
      </c>
      <c r="Q19" s="269"/>
      <c r="R19" s="68">
        <v>45383</v>
      </c>
      <c r="S19" s="292"/>
      <c r="U19" s="75"/>
    </row>
    <row r="20" spans="2:21" ht="21.75" customHeight="1" thickBot="1" x14ac:dyDescent="0.3">
      <c r="B20" s="48">
        <v>302.01</v>
      </c>
      <c r="C20" s="136" t="s">
        <v>122</v>
      </c>
      <c r="D20" s="47">
        <v>3.75</v>
      </c>
      <c r="E20" s="46">
        <v>0</v>
      </c>
      <c r="F20" s="45">
        <f t="shared" ref="F20:F30" si="0">D20+E20</f>
        <v>3.75</v>
      </c>
      <c r="G20" s="281">
        <f t="shared" ref="G20:G30" si="1">IF((ABS(($K$15-$K$14)*F20/100))&gt;0.1, ($K$15-$K$14)*F20/100, 0)</f>
        <v>-3.3</v>
      </c>
      <c r="H20" s="282" t="e">
        <f>IF((ABS((J15-J14)*E20/100))&gt;0.1, (J15-J14)*E20/100, 0)</f>
        <v>#VALUE!</v>
      </c>
      <c r="I20" s="16"/>
      <c r="J20" s="79" t="s">
        <v>56</v>
      </c>
      <c r="K20" s="80" t="s">
        <v>104</v>
      </c>
      <c r="M20" s="50" t="s">
        <v>45</v>
      </c>
      <c r="N20" s="182">
        <v>646</v>
      </c>
      <c r="P20" s="267"/>
      <c r="Q20" s="270"/>
      <c r="R20" s="67">
        <v>45413</v>
      </c>
      <c r="S20" s="292"/>
      <c r="U20" s="75"/>
    </row>
    <row r="21" spans="2:21" ht="21.75" customHeight="1" thickBot="1" x14ac:dyDescent="0.3">
      <c r="B21" s="22" t="s">
        <v>107</v>
      </c>
      <c r="C21" s="132" t="s">
        <v>117</v>
      </c>
      <c r="D21" s="20">
        <v>6.85</v>
      </c>
      <c r="E21" s="20">
        <v>1</v>
      </c>
      <c r="F21" s="39">
        <f t="shared" si="0"/>
        <v>7.85</v>
      </c>
      <c r="G21" s="273">
        <f t="shared" si="1"/>
        <v>-6.9080000000000004</v>
      </c>
      <c r="H21" s="274" t="e">
        <f>IF((ABS((#REF!-J15)*E21/100))&gt;0.1, (#REF!-J15)*E21/100, 0)</f>
        <v>#REF!</v>
      </c>
      <c r="I21" s="16"/>
      <c r="J21" s="79" t="s">
        <v>55</v>
      </c>
      <c r="K21" s="78">
        <v>389.00400000000002</v>
      </c>
      <c r="M21" s="50" t="s">
        <v>42</v>
      </c>
      <c r="N21" s="182">
        <v>630</v>
      </c>
      <c r="P21" s="268"/>
      <c r="Q21" s="271"/>
      <c r="R21" s="67">
        <v>45444</v>
      </c>
      <c r="S21" s="292"/>
      <c r="U21" s="75"/>
    </row>
    <row r="22" spans="2:21" ht="21.75" customHeight="1" thickBot="1" x14ac:dyDescent="0.3">
      <c r="B22" s="22" t="s">
        <v>108</v>
      </c>
      <c r="C22" s="132" t="s">
        <v>118</v>
      </c>
      <c r="D22" s="20">
        <v>6.85</v>
      </c>
      <c r="E22" s="20">
        <v>1</v>
      </c>
      <c r="F22" s="39">
        <f t="shared" si="0"/>
        <v>7.85</v>
      </c>
      <c r="G22" s="273">
        <f t="shared" si="1"/>
        <v>-6.9080000000000004</v>
      </c>
      <c r="H22" s="274" t="e">
        <f>IF((ABS((#REF!-#REF!)*E22/100))&gt;0.1, (#REF!-#REF!)*E22/100, 0)</f>
        <v>#REF!</v>
      </c>
      <c r="I22" s="16"/>
      <c r="J22" s="77" t="s">
        <v>54</v>
      </c>
      <c r="K22" s="181">
        <v>45108</v>
      </c>
      <c r="L22" s="1"/>
      <c r="M22" s="42" t="s">
        <v>40</v>
      </c>
      <c r="N22" s="183">
        <v>615</v>
      </c>
      <c r="P22" s="266">
        <v>45413</v>
      </c>
      <c r="Q22" s="269"/>
      <c r="R22" s="68">
        <v>45474</v>
      </c>
      <c r="S22" s="292"/>
      <c r="U22" s="75"/>
    </row>
    <row r="23" spans="2:21" ht="21.75" customHeight="1" thickBot="1" x14ac:dyDescent="0.3">
      <c r="B23" s="22" t="s">
        <v>109</v>
      </c>
      <c r="C23" s="132" t="s">
        <v>119</v>
      </c>
      <c r="D23" s="20">
        <v>6.85</v>
      </c>
      <c r="E23" s="20">
        <v>1</v>
      </c>
      <c r="F23" s="39">
        <f t="shared" si="0"/>
        <v>7.85</v>
      </c>
      <c r="G23" s="273">
        <f t="shared" si="1"/>
        <v>-6.9080000000000004</v>
      </c>
      <c r="H23" s="274" t="e">
        <f>IF((ABS((#REF!-#REF!)*E23/100))&gt;0.1, (#REF!-#REF!)*E23/100, 0)</f>
        <v>#REF!</v>
      </c>
      <c r="I23" s="16"/>
      <c r="K23" s="1"/>
      <c r="L23" s="1"/>
      <c r="M23" s="65"/>
      <c r="N23" s="64">
        <v>2024</v>
      </c>
      <c r="P23" s="267"/>
      <c r="Q23" s="270"/>
      <c r="R23" s="67">
        <v>45505</v>
      </c>
      <c r="S23" s="292"/>
      <c r="U23" s="75"/>
    </row>
    <row r="24" spans="2:21" ht="21.75" customHeight="1" thickBot="1" x14ac:dyDescent="0.3">
      <c r="B24" s="22" t="s">
        <v>110</v>
      </c>
      <c r="C24" s="132" t="s">
        <v>120</v>
      </c>
      <c r="D24" s="20">
        <v>6.85</v>
      </c>
      <c r="E24" s="20">
        <v>1</v>
      </c>
      <c r="F24" s="39">
        <f t="shared" si="0"/>
        <v>7.85</v>
      </c>
      <c r="G24" s="273">
        <f t="shared" si="1"/>
        <v>-6.9080000000000004</v>
      </c>
      <c r="H24" s="274" t="e">
        <f>IF((ABS((#REF!-#REF!)*E24/100))&gt;0.1, (#REF!-#REF!)*E24/100, 0)</f>
        <v>#REF!</v>
      </c>
      <c r="I24" s="16"/>
      <c r="J24" s="1"/>
      <c r="K24" s="1"/>
      <c r="L24" s="1"/>
      <c r="M24" s="50" t="s">
        <v>37</v>
      </c>
      <c r="N24" s="60" t="s">
        <v>36</v>
      </c>
      <c r="P24" s="268"/>
      <c r="Q24" s="271"/>
      <c r="R24" s="67">
        <v>45536</v>
      </c>
      <c r="S24" s="292"/>
      <c r="U24" s="75"/>
    </row>
    <row r="25" spans="2:21" ht="21.75" customHeight="1" thickBot="1" x14ac:dyDescent="0.3">
      <c r="B25" s="22" t="s">
        <v>111</v>
      </c>
      <c r="C25" s="132" t="s">
        <v>121</v>
      </c>
      <c r="D25" s="20">
        <v>8.25</v>
      </c>
      <c r="E25" s="20">
        <v>1</v>
      </c>
      <c r="F25" s="39">
        <f t="shared" si="0"/>
        <v>9.25</v>
      </c>
      <c r="G25" s="273">
        <f t="shared" si="1"/>
        <v>-8.14</v>
      </c>
      <c r="H25" s="274" t="e">
        <f>IF((ABS((#REF!-#REF!)*E25/100))&gt;0.1, (#REF!-#REF!)*E25/100, 0)</f>
        <v>#REF!</v>
      </c>
      <c r="I25" s="16"/>
      <c r="J25" s="1"/>
      <c r="K25" s="1"/>
      <c r="L25" s="1"/>
      <c r="M25" s="50" t="s">
        <v>33</v>
      </c>
      <c r="N25" s="182">
        <v>616</v>
      </c>
      <c r="P25" s="266">
        <v>45505</v>
      </c>
      <c r="Q25" s="269"/>
      <c r="R25" s="68">
        <v>45566</v>
      </c>
      <c r="S25" s="292"/>
      <c r="U25" s="75"/>
    </row>
    <row r="26" spans="2:21" ht="30.6" thickBot="1" x14ac:dyDescent="0.3">
      <c r="B26" s="22" t="s">
        <v>115</v>
      </c>
      <c r="C26" s="134" t="s">
        <v>123</v>
      </c>
      <c r="D26" s="20">
        <v>6.7</v>
      </c>
      <c r="E26" s="40">
        <v>1</v>
      </c>
      <c r="F26" s="39">
        <f>D26+E26</f>
        <v>7.7</v>
      </c>
      <c r="G26" s="273">
        <f>IF((ABS(($K$15-$K$14)*F26/100))&gt;0.1, ($K$15-$K$14)*F26/100, 0)</f>
        <v>-6.7759999999999998</v>
      </c>
      <c r="H26" s="274" t="e">
        <f>IF((ABS((#REF!-#REF!)*E26/100))&gt;0.1, (#REF!-#REF!)*E26/100, 0)</f>
        <v>#REF!</v>
      </c>
      <c r="I26" s="16"/>
      <c r="J26" s="1"/>
      <c r="K26" s="1"/>
      <c r="L26" s="1"/>
      <c r="M26" s="50" t="s">
        <v>32</v>
      </c>
      <c r="N26" s="182">
        <v>602</v>
      </c>
      <c r="P26" s="267"/>
      <c r="Q26" s="270"/>
      <c r="R26" s="67">
        <v>45597</v>
      </c>
      <c r="S26" s="292"/>
    </row>
    <row r="27" spans="2:21" ht="30.6" thickBot="1" x14ac:dyDescent="0.3">
      <c r="B27" s="25" t="s">
        <v>116</v>
      </c>
      <c r="C27" s="135" t="s">
        <v>124</v>
      </c>
      <c r="D27" s="23">
        <v>6.2</v>
      </c>
      <c r="E27" s="23">
        <v>1</v>
      </c>
      <c r="F27" s="81">
        <f t="shared" si="0"/>
        <v>7.2</v>
      </c>
      <c r="G27" s="275">
        <f t="shared" si="1"/>
        <v>-6.3360000000000003</v>
      </c>
      <c r="H27" s="276" t="e">
        <f>IF((ABS((#REF!-#REF!)*E27/100))&gt;0.1, (#REF!-#REF!)*E27/100, 0)</f>
        <v>#REF!</v>
      </c>
      <c r="I27" s="16"/>
      <c r="J27" s="1"/>
      <c r="K27" s="1"/>
      <c r="L27" s="1"/>
      <c r="M27" s="50" t="s">
        <v>30</v>
      </c>
      <c r="N27" s="182"/>
      <c r="P27" s="268"/>
      <c r="Q27" s="271"/>
      <c r="R27" s="67">
        <v>45627</v>
      </c>
      <c r="S27" s="292"/>
    </row>
    <row r="28" spans="2:21" ht="30.6" thickBot="1" x14ac:dyDescent="0.3">
      <c r="B28" s="22" t="s">
        <v>112</v>
      </c>
      <c r="C28" s="134" t="s">
        <v>125</v>
      </c>
      <c r="D28" s="20">
        <v>5.5</v>
      </c>
      <c r="E28" s="20">
        <v>1</v>
      </c>
      <c r="F28" s="39">
        <f t="shared" si="0"/>
        <v>6.5</v>
      </c>
      <c r="G28" s="273">
        <f t="shared" si="1"/>
        <v>-5.72</v>
      </c>
      <c r="H28" s="274" t="e">
        <f>IF((ABS((#REF!-#REF!)*E28/100))&gt;0.1, (#REF!-#REF!)*E28/100, 0)</f>
        <v>#REF!</v>
      </c>
      <c r="I28" s="16"/>
      <c r="J28" s="1"/>
      <c r="K28" s="1"/>
      <c r="L28" s="1"/>
      <c r="M28" s="50" t="s">
        <v>27</v>
      </c>
      <c r="N28" s="182"/>
      <c r="P28" s="266">
        <v>45597</v>
      </c>
      <c r="Q28" s="269"/>
      <c r="R28" s="68">
        <v>45658</v>
      </c>
      <c r="S28" s="292"/>
    </row>
    <row r="29" spans="2:21" ht="30.6" thickBot="1" x14ac:dyDescent="0.3">
      <c r="B29" s="22" t="s">
        <v>113</v>
      </c>
      <c r="C29" s="134" t="s">
        <v>126</v>
      </c>
      <c r="D29" s="20">
        <v>4.9000000000000004</v>
      </c>
      <c r="E29" s="20">
        <v>1</v>
      </c>
      <c r="F29" s="39">
        <f t="shared" si="0"/>
        <v>5.9</v>
      </c>
      <c r="G29" s="273">
        <f t="shared" si="1"/>
        <v>-5.1920000000000002</v>
      </c>
      <c r="H29" s="274" t="e">
        <f>IF((ABS((#REF!-#REF!)*E29/100))&gt;0.1, (#REF!-#REF!)*E29/100, 0)</f>
        <v>#REF!</v>
      </c>
      <c r="I29" s="16"/>
      <c r="J29" s="1"/>
      <c r="K29" s="1"/>
      <c r="L29" s="1"/>
      <c r="M29" s="50" t="s">
        <v>26</v>
      </c>
      <c r="N29" s="182"/>
      <c r="P29" s="267"/>
      <c r="Q29" s="270"/>
      <c r="R29" s="67">
        <v>45689</v>
      </c>
      <c r="S29" s="292"/>
    </row>
    <row r="30" spans="2:21" ht="30.6" thickBot="1" x14ac:dyDescent="0.3">
      <c r="B30" s="19" t="s">
        <v>114</v>
      </c>
      <c r="C30" s="133" t="s">
        <v>127</v>
      </c>
      <c r="D30" s="17">
        <v>4.5</v>
      </c>
      <c r="E30" s="37">
        <v>1</v>
      </c>
      <c r="F30" s="36">
        <f t="shared" si="0"/>
        <v>5.5</v>
      </c>
      <c r="G30" s="277">
        <f t="shared" si="1"/>
        <v>-4.84</v>
      </c>
      <c r="H30" s="278" t="e">
        <f>IF((ABS((#REF!-#REF!)*E30/100))&gt;0.1, (#REF!-#REF!)*E30/100, 0)</f>
        <v>#REF!</v>
      </c>
      <c r="I30" s="16"/>
      <c r="J30" s="1"/>
      <c r="K30" s="1"/>
      <c r="L30" s="1"/>
      <c r="M30" s="50" t="s">
        <v>53</v>
      </c>
      <c r="N30" s="182"/>
      <c r="P30" s="268"/>
      <c r="Q30" s="271"/>
      <c r="R30" s="67">
        <v>45717</v>
      </c>
      <c r="S30" s="293"/>
    </row>
    <row r="31" spans="2:21" ht="21.75" customHeight="1" thickBot="1" x14ac:dyDescent="0.3">
      <c r="B31" s="74"/>
      <c r="C31" s="73"/>
      <c r="D31" s="72"/>
      <c r="E31" s="71"/>
      <c r="F31" s="70"/>
      <c r="G31" s="69"/>
      <c r="H31" s="69"/>
      <c r="I31" s="16"/>
      <c r="J31" s="1"/>
      <c r="K31" s="1"/>
      <c r="L31" s="1"/>
      <c r="M31" s="50" t="s">
        <v>52</v>
      </c>
      <c r="N31" s="182"/>
      <c r="P31" s="266">
        <v>45709</v>
      </c>
      <c r="Q31" s="269" t="s">
        <v>51</v>
      </c>
      <c r="R31" s="68">
        <v>45748</v>
      </c>
      <c r="S31" s="1"/>
    </row>
    <row r="32" spans="2:21" ht="21.75" customHeight="1" thickBot="1" x14ac:dyDescent="0.3">
      <c r="B32" s="272" t="s">
        <v>50</v>
      </c>
      <c r="C32" s="272"/>
      <c r="D32" s="272"/>
      <c r="E32" s="272"/>
      <c r="F32" s="272"/>
      <c r="G32" s="272"/>
      <c r="H32" s="272"/>
      <c r="I32" s="16"/>
      <c r="J32" s="1"/>
      <c r="K32" s="1"/>
      <c r="M32" s="50" t="s">
        <v>49</v>
      </c>
      <c r="N32" s="182"/>
      <c r="P32" s="267"/>
      <c r="Q32" s="270"/>
      <c r="R32" s="67">
        <v>45778</v>
      </c>
    </row>
    <row r="33" spans="2:18" ht="21.75" customHeight="1" thickBot="1" x14ac:dyDescent="0.3">
      <c r="B33" s="254" t="s">
        <v>48</v>
      </c>
      <c r="C33" s="254"/>
      <c r="D33" s="254"/>
      <c r="E33" s="254"/>
      <c r="F33" s="254"/>
      <c r="G33" s="254"/>
      <c r="H33" s="254"/>
      <c r="I33" s="16"/>
      <c r="M33" s="50" t="s">
        <v>47</v>
      </c>
      <c r="N33" s="182"/>
      <c r="P33" s="268"/>
      <c r="Q33" s="271"/>
      <c r="R33" s="67">
        <v>45809</v>
      </c>
    </row>
    <row r="34" spans="2:18" ht="21.75" customHeight="1" x14ac:dyDescent="0.25">
      <c r="B34" s="254" t="s">
        <v>46</v>
      </c>
      <c r="C34" s="254"/>
      <c r="D34" s="254"/>
      <c r="E34" s="254"/>
      <c r="F34" s="254"/>
      <c r="G34" s="254"/>
      <c r="H34" s="254"/>
      <c r="I34" s="16"/>
      <c r="M34" s="50" t="s">
        <v>45</v>
      </c>
      <c r="N34" s="182"/>
      <c r="P34" s="1" t="s">
        <v>44</v>
      </c>
      <c r="Q34" s="66"/>
      <c r="R34" s="1" t="s">
        <v>44</v>
      </c>
    </row>
    <row r="35" spans="2:18" ht="21.75" customHeight="1" x14ac:dyDescent="0.25">
      <c r="B35" s="254" t="s">
        <v>43</v>
      </c>
      <c r="C35" s="254"/>
      <c r="D35" s="254"/>
      <c r="E35" s="254"/>
      <c r="F35" s="254"/>
      <c r="G35" s="254"/>
      <c r="H35" s="254"/>
      <c r="I35" s="16"/>
      <c r="M35" s="50" t="s">
        <v>42</v>
      </c>
      <c r="N35" s="182"/>
    </row>
    <row r="36" spans="2:18" ht="21.75" customHeight="1" thickBot="1" x14ac:dyDescent="0.3">
      <c r="B36" s="254" t="s">
        <v>41</v>
      </c>
      <c r="C36" s="254"/>
      <c r="D36" s="254"/>
      <c r="E36" s="254"/>
      <c r="F36" s="254"/>
      <c r="G36" s="254"/>
      <c r="H36" s="254"/>
      <c r="I36" s="16"/>
      <c r="M36" s="42" t="s">
        <v>40</v>
      </c>
      <c r="N36" s="183"/>
    </row>
    <row r="37" spans="2:18" ht="21.75" customHeight="1" thickBot="1" x14ac:dyDescent="0.3">
      <c r="B37" s="56" t="s">
        <v>39</v>
      </c>
      <c r="C37" s="63" t="str">
        <f>K20</f>
        <v>December 2022</v>
      </c>
      <c r="D37" s="255" t="s">
        <v>38</v>
      </c>
      <c r="E37" s="255"/>
      <c r="F37" s="61">
        <f>K21</f>
        <v>389.00400000000002</v>
      </c>
      <c r="G37" s="56"/>
      <c r="H37" s="56"/>
      <c r="I37" s="16"/>
      <c r="M37" s="125"/>
      <c r="N37" s="126">
        <v>2025</v>
      </c>
    </row>
    <row r="38" spans="2:18" ht="21.75" customHeight="1" x14ac:dyDescent="0.25">
      <c r="B38" s="56"/>
      <c r="C38" s="63"/>
      <c r="D38" s="193"/>
      <c r="E38" s="193"/>
      <c r="F38" s="61"/>
      <c r="G38" s="56"/>
      <c r="H38" s="56"/>
      <c r="I38" s="16"/>
      <c r="M38" s="127" t="s">
        <v>37</v>
      </c>
      <c r="N38" s="128" t="s">
        <v>36</v>
      </c>
    </row>
    <row r="39" spans="2:18" ht="21.75" customHeight="1" x14ac:dyDescent="0.25">
      <c r="B39" s="256" t="s">
        <v>35</v>
      </c>
      <c r="C39" s="256"/>
      <c r="D39" s="256"/>
      <c r="E39" s="59">
        <f>K18</f>
        <v>45231</v>
      </c>
      <c r="F39" s="58" t="s">
        <v>34</v>
      </c>
      <c r="G39" s="57">
        <f>K19</f>
        <v>423.08600000000001</v>
      </c>
      <c r="H39" s="56"/>
      <c r="I39" s="16"/>
      <c r="M39" s="50" t="s">
        <v>33</v>
      </c>
      <c r="N39" s="182"/>
    </row>
    <row r="40" spans="2:18" ht="21.75" customHeight="1" thickBot="1" x14ac:dyDescent="0.3">
      <c r="B40" s="56"/>
      <c r="C40" s="56"/>
      <c r="D40" s="56"/>
      <c r="E40" s="56"/>
      <c r="F40" s="56"/>
      <c r="G40" s="56"/>
      <c r="H40" s="56"/>
      <c r="I40" s="16"/>
      <c r="M40" s="50" t="s">
        <v>32</v>
      </c>
      <c r="N40" s="182"/>
    </row>
    <row r="41" spans="2:18" ht="40.5" customHeight="1" thickBot="1" x14ac:dyDescent="0.3">
      <c r="B41" s="257" t="s">
        <v>132</v>
      </c>
      <c r="C41" s="258"/>
      <c r="D41" s="258"/>
      <c r="E41" s="258"/>
      <c r="F41" s="258"/>
      <c r="G41" s="258"/>
      <c r="H41" s="259"/>
      <c r="I41" s="30"/>
      <c r="M41" s="42" t="s">
        <v>30</v>
      </c>
      <c r="N41" s="183"/>
    </row>
    <row r="42" spans="2:18" ht="63" thickBot="1" x14ac:dyDescent="0.3">
      <c r="B42" s="55" t="s">
        <v>24</v>
      </c>
      <c r="C42" s="54" t="s">
        <v>23</v>
      </c>
      <c r="D42" s="53" t="s">
        <v>22</v>
      </c>
      <c r="E42" s="53" t="s">
        <v>21</v>
      </c>
      <c r="F42" s="53" t="s">
        <v>20</v>
      </c>
      <c r="G42" s="52" t="s">
        <v>29</v>
      </c>
      <c r="H42" s="51" t="s">
        <v>28</v>
      </c>
      <c r="I42" s="26"/>
    </row>
    <row r="43" spans="2:18" ht="30" customHeight="1" x14ac:dyDescent="0.25">
      <c r="B43" s="48">
        <v>302.01</v>
      </c>
      <c r="C43" s="136" t="s">
        <v>122</v>
      </c>
      <c r="D43" s="47">
        <v>3.75</v>
      </c>
      <c r="E43" s="46">
        <v>0</v>
      </c>
      <c r="F43" s="45">
        <f t="shared" ref="F43:F53" si="2">D43+E43</f>
        <v>3.75</v>
      </c>
      <c r="G43" s="144">
        <v>0.96250000000000002</v>
      </c>
      <c r="H43" s="260" t="str">
        <f t="shared" ref="H43" si="3">(IF((($K$19-$K$21)/$K$21)&gt;0.05, "5.00%",($K$19-$K$21)/$K$21))</f>
        <v>5.00%</v>
      </c>
      <c r="I43" s="34"/>
      <c r="P43" s="129"/>
      <c r="Q43" s="2">
        <f>(($K$19-$K$21)/$K$21)</f>
        <v>8.7613494976915396E-2</v>
      </c>
    </row>
    <row r="44" spans="2:18" ht="30" customHeight="1" x14ac:dyDescent="0.25">
      <c r="B44" s="22" t="s">
        <v>107</v>
      </c>
      <c r="C44" s="132" t="s">
        <v>117</v>
      </c>
      <c r="D44" s="20">
        <v>6.85</v>
      </c>
      <c r="E44" s="20">
        <v>1</v>
      </c>
      <c r="F44" s="39">
        <f t="shared" si="2"/>
        <v>7.85</v>
      </c>
      <c r="G44" s="145">
        <v>0.92149999999999999</v>
      </c>
      <c r="H44" s="261"/>
      <c r="I44" s="34"/>
      <c r="P44" s="129"/>
      <c r="Q44" s="2" t="str">
        <f t="shared" ref="Q44:Q53" si="4">(IF((($K$19-$K$21)/$K$21)&gt;0.05, "5.00%",($K$19-$K$21)/$K$21))</f>
        <v>5.00%</v>
      </c>
    </row>
    <row r="45" spans="2:18" ht="30" customHeight="1" x14ac:dyDescent="0.25">
      <c r="B45" s="22" t="s">
        <v>108</v>
      </c>
      <c r="C45" s="132" t="s">
        <v>118</v>
      </c>
      <c r="D45" s="20">
        <v>6.85</v>
      </c>
      <c r="E45" s="20">
        <v>1</v>
      </c>
      <c r="F45" s="39">
        <f t="shared" si="2"/>
        <v>7.85</v>
      </c>
      <c r="G45" s="145">
        <v>0.92149999999999999</v>
      </c>
      <c r="H45" s="261"/>
      <c r="I45" s="34"/>
      <c r="P45" s="129"/>
      <c r="Q45" s="2" t="str">
        <f t="shared" si="4"/>
        <v>5.00%</v>
      </c>
    </row>
    <row r="46" spans="2:18" ht="30" customHeight="1" x14ac:dyDescent="0.25">
      <c r="B46" s="22" t="s">
        <v>109</v>
      </c>
      <c r="C46" s="132" t="s">
        <v>119</v>
      </c>
      <c r="D46" s="20">
        <v>6.85</v>
      </c>
      <c r="E46" s="20">
        <v>1</v>
      </c>
      <c r="F46" s="39">
        <f t="shared" si="2"/>
        <v>7.85</v>
      </c>
      <c r="G46" s="145">
        <v>0.92149999999999999</v>
      </c>
      <c r="H46" s="261"/>
      <c r="I46" s="34"/>
      <c r="P46" s="129"/>
      <c r="Q46" s="2" t="str">
        <f t="shared" si="4"/>
        <v>5.00%</v>
      </c>
    </row>
    <row r="47" spans="2:18" ht="30" customHeight="1" x14ac:dyDescent="0.25">
      <c r="B47" s="22" t="s">
        <v>110</v>
      </c>
      <c r="C47" s="132" t="s">
        <v>120</v>
      </c>
      <c r="D47" s="20">
        <v>6.85</v>
      </c>
      <c r="E47" s="20">
        <v>1</v>
      </c>
      <c r="F47" s="39">
        <f t="shared" si="2"/>
        <v>7.85</v>
      </c>
      <c r="G47" s="145">
        <v>0.92149999999999999</v>
      </c>
      <c r="H47" s="261"/>
      <c r="I47" s="34"/>
      <c r="P47" s="129"/>
      <c r="Q47" s="2" t="str">
        <f t="shared" si="4"/>
        <v>5.00%</v>
      </c>
    </row>
    <row r="48" spans="2:18" ht="30" customHeight="1" x14ac:dyDescent="0.25">
      <c r="B48" s="22" t="s">
        <v>111</v>
      </c>
      <c r="C48" s="132" t="s">
        <v>121</v>
      </c>
      <c r="D48" s="20">
        <v>8.25</v>
      </c>
      <c r="E48" s="20">
        <v>1</v>
      </c>
      <c r="F48" s="39">
        <f t="shared" si="2"/>
        <v>9.25</v>
      </c>
      <c r="G48" s="145">
        <v>0.90749999999999997</v>
      </c>
      <c r="H48" s="261"/>
      <c r="I48" s="34"/>
      <c r="P48" s="129"/>
      <c r="Q48" s="2" t="str">
        <f t="shared" si="4"/>
        <v>5.00%</v>
      </c>
    </row>
    <row r="49" spans="2:26" ht="30" x14ac:dyDescent="0.25">
      <c r="B49" s="22" t="s">
        <v>115</v>
      </c>
      <c r="C49" s="134" t="s">
        <v>123</v>
      </c>
      <c r="D49" s="20">
        <v>6.7</v>
      </c>
      <c r="E49" s="40">
        <v>1</v>
      </c>
      <c r="F49" s="39">
        <f>D49+E49</f>
        <v>7.7</v>
      </c>
      <c r="G49" s="145">
        <v>0.92300000000000004</v>
      </c>
      <c r="H49" s="261"/>
      <c r="I49" s="34"/>
      <c r="P49" s="129"/>
      <c r="Q49" s="2" t="str">
        <f t="shared" si="4"/>
        <v>5.00%</v>
      </c>
    </row>
    <row r="50" spans="2:26" ht="30" x14ac:dyDescent="0.25">
      <c r="B50" s="25" t="s">
        <v>116</v>
      </c>
      <c r="C50" s="135" t="s">
        <v>124</v>
      </c>
      <c r="D50" s="23">
        <v>6.2</v>
      </c>
      <c r="E50" s="23">
        <v>1</v>
      </c>
      <c r="F50" s="81">
        <f t="shared" si="2"/>
        <v>7.2</v>
      </c>
      <c r="G50" s="146">
        <v>0.92800000000000005</v>
      </c>
      <c r="H50" s="261"/>
      <c r="I50" s="34"/>
      <c r="P50" s="129"/>
      <c r="Q50" s="2" t="str">
        <f t="shared" si="4"/>
        <v>5.00%</v>
      </c>
    </row>
    <row r="51" spans="2:26" ht="30" x14ac:dyDescent="0.25">
      <c r="B51" s="22" t="s">
        <v>112</v>
      </c>
      <c r="C51" s="134" t="s">
        <v>125</v>
      </c>
      <c r="D51" s="20">
        <v>5.5</v>
      </c>
      <c r="E51" s="20">
        <v>1</v>
      </c>
      <c r="F51" s="39">
        <f t="shared" si="2"/>
        <v>6.5</v>
      </c>
      <c r="G51" s="145">
        <v>0.93500000000000005</v>
      </c>
      <c r="H51" s="261"/>
      <c r="I51" s="34"/>
      <c r="P51" s="129"/>
      <c r="Q51" s="2" t="str">
        <f t="shared" si="4"/>
        <v>5.00%</v>
      </c>
    </row>
    <row r="52" spans="2:26" ht="30" x14ac:dyDescent="0.25">
      <c r="B52" s="22" t="s">
        <v>113</v>
      </c>
      <c r="C52" s="134" t="s">
        <v>126</v>
      </c>
      <c r="D52" s="20">
        <v>4.9000000000000004</v>
      </c>
      <c r="E52" s="20">
        <v>1</v>
      </c>
      <c r="F52" s="39">
        <f t="shared" si="2"/>
        <v>5.9</v>
      </c>
      <c r="G52" s="145">
        <v>0.94099999999999995</v>
      </c>
      <c r="H52" s="261"/>
      <c r="I52" s="34"/>
      <c r="P52" s="129"/>
      <c r="Q52" s="2" t="str">
        <f t="shared" si="4"/>
        <v>5.00%</v>
      </c>
    </row>
    <row r="53" spans="2:26" ht="30.6" thickBot="1" x14ac:dyDescent="0.3">
      <c r="B53" s="19" t="s">
        <v>114</v>
      </c>
      <c r="C53" s="133" t="s">
        <v>127</v>
      </c>
      <c r="D53" s="17">
        <v>4.5</v>
      </c>
      <c r="E53" s="37">
        <v>1</v>
      </c>
      <c r="F53" s="36">
        <f t="shared" si="2"/>
        <v>5.5</v>
      </c>
      <c r="G53" s="147">
        <v>0.94499999999999995</v>
      </c>
      <c r="H53" s="262"/>
      <c r="I53" s="34"/>
      <c r="P53" s="129"/>
      <c r="Q53" s="2" t="str">
        <f t="shared" si="4"/>
        <v>5.00%</v>
      </c>
    </row>
    <row r="54" spans="2:26" x14ac:dyDescent="0.25">
      <c r="B54" s="33"/>
      <c r="C54" s="32"/>
      <c r="D54" s="32"/>
      <c r="E54" s="32"/>
      <c r="F54" s="32"/>
      <c r="G54" s="32"/>
      <c r="H54" s="32"/>
      <c r="I54" s="31"/>
    </row>
    <row r="55" spans="2:26" ht="21" customHeight="1" thickBot="1" x14ac:dyDescent="0.3">
      <c r="B55" s="33"/>
      <c r="C55" s="32"/>
      <c r="D55" s="32"/>
      <c r="E55" s="32"/>
      <c r="F55" s="32"/>
      <c r="G55" s="32"/>
      <c r="H55" s="32"/>
      <c r="I55" s="31"/>
    </row>
    <row r="56" spans="2:26" ht="41.25" customHeight="1" thickBot="1" x14ac:dyDescent="0.3">
      <c r="B56" s="263" t="s">
        <v>105</v>
      </c>
      <c r="C56" s="264"/>
      <c r="D56" s="264"/>
      <c r="E56" s="264"/>
      <c r="F56" s="264"/>
      <c r="G56" s="264"/>
      <c r="H56" s="265"/>
      <c r="I56" s="11"/>
    </row>
    <row r="57" spans="2:26" ht="40.5" customHeight="1" thickBot="1" x14ac:dyDescent="0.3">
      <c r="B57" s="243" t="s">
        <v>25</v>
      </c>
      <c r="C57" s="244"/>
      <c r="D57" s="244"/>
      <c r="E57" s="244"/>
      <c r="F57" s="244"/>
      <c r="G57" s="244"/>
      <c r="H57" s="245"/>
      <c r="I57" s="30"/>
    </row>
    <row r="58" spans="2:26" ht="47.4" thickBot="1" x14ac:dyDescent="0.3">
      <c r="B58" s="29" t="s">
        <v>24</v>
      </c>
      <c r="C58" s="28" t="s">
        <v>23</v>
      </c>
      <c r="D58" s="27" t="s">
        <v>22</v>
      </c>
      <c r="E58" s="27" t="s">
        <v>21</v>
      </c>
      <c r="F58" s="27" t="s">
        <v>20</v>
      </c>
      <c r="G58" s="246" t="s">
        <v>19</v>
      </c>
      <c r="H58" s="247"/>
      <c r="I58" s="26"/>
    </row>
    <row r="59" spans="2:26" ht="21.75" customHeight="1" x14ac:dyDescent="0.25">
      <c r="B59" s="25" t="s">
        <v>18</v>
      </c>
      <c r="C59" s="24" t="s">
        <v>17</v>
      </c>
      <c r="D59" s="23">
        <v>6</v>
      </c>
      <c r="E59" s="23">
        <v>1</v>
      </c>
      <c r="F59" s="23">
        <f>D59+E59</f>
        <v>7</v>
      </c>
      <c r="G59" s="248">
        <f>IF((ABS(($K$15-$K$14)*F59/100))&gt;0.1, ($K$15-$K$14)*F59/100, 0)</f>
        <v>-6.16</v>
      </c>
      <c r="H59" s="249" t="e">
        <f>IF((ABS((#REF!-#REF!)*E59/100))&gt;0.1, (#REF!-#REF!)*E59/100, 0)</f>
        <v>#REF!</v>
      </c>
      <c r="I59" s="16"/>
    </row>
    <row r="60" spans="2:26" ht="21.75" customHeight="1" x14ac:dyDescent="0.25">
      <c r="B60" s="22" t="s">
        <v>16</v>
      </c>
      <c r="C60" s="21" t="s">
        <v>15</v>
      </c>
      <c r="D60" s="20">
        <v>6</v>
      </c>
      <c r="E60" s="20">
        <v>1</v>
      </c>
      <c r="F60" s="20">
        <f>D60+E60</f>
        <v>7</v>
      </c>
      <c r="G60" s="250">
        <f>IF((ABS(($K$15-$K$14)*F60/100))&gt;0.1, ($K$15-$K$14)*F60/100, 0)</f>
        <v>-6.16</v>
      </c>
      <c r="H60" s="251" t="e">
        <f>IF((ABS((#REF!-#REF!)*E60/100))&gt;0.1, (#REF!-#REF!)*E60/100, 0)</f>
        <v>#REF!</v>
      </c>
      <c r="I60" s="16"/>
    </row>
    <row r="61" spans="2:26" ht="21" customHeight="1" thickBot="1" x14ac:dyDescent="0.3">
      <c r="B61" s="19" t="s">
        <v>14</v>
      </c>
      <c r="C61" s="18" t="s">
        <v>13</v>
      </c>
      <c r="D61" s="17">
        <v>6</v>
      </c>
      <c r="E61" s="17">
        <v>1</v>
      </c>
      <c r="F61" s="17">
        <f>D61+E61</f>
        <v>7</v>
      </c>
      <c r="G61" s="252">
        <f>IF((ABS(($K$15-$K$14)*F61/100))&gt;0.1, ($K$15-$K$14)*F61/100, 0)</f>
        <v>-6.16</v>
      </c>
      <c r="H61" s="253" t="e">
        <f>IF((ABS((#REF!-#REF!)*E61/100))&gt;0.1, (#REF!-#REF!)*E61/100, 0)</f>
        <v>#REF!</v>
      </c>
      <c r="I61" s="16"/>
    </row>
    <row r="62" spans="2:26" ht="61.5" customHeight="1" thickBot="1" x14ac:dyDescent="0.3">
      <c r="I62" s="11"/>
    </row>
    <row r="63" spans="2:26" ht="43.5" customHeight="1" thickBot="1" x14ac:dyDescent="0.3">
      <c r="B63" s="239" t="s">
        <v>154</v>
      </c>
      <c r="C63" s="240"/>
      <c r="D63" s="240"/>
      <c r="E63" s="240"/>
      <c r="F63" s="240"/>
      <c r="G63" s="240"/>
      <c r="H63" s="241"/>
      <c r="I63" s="11"/>
    </row>
    <row r="64" spans="2:26" s="3" customFormat="1" ht="15.75" customHeight="1" x14ac:dyDescent="0.25">
      <c r="B64" s="225"/>
      <c r="C64" s="226"/>
      <c r="D64" s="226"/>
      <c r="E64" s="226"/>
      <c r="F64" s="226"/>
      <c r="G64" s="226"/>
      <c r="H64" s="227"/>
      <c r="I64" s="11"/>
      <c r="M64" s="1"/>
      <c r="N64" s="1"/>
      <c r="O64" s="1"/>
      <c r="P64" s="2"/>
      <c r="Q64" s="2"/>
      <c r="R64" s="2"/>
      <c r="S64" s="2"/>
      <c r="T64" s="1"/>
      <c r="U64" s="1"/>
      <c r="V64" s="1"/>
      <c r="W64" s="1"/>
      <c r="X64" s="1"/>
      <c r="Y64" s="1"/>
      <c r="Z64" s="1"/>
    </row>
    <row r="65" spans="2:26" s="4" customFormat="1" ht="33" customHeight="1" thickBot="1" x14ac:dyDescent="0.3">
      <c r="B65" s="236" t="s">
        <v>133</v>
      </c>
      <c r="C65" s="237"/>
      <c r="D65" s="165"/>
      <c r="E65" s="166"/>
      <c r="F65" s="166"/>
      <c r="G65" s="166"/>
      <c r="H65" s="167"/>
      <c r="I65" s="7"/>
      <c r="J65" s="3"/>
      <c r="K65" s="3"/>
      <c r="L65" s="3"/>
      <c r="M65" s="1"/>
      <c r="N65" s="1"/>
      <c r="O65" s="1"/>
      <c r="P65" s="2"/>
      <c r="Q65" s="2"/>
      <c r="R65" s="2"/>
      <c r="S65" s="2"/>
      <c r="T65" s="1"/>
      <c r="U65" s="1"/>
      <c r="V65" s="1"/>
      <c r="W65" s="1"/>
      <c r="X65" s="1"/>
      <c r="Y65" s="1"/>
      <c r="Z65" s="1"/>
    </row>
    <row r="66" spans="2:26" s="4" customFormat="1" ht="33" customHeight="1" thickBot="1" x14ac:dyDescent="0.3">
      <c r="B66" s="223" t="s">
        <v>142</v>
      </c>
      <c r="C66" s="224"/>
      <c r="D66" s="224"/>
      <c r="E66" s="224"/>
      <c r="F66" s="184"/>
      <c r="G66" s="166"/>
      <c r="H66" s="167"/>
      <c r="I66" s="7"/>
      <c r="J66" s="3"/>
      <c r="K66" s="3"/>
      <c r="L66" s="3"/>
      <c r="M66" s="1"/>
      <c r="N66" s="1"/>
      <c r="O66" s="1"/>
      <c r="P66" s="2"/>
      <c r="Q66" s="2"/>
      <c r="R66" s="2"/>
      <c r="S66" s="2"/>
      <c r="T66" s="1"/>
      <c r="U66" s="1"/>
      <c r="V66" s="1"/>
      <c r="W66" s="1"/>
      <c r="X66" s="1"/>
      <c r="Y66" s="1"/>
      <c r="Z66" s="1"/>
    </row>
    <row r="67" spans="2:26" s="3" customFormat="1" ht="15.75" customHeight="1" thickBot="1" x14ac:dyDescent="0.3">
      <c r="B67" s="225"/>
      <c r="C67" s="226"/>
      <c r="D67" s="226"/>
      <c r="E67" s="226"/>
      <c r="F67" s="226"/>
      <c r="G67" s="226"/>
      <c r="H67" s="227"/>
      <c r="I67" s="11"/>
      <c r="M67" s="1"/>
      <c r="N67" s="1"/>
      <c r="O67" s="1"/>
      <c r="P67" s="2"/>
      <c r="Q67" s="2"/>
      <c r="R67" s="2"/>
      <c r="S67" s="2"/>
      <c r="T67" s="1"/>
      <c r="U67" s="1"/>
      <c r="V67" s="1"/>
      <c r="W67" s="1"/>
      <c r="X67" s="1"/>
      <c r="Y67" s="1"/>
      <c r="Z67" s="1"/>
    </row>
    <row r="68" spans="2:26" s="4" customFormat="1" ht="66" customHeight="1" thickBot="1" x14ac:dyDescent="0.3">
      <c r="B68" s="228" t="s">
        <v>144</v>
      </c>
      <c r="C68" s="224"/>
      <c r="D68" s="224"/>
      <c r="E68" s="224"/>
      <c r="F68" s="184"/>
      <c r="G68" s="161"/>
      <c r="H68" s="168"/>
      <c r="I68" s="162"/>
      <c r="J68" s="3"/>
      <c r="K68" s="3"/>
      <c r="L68" s="3"/>
      <c r="M68" s="1"/>
      <c r="N68" s="1"/>
      <c r="O68" s="1"/>
      <c r="P68" s="2"/>
      <c r="Q68" s="2"/>
      <c r="R68" s="2"/>
      <c r="S68" s="2"/>
      <c r="T68" s="1"/>
      <c r="U68" s="1"/>
      <c r="V68" s="1"/>
      <c r="W68" s="1"/>
      <c r="X68" s="1"/>
      <c r="Y68" s="1"/>
      <c r="Z68" s="1"/>
    </row>
    <row r="69" spans="2:26" s="3" customFormat="1" ht="15.75" customHeight="1" thickBot="1" x14ac:dyDescent="0.3">
      <c r="B69" s="225"/>
      <c r="C69" s="226"/>
      <c r="D69" s="226"/>
      <c r="E69" s="226"/>
      <c r="F69" s="226"/>
      <c r="G69" s="226"/>
      <c r="H69" s="227"/>
      <c r="I69" s="11"/>
      <c r="M69" s="1"/>
      <c r="N69" s="1"/>
      <c r="O69" s="1"/>
      <c r="P69" s="2"/>
      <c r="Q69" s="2"/>
      <c r="R69" s="2"/>
      <c r="S69" s="2"/>
      <c r="T69" s="1"/>
      <c r="U69" s="1"/>
      <c r="V69" s="1"/>
      <c r="W69" s="1"/>
      <c r="X69" s="1"/>
      <c r="Y69" s="1"/>
      <c r="Z69" s="1"/>
    </row>
    <row r="70" spans="2:26" s="4" customFormat="1" ht="33" customHeight="1" thickBot="1" x14ac:dyDescent="0.3">
      <c r="B70" s="234" t="s">
        <v>134</v>
      </c>
      <c r="C70" s="235"/>
      <c r="D70" s="235"/>
      <c r="E70" s="235"/>
      <c r="F70" s="160">
        <f>F66+F68</f>
        <v>0</v>
      </c>
      <c r="G70" s="166"/>
      <c r="H70" s="167"/>
      <c r="I70" s="7"/>
      <c r="J70" s="3"/>
      <c r="K70" s="3"/>
      <c r="L70" s="3"/>
      <c r="M70" s="1"/>
      <c r="N70" s="1"/>
      <c r="O70" s="1"/>
      <c r="P70" s="2"/>
      <c r="Q70" s="2"/>
      <c r="R70" s="2"/>
      <c r="S70" s="2"/>
      <c r="T70" s="1"/>
      <c r="U70" s="1"/>
      <c r="V70" s="1"/>
      <c r="W70" s="1"/>
      <c r="X70" s="1"/>
      <c r="Y70" s="1"/>
      <c r="Z70" s="1"/>
    </row>
    <row r="71" spans="2:26" s="4" customFormat="1" ht="22.5" customHeight="1" x14ac:dyDescent="0.25">
      <c r="B71" s="169"/>
      <c r="C71" s="170"/>
      <c r="D71" s="171"/>
      <c r="E71" s="172"/>
      <c r="F71" s="172"/>
      <c r="G71" s="172"/>
      <c r="H71" s="173"/>
      <c r="I71" s="7"/>
      <c r="J71" s="3"/>
      <c r="K71" s="3"/>
      <c r="L71" s="3"/>
      <c r="M71" s="1"/>
      <c r="N71" s="1"/>
      <c r="O71" s="1"/>
      <c r="P71" s="2"/>
      <c r="Q71" s="2"/>
      <c r="R71" s="2"/>
      <c r="S71" s="2"/>
      <c r="T71" s="1"/>
      <c r="U71" s="1"/>
      <c r="V71" s="1"/>
      <c r="W71" s="1"/>
      <c r="X71" s="1"/>
      <c r="Y71" s="1"/>
      <c r="Z71" s="1"/>
    </row>
    <row r="72" spans="2:26" s="4" customFormat="1" ht="33" customHeight="1" thickBot="1" x14ac:dyDescent="0.3">
      <c r="B72" s="236" t="s">
        <v>136</v>
      </c>
      <c r="C72" s="237"/>
      <c r="D72" s="165"/>
      <c r="E72" s="166"/>
      <c r="F72" s="166"/>
      <c r="G72" s="166"/>
      <c r="H72" s="167"/>
      <c r="I72" s="7"/>
      <c r="J72" s="3"/>
      <c r="K72" s="3"/>
      <c r="L72" s="3"/>
      <c r="M72" s="1"/>
      <c r="N72" s="1"/>
      <c r="O72" s="1"/>
      <c r="P72" s="2"/>
      <c r="Q72" s="2"/>
      <c r="R72" s="2"/>
      <c r="S72" s="2"/>
      <c r="T72" s="1"/>
      <c r="U72" s="1"/>
      <c r="V72" s="1"/>
      <c r="W72" s="1"/>
      <c r="X72" s="1"/>
      <c r="Y72" s="1"/>
      <c r="Z72" s="1"/>
    </row>
    <row r="73" spans="2:26" s="4" customFormat="1" ht="66" customHeight="1" thickBot="1" x14ac:dyDescent="0.3">
      <c r="B73" s="228" t="s">
        <v>145</v>
      </c>
      <c r="C73" s="242"/>
      <c r="D73" s="242"/>
      <c r="E73" s="242"/>
      <c r="F73" s="185"/>
      <c r="G73" s="166"/>
      <c r="H73" s="167"/>
      <c r="I73" s="7"/>
      <c r="J73" s="3"/>
      <c r="K73" s="3"/>
      <c r="L73" s="3"/>
      <c r="M73" s="1"/>
      <c r="N73" s="1"/>
      <c r="O73" s="1"/>
      <c r="P73" s="2"/>
      <c r="Q73" s="2"/>
      <c r="R73" s="2"/>
      <c r="S73" s="2"/>
      <c r="T73" s="1"/>
      <c r="U73" s="1"/>
      <c r="V73" s="1"/>
      <c r="W73" s="1"/>
      <c r="X73" s="1"/>
      <c r="Y73" s="1"/>
      <c r="Z73" s="1"/>
    </row>
    <row r="74" spans="2:26" s="3" customFormat="1" ht="15.75" customHeight="1" thickBot="1" x14ac:dyDescent="0.3">
      <c r="B74" s="225"/>
      <c r="C74" s="226"/>
      <c r="D74" s="226"/>
      <c r="E74" s="226"/>
      <c r="F74" s="226"/>
      <c r="G74" s="226"/>
      <c r="H74" s="227"/>
      <c r="I74" s="11"/>
      <c r="M74" s="1"/>
      <c r="N74" s="1"/>
      <c r="O74" s="1"/>
      <c r="P74" s="2"/>
      <c r="Q74" s="2"/>
      <c r="R74" s="2"/>
      <c r="S74" s="2"/>
      <c r="T74" s="1"/>
      <c r="U74" s="1"/>
      <c r="V74" s="1"/>
      <c r="W74" s="1"/>
      <c r="X74" s="1"/>
      <c r="Y74" s="1"/>
      <c r="Z74" s="1"/>
    </row>
    <row r="75" spans="2:26" s="4" customFormat="1" ht="66" customHeight="1" thickBot="1" x14ac:dyDescent="0.3">
      <c r="B75" s="228" t="s">
        <v>146</v>
      </c>
      <c r="C75" s="242"/>
      <c r="D75" s="242"/>
      <c r="E75" s="242"/>
      <c r="F75" s="185"/>
      <c r="G75" s="166"/>
      <c r="H75" s="167"/>
      <c r="I75" s="7"/>
      <c r="J75" s="3"/>
      <c r="K75" s="3"/>
      <c r="L75" s="3"/>
      <c r="M75" s="1"/>
      <c r="N75" s="1"/>
      <c r="O75" s="1"/>
      <c r="P75" s="2"/>
      <c r="Q75" s="2"/>
      <c r="R75" s="2"/>
      <c r="S75" s="2"/>
      <c r="T75" s="1"/>
      <c r="U75" s="1"/>
      <c r="V75" s="1"/>
      <c r="W75" s="1"/>
      <c r="X75" s="1"/>
      <c r="Y75" s="1"/>
      <c r="Z75" s="1"/>
    </row>
    <row r="76" spans="2:26" s="3" customFormat="1" ht="15.75" customHeight="1" thickBot="1" x14ac:dyDescent="0.3">
      <c r="B76" s="225"/>
      <c r="C76" s="226"/>
      <c r="D76" s="226"/>
      <c r="E76" s="226"/>
      <c r="F76" s="226"/>
      <c r="G76" s="226"/>
      <c r="H76" s="227"/>
      <c r="I76" s="11"/>
      <c r="M76" s="1"/>
      <c r="N76" s="1"/>
      <c r="O76" s="1"/>
      <c r="P76" s="2"/>
      <c r="Q76" s="2"/>
      <c r="R76" s="2"/>
      <c r="S76" s="2"/>
      <c r="T76" s="1"/>
      <c r="U76" s="1"/>
      <c r="V76" s="1"/>
      <c r="W76" s="1"/>
      <c r="X76" s="1"/>
      <c r="Y76" s="1"/>
      <c r="Z76" s="1"/>
    </row>
    <row r="77" spans="2:26" s="4" customFormat="1" ht="33" customHeight="1" thickBot="1" x14ac:dyDescent="0.3">
      <c r="B77" s="234" t="s">
        <v>137</v>
      </c>
      <c r="C77" s="235"/>
      <c r="D77" s="235"/>
      <c r="E77" s="235"/>
      <c r="F77" s="160">
        <f>(F66*F73)*F75</f>
        <v>0</v>
      </c>
      <c r="G77" s="166"/>
      <c r="H77" s="167"/>
      <c r="I77" s="7"/>
      <c r="J77" s="3"/>
      <c r="K77" s="3"/>
      <c r="L77" s="3"/>
      <c r="M77" s="1"/>
      <c r="N77" s="1"/>
      <c r="O77" s="1"/>
      <c r="P77" s="2"/>
      <c r="Q77" s="2"/>
      <c r="R77" s="2"/>
      <c r="S77" s="2"/>
      <c r="T77" s="1"/>
      <c r="U77" s="1"/>
      <c r="V77" s="1"/>
      <c r="W77" s="1"/>
      <c r="X77" s="1"/>
      <c r="Y77" s="1"/>
      <c r="Z77" s="1"/>
    </row>
    <row r="78" spans="2:26" s="4" customFormat="1" ht="22.5" customHeight="1" x14ac:dyDescent="0.25">
      <c r="B78" s="169"/>
      <c r="C78" s="170"/>
      <c r="D78" s="171"/>
      <c r="E78" s="172"/>
      <c r="F78" s="172"/>
      <c r="G78" s="172"/>
      <c r="H78" s="173"/>
      <c r="I78" s="7"/>
      <c r="J78" s="3"/>
      <c r="K78" s="3"/>
      <c r="L78" s="3"/>
      <c r="M78" s="1"/>
      <c r="N78" s="1"/>
      <c r="O78" s="1"/>
      <c r="P78" s="2"/>
      <c r="Q78" s="2"/>
      <c r="R78" s="2"/>
      <c r="S78" s="2"/>
      <c r="T78" s="1"/>
      <c r="U78" s="1"/>
      <c r="V78" s="1"/>
      <c r="W78" s="1"/>
      <c r="X78" s="1"/>
      <c r="Y78" s="1"/>
      <c r="Z78" s="1"/>
    </row>
    <row r="79" spans="2:26" s="4" customFormat="1" ht="33" customHeight="1" thickBot="1" x14ac:dyDescent="0.3">
      <c r="B79" s="236" t="s">
        <v>138</v>
      </c>
      <c r="C79" s="237"/>
      <c r="D79" s="237"/>
      <c r="E79" s="237"/>
      <c r="F79" s="237"/>
      <c r="G79" s="237"/>
      <c r="H79" s="238"/>
      <c r="I79" s="7"/>
      <c r="J79" s="3"/>
      <c r="K79" s="3"/>
      <c r="L79" s="3"/>
      <c r="M79" s="1"/>
      <c r="N79" s="1"/>
      <c r="O79" s="1"/>
      <c r="P79" s="2"/>
      <c r="Q79" s="2"/>
      <c r="R79" s="2"/>
      <c r="S79" s="2"/>
      <c r="T79" s="1"/>
      <c r="U79" s="1"/>
      <c r="V79" s="1"/>
      <c r="W79" s="1"/>
      <c r="X79" s="1"/>
      <c r="Y79" s="1"/>
      <c r="Z79" s="1"/>
    </row>
    <row r="80" spans="2:26" s="4" customFormat="1" ht="33" customHeight="1" thickBot="1" x14ac:dyDescent="0.3">
      <c r="B80" s="229" t="s">
        <v>148</v>
      </c>
      <c r="C80" s="230"/>
      <c r="D80" s="230"/>
      <c r="E80" s="230"/>
      <c r="F80" s="163">
        <f>F70+F77</f>
        <v>0</v>
      </c>
      <c r="G80" s="164" t="s">
        <v>139</v>
      </c>
      <c r="H80" s="167"/>
      <c r="I80" s="7"/>
      <c r="J80" s="3"/>
      <c r="K80" s="3"/>
      <c r="L80" s="3"/>
      <c r="M80" s="1"/>
      <c r="N80" s="1"/>
      <c r="O80" s="1"/>
      <c r="P80" s="2"/>
      <c r="Q80" s="2"/>
      <c r="R80" s="2"/>
      <c r="S80" s="2"/>
      <c r="T80" s="1"/>
      <c r="U80" s="1"/>
      <c r="V80" s="1"/>
      <c r="W80" s="1"/>
      <c r="X80" s="1"/>
      <c r="Y80" s="1"/>
      <c r="Z80" s="1"/>
    </row>
    <row r="81" spans="2:26" s="3" customFormat="1" ht="15.75" customHeight="1" thickBot="1" x14ac:dyDescent="0.3">
      <c r="B81" s="231"/>
      <c r="C81" s="232"/>
      <c r="D81" s="232"/>
      <c r="E81" s="232"/>
      <c r="F81" s="232"/>
      <c r="G81" s="232"/>
      <c r="H81" s="233"/>
      <c r="I81" s="11"/>
      <c r="M81" s="1"/>
      <c r="N81" s="1"/>
      <c r="O81" s="1"/>
      <c r="P81" s="2"/>
      <c r="Q81" s="2"/>
      <c r="R81" s="2"/>
      <c r="S81" s="2"/>
      <c r="T81" s="1"/>
      <c r="U81" s="1"/>
      <c r="V81" s="1"/>
      <c r="W81" s="1"/>
      <c r="X81" s="1"/>
      <c r="Y81" s="1"/>
      <c r="Z81" s="1"/>
    </row>
    <row r="82" spans="2:26" ht="73.5" customHeight="1" thickBot="1" x14ac:dyDescent="0.3">
      <c r="I82" s="11"/>
    </row>
    <row r="83" spans="2:26" ht="43.5" customHeight="1" thickBot="1" x14ac:dyDescent="0.3">
      <c r="B83" s="239" t="s">
        <v>155</v>
      </c>
      <c r="C83" s="240"/>
      <c r="D83" s="240"/>
      <c r="E83" s="240"/>
      <c r="F83" s="240"/>
      <c r="G83" s="240"/>
      <c r="H83" s="241"/>
      <c r="I83" s="11"/>
    </row>
    <row r="84" spans="2:26" s="3" customFormat="1" ht="15.75" customHeight="1" x14ac:dyDescent="0.25">
      <c r="B84" s="225"/>
      <c r="C84" s="226"/>
      <c r="D84" s="226"/>
      <c r="E84" s="226"/>
      <c r="F84" s="226"/>
      <c r="G84" s="226"/>
      <c r="H84" s="227"/>
      <c r="I84" s="11"/>
      <c r="M84" s="1"/>
      <c r="N84" s="1"/>
      <c r="O84" s="1"/>
      <c r="P84" s="2"/>
      <c r="Q84" s="2"/>
      <c r="R84" s="2"/>
      <c r="S84" s="2"/>
      <c r="T84" s="1"/>
      <c r="U84" s="1"/>
      <c r="V84" s="1"/>
      <c r="W84" s="1"/>
      <c r="X84" s="1"/>
      <c r="Y84" s="1"/>
      <c r="Z84" s="1"/>
    </row>
    <row r="85" spans="2:26" s="4" customFormat="1" ht="33" customHeight="1" thickBot="1" x14ac:dyDescent="0.3">
      <c r="B85" s="195" t="s">
        <v>150</v>
      </c>
      <c r="C85" s="196"/>
      <c r="D85" s="196"/>
      <c r="E85" s="196"/>
      <c r="F85" s="196"/>
      <c r="G85" s="166"/>
      <c r="H85" s="167"/>
      <c r="I85" s="7"/>
      <c r="J85" s="3"/>
      <c r="K85" s="3"/>
      <c r="L85" s="3"/>
      <c r="M85" s="1"/>
      <c r="N85" s="1"/>
      <c r="O85" s="1"/>
      <c r="P85" s="2"/>
      <c r="Q85" s="2"/>
      <c r="R85" s="2"/>
      <c r="S85" s="2"/>
      <c r="T85" s="1"/>
      <c r="U85" s="1"/>
      <c r="V85" s="1"/>
      <c r="W85" s="1"/>
      <c r="X85" s="1"/>
      <c r="Y85" s="1"/>
      <c r="Z85" s="1"/>
    </row>
    <row r="86" spans="2:26" s="4" customFormat="1" ht="33" customHeight="1" thickBot="1" x14ac:dyDescent="0.3">
      <c r="B86" s="223" t="s">
        <v>143</v>
      </c>
      <c r="C86" s="224"/>
      <c r="D86" s="224"/>
      <c r="E86" s="224"/>
      <c r="F86" s="184"/>
      <c r="G86" s="166"/>
      <c r="H86" s="167"/>
      <c r="I86" s="7"/>
      <c r="J86" s="3"/>
      <c r="K86" s="3"/>
      <c r="L86" s="3"/>
      <c r="M86" s="1"/>
      <c r="N86" s="1"/>
      <c r="O86" s="1"/>
      <c r="P86" s="2"/>
      <c r="Q86" s="2"/>
      <c r="R86" s="2"/>
      <c r="S86" s="2"/>
      <c r="T86" s="1"/>
      <c r="U86" s="1"/>
      <c r="V86" s="1"/>
      <c r="W86" s="1"/>
      <c r="X86" s="1"/>
      <c r="Y86" s="1"/>
      <c r="Z86" s="1"/>
    </row>
    <row r="87" spans="2:26" s="3" customFormat="1" ht="15.75" customHeight="1" thickBot="1" x14ac:dyDescent="0.3">
      <c r="B87" s="225"/>
      <c r="C87" s="226"/>
      <c r="D87" s="226"/>
      <c r="E87" s="226"/>
      <c r="F87" s="226"/>
      <c r="G87" s="226"/>
      <c r="H87" s="227"/>
      <c r="I87" s="11"/>
      <c r="M87" s="1"/>
      <c r="N87" s="1"/>
      <c r="O87" s="1"/>
      <c r="P87" s="2"/>
      <c r="Q87" s="2"/>
      <c r="R87" s="2"/>
      <c r="S87" s="2"/>
      <c r="T87" s="1"/>
      <c r="U87" s="1"/>
      <c r="V87" s="1"/>
      <c r="W87" s="1"/>
      <c r="X87" s="1"/>
      <c r="Y87" s="1"/>
      <c r="Z87" s="1"/>
    </row>
    <row r="88" spans="2:26" s="4" customFormat="1" ht="66" customHeight="1" thickBot="1" x14ac:dyDescent="0.3">
      <c r="B88" s="228" t="s">
        <v>147</v>
      </c>
      <c r="C88" s="224"/>
      <c r="D88" s="224"/>
      <c r="E88" s="224"/>
      <c r="F88" s="184"/>
      <c r="G88" s="161"/>
      <c r="H88" s="168"/>
      <c r="I88" s="162"/>
      <c r="J88" s="3"/>
      <c r="K88" s="3"/>
      <c r="L88" s="3"/>
      <c r="M88" s="1"/>
      <c r="N88" s="1"/>
      <c r="O88" s="1"/>
      <c r="P88" s="2"/>
      <c r="Q88" s="2"/>
      <c r="R88" s="2"/>
      <c r="S88" s="2"/>
      <c r="T88" s="1"/>
      <c r="U88" s="1"/>
      <c r="V88" s="1"/>
      <c r="W88" s="1"/>
      <c r="X88" s="1"/>
      <c r="Y88" s="1"/>
      <c r="Z88" s="1"/>
    </row>
    <row r="89" spans="2:26" s="3" customFormat="1" ht="15.75" customHeight="1" thickBot="1" x14ac:dyDescent="0.3">
      <c r="B89" s="225"/>
      <c r="C89" s="226"/>
      <c r="D89" s="226"/>
      <c r="E89" s="226"/>
      <c r="F89" s="226"/>
      <c r="G89" s="226"/>
      <c r="H89" s="227"/>
      <c r="I89" s="11"/>
      <c r="M89" s="1"/>
      <c r="N89" s="1"/>
      <c r="O89" s="1"/>
      <c r="P89" s="2"/>
      <c r="Q89" s="2"/>
      <c r="R89" s="2"/>
      <c r="S89" s="2"/>
      <c r="T89" s="1"/>
      <c r="U89" s="1"/>
      <c r="V89" s="1"/>
      <c r="W89" s="1"/>
      <c r="X89" s="1"/>
      <c r="Y89" s="1"/>
      <c r="Z89" s="1"/>
    </row>
    <row r="90" spans="2:26" s="4" customFormat="1" ht="33" customHeight="1" thickBot="1" x14ac:dyDescent="0.3">
      <c r="B90" s="229" t="s">
        <v>149</v>
      </c>
      <c r="C90" s="230"/>
      <c r="D90" s="230"/>
      <c r="E90" s="230"/>
      <c r="F90" s="163">
        <f>F86+F88</f>
        <v>0</v>
      </c>
      <c r="G90" s="164" t="s">
        <v>139</v>
      </c>
      <c r="H90" s="167"/>
      <c r="I90" s="7"/>
      <c r="J90" s="3"/>
      <c r="K90" s="3"/>
      <c r="L90" s="3"/>
      <c r="M90" s="1"/>
      <c r="N90" s="1"/>
      <c r="O90" s="1"/>
      <c r="P90" s="2"/>
      <c r="Q90" s="2"/>
      <c r="R90" s="2"/>
      <c r="S90" s="2"/>
      <c r="T90" s="1"/>
      <c r="U90" s="1"/>
      <c r="V90" s="1"/>
      <c r="W90" s="1"/>
      <c r="X90" s="1"/>
      <c r="Y90" s="1"/>
      <c r="Z90" s="1"/>
    </row>
    <row r="91" spans="2:26" s="3" customFormat="1" ht="15.75" customHeight="1" thickBot="1" x14ac:dyDescent="0.3">
      <c r="B91" s="231"/>
      <c r="C91" s="232"/>
      <c r="D91" s="232"/>
      <c r="E91" s="232"/>
      <c r="F91" s="232"/>
      <c r="G91" s="232"/>
      <c r="H91" s="233"/>
      <c r="I91" s="11"/>
      <c r="M91" s="1"/>
      <c r="N91" s="1"/>
      <c r="O91" s="1"/>
      <c r="P91" s="2"/>
      <c r="Q91" s="2"/>
      <c r="R91" s="2"/>
      <c r="S91" s="2"/>
      <c r="T91" s="1"/>
      <c r="U91" s="1"/>
      <c r="V91" s="1"/>
      <c r="W91" s="1"/>
      <c r="X91" s="1"/>
      <c r="Y91" s="1"/>
      <c r="Z91" s="1"/>
    </row>
    <row r="92" spans="2:26" ht="73.5" customHeight="1" thickBot="1" x14ac:dyDescent="0.3">
      <c r="I92" s="11"/>
    </row>
    <row r="93" spans="2:26" ht="43.5" customHeight="1" thickBot="1" x14ac:dyDescent="0.3">
      <c r="B93" s="219" t="s">
        <v>140</v>
      </c>
      <c r="C93" s="220"/>
      <c r="D93" s="220"/>
      <c r="E93" s="220"/>
      <c r="F93" s="220"/>
      <c r="G93" s="220"/>
      <c r="H93" s="221"/>
      <c r="I93" s="11"/>
    </row>
    <row r="94" spans="2:26" s="3" customFormat="1" ht="15" customHeight="1" x14ac:dyDescent="0.25">
      <c r="B94" s="217"/>
      <c r="C94" s="217"/>
      <c r="D94" s="217"/>
      <c r="E94" s="217"/>
      <c r="F94" s="217"/>
      <c r="G94" s="217"/>
      <c r="H94" s="217"/>
      <c r="I94" s="11"/>
      <c r="M94" s="1"/>
      <c r="N94" s="1"/>
      <c r="O94" s="1"/>
      <c r="P94" s="2"/>
      <c r="Q94" s="2"/>
      <c r="R94" s="2"/>
      <c r="S94" s="2"/>
      <c r="T94" s="1"/>
      <c r="U94" s="1"/>
      <c r="V94" s="1"/>
      <c r="W94" s="1"/>
      <c r="X94" s="1"/>
      <c r="Y94" s="1"/>
      <c r="Z94" s="1"/>
    </row>
    <row r="95" spans="2:26" s="3" customFormat="1" ht="21.75" customHeight="1" x14ac:dyDescent="0.25">
      <c r="B95" s="222" t="s">
        <v>151</v>
      </c>
      <c r="C95" s="222"/>
      <c r="D95" s="222"/>
      <c r="E95" s="222"/>
      <c r="F95" s="222"/>
      <c r="G95" s="222"/>
      <c r="H95" s="222"/>
      <c r="I95" s="11"/>
      <c r="M95" s="1"/>
      <c r="N95" s="1"/>
      <c r="O95" s="1"/>
      <c r="P95" s="2"/>
      <c r="Q95" s="2"/>
      <c r="R95" s="2"/>
      <c r="S95" s="2"/>
      <c r="T95" s="1"/>
      <c r="U95" s="1"/>
      <c r="V95" s="1"/>
      <c r="W95" s="1"/>
      <c r="X95" s="1"/>
      <c r="Y95" s="1"/>
      <c r="Z95" s="1"/>
    </row>
    <row r="96" spans="2:26" s="3" customFormat="1" ht="14.25" customHeight="1" thickBot="1" x14ac:dyDescent="0.3">
      <c r="B96" s="217"/>
      <c r="C96" s="217"/>
      <c r="D96" s="217"/>
      <c r="E96" s="217"/>
      <c r="F96" s="217"/>
      <c r="G96" s="217"/>
      <c r="H96" s="217"/>
      <c r="I96" s="11"/>
      <c r="M96" s="1"/>
      <c r="N96" s="1"/>
      <c r="O96" s="1"/>
      <c r="P96" s="2"/>
      <c r="Q96" s="2"/>
      <c r="R96" s="2"/>
      <c r="S96" s="2"/>
      <c r="T96" s="1"/>
      <c r="U96" s="1"/>
      <c r="V96" s="1"/>
      <c r="W96" s="1"/>
      <c r="X96" s="1"/>
      <c r="Y96" s="1"/>
      <c r="Z96" s="1"/>
    </row>
    <row r="97" spans="2:26" s="3" customFormat="1" ht="46.5" customHeight="1" x14ac:dyDescent="0.25">
      <c r="B97" s="209" t="s">
        <v>130</v>
      </c>
      <c r="C97" s="211" t="s">
        <v>5</v>
      </c>
      <c r="D97" s="213" t="s">
        <v>4</v>
      </c>
      <c r="E97" s="211" t="s">
        <v>3</v>
      </c>
      <c r="F97" s="211"/>
      <c r="G97" s="211" t="s">
        <v>2</v>
      </c>
      <c r="H97" s="215"/>
      <c r="I97" s="11"/>
      <c r="M97" s="1"/>
      <c r="N97" s="1"/>
      <c r="O97" s="1"/>
      <c r="P97" s="2"/>
      <c r="Q97" s="2"/>
      <c r="R97" s="2"/>
      <c r="S97" s="2"/>
      <c r="T97" s="1"/>
      <c r="U97" s="1"/>
      <c r="V97" s="1"/>
      <c r="W97" s="1"/>
      <c r="X97" s="1"/>
      <c r="Y97" s="1"/>
      <c r="Z97" s="1"/>
    </row>
    <row r="98" spans="2:26" s="3" customFormat="1" ht="46.5" customHeight="1" thickBot="1" x14ac:dyDescent="0.3">
      <c r="B98" s="210"/>
      <c r="C98" s="212"/>
      <c r="D98" s="214"/>
      <c r="E98" s="212"/>
      <c r="F98" s="212"/>
      <c r="G98" s="212"/>
      <c r="H98" s="216"/>
      <c r="I98" s="11"/>
      <c r="M98" s="1"/>
      <c r="N98" s="1"/>
      <c r="O98" s="1"/>
      <c r="P98" s="2"/>
      <c r="Q98" s="2"/>
      <c r="R98" s="2"/>
      <c r="S98" s="2"/>
      <c r="T98" s="1"/>
      <c r="U98" s="1"/>
      <c r="V98" s="1"/>
      <c r="W98" s="1"/>
      <c r="X98" s="1"/>
      <c r="Y98" s="1"/>
      <c r="Z98" s="1"/>
    </row>
    <row r="99" spans="2:26" s="3" customFormat="1" ht="18.75" customHeight="1" x14ac:dyDescent="0.25">
      <c r="B99" s="217"/>
      <c r="C99" s="217"/>
      <c r="D99" s="217"/>
      <c r="E99" s="217"/>
      <c r="F99" s="217"/>
      <c r="G99" s="217"/>
      <c r="H99" s="217"/>
      <c r="I99" s="11"/>
      <c r="M99" s="1"/>
      <c r="N99" s="1"/>
      <c r="O99" s="1"/>
      <c r="P99" s="2"/>
      <c r="Q99" s="2"/>
      <c r="R99" s="2"/>
      <c r="S99" s="2"/>
      <c r="T99" s="1"/>
      <c r="U99" s="1"/>
      <c r="V99" s="1"/>
      <c r="W99" s="1"/>
      <c r="X99" s="1"/>
      <c r="Y99" s="1"/>
      <c r="Z99" s="1"/>
    </row>
    <row r="100" spans="2:26" s="3" customFormat="1" ht="21.75" customHeight="1" x14ac:dyDescent="0.25">
      <c r="B100" s="222" t="s">
        <v>135</v>
      </c>
      <c r="C100" s="222"/>
      <c r="D100" s="222"/>
      <c r="E100" s="222"/>
      <c r="F100" s="222"/>
      <c r="G100" s="222"/>
      <c r="H100" s="222"/>
      <c r="I100" s="11"/>
      <c r="M100" s="1"/>
      <c r="N100" s="1"/>
      <c r="O100" s="1"/>
      <c r="P100" s="2"/>
      <c r="Q100" s="2"/>
      <c r="R100" s="2"/>
      <c r="S100" s="2"/>
      <c r="T100" s="1"/>
      <c r="U100" s="1"/>
      <c r="V100" s="1"/>
      <c r="W100" s="1"/>
      <c r="X100" s="1"/>
      <c r="Y100" s="1"/>
      <c r="Z100" s="1"/>
    </row>
    <row r="101" spans="2:26" s="3" customFormat="1" ht="15.75" customHeight="1" x14ac:dyDescent="0.25">
      <c r="B101" s="217"/>
      <c r="C101" s="217"/>
      <c r="D101" s="217"/>
      <c r="E101" s="217"/>
      <c r="F101" s="217"/>
      <c r="G101" s="217"/>
      <c r="H101" s="217"/>
      <c r="I101" s="11"/>
      <c r="M101" s="1"/>
      <c r="N101" s="1"/>
      <c r="O101" s="1"/>
      <c r="P101" s="2"/>
      <c r="Q101" s="2"/>
      <c r="R101" s="2"/>
      <c r="S101" s="2"/>
      <c r="T101" s="1"/>
      <c r="U101" s="1"/>
      <c r="V101" s="1"/>
      <c r="W101" s="1"/>
      <c r="X101" s="1"/>
      <c r="Y101" s="1"/>
      <c r="Z101" s="1"/>
    </row>
    <row r="102" spans="2:26" s="3" customFormat="1" ht="33" customHeight="1" x14ac:dyDescent="0.25">
      <c r="B102" s="206" t="s">
        <v>9</v>
      </c>
      <c r="C102" s="206"/>
      <c r="D102" s="206"/>
      <c r="E102" s="206"/>
      <c r="F102" s="206"/>
      <c r="G102" s="206"/>
      <c r="H102" s="206"/>
      <c r="I102" s="11"/>
      <c r="M102" s="1"/>
      <c r="N102" s="1"/>
      <c r="O102" s="1"/>
      <c r="P102" s="2"/>
      <c r="Q102" s="2"/>
      <c r="R102" s="2"/>
      <c r="S102" s="2"/>
      <c r="T102" s="1"/>
      <c r="U102" s="1"/>
      <c r="V102" s="1"/>
      <c r="W102" s="1"/>
      <c r="X102" s="1"/>
      <c r="Y102" s="1"/>
      <c r="Z102" s="1"/>
    </row>
    <row r="103" spans="2:26" s="4" customFormat="1" ht="33" customHeight="1" x14ac:dyDescent="0.25">
      <c r="B103" s="207" t="s">
        <v>0</v>
      </c>
      <c r="C103" s="207"/>
      <c r="E103" s="10"/>
      <c r="F103" s="10"/>
      <c r="G103" s="10"/>
      <c r="H103" s="10"/>
      <c r="I103" s="7"/>
      <c r="J103" s="3"/>
      <c r="K103" s="3"/>
      <c r="L103" s="3"/>
      <c r="M103" s="1"/>
      <c r="N103" s="1"/>
      <c r="O103" s="1"/>
      <c r="P103" s="2"/>
      <c r="Q103" s="2"/>
      <c r="R103" s="2"/>
      <c r="S103" s="2"/>
      <c r="T103" s="1"/>
      <c r="U103" s="1"/>
      <c r="V103" s="1"/>
      <c r="W103" s="1"/>
      <c r="X103" s="1"/>
      <c r="Y103" s="1"/>
      <c r="Z103" s="1"/>
    </row>
    <row r="104" spans="2:26" s="4" customFormat="1" ht="33" customHeight="1" x14ac:dyDescent="0.25">
      <c r="C104" s="9" t="str">
        <f>CONCATENATE(" $45.000"," + ($",G20,") =")</f>
        <v xml:space="preserve"> $45.000 + ($-3.3) =</v>
      </c>
      <c r="D104" s="6">
        <f>(45+G20)</f>
        <v>41.7</v>
      </c>
      <c r="E104" s="5"/>
      <c r="F104" s="5"/>
      <c r="G104" s="5"/>
      <c r="H104" s="5"/>
      <c r="I104" s="7"/>
      <c r="J104" s="3"/>
      <c r="K104" s="3"/>
      <c r="L104" s="3"/>
      <c r="M104" s="1"/>
      <c r="N104" s="1"/>
      <c r="O104" s="1"/>
      <c r="P104" s="2"/>
      <c r="Q104" s="2"/>
      <c r="R104" s="2"/>
      <c r="S104" s="2"/>
      <c r="T104" s="1"/>
      <c r="U104" s="1"/>
      <c r="V104" s="1"/>
      <c r="W104" s="1"/>
      <c r="X104" s="1"/>
      <c r="Y104" s="1"/>
      <c r="Z104" s="1"/>
    </row>
    <row r="105" spans="2:26" s="4" customFormat="1" ht="33" customHeight="1" x14ac:dyDescent="0.25">
      <c r="B105" s="207" t="s">
        <v>8</v>
      </c>
      <c r="C105" s="207"/>
      <c r="D105" s="15"/>
      <c r="E105" s="5"/>
      <c r="F105" s="5"/>
      <c r="G105" s="5"/>
      <c r="H105" s="5"/>
      <c r="I105" s="7"/>
      <c r="J105" s="3"/>
      <c r="K105" s="3"/>
      <c r="L105" s="3"/>
      <c r="M105" s="1"/>
      <c r="N105" s="1"/>
      <c r="O105" s="1"/>
      <c r="P105" s="2"/>
      <c r="Q105" s="2"/>
      <c r="R105" s="2"/>
      <c r="S105" s="2"/>
      <c r="T105" s="1"/>
      <c r="U105" s="1"/>
      <c r="V105" s="1"/>
      <c r="W105" s="1"/>
      <c r="X105" s="1"/>
      <c r="Y105" s="1"/>
      <c r="Z105" s="1"/>
    </row>
    <row r="106" spans="2:26" s="4" customFormat="1" ht="33" customHeight="1" x14ac:dyDescent="0.25">
      <c r="C106" s="14" t="str">
        <f>CONCATENATE(" $45.000"," x ",H43, " =")</f>
        <v xml:space="preserve"> $45.000 x 5.00% =</v>
      </c>
      <c r="D106" s="13">
        <f>(45*H43)</f>
        <v>2.25</v>
      </c>
      <c r="E106" s="5"/>
      <c r="F106" s="5"/>
      <c r="G106" s="5"/>
      <c r="H106" s="5"/>
      <c r="I106" s="7"/>
      <c r="J106" s="3"/>
      <c r="K106" s="3"/>
      <c r="L106" s="3"/>
      <c r="M106" s="1"/>
      <c r="N106" s="1"/>
      <c r="O106" s="1"/>
      <c r="P106" s="2"/>
      <c r="Q106" s="2"/>
      <c r="R106" s="2"/>
      <c r="S106" s="2"/>
      <c r="T106" s="1"/>
      <c r="U106" s="1"/>
      <c r="V106" s="1"/>
      <c r="W106" s="1"/>
      <c r="X106" s="1"/>
      <c r="Y106" s="1"/>
      <c r="Z106" s="1"/>
    </row>
    <row r="107" spans="2:26" s="4" customFormat="1" ht="33" customHeight="1" x14ac:dyDescent="0.25">
      <c r="C107" s="218" t="str">
        <f>CONCATENATE("$",D106," x 96.25% (Difference of 100% Material Minus Total % Asphalt + Fuel Allowance) =")</f>
        <v>$2.25 x 96.25% (Difference of 100% Material Minus Total % Asphalt + Fuel Allowance) =</v>
      </c>
      <c r="D107" s="218"/>
      <c r="E107" s="218"/>
      <c r="F107" s="218"/>
      <c r="G107" s="218"/>
      <c r="H107" s="6">
        <f>(D106*96.25)/100</f>
        <v>2.1659999999999999</v>
      </c>
      <c r="I107" s="7"/>
      <c r="J107" s="3"/>
      <c r="K107" s="3"/>
      <c r="L107" s="3"/>
      <c r="M107" s="1"/>
      <c r="N107" s="1"/>
      <c r="O107" s="131">
        <f>D106*96.25/100</f>
        <v>2.1656249999999999</v>
      </c>
      <c r="P107" s="2"/>
      <c r="Q107" s="2"/>
      <c r="R107" s="2"/>
      <c r="S107" s="2"/>
      <c r="T107" s="1"/>
      <c r="U107" s="1"/>
      <c r="V107" s="1"/>
      <c r="W107" s="1"/>
      <c r="X107" s="1"/>
      <c r="Y107" s="1"/>
      <c r="Z107" s="1"/>
    </row>
    <row r="108" spans="2:26" s="4" customFormat="1" ht="33" customHeight="1" x14ac:dyDescent="0.25">
      <c r="B108" s="207" t="s">
        <v>128</v>
      </c>
      <c r="C108" s="207"/>
      <c r="D108" s="207"/>
      <c r="E108" s="207"/>
      <c r="F108" s="207"/>
      <c r="G108" s="5"/>
      <c r="H108" s="5"/>
      <c r="I108" s="7"/>
      <c r="J108" s="3"/>
      <c r="K108" s="3"/>
      <c r="L108" s="3"/>
      <c r="M108" s="1"/>
      <c r="N108" s="1"/>
      <c r="O108" s="1"/>
      <c r="P108" s="2"/>
      <c r="Q108" s="2"/>
      <c r="R108" s="2"/>
      <c r="S108" s="2"/>
      <c r="T108" s="1"/>
      <c r="U108" s="1"/>
      <c r="V108" s="1"/>
      <c r="W108" s="1"/>
      <c r="X108" s="1"/>
      <c r="Y108" s="1"/>
      <c r="Z108" s="1"/>
    </row>
    <row r="109" spans="2:26" s="4" customFormat="1" ht="33" customHeight="1" x14ac:dyDescent="0.25">
      <c r="C109" s="194" t="str">
        <f>CONCATENATE("$",D104," + $",H107, "  =")</f>
        <v>$41.7 + $2.166  =</v>
      </c>
      <c r="D109" s="12">
        <f>D104+H107</f>
        <v>43.866</v>
      </c>
      <c r="E109" s="5"/>
      <c r="F109" s="5"/>
      <c r="G109" s="5"/>
      <c r="H109" s="5"/>
      <c r="I109" s="7"/>
      <c r="J109" s="3"/>
      <c r="K109" s="130"/>
      <c r="L109" s="3"/>
      <c r="M109" s="1"/>
      <c r="N109" s="1"/>
      <c r="O109" s="1"/>
      <c r="P109" s="2"/>
      <c r="Q109" s="2"/>
      <c r="R109" s="2"/>
      <c r="S109" s="2"/>
      <c r="T109" s="1"/>
      <c r="U109" s="1"/>
      <c r="V109" s="1"/>
      <c r="W109" s="1"/>
      <c r="X109" s="1"/>
      <c r="Y109" s="1"/>
      <c r="Z109" s="1"/>
    </row>
    <row r="110" spans="2:26" ht="29.25" customHeight="1" thickBot="1" x14ac:dyDescent="0.3">
      <c r="I110" s="11"/>
    </row>
    <row r="111" spans="2:26" ht="43.5" customHeight="1" thickBot="1" x14ac:dyDescent="0.3">
      <c r="B111" s="219" t="s">
        <v>141</v>
      </c>
      <c r="C111" s="220"/>
      <c r="D111" s="220"/>
      <c r="E111" s="220"/>
      <c r="F111" s="220"/>
      <c r="G111" s="220"/>
      <c r="H111" s="221"/>
      <c r="I111" s="11"/>
    </row>
    <row r="112" spans="2:26" ht="21.75" customHeight="1" x14ac:dyDescent="0.25">
      <c r="B112" s="217"/>
      <c r="C112" s="217"/>
      <c r="D112" s="217"/>
      <c r="E112" s="217"/>
      <c r="F112" s="217"/>
      <c r="G112" s="217"/>
      <c r="H112" s="217"/>
      <c r="I112" s="11"/>
    </row>
    <row r="113" spans="2:26" ht="21.75" customHeight="1" x14ac:dyDescent="0.25">
      <c r="B113" s="222" t="s">
        <v>6</v>
      </c>
      <c r="C113" s="222"/>
      <c r="D113" s="222"/>
      <c r="E113" s="222"/>
      <c r="F113" s="222"/>
      <c r="G113" s="222"/>
      <c r="H113" s="222"/>
      <c r="I113" s="11"/>
    </row>
    <row r="114" spans="2:26" ht="14.25" customHeight="1" thickBot="1" x14ac:dyDescent="0.3">
      <c r="B114" s="217"/>
      <c r="C114" s="217"/>
      <c r="D114" s="217"/>
      <c r="E114" s="217"/>
      <c r="F114" s="217"/>
      <c r="G114" s="217"/>
      <c r="H114" s="217"/>
      <c r="I114" s="11"/>
    </row>
    <row r="115" spans="2:26" ht="46.5" customHeight="1" x14ac:dyDescent="0.25">
      <c r="B115" s="209" t="s">
        <v>130</v>
      </c>
      <c r="C115" s="211" t="s">
        <v>5</v>
      </c>
      <c r="D115" s="213" t="s">
        <v>4</v>
      </c>
      <c r="E115" s="211" t="s">
        <v>3</v>
      </c>
      <c r="F115" s="211"/>
      <c r="G115" s="211" t="s">
        <v>2</v>
      </c>
      <c r="H115" s="215"/>
      <c r="I115" s="11"/>
    </row>
    <row r="116" spans="2:26" ht="46.5" customHeight="1" thickBot="1" x14ac:dyDescent="0.3">
      <c r="B116" s="210"/>
      <c r="C116" s="212"/>
      <c r="D116" s="214"/>
      <c r="E116" s="212"/>
      <c r="F116" s="212"/>
      <c r="G116" s="212"/>
      <c r="H116" s="216"/>
      <c r="I116" s="11"/>
    </row>
    <row r="117" spans="2:26" ht="18.75" customHeight="1" x14ac:dyDescent="0.25">
      <c r="B117" s="217"/>
      <c r="C117" s="217"/>
      <c r="D117" s="217"/>
      <c r="E117" s="217"/>
      <c r="F117" s="217"/>
      <c r="G117" s="217"/>
      <c r="H117" s="217"/>
      <c r="I117" s="11"/>
    </row>
    <row r="118" spans="2:26" ht="33" customHeight="1" x14ac:dyDescent="0.25">
      <c r="B118" s="206" t="s">
        <v>1</v>
      </c>
      <c r="C118" s="206"/>
      <c r="D118" s="206"/>
      <c r="E118" s="206"/>
      <c r="F118" s="206"/>
      <c r="G118" s="206"/>
      <c r="H118" s="206"/>
      <c r="I118" s="11"/>
    </row>
    <row r="119" spans="2:26" s="4" customFormat="1" ht="33" customHeight="1" x14ac:dyDescent="0.25">
      <c r="B119" s="207" t="s">
        <v>0</v>
      </c>
      <c r="C119" s="207"/>
      <c r="E119" s="10"/>
      <c r="F119" s="10"/>
      <c r="G119" s="10"/>
      <c r="H119" s="10"/>
      <c r="I119" s="7"/>
      <c r="J119" s="3"/>
      <c r="K119" s="3"/>
      <c r="L119" s="3"/>
      <c r="M119" s="1"/>
      <c r="N119" s="1"/>
      <c r="O119" s="1"/>
      <c r="P119" s="2"/>
      <c r="Q119" s="2"/>
      <c r="R119" s="2"/>
      <c r="S119" s="2"/>
      <c r="T119" s="1"/>
      <c r="U119" s="1"/>
      <c r="V119" s="1"/>
      <c r="W119" s="1"/>
      <c r="X119" s="1"/>
      <c r="Y119" s="1"/>
      <c r="Z119" s="1"/>
    </row>
    <row r="120" spans="2:26" s="4" customFormat="1" ht="33" customHeight="1" x14ac:dyDescent="0.25">
      <c r="C120" s="9" t="str">
        <f>CONCATENATE(" $45.000"," + ($",G59,") =")</f>
        <v xml:space="preserve"> $45.000 + ($-6.16) =</v>
      </c>
      <c r="D120" s="6">
        <f>(45+G59)</f>
        <v>38.840000000000003</v>
      </c>
      <c r="E120" s="5"/>
      <c r="F120" s="5"/>
      <c r="G120" s="5"/>
      <c r="H120" s="5"/>
      <c r="I120" s="7"/>
      <c r="J120" s="3"/>
      <c r="K120" s="3"/>
      <c r="L120" s="3"/>
      <c r="M120" s="1"/>
      <c r="N120" s="1"/>
      <c r="O120" s="1"/>
      <c r="P120" s="2"/>
      <c r="Q120" s="2"/>
      <c r="R120" s="2"/>
      <c r="S120" s="2"/>
      <c r="T120" s="1"/>
      <c r="U120" s="1"/>
      <c r="V120" s="1"/>
      <c r="W120" s="1"/>
      <c r="X120" s="1"/>
      <c r="Y120" s="1"/>
      <c r="Z120" s="1"/>
    </row>
    <row r="121" spans="2:26" s="4" customFormat="1" ht="40.5" customHeight="1" x14ac:dyDescent="0.3">
      <c r="B121" s="208" t="s">
        <v>129</v>
      </c>
      <c r="C121" s="208"/>
      <c r="D121" s="8">
        <f>D120</f>
        <v>38.840000000000003</v>
      </c>
      <c r="E121" s="5"/>
      <c r="F121" s="5"/>
      <c r="G121" s="5"/>
      <c r="H121" s="5"/>
      <c r="I121" s="7"/>
      <c r="J121" s="3"/>
      <c r="K121" s="3"/>
      <c r="L121" s="3"/>
      <c r="M121" s="1"/>
      <c r="N121" s="1"/>
      <c r="O121" s="1"/>
      <c r="P121" s="2"/>
      <c r="Q121" s="2"/>
      <c r="R121" s="2"/>
      <c r="S121" s="2"/>
      <c r="T121" s="1"/>
      <c r="U121" s="1"/>
      <c r="V121" s="1"/>
      <c r="W121" s="1"/>
      <c r="X121" s="1"/>
      <c r="Y121" s="1"/>
      <c r="Z121" s="1"/>
    </row>
    <row r="122" spans="2:26" s="4" customFormat="1" ht="33" customHeight="1" x14ac:dyDescent="0.25">
      <c r="D122" s="6"/>
      <c r="E122" s="5"/>
      <c r="F122" s="5"/>
      <c r="G122" s="5"/>
      <c r="H122" s="5"/>
      <c r="J122" s="3"/>
      <c r="K122" s="3"/>
      <c r="L122" s="3"/>
      <c r="M122" s="1"/>
      <c r="N122" s="1"/>
      <c r="O122" s="1"/>
      <c r="P122" s="2"/>
      <c r="Q122" s="2"/>
      <c r="R122" s="2"/>
      <c r="S122" s="2"/>
      <c r="T122" s="1"/>
      <c r="U122" s="1"/>
      <c r="V122" s="1"/>
      <c r="W122" s="1"/>
      <c r="X122" s="1"/>
      <c r="Y122" s="1"/>
      <c r="Z122" s="1"/>
    </row>
    <row r="125" spans="2:26" ht="50.25" customHeight="1" x14ac:dyDescent="0.25"/>
    <row r="126" spans="2:26" ht="56.25" customHeight="1" x14ac:dyDescent="0.25"/>
    <row r="127" spans="2:26" ht="18" customHeight="1" x14ac:dyDescent="0.25"/>
    <row r="128" spans="2:26"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sheetData>
  <sheetProtection algorithmName="SHA-512" hashValue="zWHXQwbmRDAnwt777m935k/jhETSLmBjhV8IytE0/JGKy/4DpHroqs0zalaukaxrzHAf0q0Ml/dGPjjZ3pe8qA==" saltValue="GE4hQ1oDrWu6efB4dOzCDQ==" spinCount="100000" sheet="1" formatColumns="0" formatRows="0" selectLockedCells="1"/>
  <mergeCells count="125">
    <mergeCell ref="B118:H118"/>
    <mergeCell ref="B119:C119"/>
    <mergeCell ref="B121:C121"/>
    <mergeCell ref="B115:B116"/>
    <mergeCell ref="C115:C116"/>
    <mergeCell ref="D115:D116"/>
    <mergeCell ref="E115:F116"/>
    <mergeCell ref="G115:H116"/>
    <mergeCell ref="B117:H117"/>
    <mergeCell ref="C107:G107"/>
    <mergeCell ref="B108:F108"/>
    <mergeCell ref="B111:H111"/>
    <mergeCell ref="B112:H112"/>
    <mergeCell ref="B113:H113"/>
    <mergeCell ref="B114:H114"/>
    <mergeCell ref="B99:H99"/>
    <mergeCell ref="B100:H100"/>
    <mergeCell ref="B101:H101"/>
    <mergeCell ref="B102:H102"/>
    <mergeCell ref="B103:C103"/>
    <mergeCell ref="B105:C105"/>
    <mergeCell ref="B91:H91"/>
    <mergeCell ref="B93:H93"/>
    <mergeCell ref="B94:H94"/>
    <mergeCell ref="B95:H95"/>
    <mergeCell ref="B96:H96"/>
    <mergeCell ref="B97:B98"/>
    <mergeCell ref="C97:C98"/>
    <mergeCell ref="D97:D98"/>
    <mergeCell ref="E97:F98"/>
    <mergeCell ref="G97:H98"/>
    <mergeCell ref="B86:E86"/>
    <mergeCell ref="B87:H87"/>
    <mergeCell ref="B88:E88"/>
    <mergeCell ref="B89:H89"/>
    <mergeCell ref="B90:E90"/>
    <mergeCell ref="B77:E77"/>
    <mergeCell ref="B79:H79"/>
    <mergeCell ref="B80:E80"/>
    <mergeCell ref="B81:H81"/>
    <mergeCell ref="B83:H83"/>
    <mergeCell ref="B84:H84"/>
    <mergeCell ref="B70:E70"/>
    <mergeCell ref="B72:C72"/>
    <mergeCell ref="B73:E73"/>
    <mergeCell ref="B74:H74"/>
    <mergeCell ref="B75:E75"/>
    <mergeCell ref="B76:H76"/>
    <mergeCell ref="B64:H64"/>
    <mergeCell ref="B65:C65"/>
    <mergeCell ref="B66:E66"/>
    <mergeCell ref="B67:H67"/>
    <mergeCell ref="B68:E68"/>
    <mergeCell ref="B69:H69"/>
    <mergeCell ref="B57:H57"/>
    <mergeCell ref="G58:H58"/>
    <mergeCell ref="G59:H59"/>
    <mergeCell ref="G60:H60"/>
    <mergeCell ref="G61:H61"/>
    <mergeCell ref="B63:H63"/>
    <mergeCell ref="B36:H36"/>
    <mergeCell ref="D37:E37"/>
    <mergeCell ref="B39:D39"/>
    <mergeCell ref="B41:H41"/>
    <mergeCell ref="H43:H53"/>
    <mergeCell ref="B56:H56"/>
    <mergeCell ref="B34:H34"/>
    <mergeCell ref="B35:H35"/>
    <mergeCell ref="G25:H25"/>
    <mergeCell ref="P25:P27"/>
    <mergeCell ref="Q25:Q27"/>
    <mergeCell ref="G26:H26"/>
    <mergeCell ref="G27:H27"/>
    <mergeCell ref="G28:H28"/>
    <mergeCell ref="P28:P30"/>
    <mergeCell ref="Q28:Q30"/>
    <mergeCell ref="G29:H29"/>
    <mergeCell ref="G30:H30"/>
    <mergeCell ref="G22:H22"/>
    <mergeCell ref="P22:P24"/>
    <mergeCell ref="Q22:Q24"/>
    <mergeCell ref="G23:H23"/>
    <mergeCell ref="G24:H24"/>
    <mergeCell ref="P31:P33"/>
    <mergeCell ref="Q31:Q33"/>
    <mergeCell ref="B32:H32"/>
    <mergeCell ref="B33:H33"/>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B17:H17"/>
    <mergeCell ref="J17:K17"/>
    <mergeCell ref="B18:H18"/>
    <mergeCell ref="G19:H19"/>
    <mergeCell ref="P19:P21"/>
    <mergeCell ref="Q19:Q21"/>
    <mergeCell ref="G20:H20"/>
    <mergeCell ref="G21:H21"/>
    <mergeCell ref="M6:N8"/>
    <mergeCell ref="P6:S7"/>
    <mergeCell ref="B7:E7"/>
    <mergeCell ref="B8:H8"/>
    <mergeCell ref="P8:S8"/>
    <mergeCell ref="B9:H9"/>
    <mergeCell ref="J9:K9"/>
    <mergeCell ref="B1:D1"/>
    <mergeCell ref="C3:E3"/>
    <mergeCell ref="G3:H3"/>
    <mergeCell ref="C4:E4"/>
    <mergeCell ref="G4:H4"/>
    <mergeCell ref="B6:E6"/>
    <mergeCell ref="F6:G6"/>
  </mergeCells>
  <dataValidations count="8">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13 JE65499 TA65499 ACW65499 AMS65499 AWO65499 BGK65499 BQG65499 CAC65499 CJY65499 CTU65499 DDQ65499 DNM65499 DXI65499 EHE65499 ERA65499 FAW65499 FKS65499 FUO65499 GEK65499 GOG65499 GYC65499 HHY65499 HRU65499 IBQ65499 ILM65499 IVI65499 JFE65499 JPA65499 JYW65499 KIS65499 KSO65499 LCK65499 LMG65499 LWC65499 MFY65499 MPU65499 MZQ65499 NJM65499 NTI65499 ODE65499 ONA65499 OWW65499 PGS65499 PQO65499 QAK65499 QKG65499 QUC65499 RDY65499 RNU65499 RXQ65499 SHM65499 SRI65499 TBE65499 TLA65499 TUW65499 UES65499 UOO65499 UYK65499 VIG65499 VSC65499 WBY65499 WLU65499 WVQ65499 K130949 JE131035 TA131035 ACW131035 AMS131035 AWO131035 BGK131035 BQG131035 CAC131035 CJY131035 CTU131035 DDQ131035 DNM131035 DXI131035 EHE131035 ERA131035 FAW131035 FKS131035 FUO131035 GEK131035 GOG131035 GYC131035 HHY131035 HRU131035 IBQ131035 ILM131035 IVI131035 JFE131035 JPA131035 JYW131035 KIS131035 KSO131035 LCK131035 LMG131035 LWC131035 MFY131035 MPU131035 MZQ131035 NJM131035 NTI131035 ODE131035 ONA131035 OWW131035 PGS131035 PQO131035 QAK131035 QKG131035 QUC131035 RDY131035 RNU131035 RXQ131035 SHM131035 SRI131035 TBE131035 TLA131035 TUW131035 UES131035 UOO131035 UYK131035 VIG131035 VSC131035 WBY131035 WLU131035 WVQ131035 K196485 JE196571 TA196571 ACW196571 AMS196571 AWO196571 BGK196571 BQG196571 CAC196571 CJY196571 CTU196571 DDQ196571 DNM196571 DXI196571 EHE196571 ERA196571 FAW196571 FKS196571 FUO196571 GEK196571 GOG196571 GYC196571 HHY196571 HRU196571 IBQ196571 ILM196571 IVI196571 JFE196571 JPA196571 JYW196571 KIS196571 KSO196571 LCK196571 LMG196571 LWC196571 MFY196571 MPU196571 MZQ196571 NJM196571 NTI196571 ODE196571 ONA196571 OWW196571 PGS196571 PQO196571 QAK196571 QKG196571 QUC196571 RDY196571 RNU196571 RXQ196571 SHM196571 SRI196571 TBE196571 TLA196571 TUW196571 UES196571 UOO196571 UYK196571 VIG196571 VSC196571 WBY196571 WLU196571 WVQ196571 K262021 JE262107 TA262107 ACW262107 AMS262107 AWO262107 BGK262107 BQG262107 CAC262107 CJY262107 CTU262107 DDQ262107 DNM262107 DXI262107 EHE262107 ERA262107 FAW262107 FKS262107 FUO262107 GEK262107 GOG262107 GYC262107 HHY262107 HRU262107 IBQ262107 ILM262107 IVI262107 JFE262107 JPA262107 JYW262107 KIS262107 KSO262107 LCK262107 LMG262107 LWC262107 MFY262107 MPU262107 MZQ262107 NJM262107 NTI262107 ODE262107 ONA262107 OWW262107 PGS262107 PQO262107 QAK262107 QKG262107 QUC262107 RDY262107 RNU262107 RXQ262107 SHM262107 SRI262107 TBE262107 TLA262107 TUW262107 UES262107 UOO262107 UYK262107 VIG262107 VSC262107 WBY262107 WLU262107 WVQ262107 K327557 JE327643 TA327643 ACW327643 AMS327643 AWO327643 BGK327643 BQG327643 CAC327643 CJY327643 CTU327643 DDQ327643 DNM327643 DXI327643 EHE327643 ERA327643 FAW327643 FKS327643 FUO327643 GEK327643 GOG327643 GYC327643 HHY327643 HRU327643 IBQ327643 ILM327643 IVI327643 JFE327643 JPA327643 JYW327643 KIS327643 KSO327643 LCK327643 LMG327643 LWC327643 MFY327643 MPU327643 MZQ327643 NJM327643 NTI327643 ODE327643 ONA327643 OWW327643 PGS327643 PQO327643 QAK327643 QKG327643 QUC327643 RDY327643 RNU327643 RXQ327643 SHM327643 SRI327643 TBE327643 TLA327643 TUW327643 UES327643 UOO327643 UYK327643 VIG327643 VSC327643 WBY327643 WLU327643 WVQ327643 K393093 JE393179 TA393179 ACW393179 AMS393179 AWO393179 BGK393179 BQG393179 CAC393179 CJY393179 CTU393179 DDQ393179 DNM393179 DXI393179 EHE393179 ERA393179 FAW393179 FKS393179 FUO393179 GEK393179 GOG393179 GYC393179 HHY393179 HRU393179 IBQ393179 ILM393179 IVI393179 JFE393179 JPA393179 JYW393179 KIS393179 KSO393179 LCK393179 LMG393179 LWC393179 MFY393179 MPU393179 MZQ393179 NJM393179 NTI393179 ODE393179 ONA393179 OWW393179 PGS393179 PQO393179 QAK393179 QKG393179 QUC393179 RDY393179 RNU393179 RXQ393179 SHM393179 SRI393179 TBE393179 TLA393179 TUW393179 UES393179 UOO393179 UYK393179 VIG393179 VSC393179 WBY393179 WLU393179 WVQ393179 K458629 JE458715 TA458715 ACW458715 AMS458715 AWO458715 BGK458715 BQG458715 CAC458715 CJY458715 CTU458715 DDQ458715 DNM458715 DXI458715 EHE458715 ERA458715 FAW458715 FKS458715 FUO458715 GEK458715 GOG458715 GYC458715 HHY458715 HRU458715 IBQ458715 ILM458715 IVI458715 JFE458715 JPA458715 JYW458715 KIS458715 KSO458715 LCK458715 LMG458715 LWC458715 MFY458715 MPU458715 MZQ458715 NJM458715 NTI458715 ODE458715 ONA458715 OWW458715 PGS458715 PQO458715 QAK458715 QKG458715 QUC458715 RDY458715 RNU458715 RXQ458715 SHM458715 SRI458715 TBE458715 TLA458715 TUW458715 UES458715 UOO458715 UYK458715 VIG458715 VSC458715 WBY458715 WLU458715 WVQ458715 K524165 JE524251 TA524251 ACW524251 AMS524251 AWO524251 BGK524251 BQG524251 CAC524251 CJY524251 CTU524251 DDQ524251 DNM524251 DXI524251 EHE524251 ERA524251 FAW524251 FKS524251 FUO524251 GEK524251 GOG524251 GYC524251 HHY524251 HRU524251 IBQ524251 ILM524251 IVI524251 JFE524251 JPA524251 JYW524251 KIS524251 KSO524251 LCK524251 LMG524251 LWC524251 MFY524251 MPU524251 MZQ524251 NJM524251 NTI524251 ODE524251 ONA524251 OWW524251 PGS524251 PQO524251 QAK524251 QKG524251 QUC524251 RDY524251 RNU524251 RXQ524251 SHM524251 SRI524251 TBE524251 TLA524251 TUW524251 UES524251 UOO524251 UYK524251 VIG524251 VSC524251 WBY524251 WLU524251 WVQ524251 K589701 JE589787 TA589787 ACW589787 AMS589787 AWO589787 BGK589787 BQG589787 CAC589787 CJY589787 CTU589787 DDQ589787 DNM589787 DXI589787 EHE589787 ERA589787 FAW589787 FKS589787 FUO589787 GEK589787 GOG589787 GYC589787 HHY589787 HRU589787 IBQ589787 ILM589787 IVI589787 JFE589787 JPA589787 JYW589787 KIS589787 KSO589787 LCK589787 LMG589787 LWC589787 MFY589787 MPU589787 MZQ589787 NJM589787 NTI589787 ODE589787 ONA589787 OWW589787 PGS589787 PQO589787 QAK589787 QKG589787 QUC589787 RDY589787 RNU589787 RXQ589787 SHM589787 SRI589787 TBE589787 TLA589787 TUW589787 UES589787 UOO589787 UYK589787 VIG589787 VSC589787 WBY589787 WLU589787 WVQ589787 K655237 JE655323 TA655323 ACW655323 AMS655323 AWO655323 BGK655323 BQG655323 CAC655323 CJY655323 CTU655323 DDQ655323 DNM655323 DXI655323 EHE655323 ERA655323 FAW655323 FKS655323 FUO655323 GEK655323 GOG655323 GYC655323 HHY655323 HRU655323 IBQ655323 ILM655323 IVI655323 JFE655323 JPA655323 JYW655323 KIS655323 KSO655323 LCK655323 LMG655323 LWC655323 MFY655323 MPU655323 MZQ655323 NJM655323 NTI655323 ODE655323 ONA655323 OWW655323 PGS655323 PQO655323 QAK655323 QKG655323 QUC655323 RDY655323 RNU655323 RXQ655323 SHM655323 SRI655323 TBE655323 TLA655323 TUW655323 UES655323 UOO655323 UYK655323 VIG655323 VSC655323 WBY655323 WLU655323 WVQ655323 K720773 JE720859 TA720859 ACW720859 AMS720859 AWO720859 BGK720859 BQG720859 CAC720859 CJY720859 CTU720859 DDQ720859 DNM720859 DXI720859 EHE720859 ERA720859 FAW720859 FKS720859 FUO720859 GEK720859 GOG720859 GYC720859 HHY720859 HRU720859 IBQ720859 ILM720859 IVI720859 JFE720859 JPA720859 JYW720859 KIS720859 KSO720859 LCK720859 LMG720859 LWC720859 MFY720859 MPU720859 MZQ720859 NJM720859 NTI720859 ODE720859 ONA720859 OWW720859 PGS720859 PQO720859 QAK720859 QKG720859 QUC720859 RDY720859 RNU720859 RXQ720859 SHM720859 SRI720859 TBE720859 TLA720859 TUW720859 UES720859 UOO720859 UYK720859 VIG720859 VSC720859 WBY720859 WLU720859 WVQ720859 K786309 JE786395 TA786395 ACW786395 AMS786395 AWO786395 BGK786395 BQG786395 CAC786395 CJY786395 CTU786395 DDQ786395 DNM786395 DXI786395 EHE786395 ERA786395 FAW786395 FKS786395 FUO786395 GEK786395 GOG786395 GYC786395 HHY786395 HRU786395 IBQ786395 ILM786395 IVI786395 JFE786395 JPA786395 JYW786395 KIS786395 KSO786395 LCK786395 LMG786395 LWC786395 MFY786395 MPU786395 MZQ786395 NJM786395 NTI786395 ODE786395 ONA786395 OWW786395 PGS786395 PQO786395 QAK786395 QKG786395 QUC786395 RDY786395 RNU786395 RXQ786395 SHM786395 SRI786395 TBE786395 TLA786395 TUW786395 UES786395 UOO786395 UYK786395 VIG786395 VSC786395 WBY786395 WLU786395 WVQ786395 K851845 JE851931 TA851931 ACW851931 AMS851931 AWO851931 BGK851931 BQG851931 CAC851931 CJY851931 CTU851931 DDQ851931 DNM851931 DXI851931 EHE851931 ERA851931 FAW851931 FKS851931 FUO851931 GEK851931 GOG851931 GYC851931 HHY851931 HRU851931 IBQ851931 ILM851931 IVI851931 JFE851931 JPA851931 JYW851931 KIS851931 KSO851931 LCK851931 LMG851931 LWC851931 MFY851931 MPU851931 MZQ851931 NJM851931 NTI851931 ODE851931 ONA851931 OWW851931 PGS851931 PQO851931 QAK851931 QKG851931 QUC851931 RDY851931 RNU851931 RXQ851931 SHM851931 SRI851931 TBE851931 TLA851931 TUW851931 UES851931 UOO851931 UYK851931 VIG851931 VSC851931 WBY851931 WLU851931 WVQ851931 K917381 JE917467 TA917467 ACW917467 AMS917467 AWO917467 BGK917467 BQG917467 CAC917467 CJY917467 CTU917467 DDQ917467 DNM917467 DXI917467 EHE917467 ERA917467 FAW917467 FKS917467 FUO917467 GEK917467 GOG917467 GYC917467 HHY917467 HRU917467 IBQ917467 ILM917467 IVI917467 JFE917467 JPA917467 JYW917467 KIS917467 KSO917467 LCK917467 LMG917467 LWC917467 MFY917467 MPU917467 MZQ917467 NJM917467 NTI917467 ODE917467 ONA917467 OWW917467 PGS917467 PQO917467 QAK917467 QKG917467 QUC917467 RDY917467 RNU917467 RXQ917467 SHM917467 SRI917467 TBE917467 TLA917467 TUW917467 UES917467 UOO917467 UYK917467 VIG917467 VSC917467 WBY917467 WLU917467 WVQ917467 K982917 JE983003 TA983003 ACW983003 AMS983003 AWO983003 BGK983003 BQG983003 CAC983003 CJY983003 CTU983003 DDQ983003 DNM983003 DXI983003 EHE983003 ERA983003 FAW983003 FKS983003 FUO983003 GEK983003 GOG983003 GYC983003 HHY983003 HRU983003 IBQ983003 ILM983003 IVI983003 JFE983003 JPA983003 JYW983003 KIS983003 KSO983003 LCK983003 LMG983003 LWC983003 MFY983003 MPU983003 MZQ983003 NJM983003 NTI983003 ODE983003 ONA983003 OWW983003 PGS983003 PQO983003 QAK983003 QKG983003 QUC983003 RDY983003 RNU983003 RXQ983003 SHM983003 SRI983003 TBE983003 TLA983003 TUW983003 UES983003 UOO983003 UYK983003 VIG983003 VSC983003 WBY983003 WLU983003 WVQ983003" xr:uid="{B90791CF-813D-467F-B99F-3742D27ED3A8}">
      <formula1>$R$10:$R$34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09 JE65495 TA65495 ACW65495 AMS65495 AWO65495 BGK65495 BQG65495 CAC65495 CJY65495 CTU65495 DDQ65495 DNM65495 DXI65495 EHE65495 ERA65495 FAW65495 FKS65495 FUO65495 GEK65495 GOG65495 GYC65495 HHY65495 HRU65495 IBQ65495 ILM65495 IVI65495 JFE65495 JPA65495 JYW65495 KIS65495 KSO65495 LCK65495 LMG65495 LWC65495 MFY65495 MPU65495 MZQ65495 NJM65495 NTI65495 ODE65495 ONA65495 OWW65495 PGS65495 PQO65495 QAK65495 QKG65495 QUC65495 RDY65495 RNU65495 RXQ65495 SHM65495 SRI65495 TBE65495 TLA65495 TUW65495 UES65495 UOO65495 UYK65495 VIG65495 VSC65495 WBY65495 WLU65495 WVQ65495 K130945 JE131031 TA131031 ACW131031 AMS131031 AWO131031 BGK131031 BQG131031 CAC131031 CJY131031 CTU131031 DDQ131031 DNM131031 DXI131031 EHE131031 ERA131031 FAW131031 FKS131031 FUO131031 GEK131031 GOG131031 GYC131031 HHY131031 HRU131031 IBQ131031 ILM131031 IVI131031 JFE131031 JPA131031 JYW131031 KIS131031 KSO131031 LCK131031 LMG131031 LWC131031 MFY131031 MPU131031 MZQ131031 NJM131031 NTI131031 ODE131031 ONA131031 OWW131031 PGS131031 PQO131031 QAK131031 QKG131031 QUC131031 RDY131031 RNU131031 RXQ131031 SHM131031 SRI131031 TBE131031 TLA131031 TUW131031 UES131031 UOO131031 UYK131031 VIG131031 VSC131031 WBY131031 WLU131031 WVQ131031 K196481 JE196567 TA196567 ACW196567 AMS196567 AWO196567 BGK196567 BQG196567 CAC196567 CJY196567 CTU196567 DDQ196567 DNM196567 DXI196567 EHE196567 ERA196567 FAW196567 FKS196567 FUO196567 GEK196567 GOG196567 GYC196567 HHY196567 HRU196567 IBQ196567 ILM196567 IVI196567 JFE196567 JPA196567 JYW196567 KIS196567 KSO196567 LCK196567 LMG196567 LWC196567 MFY196567 MPU196567 MZQ196567 NJM196567 NTI196567 ODE196567 ONA196567 OWW196567 PGS196567 PQO196567 QAK196567 QKG196567 QUC196567 RDY196567 RNU196567 RXQ196567 SHM196567 SRI196567 TBE196567 TLA196567 TUW196567 UES196567 UOO196567 UYK196567 VIG196567 VSC196567 WBY196567 WLU196567 WVQ196567 K262017 JE262103 TA262103 ACW262103 AMS262103 AWO262103 BGK262103 BQG262103 CAC262103 CJY262103 CTU262103 DDQ262103 DNM262103 DXI262103 EHE262103 ERA262103 FAW262103 FKS262103 FUO262103 GEK262103 GOG262103 GYC262103 HHY262103 HRU262103 IBQ262103 ILM262103 IVI262103 JFE262103 JPA262103 JYW262103 KIS262103 KSO262103 LCK262103 LMG262103 LWC262103 MFY262103 MPU262103 MZQ262103 NJM262103 NTI262103 ODE262103 ONA262103 OWW262103 PGS262103 PQO262103 QAK262103 QKG262103 QUC262103 RDY262103 RNU262103 RXQ262103 SHM262103 SRI262103 TBE262103 TLA262103 TUW262103 UES262103 UOO262103 UYK262103 VIG262103 VSC262103 WBY262103 WLU262103 WVQ262103 K327553 JE327639 TA327639 ACW327639 AMS327639 AWO327639 BGK327639 BQG327639 CAC327639 CJY327639 CTU327639 DDQ327639 DNM327639 DXI327639 EHE327639 ERA327639 FAW327639 FKS327639 FUO327639 GEK327639 GOG327639 GYC327639 HHY327639 HRU327639 IBQ327639 ILM327639 IVI327639 JFE327639 JPA327639 JYW327639 KIS327639 KSO327639 LCK327639 LMG327639 LWC327639 MFY327639 MPU327639 MZQ327639 NJM327639 NTI327639 ODE327639 ONA327639 OWW327639 PGS327639 PQO327639 QAK327639 QKG327639 QUC327639 RDY327639 RNU327639 RXQ327639 SHM327639 SRI327639 TBE327639 TLA327639 TUW327639 UES327639 UOO327639 UYK327639 VIG327639 VSC327639 WBY327639 WLU327639 WVQ327639 K393089 JE393175 TA393175 ACW393175 AMS393175 AWO393175 BGK393175 BQG393175 CAC393175 CJY393175 CTU393175 DDQ393175 DNM393175 DXI393175 EHE393175 ERA393175 FAW393175 FKS393175 FUO393175 GEK393175 GOG393175 GYC393175 HHY393175 HRU393175 IBQ393175 ILM393175 IVI393175 JFE393175 JPA393175 JYW393175 KIS393175 KSO393175 LCK393175 LMG393175 LWC393175 MFY393175 MPU393175 MZQ393175 NJM393175 NTI393175 ODE393175 ONA393175 OWW393175 PGS393175 PQO393175 QAK393175 QKG393175 QUC393175 RDY393175 RNU393175 RXQ393175 SHM393175 SRI393175 TBE393175 TLA393175 TUW393175 UES393175 UOO393175 UYK393175 VIG393175 VSC393175 WBY393175 WLU393175 WVQ393175 K458625 JE458711 TA458711 ACW458711 AMS458711 AWO458711 BGK458711 BQG458711 CAC458711 CJY458711 CTU458711 DDQ458711 DNM458711 DXI458711 EHE458711 ERA458711 FAW458711 FKS458711 FUO458711 GEK458711 GOG458711 GYC458711 HHY458711 HRU458711 IBQ458711 ILM458711 IVI458711 JFE458711 JPA458711 JYW458711 KIS458711 KSO458711 LCK458711 LMG458711 LWC458711 MFY458711 MPU458711 MZQ458711 NJM458711 NTI458711 ODE458711 ONA458711 OWW458711 PGS458711 PQO458711 QAK458711 QKG458711 QUC458711 RDY458711 RNU458711 RXQ458711 SHM458711 SRI458711 TBE458711 TLA458711 TUW458711 UES458711 UOO458711 UYK458711 VIG458711 VSC458711 WBY458711 WLU458711 WVQ458711 K524161 JE524247 TA524247 ACW524247 AMS524247 AWO524247 BGK524247 BQG524247 CAC524247 CJY524247 CTU524247 DDQ524247 DNM524247 DXI524247 EHE524247 ERA524247 FAW524247 FKS524247 FUO524247 GEK524247 GOG524247 GYC524247 HHY524247 HRU524247 IBQ524247 ILM524247 IVI524247 JFE524247 JPA524247 JYW524247 KIS524247 KSO524247 LCK524247 LMG524247 LWC524247 MFY524247 MPU524247 MZQ524247 NJM524247 NTI524247 ODE524247 ONA524247 OWW524247 PGS524247 PQO524247 QAK524247 QKG524247 QUC524247 RDY524247 RNU524247 RXQ524247 SHM524247 SRI524247 TBE524247 TLA524247 TUW524247 UES524247 UOO524247 UYK524247 VIG524247 VSC524247 WBY524247 WLU524247 WVQ524247 K589697 JE589783 TA589783 ACW589783 AMS589783 AWO589783 BGK589783 BQG589783 CAC589783 CJY589783 CTU589783 DDQ589783 DNM589783 DXI589783 EHE589783 ERA589783 FAW589783 FKS589783 FUO589783 GEK589783 GOG589783 GYC589783 HHY589783 HRU589783 IBQ589783 ILM589783 IVI589783 JFE589783 JPA589783 JYW589783 KIS589783 KSO589783 LCK589783 LMG589783 LWC589783 MFY589783 MPU589783 MZQ589783 NJM589783 NTI589783 ODE589783 ONA589783 OWW589783 PGS589783 PQO589783 QAK589783 QKG589783 QUC589783 RDY589783 RNU589783 RXQ589783 SHM589783 SRI589783 TBE589783 TLA589783 TUW589783 UES589783 UOO589783 UYK589783 VIG589783 VSC589783 WBY589783 WLU589783 WVQ589783 K655233 JE655319 TA655319 ACW655319 AMS655319 AWO655319 BGK655319 BQG655319 CAC655319 CJY655319 CTU655319 DDQ655319 DNM655319 DXI655319 EHE655319 ERA655319 FAW655319 FKS655319 FUO655319 GEK655319 GOG655319 GYC655319 HHY655319 HRU655319 IBQ655319 ILM655319 IVI655319 JFE655319 JPA655319 JYW655319 KIS655319 KSO655319 LCK655319 LMG655319 LWC655319 MFY655319 MPU655319 MZQ655319 NJM655319 NTI655319 ODE655319 ONA655319 OWW655319 PGS655319 PQO655319 QAK655319 QKG655319 QUC655319 RDY655319 RNU655319 RXQ655319 SHM655319 SRI655319 TBE655319 TLA655319 TUW655319 UES655319 UOO655319 UYK655319 VIG655319 VSC655319 WBY655319 WLU655319 WVQ655319 K720769 JE720855 TA720855 ACW720855 AMS720855 AWO720855 BGK720855 BQG720855 CAC720855 CJY720855 CTU720855 DDQ720855 DNM720855 DXI720855 EHE720855 ERA720855 FAW720855 FKS720855 FUO720855 GEK720855 GOG720855 GYC720855 HHY720855 HRU720855 IBQ720855 ILM720855 IVI720855 JFE720855 JPA720855 JYW720855 KIS720855 KSO720855 LCK720855 LMG720855 LWC720855 MFY720855 MPU720855 MZQ720855 NJM720855 NTI720855 ODE720855 ONA720855 OWW720855 PGS720855 PQO720855 QAK720855 QKG720855 QUC720855 RDY720855 RNU720855 RXQ720855 SHM720855 SRI720855 TBE720855 TLA720855 TUW720855 UES720855 UOO720855 UYK720855 VIG720855 VSC720855 WBY720855 WLU720855 WVQ720855 K786305 JE786391 TA786391 ACW786391 AMS786391 AWO786391 BGK786391 BQG786391 CAC786391 CJY786391 CTU786391 DDQ786391 DNM786391 DXI786391 EHE786391 ERA786391 FAW786391 FKS786391 FUO786391 GEK786391 GOG786391 GYC786391 HHY786391 HRU786391 IBQ786391 ILM786391 IVI786391 JFE786391 JPA786391 JYW786391 KIS786391 KSO786391 LCK786391 LMG786391 LWC786391 MFY786391 MPU786391 MZQ786391 NJM786391 NTI786391 ODE786391 ONA786391 OWW786391 PGS786391 PQO786391 QAK786391 QKG786391 QUC786391 RDY786391 RNU786391 RXQ786391 SHM786391 SRI786391 TBE786391 TLA786391 TUW786391 UES786391 UOO786391 UYK786391 VIG786391 VSC786391 WBY786391 WLU786391 WVQ786391 K851841 JE851927 TA851927 ACW851927 AMS851927 AWO851927 BGK851927 BQG851927 CAC851927 CJY851927 CTU851927 DDQ851927 DNM851927 DXI851927 EHE851927 ERA851927 FAW851927 FKS851927 FUO851927 GEK851927 GOG851927 GYC851927 HHY851927 HRU851927 IBQ851927 ILM851927 IVI851927 JFE851927 JPA851927 JYW851927 KIS851927 KSO851927 LCK851927 LMG851927 LWC851927 MFY851927 MPU851927 MZQ851927 NJM851927 NTI851927 ODE851927 ONA851927 OWW851927 PGS851927 PQO851927 QAK851927 QKG851927 QUC851927 RDY851927 RNU851927 RXQ851927 SHM851927 SRI851927 TBE851927 TLA851927 TUW851927 UES851927 UOO851927 UYK851927 VIG851927 VSC851927 WBY851927 WLU851927 WVQ851927 K917377 JE917463 TA917463 ACW917463 AMS917463 AWO917463 BGK917463 BQG917463 CAC917463 CJY917463 CTU917463 DDQ917463 DNM917463 DXI917463 EHE917463 ERA917463 FAW917463 FKS917463 FUO917463 GEK917463 GOG917463 GYC917463 HHY917463 HRU917463 IBQ917463 ILM917463 IVI917463 JFE917463 JPA917463 JYW917463 KIS917463 KSO917463 LCK917463 LMG917463 LWC917463 MFY917463 MPU917463 MZQ917463 NJM917463 NTI917463 ODE917463 ONA917463 OWW917463 PGS917463 PQO917463 QAK917463 QKG917463 QUC917463 RDY917463 RNU917463 RXQ917463 SHM917463 SRI917463 TBE917463 TLA917463 TUW917463 UES917463 UOO917463 UYK917463 VIG917463 VSC917463 WBY917463 WLU917463 WVQ917463 K982913 JE982999 TA982999 ACW982999 AMS982999 AWO982999 BGK982999 BQG982999 CAC982999 CJY982999 CTU982999 DDQ982999 DNM982999 DXI982999 EHE982999 ERA982999 FAW982999 FKS982999 FUO982999 GEK982999 GOG982999 GYC982999 HHY982999 HRU982999 IBQ982999 ILM982999 IVI982999 JFE982999 JPA982999 JYW982999 KIS982999 KSO982999 LCK982999 LMG982999 LWC982999 MFY982999 MPU982999 MZQ982999 NJM982999 NTI982999 ODE982999 ONA982999 OWW982999 PGS982999 PQO982999 QAK982999 QKG982999 QUC982999 RDY982999 RNU982999 RXQ982999 SHM982999 SRI982999 TBE982999 TLA982999 TUW982999 UES982999 UOO982999 UYK982999 VIG982999 VSC982999 WBY982999 WLU982999 WVQ982999" xr:uid="{3329A812-CB9F-4DEE-8F03-04D0F10B6DB9}">
      <formula1>$P$10:$P$34</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10 JE65496 TA65496 ACW65496 AMS65496 AWO65496 BGK65496 BQG65496 CAC65496 CJY65496 CTU65496 DDQ65496 DNM65496 DXI65496 EHE65496 ERA65496 FAW65496 FKS65496 FUO65496 GEK65496 GOG65496 GYC65496 HHY65496 HRU65496 IBQ65496 ILM65496 IVI65496 JFE65496 JPA65496 JYW65496 KIS65496 KSO65496 LCK65496 LMG65496 LWC65496 MFY65496 MPU65496 MZQ65496 NJM65496 NTI65496 ODE65496 ONA65496 OWW65496 PGS65496 PQO65496 QAK65496 QKG65496 QUC65496 RDY65496 RNU65496 RXQ65496 SHM65496 SRI65496 TBE65496 TLA65496 TUW65496 UES65496 UOO65496 UYK65496 VIG65496 VSC65496 WBY65496 WLU65496 WVQ65496 K130946 JE131032 TA131032 ACW131032 AMS131032 AWO131032 BGK131032 BQG131032 CAC131032 CJY131032 CTU131032 DDQ131032 DNM131032 DXI131032 EHE131032 ERA131032 FAW131032 FKS131032 FUO131032 GEK131032 GOG131032 GYC131032 HHY131032 HRU131032 IBQ131032 ILM131032 IVI131032 JFE131032 JPA131032 JYW131032 KIS131032 KSO131032 LCK131032 LMG131032 LWC131032 MFY131032 MPU131032 MZQ131032 NJM131032 NTI131032 ODE131032 ONA131032 OWW131032 PGS131032 PQO131032 QAK131032 QKG131032 QUC131032 RDY131032 RNU131032 RXQ131032 SHM131032 SRI131032 TBE131032 TLA131032 TUW131032 UES131032 UOO131032 UYK131032 VIG131032 VSC131032 WBY131032 WLU131032 WVQ131032 K196482 JE196568 TA196568 ACW196568 AMS196568 AWO196568 BGK196568 BQG196568 CAC196568 CJY196568 CTU196568 DDQ196568 DNM196568 DXI196568 EHE196568 ERA196568 FAW196568 FKS196568 FUO196568 GEK196568 GOG196568 GYC196568 HHY196568 HRU196568 IBQ196568 ILM196568 IVI196568 JFE196568 JPA196568 JYW196568 KIS196568 KSO196568 LCK196568 LMG196568 LWC196568 MFY196568 MPU196568 MZQ196568 NJM196568 NTI196568 ODE196568 ONA196568 OWW196568 PGS196568 PQO196568 QAK196568 QKG196568 QUC196568 RDY196568 RNU196568 RXQ196568 SHM196568 SRI196568 TBE196568 TLA196568 TUW196568 UES196568 UOO196568 UYK196568 VIG196568 VSC196568 WBY196568 WLU196568 WVQ196568 K262018 JE262104 TA262104 ACW262104 AMS262104 AWO262104 BGK262104 BQG262104 CAC262104 CJY262104 CTU262104 DDQ262104 DNM262104 DXI262104 EHE262104 ERA262104 FAW262104 FKS262104 FUO262104 GEK262104 GOG262104 GYC262104 HHY262104 HRU262104 IBQ262104 ILM262104 IVI262104 JFE262104 JPA262104 JYW262104 KIS262104 KSO262104 LCK262104 LMG262104 LWC262104 MFY262104 MPU262104 MZQ262104 NJM262104 NTI262104 ODE262104 ONA262104 OWW262104 PGS262104 PQO262104 QAK262104 QKG262104 QUC262104 RDY262104 RNU262104 RXQ262104 SHM262104 SRI262104 TBE262104 TLA262104 TUW262104 UES262104 UOO262104 UYK262104 VIG262104 VSC262104 WBY262104 WLU262104 WVQ262104 K327554 JE327640 TA327640 ACW327640 AMS327640 AWO327640 BGK327640 BQG327640 CAC327640 CJY327640 CTU327640 DDQ327640 DNM327640 DXI327640 EHE327640 ERA327640 FAW327640 FKS327640 FUO327640 GEK327640 GOG327640 GYC327640 HHY327640 HRU327640 IBQ327640 ILM327640 IVI327640 JFE327640 JPA327640 JYW327640 KIS327640 KSO327640 LCK327640 LMG327640 LWC327640 MFY327640 MPU327640 MZQ327640 NJM327640 NTI327640 ODE327640 ONA327640 OWW327640 PGS327640 PQO327640 QAK327640 QKG327640 QUC327640 RDY327640 RNU327640 RXQ327640 SHM327640 SRI327640 TBE327640 TLA327640 TUW327640 UES327640 UOO327640 UYK327640 VIG327640 VSC327640 WBY327640 WLU327640 WVQ327640 K393090 JE393176 TA393176 ACW393176 AMS393176 AWO393176 BGK393176 BQG393176 CAC393176 CJY393176 CTU393176 DDQ393176 DNM393176 DXI393176 EHE393176 ERA393176 FAW393176 FKS393176 FUO393176 GEK393176 GOG393176 GYC393176 HHY393176 HRU393176 IBQ393176 ILM393176 IVI393176 JFE393176 JPA393176 JYW393176 KIS393176 KSO393176 LCK393176 LMG393176 LWC393176 MFY393176 MPU393176 MZQ393176 NJM393176 NTI393176 ODE393176 ONA393176 OWW393176 PGS393176 PQO393176 QAK393176 QKG393176 QUC393176 RDY393176 RNU393176 RXQ393176 SHM393176 SRI393176 TBE393176 TLA393176 TUW393176 UES393176 UOO393176 UYK393176 VIG393176 VSC393176 WBY393176 WLU393176 WVQ393176 K458626 JE458712 TA458712 ACW458712 AMS458712 AWO458712 BGK458712 BQG458712 CAC458712 CJY458712 CTU458712 DDQ458712 DNM458712 DXI458712 EHE458712 ERA458712 FAW458712 FKS458712 FUO458712 GEK458712 GOG458712 GYC458712 HHY458712 HRU458712 IBQ458712 ILM458712 IVI458712 JFE458712 JPA458712 JYW458712 KIS458712 KSO458712 LCK458712 LMG458712 LWC458712 MFY458712 MPU458712 MZQ458712 NJM458712 NTI458712 ODE458712 ONA458712 OWW458712 PGS458712 PQO458712 QAK458712 QKG458712 QUC458712 RDY458712 RNU458712 RXQ458712 SHM458712 SRI458712 TBE458712 TLA458712 TUW458712 UES458712 UOO458712 UYK458712 VIG458712 VSC458712 WBY458712 WLU458712 WVQ458712 K524162 JE524248 TA524248 ACW524248 AMS524248 AWO524248 BGK524248 BQG524248 CAC524248 CJY524248 CTU524248 DDQ524248 DNM524248 DXI524248 EHE524248 ERA524248 FAW524248 FKS524248 FUO524248 GEK524248 GOG524248 GYC524248 HHY524248 HRU524248 IBQ524248 ILM524248 IVI524248 JFE524248 JPA524248 JYW524248 KIS524248 KSO524248 LCK524248 LMG524248 LWC524248 MFY524248 MPU524248 MZQ524248 NJM524248 NTI524248 ODE524248 ONA524248 OWW524248 PGS524248 PQO524248 QAK524248 QKG524248 QUC524248 RDY524248 RNU524248 RXQ524248 SHM524248 SRI524248 TBE524248 TLA524248 TUW524248 UES524248 UOO524248 UYK524248 VIG524248 VSC524248 WBY524248 WLU524248 WVQ524248 K589698 JE589784 TA589784 ACW589784 AMS589784 AWO589784 BGK589784 BQG589784 CAC589784 CJY589784 CTU589784 DDQ589784 DNM589784 DXI589784 EHE589784 ERA589784 FAW589784 FKS589784 FUO589784 GEK589784 GOG589784 GYC589784 HHY589784 HRU589784 IBQ589784 ILM589784 IVI589784 JFE589784 JPA589784 JYW589784 KIS589784 KSO589784 LCK589784 LMG589784 LWC589784 MFY589784 MPU589784 MZQ589784 NJM589784 NTI589784 ODE589784 ONA589784 OWW589784 PGS589784 PQO589784 QAK589784 QKG589784 QUC589784 RDY589784 RNU589784 RXQ589784 SHM589784 SRI589784 TBE589784 TLA589784 TUW589784 UES589784 UOO589784 UYK589784 VIG589784 VSC589784 WBY589784 WLU589784 WVQ589784 K655234 JE655320 TA655320 ACW655320 AMS655320 AWO655320 BGK655320 BQG655320 CAC655320 CJY655320 CTU655320 DDQ655320 DNM655320 DXI655320 EHE655320 ERA655320 FAW655320 FKS655320 FUO655320 GEK655320 GOG655320 GYC655320 HHY655320 HRU655320 IBQ655320 ILM655320 IVI655320 JFE655320 JPA655320 JYW655320 KIS655320 KSO655320 LCK655320 LMG655320 LWC655320 MFY655320 MPU655320 MZQ655320 NJM655320 NTI655320 ODE655320 ONA655320 OWW655320 PGS655320 PQO655320 QAK655320 QKG655320 QUC655320 RDY655320 RNU655320 RXQ655320 SHM655320 SRI655320 TBE655320 TLA655320 TUW655320 UES655320 UOO655320 UYK655320 VIG655320 VSC655320 WBY655320 WLU655320 WVQ655320 K720770 JE720856 TA720856 ACW720856 AMS720856 AWO720856 BGK720856 BQG720856 CAC720856 CJY720856 CTU720856 DDQ720856 DNM720856 DXI720856 EHE720856 ERA720856 FAW720856 FKS720856 FUO720856 GEK720856 GOG720856 GYC720856 HHY720856 HRU720856 IBQ720856 ILM720856 IVI720856 JFE720856 JPA720856 JYW720856 KIS720856 KSO720856 LCK720856 LMG720856 LWC720856 MFY720856 MPU720856 MZQ720856 NJM720856 NTI720856 ODE720856 ONA720856 OWW720856 PGS720856 PQO720856 QAK720856 QKG720856 QUC720856 RDY720856 RNU720856 RXQ720856 SHM720856 SRI720856 TBE720856 TLA720856 TUW720856 UES720856 UOO720856 UYK720856 VIG720856 VSC720856 WBY720856 WLU720856 WVQ720856 K786306 JE786392 TA786392 ACW786392 AMS786392 AWO786392 BGK786392 BQG786392 CAC786392 CJY786392 CTU786392 DDQ786392 DNM786392 DXI786392 EHE786392 ERA786392 FAW786392 FKS786392 FUO786392 GEK786392 GOG786392 GYC786392 HHY786392 HRU786392 IBQ786392 ILM786392 IVI786392 JFE786392 JPA786392 JYW786392 KIS786392 KSO786392 LCK786392 LMG786392 LWC786392 MFY786392 MPU786392 MZQ786392 NJM786392 NTI786392 ODE786392 ONA786392 OWW786392 PGS786392 PQO786392 QAK786392 QKG786392 QUC786392 RDY786392 RNU786392 RXQ786392 SHM786392 SRI786392 TBE786392 TLA786392 TUW786392 UES786392 UOO786392 UYK786392 VIG786392 VSC786392 WBY786392 WLU786392 WVQ786392 K851842 JE851928 TA851928 ACW851928 AMS851928 AWO851928 BGK851928 BQG851928 CAC851928 CJY851928 CTU851928 DDQ851928 DNM851928 DXI851928 EHE851928 ERA851928 FAW851928 FKS851928 FUO851928 GEK851928 GOG851928 GYC851928 HHY851928 HRU851928 IBQ851928 ILM851928 IVI851928 JFE851928 JPA851928 JYW851928 KIS851928 KSO851928 LCK851928 LMG851928 LWC851928 MFY851928 MPU851928 MZQ851928 NJM851928 NTI851928 ODE851928 ONA851928 OWW851928 PGS851928 PQO851928 QAK851928 QKG851928 QUC851928 RDY851928 RNU851928 RXQ851928 SHM851928 SRI851928 TBE851928 TLA851928 TUW851928 UES851928 UOO851928 UYK851928 VIG851928 VSC851928 WBY851928 WLU851928 WVQ851928 K917378 JE917464 TA917464 ACW917464 AMS917464 AWO917464 BGK917464 BQG917464 CAC917464 CJY917464 CTU917464 DDQ917464 DNM917464 DXI917464 EHE917464 ERA917464 FAW917464 FKS917464 FUO917464 GEK917464 GOG917464 GYC917464 HHY917464 HRU917464 IBQ917464 ILM917464 IVI917464 JFE917464 JPA917464 JYW917464 KIS917464 KSO917464 LCK917464 LMG917464 LWC917464 MFY917464 MPU917464 MZQ917464 NJM917464 NTI917464 ODE917464 ONA917464 OWW917464 PGS917464 PQO917464 QAK917464 QKG917464 QUC917464 RDY917464 RNU917464 RXQ917464 SHM917464 SRI917464 TBE917464 TLA917464 TUW917464 UES917464 UOO917464 UYK917464 VIG917464 VSC917464 WBY917464 WLU917464 WVQ917464 K982914 JE983000 TA983000 ACW983000 AMS983000 AWO983000 BGK983000 BQG983000 CAC983000 CJY983000 CTU983000 DDQ983000 DNM983000 DXI983000 EHE983000 ERA983000 FAW983000 FKS983000 FUO983000 GEK983000 GOG983000 GYC983000 HHY983000 HRU983000 IBQ983000 ILM983000 IVI983000 JFE983000 JPA983000 JYW983000 KIS983000 KSO983000 LCK983000 LMG983000 LWC983000 MFY983000 MPU983000 MZQ983000 NJM983000 NTI983000 ODE983000 ONA983000 OWW983000 PGS983000 PQO983000 QAK983000 QKG983000 QUC983000 RDY983000 RNU983000 RXQ983000 SHM983000 SRI983000 TBE983000 TLA983000 TUW983000 UES983000 UOO983000 UYK983000 VIG983000 VSC983000 WBY983000 WLU983000 WVQ983000" xr:uid="{9DD4ED56-8555-4844-AC55-34FE6E522491}">
      <formula1>$Q$10:$Q$34</formula1>
    </dataValidation>
    <dataValidation type="list" allowBlank="1" showInputMessage="1" showErrorMessage="1" sqref="WVQ982991 WLU982991 WBY982991 VSC982991 VIG982991 UYK982991 UOO982991 UES982991 TUW982991 TLA982991 TBE982991 SRI982991 SHM982991 RXQ982991 RNU982991 RDY982991 QUC982991 QKG982991 QAK982991 PQO982991 PGS982991 OWW982991 ONA982991 ODE982991 NTI982991 NJM982991 MZQ982991 MPU982991 MFY982991 LWC982991 LMG982991 LCK982991 KSO982991 KIS982991 JYW982991 JPA982991 JFE982991 IVI982991 ILM982991 IBQ982991 HRU982991 HHY982991 GYC982991 GOG982991 GEK982991 FUO982991 FKS982991 FAW982991 ERA982991 EHE982991 DXI982991 DNM982991 DDQ982991 CTU982991 CJY982991 CAC982991 BQG982991 BGK982991 AWO982991 AMS982991 ACW982991 TA982991 JE982991 K982905 WVQ917455 WLU917455 WBY917455 VSC917455 VIG917455 UYK917455 UOO917455 UES917455 TUW917455 TLA917455 TBE917455 SRI917455 SHM917455 RXQ917455 RNU917455 RDY917455 QUC917455 QKG917455 QAK917455 PQO917455 PGS917455 OWW917455 ONA917455 ODE917455 NTI917455 NJM917455 MZQ917455 MPU917455 MFY917455 LWC917455 LMG917455 LCK917455 KSO917455 KIS917455 JYW917455 JPA917455 JFE917455 IVI917455 ILM917455 IBQ917455 HRU917455 HHY917455 GYC917455 GOG917455 GEK917455 FUO917455 FKS917455 FAW917455 ERA917455 EHE917455 DXI917455 DNM917455 DDQ917455 CTU917455 CJY917455 CAC917455 BQG917455 BGK917455 AWO917455 AMS917455 ACW917455 TA917455 JE917455 K917369 WVQ851919 WLU851919 WBY851919 VSC851919 VIG851919 UYK851919 UOO851919 UES851919 TUW851919 TLA851919 TBE851919 SRI851919 SHM851919 RXQ851919 RNU851919 RDY851919 QUC851919 QKG851919 QAK851919 PQO851919 PGS851919 OWW851919 ONA851919 ODE851919 NTI851919 NJM851919 MZQ851919 MPU851919 MFY851919 LWC851919 LMG851919 LCK851919 KSO851919 KIS851919 JYW851919 JPA851919 JFE851919 IVI851919 ILM851919 IBQ851919 HRU851919 HHY851919 GYC851919 GOG851919 GEK851919 FUO851919 FKS851919 FAW851919 ERA851919 EHE851919 DXI851919 DNM851919 DDQ851919 CTU851919 CJY851919 CAC851919 BQG851919 BGK851919 AWO851919 AMS851919 ACW851919 TA851919 JE851919 K851833 WVQ786383 WLU786383 WBY786383 VSC786383 VIG786383 UYK786383 UOO786383 UES786383 TUW786383 TLA786383 TBE786383 SRI786383 SHM786383 RXQ786383 RNU786383 RDY786383 QUC786383 QKG786383 QAK786383 PQO786383 PGS786383 OWW786383 ONA786383 ODE786383 NTI786383 NJM786383 MZQ786383 MPU786383 MFY786383 LWC786383 LMG786383 LCK786383 KSO786383 KIS786383 JYW786383 JPA786383 JFE786383 IVI786383 ILM786383 IBQ786383 HRU786383 HHY786383 GYC786383 GOG786383 GEK786383 FUO786383 FKS786383 FAW786383 ERA786383 EHE786383 DXI786383 DNM786383 DDQ786383 CTU786383 CJY786383 CAC786383 BQG786383 BGK786383 AWO786383 AMS786383 ACW786383 TA786383 JE786383 K786297 WVQ720847 WLU720847 WBY720847 VSC720847 VIG720847 UYK720847 UOO720847 UES720847 TUW720847 TLA720847 TBE720847 SRI720847 SHM720847 RXQ720847 RNU720847 RDY720847 QUC720847 QKG720847 QAK720847 PQO720847 PGS720847 OWW720847 ONA720847 ODE720847 NTI720847 NJM720847 MZQ720847 MPU720847 MFY720847 LWC720847 LMG720847 LCK720847 KSO720847 KIS720847 JYW720847 JPA720847 JFE720847 IVI720847 ILM720847 IBQ720847 HRU720847 HHY720847 GYC720847 GOG720847 GEK720847 FUO720847 FKS720847 FAW720847 ERA720847 EHE720847 DXI720847 DNM720847 DDQ720847 CTU720847 CJY720847 CAC720847 BQG720847 BGK720847 AWO720847 AMS720847 ACW720847 TA720847 JE720847 K720761 WVQ655311 WLU655311 WBY655311 VSC655311 VIG655311 UYK655311 UOO655311 UES655311 TUW655311 TLA655311 TBE655311 SRI655311 SHM655311 RXQ655311 RNU655311 RDY655311 QUC655311 QKG655311 QAK655311 PQO655311 PGS655311 OWW655311 ONA655311 ODE655311 NTI655311 NJM655311 MZQ655311 MPU655311 MFY655311 LWC655311 LMG655311 LCK655311 KSO655311 KIS655311 JYW655311 JPA655311 JFE655311 IVI655311 ILM655311 IBQ655311 HRU655311 HHY655311 GYC655311 GOG655311 GEK655311 FUO655311 FKS655311 FAW655311 ERA655311 EHE655311 DXI655311 DNM655311 DDQ655311 CTU655311 CJY655311 CAC655311 BQG655311 BGK655311 AWO655311 AMS655311 ACW655311 TA655311 JE655311 K655225 WVQ589775 WLU589775 WBY589775 VSC589775 VIG589775 UYK589775 UOO589775 UES589775 TUW589775 TLA589775 TBE589775 SRI589775 SHM589775 RXQ589775 RNU589775 RDY589775 QUC589775 QKG589775 QAK589775 PQO589775 PGS589775 OWW589775 ONA589775 ODE589775 NTI589775 NJM589775 MZQ589775 MPU589775 MFY589775 LWC589775 LMG589775 LCK589775 KSO589775 KIS589775 JYW589775 JPA589775 JFE589775 IVI589775 ILM589775 IBQ589775 HRU589775 HHY589775 GYC589775 GOG589775 GEK589775 FUO589775 FKS589775 FAW589775 ERA589775 EHE589775 DXI589775 DNM589775 DDQ589775 CTU589775 CJY589775 CAC589775 BQG589775 BGK589775 AWO589775 AMS589775 ACW589775 TA589775 JE589775 K589689 WVQ524239 WLU524239 WBY524239 VSC524239 VIG524239 UYK524239 UOO524239 UES524239 TUW524239 TLA524239 TBE524239 SRI524239 SHM524239 RXQ524239 RNU524239 RDY524239 QUC524239 QKG524239 QAK524239 PQO524239 PGS524239 OWW524239 ONA524239 ODE524239 NTI524239 NJM524239 MZQ524239 MPU524239 MFY524239 LWC524239 LMG524239 LCK524239 KSO524239 KIS524239 JYW524239 JPA524239 JFE524239 IVI524239 ILM524239 IBQ524239 HRU524239 HHY524239 GYC524239 GOG524239 GEK524239 FUO524239 FKS524239 FAW524239 ERA524239 EHE524239 DXI524239 DNM524239 DDQ524239 CTU524239 CJY524239 CAC524239 BQG524239 BGK524239 AWO524239 AMS524239 ACW524239 TA524239 JE524239 K524153 WVQ458703 WLU458703 WBY458703 VSC458703 VIG458703 UYK458703 UOO458703 UES458703 TUW458703 TLA458703 TBE458703 SRI458703 SHM458703 RXQ458703 RNU458703 RDY458703 QUC458703 QKG458703 QAK458703 PQO458703 PGS458703 OWW458703 ONA458703 ODE458703 NTI458703 NJM458703 MZQ458703 MPU458703 MFY458703 LWC458703 LMG458703 LCK458703 KSO458703 KIS458703 JYW458703 JPA458703 JFE458703 IVI458703 ILM458703 IBQ458703 HRU458703 HHY458703 GYC458703 GOG458703 GEK458703 FUO458703 FKS458703 FAW458703 ERA458703 EHE458703 DXI458703 DNM458703 DDQ458703 CTU458703 CJY458703 CAC458703 BQG458703 BGK458703 AWO458703 AMS458703 ACW458703 TA458703 JE458703 K458617 WVQ393167 WLU393167 WBY393167 VSC393167 VIG393167 UYK393167 UOO393167 UES393167 TUW393167 TLA393167 TBE393167 SRI393167 SHM393167 RXQ393167 RNU393167 RDY393167 QUC393167 QKG393167 QAK393167 PQO393167 PGS393167 OWW393167 ONA393167 ODE393167 NTI393167 NJM393167 MZQ393167 MPU393167 MFY393167 LWC393167 LMG393167 LCK393167 KSO393167 KIS393167 JYW393167 JPA393167 JFE393167 IVI393167 ILM393167 IBQ393167 HRU393167 HHY393167 GYC393167 GOG393167 GEK393167 FUO393167 FKS393167 FAW393167 ERA393167 EHE393167 DXI393167 DNM393167 DDQ393167 CTU393167 CJY393167 CAC393167 BQG393167 BGK393167 AWO393167 AMS393167 ACW393167 TA393167 JE393167 K393081 WVQ327631 WLU327631 WBY327631 VSC327631 VIG327631 UYK327631 UOO327631 UES327631 TUW327631 TLA327631 TBE327631 SRI327631 SHM327631 RXQ327631 RNU327631 RDY327631 QUC327631 QKG327631 QAK327631 PQO327631 PGS327631 OWW327631 ONA327631 ODE327631 NTI327631 NJM327631 MZQ327631 MPU327631 MFY327631 LWC327631 LMG327631 LCK327631 KSO327631 KIS327631 JYW327631 JPA327631 JFE327631 IVI327631 ILM327631 IBQ327631 HRU327631 HHY327631 GYC327631 GOG327631 GEK327631 FUO327631 FKS327631 FAW327631 ERA327631 EHE327631 DXI327631 DNM327631 DDQ327631 CTU327631 CJY327631 CAC327631 BQG327631 BGK327631 AWO327631 AMS327631 ACW327631 TA327631 JE327631 K327545 WVQ262095 WLU262095 WBY262095 VSC262095 VIG262095 UYK262095 UOO262095 UES262095 TUW262095 TLA262095 TBE262095 SRI262095 SHM262095 RXQ262095 RNU262095 RDY262095 QUC262095 QKG262095 QAK262095 PQO262095 PGS262095 OWW262095 ONA262095 ODE262095 NTI262095 NJM262095 MZQ262095 MPU262095 MFY262095 LWC262095 LMG262095 LCK262095 KSO262095 KIS262095 JYW262095 JPA262095 JFE262095 IVI262095 ILM262095 IBQ262095 HRU262095 HHY262095 GYC262095 GOG262095 GEK262095 FUO262095 FKS262095 FAW262095 ERA262095 EHE262095 DXI262095 DNM262095 DDQ262095 CTU262095 CJY262095 CAC262095 BQG262095 BGK262095 AWO262095 AMS262095 ACW262095 TA262095 JE262095 K262009 WVQ196559 WLU196559 WBY196559 VSC196559 VIG196559 UYK196559 UOO196559 UES196559 TUW196559 TLA196559 TBE196559 SRI196559 SHM196559 RXQ196559 RNU196559 RDY196559 QUC196559 QKG196559 QAK196559 PQO196559 PGS196559 OWW196559 ONA196559 ODE196559 NTI196559 NJM196559 MZQ196559 MPU196559 MFY196559 LWC196559 LMG196559 LCK196559 KSO196559 KIS196559 JYW196559 JPA196559 JFE196559 IVI196559 ILM196559 IBQ196559 HRU196559 HHY196559 GYC196559 GOG196559 GEK196559 FUO196559 FKS196559 FAW196559 ERA196559 EHE196559 DXI196559 DNM196559 DDQ196559 CTU196559 CJY196559 CAC196559 BQG196559 BGK196559 AWO196559 AMS196559 ACW196559 TA196559 JE196559 K196473 WVQ131023 WLU131023 WBY131023 VSC131023 VIG131023 UYK131023 UOO131023 UES131023 TUW131023 TLA131023 TBE131023 SRI131023 SHM131023 RXQ131023 RNU131023 RDY131023 QUC131023 QKG131023 QAK131023 PQO131023 PGS131023 OWW131023 ONA131023 ODE131023 NTI131023 NJM131023 MZQ131023 MPU131023 MFY131023 LWC131023 LMG131023 LCK131023 KSO131023 KIS131023 JYW131023 JPA131023 JFE131023 IVI131023 ILM131023 IBQ131023 HRU131023 HHY131023 GYC131023 GOG131023 GEK131023 FUO131023 FKS131023 FAW131023 ERA131023 EHE131023 DXI131023 DNM131023 DDQ131023 CTU131023 CJY131023 CAC131023 BQG131023 BGK131023 AWO131023 AMS131023 ACW131023 TA131023 JE131023 K130937 WVQ65487 WLU65487 WBY65487 VSC65487 VIG65487 UYK65487 UOO65487 UES65487 TUW65487 TLA65487 TBE65487 SRI65487 SHM65487 RXQ65487 RNU65487 RDY65487 QUC65487 QKG65487 QAK65487 PQO65487 PGS65487 OWW65487 ONA65487 ODE65487 NTI65487 NJM65487 MZQ65487 MPU65487 MFY65487 LWC65487 LMG65487 LCK65487 KSO65487 KIS65487 JYW65487 JPA65487 JFE65487 IVI65487 ILM65487 IBQ65487 HRU65487 HHY65487 GYC65487 GOG65487 GEK65487 FUO65487 FKS65487 FAW65487 ERA65487 EHE65487 DXI65487 DNM65487 DDQ65487 CTU65487 CJY65487 CAC65487 BQG65487 BGK65487 AWO65487 AMS65487 ACW65487 TA65487 JE65487 K65401" xr:uid="{9CE34CB2-57FE-4689-9582-D915E5FE6D42}">
      <formula1>$N$9:$N$9</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406 JE65492 TA65492 ACW65492 AMS65492 AWO65492 BGK65492 BQG65492 CAC65492 CJY65492 CTU65492 DDQ65492 DNM65492 DXI65492 EHE65492 ERA65492 FAW65492 FKS65492 FUO65492 GEK65492 GOG65492 GYC65492 HHY65492 HRU65492 IBQ65492 ILM65492 IVI65492 JFE65492 JPA65492 JYW65492 KIS65492 KSO65492 LCK65492 LMG65492 LWC65492 MFY65492 MPU65492 MZQ65492 NJM65492 NTI65492 ODE65492 ONA65492 OWW65492 PGS65492 PQO65492 QAK65492 QKG65492 QUC65492 RDY65492 RNU65492 RXQ65492 SHM65492 SRI65492 TBE65492 TLA65492 TUW65492 UES65492 UOO65492 UYK65492 VIG65492 VSC65492 WBY65492 WLU65492 WVQ65492 K130942 JE131028 TA131028 ACW131028 AMS131028 AWO131028 BGK131028 BQG131028 CAC131028 CJY131028 CTU131028 DDQ131028 DNM131028 DXI131028 EHE131028 ERA131028 FAW131028 FKS131028 FUO131028 GEK131028 GOG131028 GYC131028 HHY131028 HRU131028 IBQ131028 ILM131028 IVI131028 JFE131028 JPA131028 JYW131028 KIS131028 KSO131028 LCK131028 LMG131028 LWC131028 MFY131028 MPU131028 MZQ131028 NJM131028 NTI131028 ODE131028 ONA131028 OWW131028 PGS131028 PQO131028 QAK131028 QKG131028 QUC131028 RDY131028 RNU131028 RXQ131028 SHM131028 SRI131028 TBE131028 TLA131028 TUW131028 UES131028 UOO131028 UYK131028 VIG131028 VSC131028 WBY131028 WLU131028 WVQ131028 K196478 JE196564 TA196564 ACW196564 AMS196564 AWO196564 BGK196564 BQG196564 CAC196564 CJY196564 CTU196564 DDQ196564 DNM196564 DXI196564 EHE196564 ERA196564 FAW196564 FKS196564 FUO196564 GEK196564 GOG196564 GYC196564 HHY196564 HRU196564 IBQ196564 ILM196564 IVI196564 JFE196564 JPA196564 JYW196564 KIS196564 KSO196564 LCK196564 LMG196564 LWC196564 MFY196564 MPU196564 MZQ196564 NJM196564 NTI196564 ODE196564 ONA196564 OWW196564 PGS196564 PQO196564 QAK196564 QKG196564 QUC196564 RDY196564 RNU196564 RXQ196564 SHM196564 SRI196564 TBE196564 TLA196564 TUW196564 UES196564 UOO196564 UYK196564 VIG196564 VSC196564 WBY196564 WLU196564 WVQ196564 K262014 JE262100 TA262100 ACW262100 AMS262100 AWO262100 BGK262100 BQG262100 CAC262100 CJY262100 CTU262100 DDQ262100 DNM262100 DXI262100 EHE262100 ERA262100 FAW262100 FKS262100 FUO262100 GEK262100 GOG262100 GYC262100 HHY262100 HRU262100 IBQ262100 ILM262100 IVI262100 JFE262100 JPA262100 JYW262100 KIS262100 KSO262100 LCK262100 LMG262100 LWC262100 MFY262100 MPU262100 MZQ262100 NJM262100 NTI262100 ODE262100 ONA262100 OWW262100 PGS262100 PQO262100 QAK262100 QKG262100 QUC262100 RDY262100 RNU262100 RXQ262100 SHM262100 SRI262100 TBE262100 TLA262100 TUW262100 UES262100 UOO262100 UYK262100 VIG262100 VSC262100 WBY262100 WLU262100 WVQ262100 K327550 JE327636 TA327636 ACW327636 AMS327636 AWO327636 BGK327636 BQG327636 CAC327636 CJY327636 CTU327636 DDQ327636 DNM327636 DXI327636 EHE327636 ERA327636 FAW327636 FKS327636 FUO327636 GEK327636 GOG327636 GYC327636 HHY327636 HRU327636 IBQ327636 ILM327636 IVI327636 JFE327636 JPA327636 JYW327636 KIS327636 KSO327636 LCK327636 LMG327636 LWC327636 MFY327636 MPU327636 MZQ327636 NJM327636 NTI327636 ODE327636 ONA327636 OWW327636 PGS327636 PQO327636 QAK327636 QKG327636 QUC327636 RDY327636 RNU327636 RXQ327636 SHM327636 SRI327636 TBE327636 TLA327636 TUW327636 UES327636 UOO327636 UYK327636 VIG327636 VSC327636 WBY327636 WLU327636 WVQ327636 K393086 JE393172 TA393172 ACW393172 AMS393172 AWO393172 BGK393172 BQG393172 CAC393172 CJY393172 CTU393172 DDQ393172 DNM393172 DXI393172 EHE393172 ERA393172 FAW393172 FKS393172 FUO393172 GEK393172 GOG393172 GYC393172 HHY393172 HRU393172 IBQ393172 ILM393172 IVI393172 JFE393172 JPA393172 JYW393172 KIS393172 KSO393172 LCK393172 LMG393172 LWC393172 MFY393172 MPU393172 MZQ393172 NJM393172 NTI393172 ODE393172 ONA393172 OWW393172 PGS393172 PQO393172 QAK393172 QKG393172 QUC393172 RDY393172 RNU393172 RXQ393172 SHM393172 SRI393172 TBE393172 TLA393172 TUW393172 UES393172 UOO393172 UYK393172 VIG393172 VSC393172 WBY393172 WLU393172 WVQ393172 K458622 JE458708 TA458708 ACW458708 AMS458708 AWO458708 BGK458708 BQG458708 CAC458708 CJY458708 CTU458708 DDQ458708 DNM458708 DXI458708 EHE458708 ERA458708 FAW458708 FKS458708 FUO458708 GEK458708 GOG458708 GYC458708 HHY458708 HRU458708 IBQ458708 ILM458708 IVI458708 JFE458708 JPA458708 JYW458708 KIS458708 KSO458708 LCK458708 LMG458708 LWC458708 MFY458708 MPU458708 MZQ458708 NJM458708 NTI458708 ODE458708 ONA458708 OWW458708 PGS458708 PQO458708 QAK458708 QKG458708 QUC458708 RDY458708 RNU458708 RXQ458708 SHM458708 SRI458708 TBE458708 TLA458708 TUW458708 UES458708 UOO458708 UYK458708 VIG458708 VSC458708 WBY458708 WLU458708 WVQ458708 K524158 JE524244 TA524244 ACW524244 AMS524244 AWO524244 BGK524244 BQG524244 CAC524244 CJY524244 CTU524244 DDQ524244 DNM524244 DXI524244 EHE524244 ERA524244 FAW524244 FKS524244 FUO524244 GEK524244 GOG524244 GYC524244 HHY524244 HRU524244 IBQ524244 ILM524244 IVI524244 JFE524244 JPA524244 JYW524244 KIS524244 KSO524244 LCK524244 LMG524244 LWC524244 MFY524244 MPU524244 MZQ524244 NJM524244 NTI524244 ODE524244 ONA524244 OWW524244 PGS524244 PQO524244 QAK524244 QKG524244 QUC524244 RDY524244 RNU524244 RXQ524244 SHM524244 SRI524244 TBE524244 TLA524244 TUW524244 UES524244 UOO524244 UYK524244 VIG524244 VSC524244 WBY524244 WLU524244 WVQ524244 K589694 JE589780 TA589780 ACW589780 AMS589780 AWO589780 BGK589780 BQG589780 CAC589780 CJY589780 CTU589780 DDQ589780 DNM589780 DXI589780 EHE589780 ERA589780 FAW589780 FKS589780 FUO589780 GEK589780 GOG589780 GYC589780 HHY589780 HRU589780 IBQ589780 ILM589780 IVI589780 JFE589780 JPA589780 JYW589780 KIS589780 KSO589780 LCK589780 LMG589780 LWC589780 MFY589780 MPU589780 MZQ589780 NJM589780 NTI589780 ODE589780 ONA589780 OWW589780 PGS589780 PQO589780 QAK589780 QKG589780 QUC589780 RDY589780 RNU589780 RXQ589780 SHM589780 SRI589780 TBE589780 TLA589780 TUW589780 UES589780 UOO589780 UYK589780 VIG589780 VSC589780 WBY589780 WLU589780 WVQ589780 K655230 JE655316 TA655316 ACW655316 AMS655316 AWO655316 BGK655316 BQG655316 CAC655316 CJY655316 CTU655316 DDQ655316 DNM655316 DXI655316 EHE655316 ERA655316 FAW655316 FKS655316 FUO655316 GEK655316 GOG655316 GYC655316 HHY655316 HRU655316 IBQ655316 ILM655316 IVI655316 JFE655316 JPA655316 JYW655316 KIS655316 KSO655316 LCK655316 LMG655316 LWC655316 MFY655316 MPU655316 MZQ655316 NJM655316 NTI655316 ODE655316 ONA655316 OWW655316 PGS655316 PQO655316 QAK655316 QKG655316 QUC655316 RDY655316 RNU655316 RXQ655316 SHM655316 SRI655316 TBE655316 TLA655316 TUW655316 UES655316 UOO655316 UYK655316 VIG655316 VSC655316 WBY655316 WLU655316 WVQ655316 K720766 JE720852 TA720852 ACW720852 AMS720852 AWO720852 BGK720852 BQG720852 CAC720852 CJY720852 CTU720852 DDQ720852 DNM720852 DXI720852 EHE720852 ERA720852 FAW720852 FKS720852 FUO720852 GEK720852 GOG720852 GYC720852 HHY720852 HRU720852 IBQ720852 ILM720852 IVI720852 JFE720852 JPA720852 JYW720852 KIS720852 KSO720852 LCK720852 LMG720852 LWC720852 MFY720852 MPU720852 MZQ720852 NJM720852 NTI720852 ODE720852 ONA720852 OWW720852 PGS720852 PQO720852 QAK720852 QKG720852 QUC720852 RDY720852 RNU720852 RXQ720852 SHM720852 SRI720852 TBE720852 TLA720852 TUW720852 UES720852 UOO720852 UYK720852 VIG720852 VSC720852 WBY720852 WLU720852 WVQ720852 K786302 JE786388 TA786388 ACW786388 AMS786388 AWO786388 BGK786388 BQG786388 CAC786388 CJY786388 CTU786388 DDQ786388 DNM786388 DXI786388 EHE786388 ERA786388 FAW786388 FKS786388 FUO786388 GEK786388 GOG786388 GYC786388 HHY786388 HRU786388 IBQ786388 ILM786388 IVI786388 JFE786388 JPA786388 JYW786388 KIS786388 KSO786388 LCK786388 LMG786388 LWC786388 MFY786388 MPU786388 MZQ786388 NJM786388 NTI786388 ODE786388 ONA786388 OWW786388 PGS786388 PQO786388 QAK786388 QKG786388 QUC786388 RDY786388 RNU786388 RXQ786388 SHM786388 SRI786388 TBE786388 TLA786388 TUW786388 UES786388 UOO786388 UYK786388 VIG786388 VSC786388 WBY786388 WLU786388 WVQ786388 K851838 JE851924 TA851924 ACW851924 AMS851924 AWO851924 BGK851924 BQG851924 CAC851924 CJY851924 CTU851924 DDQ851924 DNM851924 DXI851924 EHE851924 ERA851924 FAW851924 FKS851924 FUO851924 GEK851924 GOG851924 GYC851924 HHY851924 HRU851924 IBQ851924 ILM851924 IVI851924 JFE851924 JPA851924 JYW851924 KIS851924 KSO851924 LCK851924 LMG851924 LWC851924 MFY851924 MPU851924 MZQ851924 NJM851924 NTI851924 ODE851924 ONA851924 OWW851924 PGS851924 PQO851924 QAK851924 QKG851924 QUC851924 RDY851924 RNU851924 RXQ851924 SHM851924 SRI851924 TBE851924 TLA851924 TUW851924 UES851924 UOO851924 UYK851924 VIG851924 VSC851924 WBY851924 WLU851924 WVQ851924 K917374 JE917460 TA917460 ACW917460 AMS917460 AWO917460 BGK917460 BQG917460 CAC917460 CJY917460 CTU917460 DDQ917460 DNM917460 DXI917460 EHE917460 ERA917460 FAW917460 FKS917460 FUO917460 GEK917460 GOG917460 GYC917460 HHY917460 HRU917460 IBQ917460 ILM917460 IVI917460 JFE917460 JPA917460 JYW917460 KIS917460 KSO917460 LCK917460 LMG917460 LWC917460 MFY917460 MPU917460 MZQ917460 NJM917460 NTI917460 ODE917460 ONA917460 OWW917460 PGS917460 PQO917460 QAK917460 QKG917460 QUC917460 RDY917460 RNU917460 RXQ917460 SHM917460 SRI917460 TBE917460 TLA917460 TUW917460 UES917460 UOO917460 UYK917460 VIG917460 VSC917460 WBY917460 WLU917460 WVQ917460 K982910 JE982996 TA982996 ACW982996 AMS982996 AWO982996 BGK982996 BQG982996 CAC982996 CJY982996 CTU982996 DDQ982996 DNM982996 DXI982996 EHE982996 ERA982996 FAW982996 FKS982996 FUO982996 GEK982996 GOG982996 GYC982996 HHY982996 HRU982996 IBQ982996 ILM982996 IVI982996 JFE982996 JPA982996 JYW982996 KIS982996 KSO982996 LCK982996 LMG982996 LWC982996 MFY982996 MPU982996 MZQ982996 NJM982996 NTI982996 ODE982996 ONA982996 OWW982996 PGS982996 PQO982996 QAK982996 QKG982996 QUC982996 RDY982996 RNU982996 RXQ982996 SHM982996 SRI982996 TBE982996 TLA982996 TUW982996 UES982996 UOO982996 UYK982996 VIG982996 VSC982996 WBY982996 WLU982996 WVQ982996" xr:uid="{4C0D982B-748E-46E3-852A-26BAFE090F0C}">
      <formula1>$N$11:$N$22</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402 JE65488 TA65488 ACW65488 AMS65488 AWO65488 BGK65488 BQG65488 CAC65488 CJY65488 CTU65488 DDQ65488 DNM65488 DXI65488 EHE65488 ERA65488 FAW65488 FKS65488 FUO65488 GEK65488 GOG65488 GYC65488 HHY65488 HRU65488 IBQ65488 ILM65488 IVI65488 JFE65488 JPA65488 JYW65488 KIS65488 KSO65488 LCK65488 LMG65488 LWC65488 MFY65488 MPU65488 MZQ65488 NJM65488 NTI65488 ODE65488 ONA65488 OWW65488 PGS65488 PQO65488 QAK65488 QKG65488 QUC65488 RDY65488 RNU65488 RXQ65488 SHM65488 SRI65488 TBE65488 TLA65488 TUW65488 UES65488 UOO65488 UYK65488 VIG65488 VSC65488 WBY65488 WLU65488 WVQ65488 K130938 JE131024 TA131024 ACW131024 AMS131024 AWO131024 BGK131024 BQG131024 CAC131024 CJY131024 CTU131024 DDQ131024 DNM131024 DXI131024 EHE131024 ERA131024 FAW131024 FKS131024 FUO131024 GEK131024 GOG131024 GYC131024 HHY131024 HRU131024 IBQ131024 ILM131024 IVI131024 JFE131024 JPA131024 JYW131024 KIS131024 KSO131024 LCK131024 LMG131024 LWC131024 MFY131024 MPU131024 MZQ131024 NJM131024 NTI131024 ODE131024 ONA131024 OWW131024 PGS131024 PQO131024 QAK131024 QKG131024 QUC131024 RDY131024 RNU131024 RXQ131024 SHM131024 SRI131024 TBE131024 TLA131024 TUW131024 UES131024 UOO131024 UYK131024 VIG131024 VSC131024 WBY131024 WLU131024 WVQ131024 K196474 JE196560 TA196560 ACW196560 AMS196560 AWO196560 BGK196560 BQG196560 CAC196560 CJY196560 CTU196560 DDQ196560 DNM196560 DXI196560 EHE196560 ERA196560 FAW196560 FKS196560 FUO196560 GEK196560 GOG196560 GYC196560 HHY196560 HRU196560 IBQ196560 ILM196560 IVI196560 JFE196560 JPA196560 JYW196560 KIS196560 KSO196560 LCK196560 LMG196560 LWC196560 MFY196560 MPU196560 MZQ196560 NJM196560 NTI196560 ODE196560 ONA196560 OWW196560 PGS196560 PQO196560 QAK196560 QKG196560 QUC196560 RDY196560 RNU196560 RXQ196560 SHM196560 SRI196560 TBE196560 TLA196560 TUW196560 UES196560 UOO196560 UYK196560 VIG196560 VSC196560 WBY196560 WLU196560 WVQ196560 K262010 JE262096 TA262096 ACW262096 AMS262096 AWO262096 BGK262096 BQG262096 CAC262096 CJY262096 CTU262096 DDQ262096 DNM262096 DXI262096 EHE262096 ERA262096 FAW262096 FKS262096 FUO262096 GEK262096 GOG262096 GYC262096 HHY262096 HRU262096 IBQ262096 ILM262096 IVI262096 JFE262096 JPA262096 JYW262096 KIS262096 KSO262096 LCK262096 LMG262096 LWC262096 MFY262096 MPU262096 MZQ262096 NJM262096 NTI262096 ODE262096 ONA262096 OWW262096 PGS262096 PQO262096 QAK262096 QKG262096 QUC262096 RDY262096 RNU262096 RXQ262096 SHM262096 SRI262096 TBE262096 TLA262096 TUW262096 UES262096 UOO262096 UYK262096 VIG262096 VSC262096 WBY262096 WLU262096 WVQ262096 K327546 JE327632 TA327632 ACW327632 AMS327632 AWO327632 BGK327632 BQG327632 CAC327632 CJY327632 CTU327632 DDQ327632 DNM327632 DXI327632 EHE327632 ERA327632 FAW327632 FKS327632 FUO327632 GEK327632 GOG327632 GYC327632 HHY327632 HRU327632 IBQ327632 ILM327632 IVI327632 JFE327632 JPA327632 JYW327632 KIS327632 KSO327632 LCK327632 LMG327632 LWC327632 MFY327632 MPU327632 MZQ327632 NJM327632 NTI327632 ODE327632 ONA327632 OWW327632 PGS327632 PQO327632 QAK327632 QKG327632 QUC327632 RDY327632 RNU327632 RXQ327632 SHM327632 SRI327632 TBE327632 TLA327632 TUW327632 UES327632 UOO327632 UYK327632 VIG327632 VSC327632 WBY327632 WLU327632 WVQ327632 K393082 JE393168 TA393168 ACW393168 AMS393168 AWO393168 BGK393168 BQG393168 CAC393168 CJY393168 CTU393168 DDQ393168 DNM393168 DXI393168 EHE393168 ERA393168 FAW393168 FKS393168 FUO393168 GEK393168 GOG393168 GYC393168 HHY393168 HRU393168 IBQ393168 ILM393168 IVI393168 JFE393168 JPA393168 JYW393168 KIS393168 KSO393168 LCK393168 LMG393168 LWC393168 MFY393168 MPU393168 MZQ393168 NJM393168 NTI393168 ODE393168 ONA393168 OWW393168 PGS393168 PQO393168 QAK393168 QKG393168 QUC393168 RDY393168 RNU393168 RXQ393168 SHM393168 SRI393168 TBE393168 TLA393168 TUW393168 UES393168 UOO393168 UYK393168 VIG393168 VSC393168 WBY393168 WLU393168 WVQ393168 K458618 JE458704 TA458704 ACW458704 AMS458704 AWO458704 BGK458704 BQG458704 CAC458704 CJY458704 CTU458704 DDQ458704 DNM458704 DXI458704 EHE458704 ERA458704 FAW458704 FKS458704 FUO458704 GEK458704 GOG458704 GYC458704 HHY458704 HRU458704 IBQ458704 ILM458704 IVI458704 JFE458704 JPA458704 JYW458704 KIS458704 KSO458704 LCK458704 LMG458704 LWC458704 MFY458704 MPU458704 MZQ458704 NJM458704 NTI458704 ODE458704 ONA458704 OWW458704 PGS458704 PQO458704 QAK458704 QKG458704 QUC458704 RDY458704 RNU458704 RXQ458704 SHM458704 SRI458704 TBE458704 TLA458704 TUW458704 UES458704 UOO458704 UYK458704 VIG458704 VSC458704 WBY458704 WLU458704 WVQ458704 K524154 JE524240 TA524240 ACW524240 AMS524240 AWO524240 BGK524240 BQG524240 CAC524240 CJY524240 CTU524240 DDQ524240 DNM524240 DXI524240 EHE524240 ERA524240 FAW524240 FKS524240 FUO524240 GEK524240 GOG524240 GYC524240 HHY524240 HRU524240 IBQ524240 ILM524240 IVI524240 JFE524240 JPA524240 JYW524240 KIS524240 KSO524240 LCK524240 LMG524240 LWC524240 MFY524240 MPU524240 MZQ524240 NJM524240 NTI524240 ODE524240 ONA524240 OWW524240 PGS524240 PQO524240 QAK524240 QKG524240 QUC524240 RDY524240 RNU524240 RXQ524240 SHM524240 SRI524240 TBE524240 TLA524240 TUW524240 UES524240 UOO524240 UYK524240 VIG524240 VSC524240 WBY524240 WLU524240 WVQ524240 K589690 JE589776 TA589776 ACW589776 AMS589776 AWO589776 BGK589776 BQG589776 CAC589776 CJY589776 CTU589776 DDQ589776 DNM589776 DXI589776 EHE589776 ERA589776 FAW589776 FKS589776 FUO589776 GEK589776 GOG589776 GYC589776 HHY589776 HRU589776 IBQ589776 ILM589776 IVI589776 JFE589776 JPA589776 JYW589776 KIS589776 KSO589776 LCK589776 LMG589776 LWC589776 MFY589776 MPU589776 MZQ589776 NJM589776 NTI589776 ODE589776 ONA589776 OWW589776 PGS589776 PQO589776 QAK589776 QKG589776 QUC589776 RDY589776 RNU589776 RXQ589776 SHM589776 SRI589776 TBE589776 TLA589776 TUW589776 UES589776 UOO589776 UYK589776 VIG589776 VSC589776 WBY589776 WLU589776 WVQ589776 K655226 JE655312 TA655312 ACW655312 AMS655312 AWO655312 BGK655312 BQG655312 CAC655312 CJY655312 CTU655312 DDQ655312 DNM655312 DXI655312 EHE655312 ERA655312 FAW655312 FKS655312 FUO655312 GEK655312 GOG655312 GYC655312 HHY655312 HRU655312 IBQ655312 ILM655312 IVI655312 JFE655312 JPA655312 JYW655312 KIS655312 KSO655312 LCK655312 LMG655312 LWC655312 MFY655312 MPU655312 MZQ655312 NJM655312 NTI655312 ODE655312 ONA655312 OWW655312 PGS655312 PQO655312 QAK655312 QKG655312 QUC655312 RDY655312 RNU655312 RXQ655312 SHM655312 SRI655312 TBE655312 TLA655312 TUW655312 UES655312 UOO655312 UYK655312 VIG655312 VSC655312 WBY655312 WLU655312 WVQ655312 K720762 JE720848 TA720848 ACW720848 AMS720848 AWO720848 BGK720848 BQG720848 CAC720848 CJY720848 CTU720848 DDQ720848 DNM720848 DXI720848 EHE720848 ERA720848 FAW720848 FKS720848 FUO720848 GEK720848 GOG720848 GYC720848 HHY720848 HRU720848 IBQ720848 ILM720848 IVI720848 JFE720848 JPA720848 JYW720848 KIS720848 KSO720848 LCK720848 LMG720848 LWC720848 MFY720848 MPU720848 MZQ720848 NJM720848 NTI720848 ODE720848 ONA720848 OWW720848 PGS720848 PQO720848 QAK720848 QKG720848 QUC720848 RDY720848 RNU720848 RXQ720848 SHM720848 SRI720848 TBE720848 TLA720848 TUW720848 UES720848 UOO720848 UYK720848 VIG720848 VSC720848 WBY720848 WLU720848 WVQ720848 K786298 JE786384 TA786384 ACW786384 AMS786384 AWO786384 BGK786384 BQG786384 CAC786384 CJY786384 CTU786384 DDQ786384 DNM786384 DXI786384 EHE786384 ERA786384 FAW786384 FKS786384 FUO786384 GEK786384 GOG786384 GYC786384 HHY786384 HRU786384 IBQ786384 ILM786384 IVI786384 JFE786384 JPA786384 JYW786384 KIS786384 KSO786384 LCK786384 LMG786384 LWC786384 MFY786384 MPU786384 MZQ786384 NJM786384 NTI786384 ODE786384 ONA786384 OWW786384 PGS786384 PQO786384 QAK786384 QKG786384 QUC786384 RDY786384 RNU786384 RXQ786384 SHM786384 SRI786384 TBE786384 TLA786384 TUW786384 UES786384 UOO786384 UYK786384 VIG786384 VSC786384 WBY786384 WLU786384 WVQ786384 K851834 JE851920 TA851920 ACW851920 AMS851920 AWO851920 BGK851920 BQG851920 CAC851920 CJY851920 CTU851920 DDQ851920 DNM851920 DXI851920 EHE851920 ERA851920 FAW851920 FKS851920 FUO851920 GEK851920 GOG851920 GYC851920 HHY851920 HRU851920 IBQ851920 ILM851920 IVI851920 JFE851920 JPA851920 JYW851920 KIS851920 KSO851920 LCK851920 LMG851920 LWC851920 MFY851920 MPU851920 MZQ851920 NJM851920 NTI851920 ODE851920 ONA851920 OWW851920 PGS851920 PQO851920 QAK851920 QKG851920 QUC851920 RDY851920 RNU851920 RXQ851920 SHM851920 SRI851920 TBE851920 TLA851920 TUW851920 UES851920 UOO851920 UYK851920 VIG851920 VSC851920 WBY851920 WLU851920 WVQ851920 K917370 JE917456 TA917456 ACW917456 AMS917456 AWO917456 BGK917456 BQG917456 CAC917456 CJY917456 CTU917456 DDQ917456 DNM917456 DXI917456 EHE917456 ERA917456 FAW917456 FKS917456 FUO917456 GEK917456 GOG917456 GYC917456 HHY917456 HRU917456 IBQ917456 ILM917456 IVI917456 JFE917456 JPA917456 JYW917456 KIS917456 KSO917456 LCK917456 LMG917456 LWC917456 MFY917456 MPU917456 MZQ917456 NJM917456 NTI917456 ODE917456 ONA917456 OWW917456 PGS917456 PQO917456 QAK917456 QKG917456 QUC917456 RDY917456 RNU917456 RXQ917456 SHM917456 SRI917456 TBE917456 TLA917456 TUW917456 UES917456 UOO917456 UYK917456 VIG917456 VSC917456 WBY917456 WLU917456 WVQ917456 K982906 JE982992 TA982992 ACW982992 AMS982992 AWO982992 BGK982992 BQG982992 CAC982992 CJY982992 CTU982992 DDQ982992 DNM982992 DXI982992 EHE982992 ERA982992 FAW982992 FKS982992 FUO982992 GEK982992 GOG982992 GYC982992 HHY982992 HRU982992 IBQ982992 ILM982992 IVI982992 JFE982992 JPA982992 JYW982992 KIS982992 KSO982992 LCK982992 LMG982992 LWC982992 MFY982992 MPU982992 MZQ982992 NJM982992 NTI982992 ODE982992 ONA982992 OWW982992 PGS982992 PQO982992 QAK982992 QKG982992 QUC982992 RDY982992 RNU982992 RXQ982992 SHM982992 SRI982992 TBE982992 TLA982992 TUW982992 UES982992 UOO982992 UYK982992 VIG982992 VSC982992 WBY982992 WLU982992 WVQ982992" xr:uid="{B3766CFA-9911-4329-A2D0-D051D8728915}">
      <formula1>$M$11:$M$22</formula1>
    </dataValidation>
    <dataValidation type="list" allowBlank="1" showInputMessage="1" showErrorMessage="1" sqref="K10" xr:uid="{259251CA-933E-4A4E-B32D-32DEDB853B41}">
      <formula1>"2023, 2024, 2025"</formula1>
    </dataValidation>
    <dataValidation type="list" allowBlank="1" showInputMessage="1" showErrorMessage="1" sqref="K15" xr:uid="{BBD26C35-4807-47B1-A22A-4BC3F73016DD}">
      <formula1>$N$9:$N$41</formula1>
    </dataValidation>
  </dataValidations>
  <hyperlinks>
    <hyperlink ref="P8:S8" r:id="rId1" display="Posted Price" xr:uid="{B0E2059C-7AE6-42CB-BA85-1E2B96CB4D5C}"/>
  </hyperlinks>
  <printOptions horizontalCentered="1"/>
  <pageMargins left="0.25" right="0.25" top="0.75" bottom="0.75" header="0.3" footer="0.3"/>
  <pageSetup scale="49" orientation="landscape" horizontalDpi="4294967295" r:id="rId2"/>
  <rowBreaks count="4" manualBreakCount="4">
    <brk id="30" min="1" max="7" man="1"/>
    <brk id="55" min="1" max="7" man="1"/>
    <brk id="81" min="1" max="7" man="1"/>
    <brk id="104"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4A8B8-7EA2-4C36-85EF-12F630506AAC}">
  <dimension ref="B1:Z148"/>
  <sheetViews>
    <sheetView zoomScale="90" zoomScaleNormal="90" workbookViewId="0">
      <selection activeCell="F66" sqref="F66"/>
    </sheetView>
  </sheetViews>
  <sheetFormatPr defaultRowHeight="13.2" x14ac:dyDescent="0.25"/>
  <cols>
    <col min="1" max="1" width="8.77734375" style="1"/>
    <col min="2" max="2" width="25.44140625" style="1" customWidth="1"/>
    <col min="3" max="3" width="35" style="1" customWidth="1"/>
    <col min="4" max="4" width="17.44140625" style="1" customWidth="1"/>
    <col min="5" max="5" width="17.21875" style="1" customWidth="1"/>
    <col min="6" max="6" width="23.77734375" style="1" customWidth="1"/>
    <col min="7" max="7" width="25.44140625" style="1" customWidth="1"/>
    <col min="8" max="8" width="19" style="1" customWidth="1"/>
    <col min="9" max="9" width="6.5546875" style="1" customWidth="1"/>
    <col min="10" max="10" width="33.5546875" style="3" hidden="1" customWidth="1"/>
    <col min="11" max="11" width="20.44140625" style="3" hidden="1" customWidth="1"/>
    <col min="12" max="12" width="4.21875" style="3" hidden="1" customWidth="1"/>
    <col min="13" max="13" width="22" style="1" hidden="1" customWidth="1"/>
    <col min="14" max="14" width="22.21875" style="1" hidden="1" customWidth="1"/>
    <col min="15" max="15" width="4.21875" style="1" hidden="1" customWidth="1"/>
    <col min="16" max="17" width="18.77734375" style="2" hidden="1" customWidth="1"/>
    <col min="18" max="18" width="20.44140625" style="2" hidden="1" customWidth="1"/>
    <col min="19" max="19" width="17.44140625" style="2" hidden="1" customWidth="1"/>
    <col min="20" max="20" width="4.21875" style="1" hidden="1" customWidth="1"/>
    <col min="21" max="21" width="4" style="1" hidden="1" customWidth="1"/>
    <col min="22" max="22" width="13.77734375" style="1" customWidth="1"/>
    <col min="23" max="51" width="9.21875" style="1" customWidth="1"/>
    <col min="52" max="255" width="8.77734375" style="1"/>
    <col min="256" max="256" width="25.44140625" style="1" customWidth="1"/>
    <col min="257" max="257" width="32.77734375" style="1" customWidth="1"/>
    <col min="258" max="258" width="17.44140625" style="1" customWidth="1"/>
    <col min="259" max="259" width="17.21875" style="1" customWidth="1"/>
    <col min="260" max="260" width="23.77734375" style="1" customWidth="1"/>
    <col min="261" max="261" width="25.44140625" style="1" customWidth="1"/>
    <col min="262" max="262" width="19" style="1" customWidth="1"/>
    <col min="263" max="263" width="6.5546875" style="1" customWidth="1"/>
    <col min="264" max="279" width="0" style="1" hidden="1" customWidth="1"/>
    <col min="280" max="511" width="8.77734375" style="1"/>
    <col min="512" max="512" width="25.44140625" style="1" customWidth="1"/>
    <col min="513" max="513" width="32.77734375" style="1" customWidth="1"/>
    <col min="514" max="514" width="17.44140625" style="1" customWidth="1"/>
    <col min="515" max="515" width="17.21875" style="1" customWidth="1"/>
    <col min="516" max="516" width="23.77734375" style="1" customWidth="1"/>
    <col min="517" max="517" width="25.44140625" style="1" customWidth="1"/>
    <col min="518" max="518" width="19" style="1" customWidth="1"/>
    <col min="519" max="519" width="6.5546875" style="1" customWidth="1"/>
    <col min="520" max="535" width="0" style="1" hidden="1" customWidth="1"/>
    <col min="536" max="767" width="8.77734375" style="1"/>
    <col min="768" max="768" width="25.44140625" style="1" customWidth="1"/>
    <col min="769" max="769" width="32.77734375" style="1" customWidth="1"/>
    <col min="770" max="770" width="17.44140625" style="1" customWidth="1"/>
    <col min="771" max="771" width="17.21875" style="1" customWidth="1"/>
    <col min="772" max="772" width="23.77734375" style="1" customWidth="1"/>
    <col min="773" max="773" width="25.44140625" style="1" customWidth="1"/>
    <col min="774" max="774" width="19" style="1" customWidth="1"/>
    <col min="775" max="775" width="6.5546875" style="1" customWidth="1"/>
    <col min="776" max="791" width="0" style="1" hidden="1" customWidth="1"/>
    <col min="792" max="1023" width="8.77734375" style="1"/>
    <col min="1024" max="1024" width="25.44140625" style="1" customWidth="1"/>
    <col min="1025" max="1025" width="32.77734375" style="1" customWidth="1"/>
    <col min="1026" max="1026" width="17.44140625" style="1" customWidth="1"/>
    <col min="1027" max="1027" width="17.21875" style="1" customWidth="1"/>
    <col min="1028" max="1028" width="23.77734375" style="1" customWidth="1"/>
    <col min="1029" max="1029" width="25.44140625" style="1" customWidth="1"/>
    <col min="1030" max="1030" width="19" style="1" customWidth="1"/>
    <col min="1031" max="1031" width="6.5546875" style="1" customWidth="1"/>
    <col min="1032" max="1047" width="0" style="1" hidden="1" customWidth="1"/>
    <col min="1048" max="1279" width="8.77734375" style="1"/>
    <col min="1280" max="1280" width="25.44140625" style="1" customWidth="1"/>
    <col min="1281" max="1281" width="32.77734375" style="1" customWidth="1"/>
    <col min="1282" max="1282" width="17.44140625" style="1" customWidth="1"/>
    <col min="1283" max="1283" width="17.21875" style="1" customWidth="1"/>
    <col min="1284" max="1284" width="23.77734375" style="1" customWidth="1"/>
    <col min="1285" max="1285" width="25.44140625" style="1" customWidth="1"/>
    <col min="1286" max="1286" width="19" style="1" customWidth="1"/>
    <col min="1287" max="1287" width="6.5546875" style="1" customWidth="1"/>
    <col min="1288" max="1303" width="0" style="1" hidden="1" customWidth="1"/>
    <col min="1304" max="1535" width="8.77734375" style="1"/>
    <col min="1536" max="1536" width="25.44140625" style="1" customWidth="1"/>
    <col min="1537" max="1537" width="32.77734375" style="1" customWidth="1"/>
    <col min="1538" max="1538" width="17.44140625" style="1" customWidth="1"/>
    <col min="1539" max="1539" width="17.21875" style="1" customWidth="1"/>
    <col min="1540" max="1540" width="23.77734375" style="1" customWidth="1"/>
    <col min="1541" max="1541" width="25.44140625" style="1" customWidth="1"/>
    <col min="1542" max="1542" width="19" style="1" customWidth="1"/>
    <col min="1543" max="1543" width="6.5546875" style="1" customWidth="1"/>
    <col min="1544" max="1559" width="0" style="1" hidden="1" customWidth="1"/>
    <col min="1560" max="1791" width="8.77734375" style="1"/>
    <col min="1792" max="1792" width="25.44140625" style="1" customWidth="1"/>
    <col min="1793" max="1793" width="32.77734375" style="1" customWidth="1"/>
    <col min="1794" max="1794" width="17.44140625" style="1" customWidth="1"/>
    <col min="1795" max="1795" width="17.21875" style="1" customWidth="1"/>
    <col min="1796" max="1796" width="23.77734375" style="1" customWidth="1"/>
    <col min="1797" max="1797" width="25.44140625" style="1" customWidth="1"/>
    <col min="1798" max="1798" width="19" style="1" customWidth="1"/>
    <col min="1799" max="1799" width="6.5546875" style="1" customWidth="1"/>
    <col min="1800" max="1815" width="0" style="1" hidden="1" customWidth="1"/>
    <col min="1816" max="2047" width="8.77734375" style="1"/>
    <col min="2048" max="2048" width="25.44140625" style="1" customWidth="1"/>
    <col min="2049" max="2049" width="32.77734375" style="1" customWidth="1"/>
    <col min="2050" max="2050" width="17.44140625" style="1" customWidth="1"/>
    <col min="2051" max="2051" width="17.21875" style="1" customWidth="1"/>
    <col min="2052" max="2052" width="23.77734375" style="1" customWidth="1"/>
    <col min="2053" max="2053" width="25.44140625" style="1" customWidth="1"/>
    <col min="2054" max="2054" width="19" style="1" customWidth="1"/>
    <col min="2055" max="2055" width="6.5546875" style="1" customWidth="1"/>
    <col min="2056" max="2071" width="0" style="1" hidden="1" customWidth="1"/>
    <col min="2072" max="2303" width="8.77734375" style="1"/>
    <col min="2304" max="2304" width="25.44140625" style="1" customWidth="1"/>
    <col min="2305" max="2305" width="32.77734375" style="1" customWidth="1"/>
    <col min="2306" max="2306" width="17.44140625" style="1" customWidth="1"/>
    <col min="2307" max="2307" width="17.21875" style="1" customWidth="1"/>
    <col min="2308" max="2308" width="23.77734375" style="1" customWidth="1"/>
    <col min="2309" max="2309" width="25.44140625" style="1" customWidth="1"/>
    <col min="2310" max="2310" width="19" style="1" customWidth="1"/>
    <col min="2311" max="2311" width="6.5546875" style="1" customWidth="1"/>
    <col min="2312" max="2327" width="0" style="1" hidden="1" customWidth="1"/>
    <col min="2328" max="2559" width="8.77734375" style="1"/>
    <col min="2560" max="2560" width="25.44140625" style="1" customWidth="1"/>
    <col min="2561" max="2561" width="32.77734375" style="1" customWidth="1"/>
    <col min="2562" max="2562" width="17.44140625" style="1" customWidth="1"/>
    <col min="2563" max="2563" width="17.21875" style="1" customWidth="1"/>
    <col min="2564" max="2564" width="23.77734375" style="1" customWidth="1"/>
    <col min="2565" max="2565" width="25.44140625" style="1" customWidth="1"/>
    <col min="2566" max="2566" width="19" style="1" customWidth="1"/>
    <col min="2567" max="2567" width="6.5546875" style="1" customWidth="1"/>
    <col min="2568" max="2583" width="0" style="1" hidden="1" customWidth="1"/>
    <col min="2584" max="2815" width="8.77734375" style="1"/>
    <col min="2816" max="2816" width="25.44140625" style="1" customWidth="1"/>
    <col min="2817" max="2817" width="32.77734375" style="1" customWidth="1"/>
    <col min="2818" max="2818" width="17.44140625" style="1" customWidth="1"/>
    <col min="2819" max="2819" width="17.21875" style="1" customWidth="1"/>
    <col min="2820" max="2820" width="23.77734375" style="1" customWidth="1"/>
    <col min="2821" max="2821" width="25.44140625" style="1" customWidth="1"/>
    <col min="2822" max="2822" width="19" style="1" customWidth="1"/>
    <col min="2823" max="2823" width="6.5546875" style="1" customWidth="1"/>
    <col min="2824" max="2839" width="0" style="1" hidden="1" customWidth="1"/>
    <col min="2840" max="3071" width="8.77734375" style="1"/>
    <col min="3072" max="3072" width="25.44140625" style="1" customWidth="1"/>
    <col min="3073" max="3073" width="32.77734375" style="1" customWidth="1"/>
    <col min="3074" max="3074" width="17.44140625" style="1" customWidth="1"/>
    <col min="3075" max="3075" width="17.21875" style="1" customWidth="1"/>
    <col min="3076" max="3076" width="23.77734375" style="1" customWidth="1"/>
    <col min="3077" max="3077" width="25.44140625" style="1" customWidth="1"/>
    <col min="3078" max="3078" width="19" style="1" customWidth="1"/>
    <col min="3079" max="3079" width="6.5546875" style="1" customWidth="1"/>
    <col min="3080" max="3095" width="0" style="1" hidden="1" customWidth="1"/>
    <col min="3096" max="3327" width="8.77734375" style="1"/>
    <col min="3328" max="3328" width="25.44140625" style="1" customWidth="1"/>
    <col min="3329" max="3329" width="32.77734375" style="1" customWidth="1"/>
    <col min="3330" max="3330" width="17.44140625" style="1" customWidth="1"/>
    <col min="3331" max="3331" width="17.21875" style="1" customWidth="1"/>
    <col min="3332" max="3332" width="23.77734375" style="1" customWidth="1"/>
    <col min="3333" max="3333" width="25.44140625" style="1" customWidth="1"/>
    <col min="3334" max="3334" width="19" style="1" customWidth="1"/>
    <col min="3335" max="3335" width="6.5546875" style="1" customWidth="1"/>
    <col min="3336" max="3351" width="0" style="1" hidden="1" customWidth="1"/>
    <col min="3352" max="3583" width="8.77734375" style="1"/>
    <col min="3584" max="3584" width="25.44140625" style="1" customWidth="1"/>
    <col min="3585" max="3585" width="32.77734375" style="1" customWidth="1"/>
    <col min="3586" max="3586" width="17.44140625" style="1" customWidth="1"/>
    <col min="3587" max="3587" width="17.21875" style="1" customWidth="1"/>
    <col min="3588" max="3588" width="23.77734375" style="1" customWidth="1"/>
    <col min="3589" max="3589" width="25.44140625" style="1" customWidth="1"/>
    <col min="3590" max="3590" width="19" style="1" customWidth="1"/>
    <col min="3591" max="3591" width="6.5546875" style="1" customWidth="1"/>
    <col min="3592" max="3607" width="0" style="1" hidden="1" customWidth="1"/>
    <col min="3608" max="3839" width="8.77734375" style="1"/>
    <col min="3840" max="3840" width="25.44140625" style="1" customWidth="1"/>
    <col min="3841" max="3841" width="32.77734375" style="1" customWidth="1"/>
    <col min="3842" max="3842" width="17.44140625" style="1" customWidth="1"/>
    <col min="3843" max="3843" width="17.21875" style="1" customWidth="1"/>
    <col min="3844" max="3844" width="23.77734375" style="1" customWidth="1"/>
    <col min="3845" max="3845" width="25.44140625" style="1" customWidth="1"/>
    <col min="3846" max="3846" width="19" style="1" customWidth="1"/>
    <col min="3847" max="3847" width="6.5546875" style="1" customWidth="1"/>
    <col min="3848" max="3863" width="0" style="1" hidden="1" customWidth="1"/>
    <col min="3864" max="4095" width="8.77734375" style="1"/>
    <col min="4096" max="4096" width="25.44140625" style="1" customWidth="1"/>
    <col min="4097" max="4097" width="32.77734375" style="1" customWidth="1"/>
    <col min="4098" max="4098" width="17.44140625" style="1" customWidth="1"/>
    <col min="4099" max="4099" width="17.21875" style="1" customWidth="1"/>
    <col min="4100" max="4100" width="23.77734375" style="1" customWidth="1"/>
    <col min="4101" max="4101" width="25.44140625" style="1" customWidth="1"/>
    <col min="4102" max="4102" width="19" style="1" customWidth="1"/>
    <col min="4103" max="4103" width="6.5546875" style="1" customWidth="1"/>
    <col min="4104" max="4119" width="0" style="1" hidden="1" customWidth="1"/>
    <col min="4120" max="4351" width="8.77734375" style="1"/>
    <col min="4352" max="4352" width="25.44140625" style="1" customWidth="1"/>
    <col min="4353" max="4353" width="32.77734375" style="1" customWidth="1"/>
    <col min="4354" max="4354" width="17.44140625" style="1" customWidth="1"/>
    <col min="4355" max="4355" width="17.21875" style="1" customWidth="1"/>
    <col min="4356" max="4356" width="23.77734375" style="1" customWidth="1"/>
    <col min="4357" max="4357" width="25.44140625" style="1" customWidth="1"/>
    <col min="4358" max="4358" width="19" style="1" customWidth="1"/>
    <col min="4359" max="4359" width="6.5546875" style="1" customWidth="1"/>
    <col min="4360" max="4375" width="0" style="1" hidden="1" customWidth="1"/>
    <col min="4376" max="4607" width="8.77734375" style="1"/>
    <col min="4608" max="4608" width="25.44140625" style="1" customWidth="1"/>
    <col min="4609" max="4609" width="32.77734375" style="1" customWidth="1"/>
    <col min="4610" max="4610" width="17.44140625" style="1" customWidth="1"/>
    <col min="4611" max="4611" width="17.21875" style="1" customWidth="1"/>
    <col min="4612" max="4612" width="23.77734375" style="1" customWidth="1"/>
    <col min="4613" max="4613" width="25.44140625" style="1" customWidth="1"/>
    <col min="4614" max="4614" width="19" style="1" customWidth="1"/>
    <col min="4615" max="4615" width="6.5546875" style="1" customWidth="1"/>
    <col min="4616" max="4631" width="0" style="1" hidden="1" customWidth="1"/>
    <col min="4632" max="4863" width="8.77734375" style="1"/>
    <col min="4864" max="4864" width="25.44140625" style="1" customWidth="1"/>
    <col min="4865" max="4865" width="32.77734375" style="1" customWidth="1"/>
    <col min="4866" max="4866" width="17.44140625" style="1" customWidth="1"/>
    <col min="4867" max="4867" width="17.21875" style="1" customWidth="1"/>
    <col min="4868" max="4868" width="23.77734375" style="1" customWidth="1"/>
    <col min="4869" max="4869" width="25.44140625" style="1" customWidth="1"/>
    <col min="4870" max="4870" width="19" style="1" customWidth="1"/>
    <col min="4871" max="4871" width="6.5546875" style="1" customWidth="1"/>
    <col min="4872" max="4887" width="0" style="1" hidden="1" customWidth="1"/>
    <col min="4888" max="5119" width="8.77734375" style="1"/>
    <col min="5120" max="5120" width="25.44140625" style="1" customWidth="1"/>
    <col min="5121" max="5121" width="32.77734375" style="1" customWidth="1"/>
    <col min="5122" max="5122" width="17.44140625" style="1" customWidth="1"/>
    <col min="5123" max="5123" width="17.21875" style="1" customWidth="1"/>
    <col min="5124" max="5124" width="23.77734375" style="1" customWidth="1"/>
    <col min="5125" max="5125" width="25.44140625" style="1" customWidth="1"/>
    <col min="5126" max="5126" width="19" style="1" customWidth="1"/>
    <col min="5127" max="5127" width="6.5546875" style="1" customWidth="1"/>
    <col min="5128" max="5143" width="0" style="1" hidden="1" customWidth="1"/>
    <col min="5144" max="5375" width="8.77734375" style="1"/>
    <col min="5376" max="5376" width="25.44140625" style="1" customWidth="1"/>
    <col min="5377" max="5377" width="32.77734375" style="1" customWidth="1"/>
    <col min="5378" max="5378" width="17.44140625" style="1" customWidth="1"/>
    <col min="5379" max="5379" width="17.21875" style="1" customWidth="1"/>
    <col min="5380" max="5380" width="23.77734375" style="1" customWidth="1"/>
    <col min="5381" max="5381" width="25.44140625" style="1" customWidth="1"/>
    <col min="5382" max="5382" width="19" style="1" customWidth="1"/>
    <col min="5383" max="5383" width="6.5546875" style="1" customWidth="1"/>
    <col min="5384" max="5399" width="0" style="1" hidden="1" customWidth="1"/>
    <col min="5400" max="5631" width="8.77734375" style="1"/>
    <col min="5632" max="5632" width="25.44140625" style="1" customWidth="1"/>
    <col min="5633" max="5633" width="32.77734375" style="1" customWidth="1"/>
    <col min="5634" max="5634" width="17.44140625" style="1" customWidth="1"/>
    <col min="5635" max="5635" width="17.21875" style="1" customWidth="1"/>
    <col min="5636" max="5636" width="23.77734375" style="1" customWidth="1"/>
    <col min="5637" max="5637" width="25.44140625" style="1" customWidth="1"/>
    <col min="5638" max="5638" width="19" style="1" customWidth="1"/>
    <col min="5639" max="5639" width="6.5546875" style="1" customWidth="1"/>
    <col min="5640" max="5655" width="0" style="1" hidden="1" customWidth="1"/>
    <col min="5656" max="5887" width="8.77734375" style="1"/>
    <col min="5888" max="5888" width="25.44140625" style="1" customWidth="1"/>
    <col min="5889" max="5889" width="32.77734375" style="1" customWidth="1"/>
    <col min="5890" max="5890" width="17.44140625" style="1" customWidth="1"/>
    <col min="5891" max="5891" width="17.21875" style="1" customWidth="1"/>
    <col min="5892" max="5892" width="23.77734375" style="1" customWidth="1"/>
    <col min="5893" max="5893" width="25.44140625" style="1" customWidth="1"/>
    <col min="5894" max="5894" width="19" style="1" customWidth="1"/>
    <col min="5895" max="5895" width="6.5546875" style="1" customWidth="1"/>
    <col min="5896" max="5911" width="0" style="1" hidden="1" customWidth="1"/>
    <col min="5912" max="6143" width="8.77734375" style="1"/>
    <col min="6144" max="6144" width="25.44140625" style="1" customWidth="1"/>
    <col min="6145" max="6145" width="32.77734375" style="1" customWidth="1"/>
    <col min="6146" max="6146" width="17.44140625" style="1" customWidth="1"/>
    <col min="6147" max="6147" width="17.21875" style="1" customWidth="1"/>
    <col min="6148" max="6148" width="23.77734375" style="1" customWidth="1"/>
    <col min="6149" max="6149" width="25.44140625" style="1" customWidth="1"/>
    <col min="6150" max="6150" width="19" style="1" customWidth="1"/>
    <col min="6151" max="6151" width="6.5546875" style="1" customWidth="1"/>
    <col min="6152" max="6167" width="0" style="1" hidden="1" customWidth="1"/>
    <col min="6168" max="6399" width="8.77734375" style="1"/>
    <col min="6400" max="6400" width="25.44140625" style="1" customWidth="1"/>
    <col min="6401" max="6401" width="32.77734375" style="1" customWidth="1"/>
    <col min="6402" max="6402" width="17.44140625" style="1" customWidth="1"/>
    <col min="6403" max="6403" width="17.21875" style="1" customWidth="1"/>
    <col min="6404" max="6404" width="23.77734375" style="1" customWidth="1"/>
    <col min="6405" max="6405" width="25.44140625" style="1" customWidth="1"/>
    <col min="6406" max="6406" width="19" style="1" customWidth="1"/>
    <col min="6407" max="6407" width="6.5546875" style="1" customWidth="1"/>
    <col min="6408" max="6423" width="0" style="1" hidden="1" customWidth="1"/>
    <col min="6424" max="6655" width="8.77734375" style="1"/>
    <col min="6656" max="6656" width="25.44140625" style="1" customWidth="1"/>
    <col min="6657" max="6657" width="32.77734375" style="1" customWidth="1"/>
    <col min="6658" max="6658" width="17.44140625" style="1" customWidth="1"/>
    <col min="6659" max="6659" width="17.21875" style="1" customWidth="1"/>
    <col min="6660" max="6660" width="23.77734375" style="1" customWidth="1"/>
    <col min="6661" max="6661" width="25.44140625" style="1" customWidth="1"/>
    <col min="6662" max="6662" width="19" style="1" customWidth="1"/>
    <col min="6663" max="6663" width="6.5546875" style="1" customWidth="1"/>
    <col min="6664" max="6679" width="0" style="1" hidden="1" customWidth="1"/>
    <col min="6680" max="6911" width="8.77734375" style="1"/>
    <col min="6912" max="6912" width="25.44140625" style="1" customWidth="1"/>
    <col min="6913" max="6913" width="32.77734375" style="1" customWidth="1"/>
    <col min="6914" max="6914" width="17.44140625" style="1" customWidth="1"/>
    <col min="6915" max="6915" width="17.21875" style="1" customWidth="1"/>
    <col min="6916" max="6916" width="23.77734375" style="1" customWidth="1"/>
    <col min="6917" max="6917" width="25.44140625" style="1" customWidth="1"/>
    <col min="6918" max="6918" width="19" style="1" customWidth="1"/>
    <col min="6919" max="6919" width="6.5546875" style="1" customWidth="1"/>
    <col min="6920" max="6935" width="0" style="1" hidden="1" customWidth="1"/>
    <col min="6936" max="7167" width="8.77734375" style="1"/>
    <col min="7168" max="7168" width="25.44140625" style="1" customWidth="1"/>
    <col min="7169" max="7169" width="32.77734375" style="1" customWidth="1"/>
    <col min="7170" max="7170" width="17.44140625" style="1" customWidth="1"/>
    <col min="7171" max="7171" width="17.21875" style="1" customWidth="1"/>
    <col min="7172" max="7172" width="23.77734375" style="1" customWidth="1"/>
    <col min="7173" max="7173" width="25.44140625" style="1" customWidth="1"/>
    <col min="7174" max="7174" width="19" style="1" customWidth="1"/>
    <col min="7175" max="7175" width="6.5546875" style="1" customWidth="1"/>
    <col min="7176" max="7191" width="0" style="1" hidden="1" customWidth="1"/>
    <col min="7192" max="7423" width="8.77734375" style="1"/>
    <col min="7424" max="7424" width="25.44140625" style="1" customWidth="1"/>
    <col min="7425" max="7425" width="32.77734375" style="1" customWidth="1"/>
    <col min="7426" max="7426" width="17.44140625" style="1" customWidth="1"/>
    <col min="7427" max="7427" width="17.21875" style="1" customWidth="1"/>
    <col min="7428" max="7428" width="23.77734375" style="1" customWidth="1"/>
    <col min="7429" max="7429" width="25.44140625" style="1" customWidth="1"/>
    <col min="7430" max="7430" width="19" style="1" customWidth="1"/>
    <col min="7431" max="7431" width="6.5546875" style="1" customWidth="1"/>
    <col min="7432" max="7447" width="0" style="1" hidden="1" customWidth="1"/>
    <col min="7448" max="7679" width="8.77734375" style="1"/>
    <col min="7680" max="7680" width="25.44140625" style="1" customWidth="1"/>
    <col min="7681" max="7681" width="32.77734375" style="1" customWidth="1"/>
    <col min="7682" max="7682" width="17.44140625" style="1" customWidth="1"/>
    <col min="7683" max="7683" width="17.21875" style="1" customWidth="1"/>
    <col min="7684" max="7684" width="23.77734375" style="1" customWidth="1"/>
    <col min="7685" max="7685" width="25.44140625" style="1" customWidth="1"/>
    <col min="7686" max="7686" width="19" style="1" customWidth="1"/>
    <col min="7687" max="7687" width="6.5546875" style="1" customWidth="1"/>
    <col min="7688" max="7703" width="0" style="1" hidden="1" customWidth="1"/>
    <col min="7704" max="7935" width="8.77734375" style="1"/>
    <col min="7936" max="7936" width="25.44140625" style="1" customWidth="1"/>
    <col min="7937" max="7937" width="32.77734375" style="1" customWidth="1"/>
    <col min="7938" max="7938" width="17.44140625" style="1" customWidth="1"/>
    <col min="7939" max="7939" width="17.21875" style="1" customWidth="1"/>
    <col min="7940" max="7940" width="23.77734375" style="1" customWidth="1"/>
    <col min="7941" max="7941" width="25.44140625" style="1" customWidth="1"/>
    <col min="7942" max="7942" width="19" style="1" customWidth="1"/>
    <col min="7943" max="7943" width="6.5546875" style="1" customWidth="1"/>
    <col min="7944" max="7959" width="0" style="1" hidden="1" customWidth="1"/>
    <col min="7960" max="8191" width="8.77734375" style="1"/>
    <col min="8192" max="8192" width="25.44140625" style="1" customWidth="1"/>
    <col min="8193" max="8193" width="32.77734375" style="1" customWidth="1"/>
    <col min="8194" max="8194" width="17.44140625" style="1" customWidth="1"/>
    <col min="8195" max="8195" width="17.21875" style="1" customWidth="1"/>
    <col min="8196" max="8196" width="23.77734375" style="1" customWidth="1"/>
    <col min="8197" max="8197" width="25.44140625" style="1" customWidth="1"/>
    <col min="8198" max="8198" width="19" style="1" customWidth="1"/>
    <col min="8199" max="8199" width="6.5546875" style="1" customWidth="1"/>
    <col min="8200" max="8215" width="0" style="1" hidden="1" customWidth="1"/>
    <col min="8216" max="8447" width="8.77734375" style="1"/>
    <col min="8448" max="8448" width="25.44140625" style="1" customWidth="1"/>
    <col min="8449" max="8449" width="32.77734375" style="1" customWidth="1"/>
    <col min="8450" max="8450" width="17.44140625" style="1" customWidth="1"/>
    <col min="8451" max="8451" width="17.21875" style="1" customWidth="1"/>
    <col min="8452" max="8452" width="23.77734375" style="1" customWidth="1"/>
    <col min="8453" max="8453" width="25.44140625" style="1" customWidth="1"/>
    <col min="8454" max="8454" width="19" style="1" customWidth="1"/>
    <col min="8455" max="8455" width="6.5546875" style="1" customWidth="1"/>
    <col min="8456" max="8471" width="0" style="1" hidden="1" customWidth="1"/>
    <col min="8472" max="8703" width="8.77734375" style="1"/>
    <col min="8704" max="8704" width="25.44140625" style="1" customWidth="1"/>
    <col min="8705" max="8705" width="32.77734375" style="1" customWidth="1"/>
    <col min="8706" max="8706" width="17.44140625" style="1" customWidth="1"/>
    <col min="8707" max="8707" width="17.21875" style="1" customWidth="1"/>
    <col min="8708" max="8708" width="23.77734375" style="1" customWidth="1"/>
    <col min="8709" max="8709" width="25.44140625" style="1" customWidth="1"/>
    <col min="8710" max="8710" width="19" style="1" customWidth="1"/>
    <col min="8711" max="8711" width="6.5546875" style="1" customWidth="1"/>
    <col min="8712" max="8727" width="0" style="1" hidden="1" customWidth="1"/>
    <col min="8728" max="8959" width="8.77734375" style="1"/>
    <col min="8960" max="8960" width="25.44140625" style="1" customWidth="1"/>
    <col min="8961" max="8961" width="32.77734375" style="1" customWidth="1"/>
    <col min="8962" max="8962" width="17.44140625" style="1" customWidth="1"/>
    <col min="8963" max="8963" width="17.21875" style="1" customWidth="1"/>
    <col min="8964" max="8964" width="23.77734375" style="1" customWidth="1"/>
    <col min="8965" max="8965" width="25.44140625" style="1" customWidth="1"/>
    <col min="8966" max="8966" width="19" style="1" customWidth="1"/>
    <col min="8967" max="8967" width="6.5546875" style="1" customWidth="1"/>
    <col min="8968" max="8983" width="0" style="1" hidden="1" customWidth="1"/>
    <col min="8984" max="9215" width="8.77734375" style="1"/>
    <col min="9216" max="9216" width="25.44140625" style="1" customWidth="1"/>
    <col min="9217" max="9217" width="32.77734375" style="1" customWidth="1"/>
    <col min="9218" max="9218" width="17.44140625" style="1" customWidth="1"/>
    <col min="9219" max="9219" width="17.21875" style="1" customWidth="1"/>
    <col min="9220" max="9220" width="23.77734375" style="1" customWidth="1"/>
    <col min="9221" max="9221" width="25.44140625" style="1" customWidth="1"/>
    <col min="9222" max="9222" width="19" style="1" customWidth="1"/>
    <col min="9223" max="9223" width="6.5546875" style="1" customWidth="1"/>
    <col min="9224" max="9239" width="0" style="1" hidden="1" customWidth="1"/>
    <col min="9240" max="9471" width="8.77734375" style="1"/>
    <col min="9472" max="9472" width="25.44140625" style="1" customWidth="1"/>
    <col min="9473" max="9473" width="32.77734375" style="1" customWidth="1"/>
    <col min="9474" max="9474" width="17.44140625" style="1" customWidth="1"/>
    <col min="9475" max="9475" width="17.21875" style="1" customWidth="1"/>
    <col min="9476" max="9476" width="23.77734375" style="1" customWidth="1"/>
    <col min="9477" max="9477" width="25.44140625" style="1" customWidth="1"/>
    <col min="9478" max="9478" width="19" style="1" customWidth="1"/>
    <col min="9479" max="9479" width="6.5546875" style="1" customWidth="1"/>
    <col min="9480" max="9495" width="0" style="1" hidden="1" customWidth="1"/>
    <col min="9496" max="9727" width="8.77734375" style="1"/>
    <col min="9728" max="9728" width="25.44140625" style="1" customWidth="1"/>
    <col min="9729" max="9729" width="32.77734375" style="1" customWidth="1"/>
    <col min="9730" max="9730" width="17.44140625" style="1" customWidth="1"/>
    <col min="9731" max="9731" width="17.21875" style="1" customWidth="1"/>
    <col min="9732" max="9732" width="23.77734375" style="1" customWidth="1"/>
    <col min="9733" max="9733" width="25.44140625" style="1" customWidth="1"/>
    <col min="9734" max="9734" width="19" style="1" customWidth="1"/>
    <col min="9735" max="9735" width="6.5546875" style="1" customWidth="1"/>
    <col min="9736" max="9751" width="0" style="1" hidden="1" customWidth="1"/>
    <col min="9752" max="9983" width="8.77734375" style="1"/>
    <col min="9984" max="9984" width="25.44140625" style="1" customWidth="1"/>
    <col min="9985" max="9985" width="32.77734375" style="1" customWidth="1"/>
    <col min="9986" max="9986" width="17.44140625" style="1" customWidth="1"/>
    <col min="9987" max="9987" width="17.21875" style="1" customWidth="1"/>
    <col min="9988" max="9988" width="23.77734375" style="1" customWidth="1"/>
    <col min="9989" max="9989" width="25.44140625" style="1" customWidth="1"/>
    <col min="9990" max="9990" width="19" style="1" customWidth="1"/>
    <col min="9991" max="9991" width="6.5546875" style="1" customWidth="1"/>
    <col min="9992" max="10007" width="0" style="1" hidden="1" customWidth="1"/>
    <col min="10008" max="10239" width="8.77734375" style="1"/>
    <col min="10240" max="10240" width="25.44140625" style="1" customWidth="1"/>
    <col min="10241" max="10241" width="32.77734375" style="1" customWidth="1"/>
    <col min="10242" max="10242" width="17.44140625" style="1" customWidth="1"/>
    <col min="10243" max="10243" width="17.21875" style="1" customWidth="1"/>
    <col min="10244" max="10244" width="23.77734375" style="1" customWidth="1"/>
    <col min="10245" max="10245" width="25.44140625" style="1" customWidth="1"/>
    <col min="10246" max="10246" width="19" style="1" customWidth="1"/>
    <col min="10247" max="10247" width="6.5546875" style="1" customWidth="1"/>
    <col min="10248" max="10263" width="0" style="1" hidden="1" customWidth="1"/>
    <col min="10264" max="10495" width="8.77734375" style="1"/>
    <col min="10496" max="10496" width="25.44140625" style="1" customWidth="1"/>
    <col min="10497" max="10497" width="32.77734375" style="1" customWidth="1"/>
    <col min="10498" max="10498" width="17.44140625" style="1" customWidth="1"/>
    <col min="10499" max="10499" width="17.21875" style="1" customWidth="1"/>
    <col min="10500" max="10500" width="23.77734375" style="1" customWidth="1"/>
    <col min="10501" max="10501" width="25.44140625" style="1" customWidth="1"/>
    <col min="10502" max="10502" width="19" style="1" customWidth="1"/>
    <col min="10503" max="10503" width="6.5546875" style="1" customWidth="1"/>
    <col min="10504" max="10519" width="0" style="1" hidden="1" customWidth="1"/>
    <col min="10520" max="10751" width="8.77734375" style="1"/>
    <col min="10752" max="10752" width="25.44140625" style="1" customWidth="1"/>
    <col min="10753" max="10753" width="32.77734375" style="1" customWidth="1"/>
    <col min="10754" max="10754" width="17.44140625" style="1" customWidth="1"/>
    <col min="10755" max="10755" width="17.21875" style="1" customWidth="1"/>
    <col min="10756" max="10756" width="23.77734375" style="1" customWidth="1"/>
    <col min="10757" max="10757" width="25.44140625" style="1" customWidth="1"/>
    <col min="10758" max="10758" width="19" style="1" customWidth="1"/>
    <col min="10759" max="10759" width="6.5546875" style="1" customWidth="1"/>
    <col min="10760" max="10775" width="0" style="1" hidden="1" customWidth="1"/>
    <col min="10776" max="11007" width="8.77734375" style="1"/>
    <col min="11008" max="11008" width="25.44140625" style="1" customWidth="1"/>
    <col min="11009" max="11009" width="32.77734375" style="1" customWidth="1"/>
    <col min="11010" max="11010" width="17.44140625" style="1" customWidth="1"/>
    <col min="11011" max="11011" width="17.21875" style="1" customWidth="1"/>
    <col min="11012" max="11012" width="23.77734375" style="1" customWidth="1"/>
    <col min="11013" max="11013" width="25.44140625" style="1" customWidth="1"/>
    <col min="11014" max="11014" width="19" style="1" customWidth="1"/>
    <col min="11015" max="11015" width="6.5546875" style="1" customWidth="1"/>
    <col min="11016" max="11031" width="0" style="1" hidden="1" customWidth="1"/>
    <col min="11032" max="11263" width="8.77734375" style="1"/>
    <col min="11264" max="11264" width="25.44140625" style="1" customWidth="1"/>
    <col min="11265" max="11265" width="32.77734375" style="1" customWidth="1"/>
    <col min="11266" max="11266" width="17.44140625" style="1" customWidth="1"/>
    <col min="11267" max="11267" width="17.21875" style="1" customWidth="1"/>
    <col min="11268" max="11268" width="23.77734375" style="1" customWidth="1"/>
    <col min="11269" max="11269" width="25.44140625" style="1" customWidth="1"/>
    <col min="11270" max="11270" width="19" style="1" customWidth="1"/>
    <col min="11271" max="11271" width="6.5546875" style="1" customWidth="1"/>
    <col min="11272" max="11287" width="0" style="1" hidden="1" customWidth="1"/>
    <col min="11288" max="11519" width="8.77734375" style="1"/>
    <col min="11520" max="11520" width="25.44140625" style="1" customWidth="1"/>
    <col min="11521" max="11521" width="32.77734375" style="1" customWidth="1"/>
    <col min="11522" max="11522" width="17.44140625" style="1" customWidth="1"/>
    <col min="11523" max="11523" width="17.21875" style="1" customWidth="1"/>
    <col min="11524" max="11524" width="23.77734375" style="1" customWidth="1"/>
    <col min="11525" max="11525" width="25.44140625" style="1" customWidth="1"/>
    <col min="11526" max="11526" width="19" style="1" customWidth="1"/>
    <col min="11527" max="11527" width="6.5546875" style="1" customWidth="1"/>
    <col min="11528" max="11543" width="0" style="1" hidden="1" customWidth="1"/>
    <col min="11544" max="11775" width="8.77734375" style="1"/>
    <col min="11776" max="11776" width="25.44140625" style="1" customWidth="1"/>
    <col min="11777" max="11777" width="32.77734375" style="1" customWidth="1"/>
    <col min="11778" max="11778" width="17.44140625" style="1" customWidth="1"/>
    <col min="11779" max="11779" width="17.21875" style="1" customWidth="1"/>
    <col min="11780" max="11780" width="23.77734375" style="1" customWidth="1"/>
    <col min="11781" max="11781" width="25.44140625" style="1" customWidth="1"/>
    <col min="11782" max="11782" width="19" style="1" customWidth="1"/>
    <col min="11783" max="11783" width="6.5546875" style="1" customWidth="1"/>
    <col min="11784" max="11799" width="0" style="1" hidden="1" customWidth="1"/>
    <col min="11800" max="12031" width="8.77734375" style="1"/>
    <col min="12032" max="12032" width="25.44140625" style="1" customWidth="1"/>
    <col min="12033" max="12033" width="32.77734375" style="1" customWidth="1"/>
    <col min="12034" max="12034" width="17.44140625" style="1" customWidth="1"/>
    <col min="12035" max="12035" width="17.21875" style="1" customWidth="1"/>
    <col min="12036" max="12036" width="23.77734375" style="1" customWidth="1"/>
    <col min="12037" max="12037" width="25.44140625" style="1" customWidth="1"/>
    <col min="12038" max="12038" width="19" style="1" customWidth="1"/>
    <col min="12039" max="12039" width="6.5546875" style="1" customWidth="1"/>
    <col min="12040" max="12055" width="0" style="1" hidden="1" customWidth="1"/>
    <col min="12056" max="12287" width="8.77734375" style="1"/>
    <col min="12288" max="12288" width="25.44140625" style="1" customWidth="1"/>
    <col min="12289" max="12289" width="32.77734375" style="1" customWidth="1"/>
    <col min="12290" max="12290" width="17.44140625" style="1" customWidth="1"/>
    <col min="12291" max="12291" width="17.21875" style="1" customWidth="1"/>
    <col min="12292" max="12292" width="23.77734375" style="1" customWidth="1"/>
    <col min="12293" max="12293" width="25.44140625" style="1" customWidth="1"/>
    <col min="12294" max="12294" width="19" style="1" customWidth="1"/>
    <col min="12295" max="12295" width="6.5546875" style="1" customWidth="1"/>
    <col min="12296" max="12311" width="0" style="1" hidden="1" customWidth="1"/>
    <col min="12312" max="12543" width="8.77734375" style="1"/>
    <col min="12544" max="12544" width="25.44140625" style="1" customWidth="1"/>
    <col min="12545" max="12545" width="32.77734375" style="1" customWidth="1"/>
    <col min="12546" max="12546" width="17.44140625" style="1" customWidth="1"/>
    <col min="12547" max="12547" width="17.21875" style="1" customWidth="1"/>
    <col min="12548" max="12548" width="23.77734375" style="1" customWidth="1"/>
    <col min="12549" max="12549" width="25.44140625" style="1" customWidth="1"/>
    <col min="12550" max="12550" width="19" style="1" customWidth="1"/>
    <col min="12551" max="12551" width="6.5546875" style="1" customWidth="1"/>
    <col min="12552" max="12567" width="0" style="1" hidden="1" customWidth="1"/>
    <col min="12568" max="12799" width="8.77734375" style="1"/>
    <col min="12800" max="12800" width="25.44140625" style="1" customWidth="1"/>
    <col min="12801" max="12801" width="32.77734375" style="1" customWidth="1"/>
    <col min="12802" max="12802" width="17.44140625" style="1" customWidth="1"/>
    <col min="12803" max="12803" width="17.21875" style="1" customWidth="1"/>
    <col min="12804" max="12804" width="23.77734375" style="1" customWidth="1"/>
    <col min="12805" max="12805" width="25.44140625" style="1" customWidth="1"/>
    <col min="12806" max="12806" width="19" style="1" customWidth="1"/>
    <col min="12807" max="12807" width="6.5546875" style="1" customWidth="1"/>
    <col min="12808" max="12823" width="0" style="1" hidden="1" customWidth="1"/>
    <col min="12824" max="13055" width="8.77734375" style="1"/>
    <col min="13056" max="13056" width="25.44140625" style="1" customWidth="1"/>
    <col min="13057" max="13057" width="32.77734375" style="1" customWidth="1"/>
    <col min="13058" max="13058" width="17.44140625" style="1" customWidth="1"/>
    <col min="13059" max="13059" width="17.21875" style="1" customWidth="1"/>
    <col min="13060" max="13060" width="23.77734375" style="1" customWidth="1"/>
    <col min="13061" max="13061" width="25.44140625" style="1" customWidth="1"/>
    <col min="13062" max="13062" width="19" style="1" customWidth="1"/>
    <col min="13063" max="13063" width="6.5546875" style="1" customWidth="1"/>
    <col min="13064" max="13079" width="0" style="1" hidden="1" customWidth="1"/>
    <col min="13080" max="13311" width="8.77734375" style="1"/>
    <col min="13312" max="13312" width="25.44140625" style="1" customWidth="1"/>
    <col min="13313" max="13313" width="32.77734375" style="1" customWidth="1"/>
    <col min="13314" max="13314" width="17.44140625" style="1" customWidth="1"/>
    <col min="13315" max="13315" width="17.21875" style="1" customWidth="1"/>
    <col min="13316" max="13316" width="23.77734375" style="1" customWidth="1"/>
    <col min="13317" max="13317" width="25.44140625" style="1" customWidth="1"/>
    <col min="13318" max="13318" width="19" style="1" customWidth="1"/>
    <col min="13319" max="13319" width="6.5546875" style="1" customWidth="1"/>
    <col min="13320" max="13335" width="0" style="1" hidden="1" customWidth="1"/>
    <col min="13336" max="13567" width="8.77734375" style="1"/>
    <col min="13568" max="13568" width="25.44140625" style="1" customWidth="1"/>
    <col min="13569" max="13569" width="32.77734375" style="1" customWidth="1"/>
    <col min="13570" max="13570" width="17.44140625" style="1" customWidth="1"/>
    <col min="13571" max="13571" width="17.21875" style="1" customWidth="1"/>
    <col min="13572" max="13572" width="23.77734375" style="1" customWidth="1"/>
    <col min="13573" max="13573" width="25.44140625" style="1" customWidth="1"/>
    <col min="13574" max="13574" width="19" style="1" customWidth="1"/>
    <col min="13575" max="13575" width="6.5546875" style="1" customWidth="1"/>
    <col min="13576" max="13591" width="0" style="1" hidden="1" customWidth="1"/>
    <col min="13592" max="13823" width="8.77734375" style="1"/>
    <col min="13824" max="13824" width="25.44140625" style="1" customWidth="1"/>
    <col min="13825" max="13825" width="32.77734375" style="1" customWidth="1"/>
    <col min="13826" max="13826" width="17.44140625" style="1" customWidth="1"/>
    <col min="13827" max="13827" width="17.21875" style="1" customWidth="1"/>
    <col min="13828" max="13828" width="23.77734375" style="1" customWidth="1"/>
    <col min="13829" max="13829" width="25.44140625" style="1" customWidth="1"/>
    <col min="13830" max="13830" width="19" style="1" customWidth="1"/>
    <col min="13831" max="13831" width="6.5546875" style="1" customWidth="1"/>
    <col min="13832" max="13847" width="0" style="1" hidden="1" customWidth="1"/>
    <col min="13848" max="14079" width="8.77734375" style="1"/>
    <col min="14080" max="14080" width="25.44140625" style="1" customWidth="1"/>
    <col min="14081" max="14081" width="32.77734375" style="1" customWidth="1"/>
    <col min="14082" max="14082" width="17.44140625" style="1" customWidth="1"/>
    <col min="14083" max="14083" width="17.21875" style="1" customWidth="1"/>
    <col min="14084" max="14084" width="23.77734375" style="1" customWidth="1"/>
    <col min="14085" max="14085" width="25.44140625" style="1" customWidth="1"/>
    <col min="14086" max="14086" width="19" style="1" customWidth="1"/>
    <col min="14087" max="14087" width="6.5546875" style="1" customWidth="1"/>
    <col min="14088" max="14103" width="0" style="1" hidden="1" customWidth="1"/>
    <col min="14104" max="14335" width="8.77734375" style="1"/>
    <col min="14336" max="14336" width="25.44140625" style="1" customWidth="1"/>
    <col min="14337" max="14337" width="32.77734375" style="1" customWidth="1"/>
    <col min="14338" max="14338" width="17.44140625" style="1" customWidth="1"/>
    <col min="14339" max="14339" width="17.21875" style="1" customWidth="1"/>
    <col min="14340" max="14340" width="23.77734375" style="1" customWidth="1"/>
    <col min="14341" max="14341" width="25.44140625" style="1" customWidth="1"/>
    <col min="14342" max="14342" width="19" style="1" customWidth="1"/>
    <col min="14343" max="14343" width="6.5546875" style="1" customWidth="1"/>
    <col min="14344" max="14359" width="0" style="1" hidden="1" customWidth="1"/>
    <col min="14360" max="14591" width="8.77734375" style="1"/>
    <col min="14592" max="14592" width="25.44140625" style="1" customWidth="1"/>
    <col min="14593" max="14593" width="32.77734375" style="1" customWidth="1"/>
    <col min="14594" max="14594" width="17.44140625" style="1" customWidth="1"/>
    <col min="14595" max="14595" width="17.21875" style="1" customWidth="1"/>
    <col min="14596" max="14596" width="23.77734375" style="1" customWidth="1"/>
    <col min="14597" max="14597" width="25.44140625" style="1" customWidth="1"/>
    <col min="14598" max="14598" width="19" style="1" customWidth="1"/>
    <col min="14599" max="14599" width="6.5546875" style="1" customWidth="1"/>
    <col min="14600" max="14615" width="0" style="1" hidden="1" customWidth="1"/>
    <col min="14616" max="14847" width="8.77734375" style="1"/>
    <col min="14848" max="14848" width="25.44140625" style="1" customWidth="1"/>
    <col min="14849" max="14849" width="32.77734375" style="1" customWidth="1"/>
    <col min="14850" max="14850" width="17.44140625" style="1" customWidth="1"/>
    <col min="14851" max="14851" width="17.21875" style="1" customWidth="1"/>
    <col min="14852" max="14852" width="23.77734375" style="1" customWidth="1"/>
    <col min="14853" max="14853" width="25.44140625" style="1" customWidth="1"/>
    <col min="14854" max="14854" width="19" style="1" customWidth="1"/>
    <col min="14855" max="14855" width="6.5546875" style="1" customWidth="1"/>
    <col min="14856" max="14871" width="0" style="1" hidden="1" customWidth="1"/>
    <col min="14872" max="15103" width="8.77734375" style="1"/>
    <col min="15104" max="15104" width="25.44140625" style="1" customWidth="1"/>
    <col min="15105" max="15105" width="32.77734375" style="1" customWidth="1"/>
    <col min="15106" max="15106" width="17.44140625" style="1" customWidth="1"/>
    <col min="15107" max="15107" width="17.21875" style="1" customWidth="1"/>
    <col min="15108" max="15108" width="23.77734375" style="1" customWidth="1"/>
    <col min="15109" max="15109" width="25.44140625" style="1" customWidth="1"/>
    <col min="15110" max="15110" width="19" style="1" customWidth="1"/>
    <col min="15111" max="15111" width="6.5546875" style="1" customWidth="1"/>
    <col min="15112" max="15127" width="0" style="1" hidden="1" customWidth="1"/>
    <col min="15128" max="15359" width="8.77734375" style="1"/>
    <col min="15360" max="15360" width="25.44140625" style="1" customWidth="1"/>
    <col min="15361" max="15361" width="32.77734375" style="1" customWidth="1"/>
    <col min="15362" max="15362" width="17.44140625" style="1" customWidth="1"/>
    <col min="15363" max="15363" width="17.21875" style="1" customWidth="1"/>
    <col min="15364" max="15364" width="23.77734375" style="1" customWidth="1"/>
    <col min="15365" max="15365" width="25.44140625" style="1" customWidth="1"/>
    <col min="15366" max="15366" width="19" style="1" customWidth="1"/>
    <col min="15367" max="15367" width="6.5546875" style="1" customWidth="1"/>
    <col min="15368" max="15383" width="0" style="1" hidden="1" customWidth="1"/>
    <col min="15384" max="15615" width="8.77734375" style="1"/>
    <col min="15616" max="15616" width="25.44140625" style="1" customWidth="1"/>
    <col min="15617" max="15617" width="32.77734375" style="1" customWidth="1"/>
    <col min="15618" max="15618" width="17.44140625" style="1" customWidth="1"/>
    <col min="15619" max="15619" width="17.21875" style="1" customWidth="1"/>
    <col min="15620" max="15620" width="23.77734375" style="1" customWidth="1"/>
    <col min="15621" max="15621" width="25.44140625" style="1" customWidth="1"/>
    <col min="15622" max="15622" width="19" style="1" customWidth="1"/>
    <col min="15623" max="15623" width="6.5546875" style="1" customWidth="1"/>
    <col min="15624" max="15639" width="0" style="1" hidden="1" customWidth="1"/>
    <col min="15640" max="15871" width="8.77734375" style="1"/>
    <col min="15872" max="15872" width="25.44140625" style="1" customWidth="1"/>
    <col min="15873" max="15873" width="32.77734375" style="1" customWidth="1"/>
    <col min="15874" max="15874" width="17.44140625" style="1" customWidth="1"/>
    <col min="15875" max="15875" width="17.21875" style="1" customWidth="1"/>
    <col min="15876" max="15876" width="23.77734375" style="1" customWidth="1"/>
    <col min="15877" max="15877" width="25.44140625" style="1" customWidth="1"/>
    <col min="15878" max="15878" width="19" style="1" customWidth="1"/>
    <col min="15879" max="15879" width="6.5546875" style="1" customWidth="1"/>
    <col min="15880" max="15895" width="0" style="1" hidden="1" customWidth="1"/>
    <col min="15896" max="16127" width="8.77734375" style="1"/>
    <col min="16128" max="16128" width="25.44140625" style="1" customWidth="1"/>
    <col min="16129" max="16129" width="32.77734375" style="1" customWidth="1"/>
    <col min="16130" max="16130" width="17.44140625" style="1" customWidth="1"/>
    <col min="16131" max="16131" width="17.21875" style="1" customWidth="1"/>
    <col min="16132" max="16132" width="23.77734375" style="1" customWidth="1"/>
    <col min="16133" max="16133" width="25.44140625" style="1" customWidth="1"/>
    <col min="16134" max="16134" width="19" style="1" customWidth="1"/>
    <col min="16135" max="16135" width="6.5546875" style="1" customWidth="1"/>
    <col min="16136" max="16151" width="0" style="1" hidden="1" customWidth="1"/>
    <col min="16152" max="16384" width="8.77734375" style="1"/>
  </cols>
  <sheetData>
    <row r="1" spans="2:22" ht="42.75" customHeight="1" thickBot="1" x14ac:dyDescent="0.3">
      <c r="B1" s="312" t="s">
        <v>68</v>
      </c>
      <c r="C1" s="313"/>
      <c r="D1" s="313"/>
      <c r="E1" s="124" t="s">
        <v>97</v>
      </c>
      <c r="F1" s="123" t="str">
        <f>K11</f>
        <v>January</v>
      </c>
      <c r="G1" s="123">
        <f>K10</f>
        <v>2024</v>
      </c>
      <c r="H1" s="122"/>
      <c r="I1" s="121"/>
      <c r="J1" s="120" t="s">
        <v>96</v>
      </c>
      <c r="K1" s="120"/>
      <c r="L1" s="120"/>
      <c r="M1" s="118"/>
      <c r="N1" s="118"/>
      <c r="O1" s="118"/>
      <c r="P1" s="119"/>
      <c r="Q1" s="119"/>
      <c r="R1" s="119"/>
      <c r="S1" s="119"/>
      <c r="T1" s="118"/>
      <c r="U1" s="118"/>
    </row>
    <row r="2" spans="2:22" ht="8.25" customHeight="1" thickBot="1" x14ac:dyDescent="0.3">
      <c r="B2" s="117"/>
      <c r="C2" s="111"/>
      <c r="D2" s="111"/>
      <c r="E2" s="111"/>
      <c r="F2" s="111"/>
      <c r="G2" s="111"/>
      <c r="H2" s="111"/>
      <c r="I2" s="30"/>
    </row>
    <row r="3" spans="2:22" ht="20.25" customHeight="1" x14ac:dyDescent="0.25">
      <c r="B3" s="116" t="s">
        <v>95</v>
      </c>
      <c r="C3" s="314" t="s">
        <v>94</v>
      </c>
      <c r="D3" s="314"/>
      <c r="E3" s="314"/>
      <c r="F3" s="115" t="s">
        <v>93</v>
      </c>
      <c r="G3" s="314" t="s">
        <v>92</v>
      </c>
      <c r="H3" s="315"/>
      <c r="I3" s="30"/>
    </row>
    <row r="4" spans="2:22" ht="62.25" customHeight="1" thickBot="1" x14ac:dyDescent="0.3">
      <c r="B4" s="114" t="s">
        <v>91</v>
      </c>
      <c r="C4" s="316" t="s">
        <v>98</v>
      </c>
      <c r="D4" s="317"/>
      <c r="E4" s="317"/>
      <c r="F4" s="191" t="s">
        <v>99</v>
      </c>
      <c r="G4" s="317" t="s">
        <v>100</v>
      </c>
      <c r="H4" s="318"/>
      <c r="I4" s="112"/>
    </row>
    <row r="5" spans="2:22" ht="20.25" customHeight="1" thickBot="1" x14ac:dyDescent="0.3">
      <c r="B5" s="111"/>
      <c r="C5" s="111"/>
      <c r="D5" s="111"/>
      <c r="E5" s="111"/>
      <c r="F5" s="111"/>
      <c r="G5" s="111"/>
      <c r="H5" s="111"/>
      <c r="I5" s="30"/>
    </row>
    <row r="6" spans="2:22" ht="24" customHeight="1" x14ac:dyDescent="0.25">
      <c r="B6" s="319" t="s">
        <v>90</v>
      </c>
      <c r="C6" s="319"/>
      <c r="D6" s="319"/>
      <c r="E6" s="319"/>
      <c r="F6" s="320" t="str">
        <f>CONCATENATE(F1," 1, ",G1)</f>
        <v>January 1, 2024</v>
      </c>
      <c r="G6" s="320" t="e">
        <f>CONCATENATE(#REF!," 1, ",#REF!)</f>
        <v>#REF!</v>
      </c>
      <c r="H6" s="110"/>
      <c r="I6" s="30"/>
      <c r="M6" s="295" t="s">
        <v>89</v>
      </c>
      <c r="N6" s="215"/>
      <c r="P6" s="300" t="s">
        <v>88</v>
      </c>
      <c r="Q6" s="301"/>
      <c r="R6" s="301"/>
      <c r="S6" s="302"/>
      <c r="V6" s="4"/>
    </row>
    <row r="7" spans="2:22" ht="24" customHeight="1" thickBot="1" x14ac:dyDescent="0.3">
      <c r="B7" s="306" t="s">
        <v>101</v>
      </c>
      <c r="C7" s="306"/>
      <c r="D7" s="306"/>
      <c r="E7" s="306"/>
      <c r="F7" s="99">
        <v>690</v>
      </c>
      <c r="G7" s="5" t="s">
        <v>71</v>
      </c>
      <c r="H7" s="5"/>
      <c r="I7" s="98"/>
      <c r="M7" s="296"/>
      <c r="N7" s="297"/>
      <c r="P7" s="303"/>
      <c r="Q7" s="304"/>
      <c r="R7" s="304"/>
      <c r="S7" s="305"/>
    </row>
    <row r="8" spans="2:22" ht="24" customHeight="1" thickBot="1" x14ac:dyDescent="0.3">
      <c r="B8" s="254" t="s">
        <v>102</v>
      </c>
      <c r="C8" s="254"/>
      <c r="D8" s="254"/>
      <c r="E8" s="254"/>
      <c r="F8" s="254"/>
      <c r="G8" s="254"/>
      <c r="H8" s="254"/>
      <c r="I8" s="95"/>
      <c r="M8" s="298"/>
      <c r="N8" s="299"/>
      <c r="P8" s="307" t="s">
        <v>84</v>
      </c>
      <c r="Q8" s="308"/>
      <c r="R8" s="308"/>
      <c r="S8" s="309"/>
      <c r="U8" s="109" t="s">
        <v>87</v>
      </c>
    </row>
    <row r="9" spans="2:22" ht="24" customHeight="1" thickBot="1" x14ac:dyDescent="0.3">
      <c r="B9" s="254" t="s">
        <v>86</v>
      </c>
      <c r="C9" s="254"/>
      <c r="D9" s="254"/>
      <c r="E9" s="254"/>
      <c r="F9" s="254"/>
      <c r="G9" s="254"/>
      <c r="H9" s="254"/>
      <c r="I9" s="95"/>
      <c r="J9" s="310" t="s">
        <v>85</v>
      </c>
      <c r="K9" s="311"/>
      <c r="L9" s="108"/>
      <c r="M9" s="65" t="s">
        <v>84</v>
      </c>
      <c r="N9" s="60">
        <v>2023</v>
      </c>
      <c r="P9" s="107" t="s">
        <v>83</v>
      </c>
      <c r="Q9" s="106" t="s">
        <v>82</v>
      </c>
      <c r="R9" s="106" t="s">
        <v>81</v>
      </c>
      <c r="S9" s="106" t="s">
        <v>80</v>
      </c>
      <c r="U9" s="105" t="s">
        <v>79</v>
      </c>
    </row>
    <row r="10" spans="2:22" ht="24" customHeight="1" thickBot="1" x14ac:dyDescent="0.3">
      <c r="B10" s="272" t="s">
        <v>78</v>
      </c>
      <c r="C10" s="272"/>
      <c r="D10" s="290" t="str">
        <f>CONCATENATE("The ",F1," ",G1," Average is")</f>
        <v>The January 2024 Average is</v>
      </c>
      <c r="E10" s="290"/>
      <c r="F10" s="290"/>
      <c r="G10" s="104">
        <f>K15</f>
        <v>616</v>
      </c>
      <c r="H10" s="103" t="s">
        <v>77</v>
      </c>
      <c r="I10" s="102"/>
      <c r="J10" s="94" t="s">
        <v>76</v>
      </c>
      <c r="K10" s="177">
        <v>2024</v>
      </c>
      <c r="M10" s="50" t="s">
        <v>37</v>
      </c>
      <c r="N10" s="60" t="s">
        <v>36</v>
      </c>
      <c r="P10" s="266">
        <v>45047</v>
      </c>
      <c r="Q10" s="269">
        <v>415.67500000000001</v>
      </c>
      <c r="R10" s="68">
        <v>45108</v>
      </c>
      <c r="S10" s="291">
        <v>44896</v>
      </c>
      <c r="U10" s="97" t="s">
        <v>75</v>
      </c>
    </row>
    <row r="11" spans="2:22" ht="24" customHeight="1" thickBot="1" x14ac:dyDescent="0.3">
      <c r="B11" s="294" t="s">
        <v>74</v>
      </c>
      <c r="C11" s="294"/>
      <c r="D11" s="294"/>
      <c r="E11" s="294"/>
      <c r="F11" s="294"/>
      <c r="G11" s="294"/>
      <c r="H11" s="294"/>
      <c r="I11" s="101"/>
      <c r="J11" s="94" t="s">
        <v>73</v>
      </c>
      <c r="K11" s="177" t="s">
        <v>33</v>
      </c>
      <c r="M11" s="50" t="s">
        <v>33</v>
      </c>
      <c r="N11" s="182" t="s">
        <v>4</v>
      </c>
      <c r="P11" s="267"/>
      <c r="Q11" s="270"/>
      <c r="R11" s="67">
        <v>45139</v>
      </c>
      <c r="S11" s="292"/>
      <c r="U11" s="97" t="s">
        <v>72</v>
      </c>
    </row>
    <row r="12" spans="2:22" ht="24" customHeight="1" thickBot="1" x14ac:dyDescent="0.3">
      <c r="B12" s="254" t="s">
        <v>103</v>
      </c>
      <c r="C12" s="254"/>
      <c r="D12" s="254"/>
      <c r="E12" s="254"/>
      <c r="F12" s="99">
        <f>K14</f>
        <v>690</v>
      </c>
      <c r="G12" s="5" t="s">
        <v>71</v>
      </c>
      <c r="I12" s="98"/>
      <c r="J12" s="88"/>
      <c r="K12" s="87"/>
      <c r="M12" s="50" t="s">
        <v>32</v>
      </c>
      <c r="N12" s="182" t="s">
        <v>4</v>
      </c>
      <c r="P12" s="268"/>
      <c r="Q12" s="271"/>
      <c r="R12" s="67">
        <v>45170</v>
      </c>
      <c r="S12" s="292"/>
      <c r="U12" s="97" t="s">
        <v>70</v>
      </c>
    </row>
    <row r="13" spans="2:22" ht="24" customHeight="1" thickBot="1" x14ac:dyDescent="0.3">
      <c r="B13" s="254" t="s">
        <v>152</v>
      </c>
      <c r="C13" s="254"/>
      <c r="D13" s="254"/>
      <c r="E13" s="254"/>
      <c r="F13" s="254"/>
      <c r="G13" s="254"/>
      <c r="H13" s="254"/>
      <c r="I13" s="95"/>
      <c r="J13" s="288" t="s">
        <v>68</v>
      </c>
      <c r="K13" s="289"/>
      <c r="M13" s="50" t="s">
        <v>30</v>
      </c>
      <c r="N13" s="182" t="s">
        <v>4</v>
      </c>
      <c r="P13" s="266">
        <v>45139</v>
      </c>
      <c r="Q13" s="269">
        <v>421.62</v>
      </c>
      <c r="R13" s="68">
        <v>45200</v>
      </c>
      <c r="S13" s="292"/>
      <c r="U13" s="96" t="s">
        <v>67</v>
      </c>
    </row>
    <row r="14" spans="2:22" ht="24" customHeight="1" thickBot="1" x14ac:dyDescent="0.3">
      <c r="B14" s="254"/>
      <c r="C14" s="254"/>
      <c r="D14" s="254"/>
      <c r="E14" s="254"/>
      <c r="F14" s="254"/>
      <c r="G14" s="254"/>
      <c r="H14" s="254"/>
      <c r="I14" s="95"/>
      <c r="J14" s="94" t="s">
        <v>65</v>
      </c>
      <c r="K14" s="93">
        <v>690</v>
      </c>
      <c r="M14" s="50" t="s">
        <v>27</v>
      </c>
      <c r="N14" s="182">
        <v>612</v>
      </c>
      <c r="P14" s="267"/>
      <c r="Q14" s="270"/>
      <c r="R14" s="67">
        <v>45231</v>
      </c>
      <c r="S14" s="292"/>
    </row>
    <row r="15" spans="2:22" ht="56.25" customHeight="1" thickBot="1" x14ac:dyDescent="0.3">
      <c r="B15" s="283" t="s">
        <v>153</v>
      </c>
      <c r="C15" s="284"/>
      <c r="D15" s="284"/>
      <c r="E15" s="284"/>
      <c r="F15" s="284"/>
      <c r="G15" s="284"/>
      <c r="H15" s="285"/>
      <c r="I15" s="92"/>
      <c r="J15" s="91" t="s">
        <v>63</v>
      </c>
      <c r="K15" s="178">
        <v>616</v>
      </c>
      <c r="M15" s="50" t="s">
        <v>26</v>
      </c>
      <c r="N15" s="182">
        <v>621</v>
      </c>
      <c r="P15" s="268"/>
      <c r="Q15" s="271"/>
      <c r="R15" s="67">
        <v>45261</v>
      </c>
      <c r="S15" s="292"/>
    </row>
    <row r="16" spans="2:22" ht="24" customHeight="1" thickBot="1" x14ac:dyDescent="0.3">
      <c r="B16" s="286" t="s">
        <v>62</v>
      </c>
      <c r="C16" s="287"/>
      <c r="D16" s="287"/>
      <c r="E16" s="287"/>
      <c r="F16" s="287"/>
      <c r="G16" s="287"/>
      <c r="H16" s="287"/>
      <c r="I16" s="89"/>
      <c r="J16" s="88"/>
      <c r="K16" s="87"/>
      <c r="M16" s="50" t="s">
        <v>53</v>
      </c>
      <c r="N16" s="182">
        <v>635</v>
      </c>
      <c r="P16" s="266">
        <v>45231</v>
      </c>
      <c r="Q16" s="269">
        <v>423.08600000000001</v>
      </c>
      <c r="R16" s="68">
        <v>45292</v>
      </c>
      <c r="S16" s="292"/>
      <c r="U16" s="75"/>
    </row>
    <row r="17" spans="2:21" ht="43.5" customHeight="1" thickBot="1" x14ac:dyDescent="0.3">
      <c r="B17" s="263" t="s">
        <v>105</v>
      </c>
      <c r="C17" s="264"/>
      <c r="D17" s="264"/>
      <c r="E17" s="264"/>
      <c r="F17" s="264"/>
      <c r="G17" s="264"/>
      <c r="H17" s="265"/>
      <c r="I17" s="86"/>
      <c r="J17" s="288" t="s">
        <v>61</v>
      </c>
      <c r="K17" s="289"/>
      <c r="M17" s="50" t="s">
        <v>52</v>
      </c>
      <c r="N17" s="182">
        <v>640</v>
      </c>
      <c r="P17" s="267"/>
      <c r="Q17" s="270"/>
      <c r="R17" s="67">
        <v>45323</v>
      </c>
      <c r="S17" s="292"/>
      <c r="U17" s="75"/>
    </row>
    <row r="18" spans="2:21" ht="40.5" customHeight="1" thickBot="1" x14ac:dyDescent="0.3">
      <c r="B18" s="243" t="s">
        <v>131</v>
      </c>
      <c r="C18" s="244"/>
      <c r="D18" s="244"/>
      <c r="E18" s="244"/>
      <c r="F18" s="244"/>
      <c r="G18" s="244"/>
      <c r="H18" s="245"/>
      <c r="I18" s="30"/>
      <c r="J18" s="85" t="s">
        <v>59</v>
      </c>
      <c r="K18" s="179">
        <v>45231</v>
      </c>
      <c r="M18" s="50" t="s">
        <v>49</v>
      </c>
      <c r="N18" s="182">
        <v>645</v>
      </c>
      <c r="P18" s="268"/>
      <c r="Q18" s="271"/>
      <c r="R18" s="67">
        <v>45352</v>
      </c>
      <c r="S18" s="292"/>
      <c r="U18" s="75"/>
    </row>
    <row r="19" spans="2:21" ht="56.25" customHeight="1" thickBot="1" x14ac:dyDescent="0.3">
      <c r="B19" s="29" t="s">
        <v>24</v>
      </c>
      <c r="C19" s="28" t="s">
        <v>23</v>
      </c>
      <c r="D19" s="27" t="s">
        <v>22</v>
      </c>
      <c r="E19" s="27" t="s">
        <v>58</v>
      </c>
      <c r="F19" s="27" t="s">
        <v>20</v>
      </c>
      <c r="G19" s="279" t="s">
        <v>19</v>
      </c>
      <c r="H19" s="280"/>
      <c r="I19" s="26"/>
      <c r="J19" s="83" t="s">
        <v>57</v>
      </c>
      <c r="K19" s="180">
        <v>423.08600000000001</v>
      </c>
      <c r="M19" s="50" t="s">
        <v>47</v>
      </c>
      <c r="N19" s="182">
        <v>645</v>
      </c>
      <c r="P19" s="266">
        <v>45323</v>
      </c>
      <c r="Q19" s="269"/>
      <c r="R19" s="68">
        <v>45383</v>
      </c>
      <c r="S19" s="292"/>
      <c r="U19" s="75"/>
    </row>
    <row r="20" spans="2:21" ht="21.75" customHeight="1" thickBot="1" x14ac:dyDescent="0.3">
      <c r="B20" s="48">
        <v>302.01</v>
      </c>
      <c r="C20" s="136" t="s">
        <v>122</v>
      </c>
      <c r="D20" s="47">
        <v>3.75</v>
      </c>
      <c r="E20" s="46">
        <v>0</v>
      </c>
      <c r="F20" s="45">
        <f t="shared" ref="F20:F30" si="0">D20+E20</f>
        <v>3.75</v>
      </c>
      <c r="G20" s="281">
        <f t="shared" ref="G20:G30" si="1">IF((ABS(($K$15-$K$14)*F20/100))&gt;0.1, ($K$15-$K$14)*F20/100, 0)</f>
        <v>-2.7749999999999999</v>
      </c>
      <c r="H20" s="282" t="e">
        <f>IF((ABS((J15-J14)*E20/100))&gt;0.1, (J15-J14)*E20/100, 0)</f>
        <v>#VALUE!</v>
      </c>
      <c r="I20" s="16"/>
      <c r="J20" s="79" t="s">
        <v>56</v>
      </c>
      <c r="K20" s="80" t="s">
        <v>104</v>
      </c>
      <c r="M20" s="50" t="s">
        <v>45</v>
      </c>
      <c r="N20" s="182">
        <v>646</v>
      </c>
      <c r="P20" s="267"/>
      <c r="Q20" s="270"/>
      <c r="R20" s="67">
        <v>45413</v>
      </c>
      <c r="S20" s="292"/>
      <c r="U20" s="75"/>
    </row>
    <row r="21" spans="2:21" ht="21.75" customHeight="1" thickBot="1" x14ac:dyDescent="0.3">
      <c r="B21" s="22" t="s">
        <v>107</v>
      </c>
      <c r="C21" s="132" t="s">
        <v>117</v>
      </c>
      <c r="D21" s="20">
        <v>6.85</v>
      </c>
      <c r="E21" s="20">
        <v>1</v>
      </c>
      <c r="F21" s="39">
        <f t="shared" si="0"/>
        <v>7.85</v>
      </c>
      <c r="G21" s="273">
        <f t="shared" si="1"/>
        <v>-5.8090000000000002</v>
      </c>
      <c r="H21" s="274" t="e">
        <f>IF((ABS((#REF!-J15)*E21/100))&gt;0.1, (#REF!-J15)*E21/100, 0)</f>
        <v>#REF!</v>
      </c>
      <c r="I21" s="16"/>
      <c r="J21" s="79" t="s">
        <v>55</v>
      </c>
      <c r="K21" s="78">
        <v>389.00400000000002</v>
      </c>
      <c r="M21" s="50" t="s">
        <v>42</v>
      </c>
      <c r="N21" s="182">
        <v>630</v>
      </c>
      <c r="P21" s="268"/>
      <c r="Q21" s="271"/>
      <c r="R21" s="67">
        <v>45444</v>
      </c>
      <c r="S21" s="292"/>
      <c r="U21" s="75"/>
    </row>
    <row r="22" spans="2:21" ht="21.75" customHeight="1" thickBot="1" x14ac:dyDescent="0.3">
      <c r="B22" s="22" t="s">
        <v>108</v>
      </c>
      <c r="C22" s="132" t="s">
        <v>118</v>
      </c>
      <c r="D22" s="20">
        <v>6.85</v>
      </c>
      <c r="E22" s="20">
        <v>1</v>
      </c>
      <c r="F22" s="39">
        <f t="shared" si="0"/>
        <v>7.85</v>
      </c>
      <c r="G22" s="273">
        <f t="shared" si="1"/>
        <v>-5.8090000000000002</v>
      </c>
      <c r="H22" s="274" t="e">
        <f>IF((ABS((#REF!-#REF!)*E22/100))&gt;0.1, (#REF!-#REF!)*E22/100, 0)</f>
        <v>#REF!</v>
      </c>
      <c r="I22" s="16"/>
      <c r="J22" s="77" t="s">
        <v>54</v>
      </c>
      <c r="K22" s="181">
        <v>45108</v>
      </c>
      <c r="L22" s="1"/>
      <c r="M22" s="42" t="s">
        <v>40</v>
      </c>
      <c r="N22" s="183">
        <v>615</v>
      </c>
      <c r="P22" s="266">
        <v>45413</v>
      </c>
      <c r="Q22" s="269"/>
      <c r="R22" s="68">
        <v>45474</v>
      </c>
      <c r="S22" s="292"/>
      <c r="U22" s="75"/>
    </row>
    <row r="23" spans="2:21" ht="21.75" customHeight="1" thickBot="1" x14ac:dyDescent="0.3">
      <c r="B23" s="22" t="s">
        <v>109</v>
      </c>
      <c r="C23" s="132" t="s">
        <v>119</v>
      </c>
      <c r="D23" s="20">
        <v>6.85</v>
      </c>
      <c r="E23" s="20">
        <v>1</v>
      </c>
      <c r="F23" s="39">
        <f t="shared" si="0"/>
        <v>7.85</v>
      </c>
      <c r="G23" s="273">
        <f t="shared" si="1"/>
        <v>-5.8090000000000002</v>
      </c>
      <c r="H23" s="274" t="e">
        <f>IF((ABS((#REF!-#REF!)*E23/100))&gt;0.1, (#REF!-#REF!)*E23/100, 0)</f>
        <v>#REF!</v>
      </c>
      <c r="I23" s="16"/>
      <c r="K23" s="1"/>
      <c r="L23" s="1"/>
      <c r="M23" s="65"/>
      <c r="N23" s="64">
        <v>2024</v>
      </c>
      <c r="P23" s="267"/>
      <c r="Q23" s="270"/>
      <c r="R23" s="67">
        <v>45505</v>
      </c>
      <c r="S23" s="292"/>
      <c r="U23" s="75"/>
    </row>
    <row r="24" spans="2:21" ht="21.75" customHeight="1" thickBot="1" x14ac:dyDescent="0.3">
      <c r="B24" s="22" t="s">
        <v>110</v>
      </c>
      <c r="C24" s="132" t="s">
        <v>120</v>
      </c>
      <c r="D24" s="20">
        <v>6.85</v>
      </c>
      <c r="E24" s="20">
        <v>1</v>
      </c>
      <c r="F24" s="39">
        <f t="shared" si="0"/>
        <v>7.85</v>
      </c>
      <c r="G24" s="273">
        <f t="shared" si="1"/>
        <v>-5.8090000000000002</v>
      </c>
      <c r="H24" s="274" t="e">
        <f>IF((ABS((#REF!-#REF!)*E24/100))&gt;0.1, (#REF!-#REF!)*E24/100, 0)</f>
        <v>#REF!</v>
      </c>
      <c r="I24" s="16"/>
      <c r="J24" s="1"/>
      <c r="K24" s="1"/>
      <c r="L24" s="1"/>
      <c r="M24" s="50" t="s">
        <v>37</v>
      </c>
      <c r="N24" s="60" t="s">
        <v>36</v>
      </c>
      <c r="P24" s="268"/>
      <c r="Q24" s="271"/>
      <c r="R24" s="67">
        <v>45536</v>
      </c>
      <c r="S24" s="292"/>
      <c r="U24" s="75"/>
    </row>
    <row r="25" spans="2:21" ht="21.75" customHeight="1" thickBot="1" x14ac:dyDescent="0.3">
      <c r="B25" s="22" t="s">
        <v>111</v>
      </c>
      <c r="C25" s="132" t="s">
        <v>121</v>
      </c>
      <c r="D25" s="20">
        <v>8.25</v>
      </c>
      <c r="E25" s="20">
        <v>1</v>
      </c>
      <c r="F25" s="39">
        <f t="shared" si="0"/>
        <v>9.25</v>
      </c>
      <c r="G25" s="273">
        <f t="shared" si="1"/>
        <v>-6.8449999999999998</v>
      </c>
      <c r="H25" s="274" t="e">
        <f>IF((ABS((#REF!-#REF!)*E25/100))&gt;0.1, (#REF!-#REF!)*E25/100, 0)</f>
        <v>#REF!</v>
      </c>
      <c r="I25" s="16"/>
      <c r="J25" s="1"/>
      <c r="K25" s="1"/>
      <c r="L25" s="1"/>
      <c r="M25" s="50" t="s">
        <v>33</v>
      </c>
      <c r="N25" s="182">
        <v>616</v>
      </c>
      <c r="P25" s="266">
        <v>45505</v>
      </c>
      <c r="Q25" s="269"/>
      <c r="R25" s="68">
        <v>45566</v>
      </c>
      <c r="S25" s="292"/>
      <c r="U25" s="75"/>
    </row>
    <row r="26" spans="2:21" ht="30.6" thickBot="1" x14ac:dyDescent="0.3">
      <c r="B26" s="22" t="s">
        <v>115</v>
      </c>
      <c r="C26" s="134" t="s">
        <v>123</v>
      </c>
      <c r="D26" s="20">
        <v>6.7</v>
      </c>
      <c r="E26" s="40">
        <v>1</v>
      </c>
      <c r="F26" s="39">
        <f>D26+E26</f>
        <v>7.7</v>
      </c>
      <c r="G26" s="273">
        <f>IF((ABS(($K$15-$K$14)*F26/100))&gt;0.1, ($K$15-$K$14)*F26/100, 0)</f>
        <v>-5.6980000000000004</v>
      </c>
      <c r="H26" s="274" t="e">
        <f>IF((ABS((#REF!-#REF!)*E26/100))&gt;0.1, (#REF!-#REF!)*E26/100, 0)</f>
        <v>#REF!</v>
      </c>
      <c r="I26" s="16"/>
      <c r="J26" s="1"/>
      <c r="K26" s="1"/>
      <c r="L26" s="1"/>
      <c r="M26" s="50" t="s">
        <v>32</v>
      </c>
      <c r="N26" s="182"/>
      <c r="P26" s="267"/>
      <c r="Q26" s="270"/>
      <c r="R26" s="67">
        <v>45597</v>
      </c>
      <c r="S26" s="292"/>
    </row>
    <row r="27" spans="2:21" ht="30.6" thickBot="1" x14ac:dyDescent="0.3">
      <c r="B27" s="25" t="s">
        <v>116</v>
      </c>
      <c r="C27" s="135" t="s">
        <v>124</v>
      </c>
      <c r="D27" s="23">
        <v>6.2</v>
      </c>
      <c r="E27" s="23">
        <v>1</v>
      </c>
      <c r="F27" s="81">
        <f t="shared" si="0"/>
        <v>7.2</v>
      </c>
      <c r="G27" s="275">
        <f t="shared" si="1"/>
        <v>-5.3280000000000003</v>
      </c>
      <c r="H27" s="276" t="e">
        <f>IF((ABS((#REF!-#REF!)*E27/100))&gt;0.1, (#REF!-#REF!)*E27/100, 0)</f>
        <v>#REF!</v>
      </c>
      <c r="I27" s="16"/>
      <c r="J27" s="1"/>
      <c r="K27" s="1"/>
      <c r="L27" s="1"/>
      <c r="M27" s="50" t="s">
        <v>30</v>
      </c>
      <c r="N27" s="182"/>
      <c r="P27" s="268"/>
      <c r="Q27" s="271"/>
      <c r="R27" s="67">
        <v>45627</v>
      </c>
      <c r="S27" s="292"/>
    </row>
    <row r="28" spans="2:21" ht="30.6" thickBot="1" x14ac:dyDescent="0.3">
      <c r="B28" s="22" t="s">
        <v>112</v>
      </c>
      <c r="C28" s="134" t="s">
        <v>125</v>
      </c>
      <c r="D28" s="20">
        <v>5.5</v>
      </c>
      <c r="E28" s="20">
        <v>1</v>
      </c>
      <c r="F28" s="39">
        <f t="shared" si="0"/>
        <v>6.5</v>
      </c>
      <c r="G28" s="273">
        <f t="shared" si="1"/>
        <v>-4.8099999999999996</v>
      </c>
      <c r="H28" s="274" t="e">
        <f>IF((ABS((#REF!-#REF!)*E28/100))&gt;0.1, (#REF!-#REF!)*E28/100, 0)</f>
        <v>#REF!</v>
      </c>
      <c r="I28" s="16"/>
      <c r="J28" s="1"/>
      <c r="K28" s="1"/>
      <c r="L28" s="1"/>
      <c r="M28" s="50" t="s">
        <v>27</v>
      </c>
      <c r="N28" s="182"/>
      <c r="P28" s="266">
        <v>45597</v>
      </c>
      <c r="Q28" s="269"/>
      <c r="R28" s="68">
        <v>45658</v>
      </c>
      <c r="S28" s="292"/>
    </row>
    <row r="29" spans="2:21" ht="30.6" thickBot="1" x14ac:dyDescent="0.3">
      <c r="B29" s="22" t="s">
        <v>113</v>
      </c>
      <c r="C29" s="134" t="s">
        <v>126</v>
      </c>
      <c r="D29" s="20">
        <v>4.9000000000000004</v>
      </c>
      <c r="E29" s="20">
        <v>1</v>
      </c>
      <c r="F29" s="39">
        <f t="shared" si="0"/>
        <v>5.9</v>
      </c>
      <c r="G29" s="273">
        <f t="shared" si="1"/>
        <v>-4.3659999999999997</v>
      </c>
      <c r="H29" s="274" t="e">
        <f>IF((ABS((#REF!-#REF!)*E29/100))&gt;0.1, (#REF!-#REF!)*E29/100, 0)</f>
        <v>#REF!</v>
      </c>
      <c r="I29" s="16"/>
      <c r="J29" s="1"/>
      <c r="K29" s="1"/>
      <c r="L29" s="1"/>
      <c r="M29" s="50" t="s">
        <v>26</v>
      </c>
      <c r="N29" s="182"/>
      <c r="P29" s="267"/>
      <c r="Q29" s="270"/>
      <c r="R29" s="67">
        <v>45689</v>
      </c>
      <c r="S29" s="292"/>
    </row>
    <row r="30" spans="2:21" ht="30.6" thickBot="1" x14ac:dyDescent="0.3">
      <c r="B30" s="19" t="s">
        <v>114</v>
      </c>
      <c r="C30" s="133" t="s">
        <v>127</v>
      </c>
      <c r="D30" s="17">
        <v>4.5</v>
      </c>
      <c r="E30" s="37">
        <v>1</v>
      </c>
      <c r="F30" s="36">
        <f t="shared" si="0"/>
        <v>5.5</v>
      </c>
      <c r="G30" s="277">
        <f t="shared" si="1"/>
        <v>-4.07</v>
      </c>
      <c r="H30" s="278" t="e">
        <f>IF((ABS((#REF!-#REF!)*E30/100))&gt;0.1, (#REF!-#REF!)*E30/100, 0)</f>
        <v>#REF!</v>
      </c>
      <c r="I30" s="16"/>
      <c r="J30" s="1"/>
      <c r="K30" s="1"/>
      <c r="L30" s="1"/>
      <c r="M30" s="50" t="s">
        <v>53</v>
      </c>
      <c r="N30" s="182"/>
      <c r="P30" s="268"/>
      <c r="Q30" s="271"/>
      <c r="R30" s="67">
        <v>45717</v>
      </c>
      <c r="S30" s="293"/>
    </row>
    <row r="31" spans="2:21" ht="21.75" customHeight="1" thickBot="1" x14ac:dyDescent="0.3">
      <c r="B31" s="74"/>
      <c r="C31" s="73"/>
      <c r="D31" s="72"/>
      <c r="E31" s="71"/>
      <c r="F31" s="70"/>
      <c r="G31" s="69"/>
      <c r="H31" s="69"/>
      <c r="I31" s="16"/>
      <c r="J31" s="1"/>
      <c r="K31" s="1"/>
      <c r="L31" s="1"/>
      <c r="M31" s="50" t="s">
        <v>52</v>
      </c>
      <c r="N31" s="182"/>
      <c r="P31" s="266">
        <v>45709</v>
      </c>
      <c r="Q31" s="269" t="s">
        <v>51</v>
      </c>
      <c r="R31" s="68">
        <v>45748</v>
      </c>
      <c r="S31" s="1"/>
    </row>
    <row r="32" spans="2:21" ht="21.75" customHeight="1" thickBot="1" x14ac:dyDescent="0.3">
      <c r="B32" s="272" t="s">
        <v>50</v>
      </c>
      <c r="C32" s="272"/>
      <c r="D32" s="272"/>
      <c r="E32" s="272"/>
      <c r="F32" s="272"/>
      <c r="G32" s="272"/>
      <c r="H32" s="272"/>
      <c r="I32" s="16"/>
      <c r="J32" s="1"/>
      <c r="K32" s="1"/>
      <c r="M32" s="50" t="s">
        <v>49</v>
      </c>
      <c r="N32" s="182"/>
      <c r="P32" s="267"/>
      <c r="Q32" s="270"/>
      <c r="R32" s="67">
        <v>45778</v>
      </c>
    </row>
    <row r="33" spans="2:18" ht="21.75" customHeight="1" thickBot="1" x14ac:dyDescent="0.3">
      <c r="B33" s="254" t="s">
        <v>48</v>
      </c>
      <c r="C33" s="254"/>
      <c r="D33" s="254"/>
      <c r="E33" s="254"/>
      <c r="F33" s="254"/>
      <c r="G33" s="254"/>
      <c r="H33" s="254"/>
      <c r="I33" s="16"/>
      <c r="M33" s="50" t="s">
        <v>47</v>
      </c>
      <c r="N33" s="182"/>
      <c r="P33" s="268"/>
      <c r="Q33" s="271"/>
      <c r="R33" s="67">
        <v>45809</v>
      </c>
    </row>
    <row r="34" spans="2:18" ht="21.75" customHeight="1" x14ac:dyDescent="0.25">
      <c r="B34" s="254" t="s">
        <v>46</v>
      </c>
      <c r="C34" s="254"/>
      <c r="D34" s="254"/>
      <c r="E34" s="254"/>
      <c r="F34" s="254"/>
      <c r="G34" s="254"/>
      <c r="H34" s="254"/>
      <c r="I34" s="16"/>
      <c r="M34" s="50" t="s">
        <v>45</v>
      </c>
      <c r="N34" s="182"/>
      <c r="P34" s="1" t="s">
        <v>44</v>
      </c>
      <c r="Q34" s="66"/>
      <c r="R34" s="1" t="s">
        <v>44</v>
      </c>
    </row>
    <row r="35" spans="2:18" ht="21.75" customHeight="1" x14ac:dyDescent="0.25">
      <c r="B35" s="254" t="s">
        <v>43</v>
      </c>
      <c r="C35" s="254"/>
      <c r="D35" s="254"/>
      <c r="E35" s="254"/>
      <c r="F35" s="254"/>
      <c r="G35" s="254"/>
      <c r="H35" s="254"/>
      <c r="I35" s="16"/>
      <c r="M35" s="50" t="s">
        <v>42</v>
      </c>
      <c r="N35" s="182"/>
    </row>
    <row r="36" spans="2:18" ht="21.75" customHeight="1" thickBot="1" x14ac:dyDescent="0.3">
      <c r="B36" s="254" t="s">
        <v>41</v>
      </c>
      <c r="C36" s="254"/>
      <c r="D36" s="254"/>
      <c r="E36" s="254"/>
      <c r="F36" s="254"/>
      <c r="G36" s="254"/>
      <c r="H36" s="254"/>
      <c r="I36" s="16"/>
      <c r="M36" s="42" t="s">
        <v>40</v>
      </c>
      <c r="N36" s="183"/>
    </row>
    <row r="37" spans="2:18" ht="21.75" customHeight="1" thickBot="1" x14ac:dyDescent="0.3">
      <c r="B37" s="56" t="s">
        <v>39</v>
      </c>
      <c r="C37" s="63" t="str">
        <f>K20</f>
        <v>December 2022</v>
      </c>
      <c r="D37" s="255" t="s">
        <v>38</v>
      </c>
      <c r="E37" s="255"/>
      <c r="F37" s="61">
        <f>K21</f>
        <v>389.00400000000002</v>
      </c>
      <c r="G37" s="56"/>
      <c r="H37" s="56"/>
      <c r="I37" s="16"/>
      <c r="M37" s="125"/>
      <c r="N37" s="126">
        <v>2025</v>
      </c>
    </row>
    <row r="38" spans="2:18" ht="21.75" customHeight="1" x14ac:dyDescent="0.25">
      <c r="B38" s="56"/>
      <c r="C38" s="63"/>
      <c r="D38" s="190"/>
      <c r="E38" s="190"/>
      <c r="F38" s="61"/>
      <c r="G38" s="56"/>
      <c r="H38" s="56"/>
      <c r="I38" s="16"/>
      <c r="M38" s="127" t="s">
        <v>37</v>
      </c>
      <c r="N38" s="128" t="s">
        <v>36</v>
      </c>
    </row>
    <row r="39" spans="2:18" ht="21.75" customHeight="1" x14ac:dyDescent="0.25">
      <c r="B39" s="256" t="s">
        <v>35</v>
      </c>
      <c r="C39" s="256"/>
      <c r="D39" s="256"/>
      <c r="E39" s="59">
        <f>K18</f>
        <v>45231</v>
      </c>
      <c r="F39" s="58" t="s">
        <v>34</v>
      </c>
      <c r="G39" s="57">
        <f>K19</f>
        <v>423.08600000000001</v>
      </c>
      <c r="H39" s="56"/>
      <c r="I39" s="16"/>
      <c r="M39" s="50" t="s">
        <v>33</v>
      </c>
      <c r="N39" s="182"/>
    </row>
    <row r="40" spans="2:18" ht="21.75" customHeight="1" thickBot="1" x14ac:dyDescent="0.3">
      <c r="B40" s="56"/>
      <c r="C40" s="56"/>
      <c r="D40" s="56"/>
      <c r="E40" s="56"/>
      <c r="F40" s="56"/>
      <c r="G40" s="56"/>
      <c r="H40" s="56"/>
      <c r="I40" s="16"/>
      <c r="M40" s="50" t="s">
        <v>32</v>
      </c>
      <c r="N40" s="182"/>
    </row>
    <row r="41" spans="2:18" ht="40.5" customHeight="1" thickBot="1" x14ac:dyDescent="0.3">
      <c r="B41" s="257" t="s">
        <v>132</v>
      </c>
      <c r="C41" s="258"/>
      <c r="D41" s="258"/>
      <c r="E41" s="258"/>
      <c r="F41" s="258"/>
      <c r="G41" s="258"/>
      <c r="H41" s="259"/>
      <c r="I41" s="30"/>
      <c r="M41" s="42" t="s">
        <v>30</v>
      </c>
      <c r="N41" s="183"/>
    </row>
    <row r="42" spans="2:18" ht="63" thickBot="1" x14ac:dyDescent="0.3">
      <c r="B42" s="55" t="s">
        <v>24</v>
      </c>
      <c r="C42" s="54" t="s">
        <v>23</v>
      </c>
      <c r="D42" s="53" t="s">
        <v>22</v>
      </c>
      <c r="E42" s="53" t="s">
        <v>21</v>
      </c>
      <c r="F42" s="53" t="s">
        <v>20</v>
      </c>
      <c r="G42" s="52" t="s">
        <v>29</v>
      </c>
      <c r="H42" s="51" t="s">
        <v>28</v>
      </c>
      <c r="I42" s="26"/>
    </row>
    <row r="43" spans="2:18" ht="30" customHeight="1" x14ac:dyDescent="0.25">
      <c r="B43" s="48">
        <v>302.01</v>
      </c>
      <c r="C43" s="136" t="s">
        <v>122</v>
      </c>
      <c r="D43" s="47">
        <v>3.75</v>
      </c>
      <c r="E43" s="46">
        <v>0</v>
      </c>
      <c r="F43" s="45">
        <f t="shared" ref="F43:F53" si="2">D43+E43</f>
        <v>3.75</v>
      </c>
      <c r="G43" s="144">
        <v>0.96250000000000002</v>
      </c>
      <c r="H43" s="260" t="str">
        <f t="shared" ref="H43" si="3">(IF((($K$19-$K$21)/$K$21)&gt;0.05, "5.00%",($K$19-$K$21)/$K$21))</f>
        <v>5.00%</v>
      </c>
      <c r="I43" s="34"/>
      <c r="P43" s="129"/>
      <c r="Q43" s="2">
        <f>(($K$19-$K$21)/$K$21)</f>
        <v>8.7613494976915396E-2</v>
      </c>
    </row>
    <row r="44" spans="2:18" ht="30" customHeight="1" x14ac:dyDescent="0.25">
      <c r="B44" s="22" t="s">
        <v>107</v>
      </c>
      <c r="C44" s="132" t="s">
        <v>117</v>
      </c>
      <c r="D44" s="20">
        <v>6.85</v>
      </c>
      <c r="E44" s="20">
        <v>1</v>
      </c>
      <c r="F44" s="39">
        <f t="shared" si="2"/>
        <v>7.85</v>
      </c>
      <c r="G44" s="145">
        <v>0.92149999999999999</v>
      </c>
      <c r="H44" s="261"/>
      <c r="I44" s="34"/>
      <c r="P44" s="129"/>
      <c r="Q44" s="2" t="str">
        <f t="shared" ref="Q44:Q53" si="4">(IF((($K$19-$K$21)/$K$21)&gt;0.05, "5.00%",($K$19-$K$21)/$K$21))</f>
        <v>5.00%</v>
      </c>
    </row>
    <row r="45" spans="2:18" ht="30" customHeight="1" x14ac:dyDescent="0.25">
      <c r="B45" s="22" t="s">
        <v>108</v>
      </c>
      <c r="C45" s="132" t="s">
        <v>118</v>
      </c>
      <c r="D45" s="20">
        <v>6.85</v>
      </c>
      <c r="E45" s="20">
        <v>1</v>
      </c>
      <c r="F45" s="39">
        <f t="shared" si="2"/>
        <v>7.85</v>
      </c>
      <c r="G45" s="145">
        <v>0.92149999999999999</v>
      </c>
      <c r="H45" s="261"/>
      <c r="I45" s="34"/>
      <c r="P45" s="129"/>
      <c r="Q45" s="2" t="str">
        <f t="shared" si="4"/>
        <v>5.00%</v>
      </c>
    </row>
    <row r="46" spans="2:18" ht="30" customHeight="1" x14ac:dyDescent="0.25">
      <c r="B46" s="22" t="s">
        <v>109</v>
      </c>
      <c r="C46" s="132" t="s">
        <v>119</v>
      </c>
      <c r="D46" s="20">
        <v>6.85</v>
      </c>
      <c r="E46" s="20">
        <v>1</v>
      </c>
      <c r="F46" s="39">
        <f t="shared" si="2"/>
        <v>7.85</v>
      </c>
      <c r="G46" s="145">
        <v>0.92149999999999999</v>
      </c>
      <c r="H46" s="261"/>
      <c r="I46" s="34"/>
      <c r="P46" s="129"/>
      <c r="Q46" s="2" t="str">
        <f t="shared" si="4"/>
        <v>5.00%</v>
      </c>
    </row>
    <row r="47" spans="2:18" ht="30" customHeight="1" x14ac:dyDescent="0.25">
      <c r="B47" s="22" t="s">
        <v>110</v>
      </c>
      <c r="C47" s="132" t="s">
        <v>120</v>
      </c>
      <c r="D47" s="20">
        <v>6.85</v>
      </c>
      <c r="E47" s="20">
        <v>1</v>
      </c>
      <c r="F47" s="39">
        <f t="shared" si="2"/>
        <v>7.85</v>
      </c>
      <c r="G47" s="145">
        <v>0.92149999999999999</v>
      </c>
      <c r="H47" s="261"/>
      <c r="I47" s="34"/>
      <c r="P47" s="129"/>
      <c r="Q47" s="2" t="str">
        <f t="shared" si="4"/>
        <v>5.00%</v>
      </c>
    </row>
    <row r="48" spans="2:18" ht="30" customHeight="1" x14ac:dyDescent="0.25">
      <c r="B48" s="22" t="s">
        <v>111</v>
      </c>
      <c r="C48" s="132" t="s">
        <v>121</v>
      </c>
      <c r="D48" s="20">
        <v>8.25</v>
      </c>
      <c r="E48" s="20">
        <v>1</v>
      </c>
      <c r="F48" s="39">
        <f t="shared" si="2"/>
        <v>9.25</v>
      </c>
      <c r="G48" s="145">
        <v>0.90749999999999997</v>
      </c>
      <c r="H48" s="261"/>
      <c r="I48" s="34"/>
      <c r="P48" s="129"/>
      <c r="Q48" s="2" t="str">
        <f t="shared" si="4"/>
        <v>5.00%</v>
      </c>
    </row>
    <row r="49" spans="2:26" ht="30" x14ac:dyDescent="0.25">
      <c r="B49" s="22" t="s">
        <v>115</v>
      </c>
      <c r="C49" s="134" t="s">
        <v>123</v>
      </c>
      <c r="D49" s="20">
        <v>6.7</v>
      </c>
      <c r="E49" s="40">
        <v>1</v>
      </c>
      <c r="F49" s="39">
        <f>D49+E49</f>
        <v>7.7</v>
      </c>
      <c r="G49" s="145">
        <v>0.92300000000000004</v>
      </c>
      <c r="H49" s="261"/>
      <c r="I49" s="34"/>
      <c r="P49" s="129"/>
      <c r="Q49" s="2" t="str">
        <f t="shared" si="4"/>
        <v>5.00%</v>
      </c>
    </row>
    <row r="50" spans="2:26" ht="30" x14ac:dyDescent="0.25">
      <c r="B50" s="25" t="s">
        <v>116</v>
      </c>
      <c r="C50" s="135" t="s">
        <v>124</v>
      </c>
      <c r="D50" s="23">
        <v>6.2</v>
      </c>
      <c r="E50" s="23">
        <v>1</v>
      </c>
      <c r="F50" s="81">
        <f t="shared" si="2"/>
        <v>7.2</v>
      </c>
      <c r="G50" s="146">
        <v>0.92800000000000005</v>
      </c>
      <c r="H50" s="261"/>
      <c r="I50" s="34"/>
      <c r="P50" s="129"/>
      <c r="Q50" s="2" t="str">
        <f t="shared" si="4"/>
        <v>5.00%</v>
      </c>
    </row>
    <row r="51" spans="2:26" ht="30" x14ac:dyDescent="0.25">
      <c r="B51" s="22" t="s">
        <v>112</v>
      </c>
      <c r="C51" s="134" t="s">
        <v>125</v>
      </c>
      <c r="D51" s="20">
        <v>5.5</v>
      </c>
      <c r="E51" s="20">
        <v>1</v>
      </c>
      <c r="F51" s="39">
        <f t="shared" si="2"/>
        <v>6.5</v>
      </c>
      <c r="G51" s="145">
        <v>0.93500000000000005</v>
      </c>
      <c r="H51" s="261"/>
      <c r="I51" s="34"/>
      <c r="P51" s="129"/>
      <c r="Q51" s="2" t="str">
        <f t="shared" si="4"/>
        <v>5.00%</v>
      </c>
    </row>
    <row r="52" spans="2:26" ht="30" x14ac:dyDescent="0.25">
      <c r="B52" s="22" t="s">
        <v>113</v>
      </c>
      <c r="C52" s="134" t="s">
        <v>126</v>
      </c>
      <c r="D52" s="20">
        <v>4.9000000000000004</v>
      </c>
      <c r="E52" s="20">
        <v>1</v>
      </c>
      <c r="F52" s="39">
        <f t="shared" si="2"/>
        <v>5.9</v>
      </c>
      <c r="G52" s="145">
        <v>0.94099999999999995</v>
      </c>
      <c r="H52" s="261"/>
      <c r="I52" s="34"/>
      <c r="P52" s="129"/>
      <c r="Q52" s="2" t="str">
        <f t="shared" si="4"/>
        <v>5.00%</v>
      </c>
    </row>
    <row r="53" spans="2:26" ht="30.6" thickBot="1" x14ac:dyDescent="0.3">
      <c r="B53" s="19" t="s">
        <v>114</v>
      </c>
      <c r="C53" s="133" t="s">
        <v>127</v>
      </c>
      <c r="D53" s="17">
        <v>4.5</v>
      </c>
      <c r="E53" s="37">
        <v>1</v>
      </c>
      <c r="F53" s="36">
        <f t="shared" si="2"/>
        <v>5.5</v>
      </c>
      <c r="G53" s="147">
        <v>0.94499999999999995</v>
      </c>
      <c r="H53" s="262"/>
      <c r="I53" s="34"/>
      <c r="P53" s="129"/>
      <c r="Q53" s="2" t="str">
        <f t="shared" si="4"/>
        <v>5.00%</v>
      </c>
    </row>
    <row r="54" spans="2:26" x14ac:dyDescent="0.25">
      <c r="B54" s="33"/>
      <c r="C54" s="32"/>
      <c r="D54" s="32"/>
      <c r="E54" s="32"/>
      <c r="F54" s="32"/>
      <c r="G54" s="32"/>
      <c r="H54" s="32"/>
      <c r="I54" s="31"/>
    </row>
    <row r="55" spans="2:26" ht="21" customHeight="1" thickBot="1" x14ac:dyDescent="0.3">
      <c r="B55" s="33"/>
      <c r="C55" s="32"/>
      <c r="D55" s="32"/>
      <c r="E55" s="32"/>
      <c r="F55" s="32"/>
      <c r="G55" s="32"/>
      <c r="H55" s="32"/>
      <c r="I55" s="31"/>
    </row>
    <row r="56" spans="2:26" ht="41.25" customHeight="1" thickBot="1" x14ac:dyDescent="0.3">
      <c r="B56" s="263" t="s">
        <v>105</v>
      </c>
      <c r="C56" s="264"/>
      <c r="D56" s="264"/>
      <c r="E56" s="264"/>
      <c r="F56" s="264"/>
      <c r="G56" s="264"/>
      <c r="H56" s="265"/>
      <c r="I56" s="11"/>
    </row>
    <row r="57" spans="2:26" ht="40.5" customHeight="1" thickBot="1" x14ac:dyDescent="0.3">
      <c r="B57" s="243" t="s">
        <v>25</v>
      </c>
      <c r="C57" s="244"/>
      <c r="D57" s="244"/>
      <c r="E57" s="244"/>
      <c r="F57" s="244"/>
      <c r="G57" s="244"/>
      <c r="H57" s="245"/>
      <c r="I57" s="30"/>
    </row>
    <row r="58" spans="2:26" ht="47.4" thickBot="1" x14ac:dyDescent="0.3">
      <c r="B58" s="29" t="s">
        <v>24</v>
      </c>
      <c r="C58" s="28" t="s">
        <v>23</v>
      </c>
      <c r="D58" s="27" t="s">
        <v>22</v>
      </c>
      <c r="E58" s="27" t="s">
        <v>21</v>
      </c>
      <c r="F58" s="27" t="s">
        <v>20</v>
      </c>
      <c r="G58" s="246" t="s">
        <v>19</v>
      </c>
      <c r="H58" s="247"/>
      <c r="I58" s="26"/>
    </row>
    <row r="59" spans="2:26" ht="21.75" customHeight="1" x14ac:dyDescent="0.25">
      <c r="B59" s="25" t="s">
        <v>18</v>
      </c>
      <c r="C59" s="24" t="s">
        <v>17</v>
      </c>
      <c r="D59" s="23">
        <v>6</v>
      </c>
      <c r="E59" s="23">
        <v>1</v>
      </c>
      <c r="F59" s="23">
        <f>D59+E59</f>
        <v>7</v>
      </c>
      <c r="G59" s="248">
        <f>IF((ABS(($K$15-$K$14)*F59/100))&gt;0.1, ($K$15-$K$14)*F59/100, 0)</f>
        <v>-5.18</v>
      </c>
      <c r="H59" s="249" t="e">
        <f>IF((ABS((#REF!-#REF!)*E59/100))&gt;0.1, (#REF!-#REF!)*E59/100, 0)</f>
        <v>#REF!</v>
      </c>
      <c r="I59" s="16"/>
    </row>
    <row r="60" spans="2:26" ht="21.75" customHeight="1" x14ac:dyDescent="0.25">
      <c r="B60" s="22" t="s">
        <v>16</v>
      </c>
      <c r="C60" s="21" t="s">
        <v>15</v>
      </c>
      <c r="D60" s="20">
        <v>6</v>
      </c>
      <c r="E60" s="20">
        <v>1</v>
      </c>
      <c r="F60" s="20">
        <f>D60+E60</f>
        <v>7</v>
      </c>
      <c r="G60" s="250">
        <f>IF((ABS(($K$15-$K$14)*F60/100))&gt;0.1, ($K$15-$K$14)*F60/100, 0)</f>
        <v>-5.18</v>
      </c>
      <c r="H60" s="251" t="e">
        <f>IF((ABS((#REF!-#REF!)*E60/100))&gt;0.1, (#REF!-#REF!)*E60/100, 0)</f>
        <v>#REF!</v>
      </c>
      <c r="I60" s="16"/>
    </row>
    <row r="61" spans="2:26" ht="21" customHeight="1" thickBot="1" x14ac:dyDescent="0.3">
      <c r="B61" s="19" t="s">
        <v>14</v>
      </c>
      <c r="C61" s="18" t="s">
        <v>13</v>
      </c>
      <c r="D61" s="17">
        <v>6</v>
      </c>
      <c r="E61" s="17">
        <v>1</v>
      </c>
      <c r="F61" s="17">
        <f>D61+E61</f>
        <v>7</v>
      </c>
      <c r="G61" s="252">
        <f>IF((ABS(($K$15-$K$14)*F61/100))&gt;0.1, ($K$15-$K$14)*F61/100, 0)</f>
        <v>-5.18</v>
      </c>
      <c r="H61" s="253" t="e">
        <f>IF((ABS((#REF!-#REF!)*E61/100))&gt;0.1, (#REF!-#REF!)*E61/100, 0)</f>
        <v>#REF!</v>
      </c>
      <c r="I61" s="16"/>
    </row>
    <row r="62" spans="2:26" ht="61.5" customHeight="1" thickBot="1" x14ac:dyDescent="0.3">
      <c r="I62" s="11"/>
    </row>
    <row r="63" spans="2:26" ht="43.5" customHeight="1" thickBot="1" x14ac:dyDescent="0.3">
      <c r="B63" s="239" t="s">
        <v>154</v>
      </c>
      <c r="C63" s="240"/>
      <c r="D63" s="240"/>
      <c r="E63" s="240"/>
      <c r="F63" s="240"/>
      <c r="G63" s="240"/>
      <c r="H63" s="241"/>
      <c r="I63" s="11"/>
    </row>
    <row r="64" spans="2:26" s="3" customFormat="1" ht="15.75" customHeight="1" x14ac:dyDescent="0.25">
      <c r="B64" s="225"/>
      <c r="C64" s="226"/>
      <c r="D64" s="226"/>
      <c r="E64" s="226"/>
      <c r="F64" s="226"/>
      <c r="G64" s="226"/>
      <c r="H64" s="227"/>
      <c r="I64" s="11"/>
      <c r="M64" s="1"/>
      <c r="N64" s="1"/>
      <c r="O64" s="1"/>
      <c r="P64" s="2"/>
      <c r="Q64" s="2"/>
      <c r="R64" s="2"/>
      <c r="S64" s="2"/>
      <c r="T64" s="1"/>
      <c r="U64" s="1"/>
      <c r="V64" s="1"/>
      <c r="W64" s="1"/>
      <c r="X64" s="1"/>
      <c r="Y64" s="1"/>
      <c r="Z64" s="1"/>
    </row>
    <row r="65" spans="2:26" s="4" customFormat="1" ht="33" customHeight="1" thickBot="1" x14ac:dyDescent="0.3">
      <c r="B65" s="236" t="s">
        <v>133</v>
      </c>
      <c r="C65" s="237"/>
      <c r="D65" s="165"/>
      <c r="E65" s="166"/>
      <c r="F65" s="166"/>
      <c r="G65" s="166"/>
      <c r="H65" s="167"/>
      <c r="I65" s="7"/>
      <c r="J65" s="3"/>
      <c r="K65" s="3"/>
      <c r="L65" s="3"/>
      <c r="M65" s="1"/>
      <c r="N65" s="1"/>
      <c r="O65" s="1"/>
      <c r="P65" s="2"/>
      <c r="Q65" s="2"/>
      <c r="R65" s="2"/>
      <c r="S65" s="2"/>
      <c r="T65" s="1"/>
      <c r="U65" s="1"/>
      <c r="V65" s="1"/>
      <c r="W65" s="1"/>
      <c r="X65" s="1"/>
      <c r="Y65" s="1"/>
      <c r="Z65" s="1"/>
    </row>
    <row r="66" spans="2:26" s="4" customFormat="1" ht="33" customHeight="1" thickBot="1" x14ac:dyDescent="0.3">
      <c r="B66" s="223" t="s">
        <v>142</v>
      </c>
      <c r="C66" s="224"/>
      <c r="D66" s="224"/>
      <c r="E66" s="224"/>
      <c r="F66" s="184"/>
      <c r="G66" s="166"/>
      <c r="H66" s="167"/>
      <c r="I66" s="7"/>
      <c r="J66" s="3"/>
      <c r="K66" s="3"/>
      <c r="L66" s="3"/>
      <c r="M66" s="1"/>
      <c r="N66" s="1"/>
      <c r="O66" s="1"/>
      <c r="P66" s="2"/>
      <c r="Q66" s="2"/>
      <c r="R66" s="2"/>
      <c r="S66" s="2"/>
      <c r="T66" s="1"/>
      <c r="U66" s="1"/>
      <c r="V66" s="1"/>
      <c r="W66" s="1"/>
      <c r="X66" s="1"/>
      <c r="Y66" s="1"/>
      <c r="Z66" s="1"/>
    </row>
    <row r="67" spans="2:26" s="3" customFormat="1" ht="15.75" customHeight="1" thickBot="1" x14ac:dyDescent="0.3">
      <c r="B67" s="225"/>
      <c r="C67" s="226"/>
      <c r="D67" s="226"/>
      <c r="E67" s="226"/>
      <c r="F67" s="226"/>
      <c r="G67" s="226"/>
      <c r="H67" s="227"/>
      <c r="I67" s="11"/>
      <c r="M67" s="1"/>
      <c r="N67" s="1"/>
      <c r="O67" s="1"/>
      <c r="P67" s="2"/>
      <c r="Q67" s="2"/>
      <c r="R67" s="2"/>
      <c r="S67" s="2"/>
      <c r="T67" s="1"/>
      <c r="U67" s="1"/>
      <c r="V67" s="1"/>
      <c r="W67" s="1"/>
      <c r="X67" s="1"/>
      <c r="Y67" s="1"/>
      <c r="Z67" s="1"/>
    </row>
    <row r="68" spans="2:26" s="4" customFormat="1" ht="66" customHeight="1" thickBot="1" x14ac:dyDescent="0.3">
      <c r="B68" s="228" t="s">
        <v>144</v>
      </c>
      <c r="C68" s="224"/>
      <c r="D68" s="224"/>
      <c r="E68" s="224"/>
      <c r="F68" s="184"/>
      <c r="G68" s="161"/>
      <c r="H68" s="168"/>
      <c r="I68" s="162"/>
      <c r="J68" s="3"/>
      <c r="K68" s="3"/>
      <c r="L68" s="3"/>
      <c r="M68" s="1"/>
      <c r="N68" s="1"/>
      <c r="O68" s="1"/>
      <c r="P68" s="2"/>
      <c r="Q68" s="2"/>
      <c r="R68" s="2"/>
      <c r="S68" s="2"/>
      <c r="T68" s="1"/>
      <c r="U68" s="1"/>
      <c r="V68" s="1"/>
      <c r="W68" s="1"/>
      <c r="X68" s="1"/>
      <c r="Y68" s="1"/>
      <c r="Z68" s="1"/>
    </row>
    <row r="69" spans="2:26" s="3" customFormat="1" ht="15.75" customHeight="1" thickBot="1" x14ac:dyDescent="0.3">
      <c r="B69" s="225"/>
      <c r="C69" s="226"/>
      <c r="D69" s="226"/>
      <c r="E69" s="226"/>
      <c r="F69" s="226"/>
      <c r="G69" s="226"/>
      <c r="H69" s="227"/>
      <c r="I69" s="11"/>
      <c r="M69" s="1"/>
      <c r="N69" s="1"/>
      <c r="O69" s="1"/>
      <c r="P69" s="2"/>
      <c r="Q69" s="2"/>
      <c r="R69" s="2"/>
      <c r="S69" s="2"/>
      <c r="T69" s="1"/>
      <c r="U69" s="1"/>
      <c r="V69" s="1"/>
      <c r="W69" s="1"/>
      <c r="X69" s="1"/>
      <c r="Y69" s="1"/>
      <c r="Z69" s="1"/>
    </row>
    <row r="70" spans="2:26" s="4" customFormat="1" ht="33" customHeight="1" thickBot="1" x14ac:dyDescent="0.3">
      <c r="B70" s="234" t="s">
        <v>134</v>
      </c>
      <c r="C70" s="235"/>
      <c r="D70" s="235"/>
      <c r="E70" s="235"/>
      <c r="F70" s="160">
        <f>F66+F68</f>
        <v>0</v>
      </c>
      <c r="G70" s="166"/>
      <c r="H70" s="167"/>
      <c r="I70" s="7"/>
      <c r="J70" s="3"/>
      <c r="K70" s="3"/>
      <c r="L70" s="3"/>
      <c r="M70" s="1"/>
      <c r="N70" s="1"/>
      <c r="O70" s="1"/>
      <c r="P70" s="2"/>
      <c r="Q70" s="2"/>
      <c r="R70" s="2"/>
      <c r="S70" s="2"/>
      <c r="T70" s="1"/>
      <c r="U70" s="1"/>
      <c r="V70" s="1"/>
      <c r="W70" s="1"/>
      <c r="X70" s="1"/>
      <c r="Y70" s="1"/>
      <c r="Z70" s="1"/>
    </row>
    <row r="71" spans="2:26" s="4" customFormat="1" ht="22.5" customHeight="1" x14ac:dyDescent="0.25">
      <c r="B71" s="169"/>
      <c r="C71" s="170"/>
      <c r="D71" s="171"/>
      <c r="E71" s="172"/>
      <c r="F71" s="172"/>
      <c r="G71" s="172"/>
      <c r="H71" s="173"/>
      <c r="I71" s="7"/>
      <c r="J71" s="3"/>
      <c r="K71" s="3"/>
      <c r="L71" s="3"/>
      <c r="M71" s="1"/>
      <c r="N71" s="1"/>
      <c r="O71" s="1"/>
      <c r="P71" s="2"/>
      <c r="Q71" s="2"/>
      <c r="R71" s="2"/>
      <c r="S71" s="2"/>
      <c r="T71" s="1"/>
      <c r="U71" s="1"/>
      <c r="V71" s="1"/>
      <c r="W71" s="1"/>
      <c r="X71" s="1"/>
      <c r="Y71" s="1"/>
      <c r="Z71" s="1"/>
    </row>
    <row r="72" spans="2:26" s="4" customFormat="1" ht="33" customHeight="1" thickBot="1" x14ac:dyDescent="0.3">
      <c r="B72" s="236" t="s">
        <v>136</v>
      </c>
      <c r="C72" s="237"/>
      <c r="D72" s="165"/>
      <c r="E72" s="166"/>
      <c r="F72" s="166"/>
      <c r="G72" s="166"/>
      <c r="H72" s="167"/>
      <c r="I72" s="7"/>
      <c r="J72" s="3"/>
      <c r="K72" s="3"/>
      <c r="L72" s="3"/>
      <c r="M72" s="1"/>
      <c r="N72" s="1"/>
      <c r="O72" s="1"/>
      <c r="P72" s="2"/>
      <c r="Q72" s="2"/>
      <c r="R72" s="2"/>
      <c r="S72" s="2"/>
      <c r="T72" s="1"/>
      <c r="U72" s="1"/>
      <c r="V72" s="1"/>
      <c r="W72" s="1"/>
      <c r="X72" s="1"/>
      <c r="Y72" s="1"/>
      <c r="Z72" s="1"/>
    </row>
    <row r="73" spans="2:26" s="4" customFormat="1" ht="66" customHeight="1" thickBot="1" x14ac:dyDescent="0.3">
      <c r="B73" s="228" t="s">
        <v>145</v>
      </c>
      <c r="C73" s="242"/>
      <c r="D73" s="242"/>
      <c r="E73" s="242"/>
      <c r="F73" s="185"/>
      <c r="G73" s="166"/>
      <c r="H73" s="167"/>
      <c r="I73" s="7"/>
      <c r="J73" s="3"/>
      <c r="K73" s="3"/>
      <c r="L73" s="3"/>
      <c r="M73" s="1"/>
      <c r="N73" s="1"/>
      <c r="O73" s="1"/>
      <c r="P73" s="2"/>
      <c r="Q73" s="2"/>
      <c r="R73" s="2"/>
      <c r="S73" s="2"/>
      <c r="T73" s="1"/>
      <c r="U73" s="1"/>
      <c r="V73" s="1"/>
      <c r="W73" s="1"/>
      <c r="X73" s="1"/>
      <c r="Y73" s="1"/>
      <c r="Z73" s="1"/>
    </row>
    <row r="74" spans="2:26" s="3" customFormat="1" ht="15.75" customHeight="1" thickBot="1" x14ac:dyDescent="0.3">
      <c r="B74" s="225"/>
      <c r="C74" s="226"/>
      <c r="D74" s="226"/>
      <c r="E74" s="226"/>
      <c r="F74" s="226"/>
      <c r="G74" s="226"/>
      <c r="H74" s="227"/>
      <c r="I74" s="11"/>
      <c r="M74" s="1"/>
      <c r="N74" s="1"/>
      <c r="O74" s="1"/>
      <c r="P74" s="2"/>
      <c r="Q74" s="2"/>
      <c r="R74" s="2"/>
      <c r="S74" s="2"/>
      <c r="T74" s="1"/>
      <c r="U74" s="1"/>
      <c r="V74" s="1"/>
      <c r="W74" s="1"/>
      <c r="X74" s="1"/>
      <c r="Y74" s="1"/>
      <c r="Z74" s="1"/>
    </row>
    <row r="75" spans="2:26" s="4" customFormat="1" ht="66" customHeight="1" thickBot="1" x14ac:dyDescent="0.3">
      <c r="B75" s="228" t="s">
        <v>146</v>
      </c>
      <c r="C75" s="242"/>
      <c r="D75" s="242"/>
      <c r="E75" s="242"/>
      <c r="F75" s="185"/>
      <c r="G75" s="166"/>
      <c r="H75" s="167"/>
      <c r="I75" s="7"/>
      <c r="J75" s="3"/>
      <c r="K75" s="3"/>
      <c r="L75" s="3"/>
      <c r="M75" s="1"/>
      <c r="N75" s="1"/>
      <c r="O75" s="1"/>
      <c r="P75" s="2"/>
      <c r="Q75" s="2"/>
      <c r="R75" s="2"/>
      <c r="S75" s="2"/>
      <c r="T75" s="1"/>
      <c r="U75" s="1"/>
      <c r="V75" s="1"/>
      <c r="W75" s="1"/>
      <c r="X75" s="1"/>
      <c r="Y75" s="1"/>
      <c r="Z75" s="1"/>
    </row>
    <row r="76" spans="2:26" s="3" customFormat="1" ht="15.75" customHeight="1" thickBot="1" x14ac:dyDescent="0.3">
      <c r="B76" s="225"/>
      <c r="C76" s="226"/>
      <c r="D76" s="226"/>
      <c r="E76" s="226"/>
      <c r="F76" s="226"/>
      <c r="G76" s="226"/>
      <c r="H76" s="227"/>
      <c r="I76" s="11"/>
      <c r="M76" s="1"/>
      <c r="N76" s="1"/>
      <c r="O76" s="1"/>
      <c r="P76" s="2"/>
      <c r="Q76" s="2"/>
      <c r="R76" s="2"/>
      <c r="S76" s="2"/>
      <c r="T76" s="1"/>
      <c r="U76" s="1"/>
      <c r="V76" s="1"/>
      <c r="W76" s="1"/>
      <c r="X76" s="1"/>
      <c r="Y76" s="1"/>
      <c r="Z76" s="1"/>
    </row>
    <row r="77" spans="2:26" s="4" customFormat="1" ht="33" customHeight="1" thickBot="1" x14ac:dyDescent="0.3">
      <c r="B77" s="234" t="s">
        <v>137</v>
      </c>
      <c r="C77" s="235"/>
      <c r="D77" s="235"/>
      <c r="E77" s="235"/>
      <c r="F77" s="160">
        <f>(F66*F73)*F75</f>
        <v>0</v>
      </c>
      <c r="G77" s="166"/>
      <c r="H77" s="167"/>
      <c r="I77" s="7"/>
      <c r="J77" s="3"/>
      <c r="K77" s="3"/>
      <c r="L77" s="3"/>
      <c r="M77" s="1"/>
      <c r="N77" s="1"/>
      <c r="O77" s="1"/>
      <c r="P77" s="2"/>
      <c r="Q77" s="2"/>
      <c r="R77" s="2"/>
      <c r="S77" s="2"/>
      <c r="T77" s="1"/>
      <c r="U77" s="1"/>
      <c r="V77" s="1"/>
      <c r="W77" s="1"/>
      <c r="X77" s="1"/>
      <c r="Y77" s="1"/>
      <c r="Z77" s="1"/>
    </row>
    <row r="78" spans="2:26" s="4" customFormat="1" ht="22.5" customHeight="1" x14ac:dyDescent="0.25">
      <c r="B78" s="169"/>
      <c r="C78" s="170"/>
      <c r="D78" s="171"/>
      <c r="E78" s="172"/>
      <c r="F78" s="172"/>
      <c r="G78" s="172"/>
      <c r="H78" s="173"/>
      <c r="I78" s="7"/>
      <c r="J78" s="3"/>
      <c r="K78" s="3"/>
      <c r="L78" s="3"/>
      <c r="M78" s="1"/>
      <c r="N78" s="1"/>
      <c r="O78" s="1"/>
      <c r="P78" s="2"/>
      <c r="Q78" s="2"/>
      <c r="R78" s="2"/>
      <c r="S78" s="2"/>
      <c r="T78" s="1"/>
      <c r="U78" s="1"/>
      <c r="V78" s="1"/>
      <c r="W78" s="1"/>
      <c r="X78" s="1"/>
      <c r="Y78" s="1"/>
      <c r="Z78" s="1"/>
    </row>
    <row r="79" spans="2:26" s="4" customFormat="1" ht="33" customHeight="1" thickBot="1" x14ac:dyDescent="0.3">
      <c r="B79" s="236" t="s">
        <v>138</v>
      </c>
      <c r="C79" s="237"/>
      <c r="D79" s="237"/>
      <c r="E79" s="237"/>
      <c r="F79" s="237"/>
      <c r="G79" s="237"/>
      <c r="H79" s="238"/>
      <c r="I79" s="7"/>
      <c r="J79" s="3"/>
      <c r="K79" s="3"/>
      <c r="L79" s="3"/>
      <c r="M79" s="1"/>
      <c r="N79" s="1"/>
      <c r="O79" s="1"/>
      <c r="P79" s="2"/>
      <c r="Q79" s="2"/>
      <c r="R79" s="2"/>
      <c r="S79" s="2"/>
      <c r="T79" s="1"/>
      <c r="U79" s="1"/>
      <c r="V79" s="1"/>
      <c r="W79" s="1"/>
      <c r="X79" s="1"/>
      <c r="Y79" s="1"/>
      <c r="Z79" s="1"/>
    </row>
    <row r="80" spans="2:26" s="4" customFormat="1" ht="33" customHeight="1" thickBot="1" x14ac:dyDescent="0.3">
      <c r="B80" s="229" t="s">
        <v>148</v>
      </c>
      <c r="C80" s="230"/>
      <c r="D80" s="230"/>
      <c r="E80" s="230"/>
      <c r="F80" s="163">
        <f>F70+F77</f>
        <v>0</v>
      </c>
      <c r="G80" s="164" t="s">
        <v>139</v>
      </c>
      <c r="H80" s="167"/>
      <c r="I80" s="7"/>
      <c r="J80" s="3"/>
      <c r="K80" s="3"/>
      <c r="L80" s="3"/>
      <c r="M80" s="1"/>
      <c r="N80" s="1"/>
      <c r="O80" s="1"/>
      <c r="P80" s="2"/>
      <c r="Q80" s="2"/>
      <c r="R80" s="2"/>
      <c r="S80" s="2"/>
      <c r="T80" s="1"/>
      <c r="U80" s="1"/>
      <c r="V80" s="1"/>
      <c r="W80" s="1"/>
      <c r="X80" s="1"/>
      <c r="Y80" s="1"/>
      <c r="Z80" s="1"/>
    </row>
    <row r="81" spans="2:26" s="3" customFormat="1" ht="15.75" customHeight="1" thickBot="1" x14ac:dyDescent="0.3">
      <c r="B81" s="231"/>
      <c r="C81" s="232"/>
      <c r="D81" s="232"/>
      <c r="E81" s="232"/>
      <c r="F81" s="232"/>
      <c r="G81" s="232"/>
      <c r="H81" s="233"/>
      <c r="I81" s="11"/>
      <c r="M81" s="1"/>
      <c r="N81" s="1"/>
      <c r="O81" s="1"/>
      <c r="P81" s="2"/>
      <c r="Q81" s="2"/>
      <c r="R81" s="2"/>
      <c r="S81" s="2"/>
      <c r="T81" s="1"/>
      <c r="U81" s="1"/>
      <c r="V81" s="1"/>
      <c r="W81" s="1"/>
      <c r="X81" s="1"/>
      <c r="Y81" s="1"/>
      <c r="Z81" s="1"/>
    </row>
    <row r="82" spans="2:26" ht="73.5" customHeight="1" thickBot="1" x14ac:dyDescent="0.3">
      <c r="I82" s="11"/>
    </row>
    <row r="83" spans="2:26" ht="43.5" customHeight="1" thickBot="1" x14ac:dyDescent="0.3">
      <c r="B83" s="239" t="s">
        <v>155</v>
      </c>
      <c r="C83" s="240"/>
      <c r="D83" s="240"/>
      <c r="E83" s="240"/>
      <c r="F83" s="240"/>
      <c r="G83" s="240"/>
      <c r="H83" s="241"/>
      <c r="I83" s="11"/>
    </row>
    <row r="84" spans="2:26" s="3" customFormat="1" ht="15.75" customHeight="1" x14ac:dyDescent="0.25">
      <c r="B84" s="225"/>
      <c r="C84" s="226"/>
      <c r="D84" s="226"/>
      <c r="E84" s="226"/>
      <c r="F84" s="226"/>
      <c r="G84" s="226"/>
      <c r="H84" s="227"/>
      <c r="I84" s="11"/>
      <c r="M84" s="1"/>
      <c r="N84" s="1"/>
      <c r="O84" s="1"/>
      <c r="P84" s="2"/>
      <c r="Q84" s="2"/>
      <c r="R84" s="2"/>
      <c r="S84" s="2"/>
      <c r="T84" s="1"/>
      <c r="U84" s="1"/>
      <c r="V84" s="1"/>
      <c r="W84" s="1"/>
      <c r="X84" s="1"/>
      <c r="Y84" s="1"/>
      <c r="Z84" s="1"/>
    </row>
    <row r="85" spans="2:26" s="4" customFormat="1" ht="33" customHeight="1" thickBot="1" x14ac:dyDescent="0.3">
      <c r="B85" s="321" t="s">
        <v>150</v>
      </c>
      <c r="C85" s="322"/>
      <c r="D85" s="322"/>
      <c r="E85" s="322"/>
      <c r="F85" s="322"/>
      <c r="G85" s="166"/>
      <c r="H85" s="167"/>
      <c r="I85" s="7"/>
      <c r="J85" s="3"/>
      <c r="K85" s="3"/>
      <c r="L85" s="3"/>
      <c r="M85" s="1"/>
      <c r="N85" s="1"/>
      <c r="O85" s="1"/>
      <c r="P85" s="2"/>
      <c r="Q85" s="2"/>
      <c r="R85" s="2"/>
      <c r="S85" s="2"/>
      <c r="T85" s="1"/>
      <c r="U85" s="1"/>
      <c r="V85" s="1"/>
      <c r="W85" s="1"/>
      <c r="X85" s="1"/>
      <c r="Y85" s="1"/>
      <c r="Z85" s="1"/>
    </row>
    <row r="86" spans="2:26" s="4" customFormat="1" ht="33" customHeight="1" thickBot="1" x14ac:dyDescent="0.3">
      <c r="B86" s="223" t="s">
        <v>143</v>
      </c>
      <c r="C86" s="224"/>
      <c r="D86" s="224"/>
      <c r="E86" s="224"/>
      <c r="F86" s="184"/>
      <c r="G86" s="166"/>
      <c r="H86" s="167"/>
      <c r="I86" s="7"/>
      <c r="J86" s="3"/>
      <c r="K86" s="3"/>
      <c r="L86" s="3"/>
      <c r="M86" s="1"/>
      <c r="N86" s="1"/>
      <c r="O86" s="1"/>
      <c r="P86" s="2"/>
      <c r="Q86" s="2"/>
      <c r="R86" s="2"/>
      <c r="S86" s="2"/>
      <c r="T86" s="1"/>
      <c r="U86" s="1"/>
      <c r="V86" s="1"/>
      <c r="W86" s="1"/>
      <c r="X86" s="1"/>
      <c r="Y86" s="1"/>
      <c r="Z86" s="1"/>
    </row>
    <row r="87" spans="2:26" s="3" customFormat="1" ht="15.75" customHeight="1" thickBot="1" x14ac:dyDescent="0.3">
      <c r="B87" s="225"/>
      <c r="C87" s="226"/>
      <c r="D87" s="226"/>
      <c r="E87" s="226"/>
      <c r="F87" s="226"/>
      <c r="G87" s="226"/>
      <c r="H87" s="227"/>
      <c r="I87" s="11"/>
      <c r="M87" s="1"/>
      <c r="N87" s="1"/>
      <c r="O87" s="1"/>
      <c r="P87" s="2"/>
      <c r="Q87" s="2"/>
      <c r="R87" s="2"/>
      <c r="S87" s="2"/>
      <c r="T87" s="1"/>
      <c r="U87" s="1"/>
      <c r="V87" s="1"/>
      <c r="W87" s="1"/>
      <c r="X87" s="1"/>
      <c r="Y87" s="1"/>
      <c r="Z87" s="1"/>
    </row>
    <row r="88" spans="2:26" s="4" customFormat="1" ht="66" customHeight="1" thickBot="1" x14ac:dyDescent="0.3">
      <c r="B88" s="228" t="s">
        <v>147</v>
      </c>
      <c r="C88" s="224"/>
      <c r="D88" s="224"/>
      <c r="E88" s="224"/>
      <c r="F88" s="184"/>
      <c r="G88" s="161"/>
      <c r="H88" s="168"/>
      <c r="I88" s="162"/>
      <c r="J88" s="3"/>
      <c r="K88" s="3"/>
      <c r="L88" s="3"/>
      <c r="M88" s="1"/>
      <c r="N88" s="1"/>
      <c r="O88" s="1"/>
      <c r="P88" s="2"/>
      <c r="Q88" s="2"/>
      <c r="R88" s="2"/>
      <c r="S88" s="2"/>
      <c r="T88" s="1"/>
      <c r="U88" s="1"/>
      <c r="V88" s="1"/>
      <c r="W88" s="1"/>
      <c r="X88" s="1"/>
      <c r="Y88" s="1"/>
      <c r="Z88" s="1"/>
    </row>
    <row r="89" spans="2:26" s="3" customFormat="1" ht="15.75" customHeight="1" thickBot="1" x14ac:dyDescent="0.3">
      <c r="B89" s="225"/>
      <c r="C89" s="226"/>
      <c r="D89" s="226"/>
      <c r="E89" s="226"/>
      <c r="F89" s="226"/>
      <c r="G89" s="226"/>
      <c r="H89" s="227"/>
      <c r="I89" s="11"/>
      <c r="M89" s="1"/>
      <c r="N89" s="1"/>
      <c r="O89" s="1"/>
      <c r="P89" s="2"/>
      <c r="Q89" s="2"/>
      <c r="R89" s="2"/>
      <c r="S89" s="2"/>
      <c r="T89" s="1"/>
      <c r="U89" s="1"/>
      <c r="V89" s="1"/>
      <c r="W89" s="1"/>
      <c r="X89" s="1"/>
      <c r="Y89" s="1"/>
      <c r="Z89" s="1"/>
    </row>
    <row r="90" spans="2:26" s="4" customFormat="1" ht="33" customHeight="1" thickBot="1" x14ac:dyDescent="0.3">
      <c r="B90" s="229" t="s">
        <v>149</v>
      </c>
      <c r="C90" s="230"/>
      <c r="D90" s="230"/>
      <c r="E90" s="230"/>
      <c r="F90" s="163">
        <f>F86+F88</f>
        <v>0</v>
      </c>
      <c r="G90" s="164" t="s">
        <v>139</v>
      </c>
      <c r="H90" s="167"/>
      <c r="I90" s="7"/>
      <c r="J90" s="3"/>
      <c r="K90" s="3"/>
      <c r="L90" s="3"/>
      <c r="M90" s="1"/>
      <c r="N90" s="1"/>
      <c r="O90" s="1"/>
      <c r="P90" s="2"/>
      <c r="Q90" s="2"/>
      <c r="R90" s="2"/>
      <c r="S90" s="2"/>
      <c r="T90" s="1"/>
      <c r="U90" s="1"/>
      <c r="V90" s="1"/>
      <c r="W90" s="1"/>
      <c r="X90" s="1"/>
      <c r="Y90" s="1"/>
      <c r="Z90" s="1"/>
    </row>
    <row r="91" spans="2:26" s="3" customFormat="1" ht="15.75" customHeight="1" thickBot="1" x14ac:dyDescent="0.3">
      <c r="B91" s="231"/>
      <c r="C91" s="232"/>
      <c r="D91" s="232"/>
      <c r="E91" s="232"/>
      <c r="F91" s="232"/>
      <c r="G91" s="232"/>
      <c r="H91" s="233"/>
      <c r="I91" s="11"/>
      <c r="M91" s="1"/>
      <c r="N91" s="1"/>
      <c r="O91" s="1"/>
      <c r="P91" s="2"/>
      <c r="Q91" s="2"/>
      <c r="R91" s="2"/>
      <c r="S91" s="2"/>
      <c r="T91" s="1"/>
      <c r="U91" s="1"/>
      <c r="V91" s="1"/>
      <c r="W91" s="1"/>
      <c r="X91" s="1"/>
      <c r="Y91" s="1"/>
      <c r="Z91" s="1"/>
    </row>
    <row r="92" spans="2:26" ht="73.5" customHeight="1" thickBot="1" x14ac:dyDescent="0.3">
      <c r="I92" s="11"/>
    </row>
    <row r="93" spans="2:26" ht="43.5" customHeight="1" thickBot="1" x14ac:dyDescent="0.3">
      <c r="B93" s="219" t="s">
        <v>140</v>
      </c>
      <c r="C93" s="220"/>
      <c r="D93" s="220"/>
      <c r="E93" s="220"/>
      <c r="F93" s="220"/>
      <c r="G93" s="220"/>
      <c r="H93" s="221"/>
      <c r="I93" s="11"/>
    </row>
    <row r="94" spans="2:26" s="3" customFormat="1" ht="15" customHeight="1" x14ac:dyDescent="0.25">
      <c r="B94" s="217"/>
      <c r="C94" s="217"/>
      <c r="D94" s="217"/>
      <c r="E94" s="217"/>
      <c r="F94" s="217"/>
      <c r="G94" s="217"/>
      <c r="H94" s="217"/>
      <c r="I94" s="11"/>
      <c r="M94" s="1"/>
      <c r="N94" s="1"/>
      <c r="O94" s="1"/>
      <c r="P94" s="2"/>
      <c r="Q94" s="2"/>
      <c r="R94" s="2"/>
      <c r="S94" s="2"/>
      <c r="T94" s="1"/>
      <c r="U94" s="1"/>
      <c r="V94" s="1"/>
      <c r="W94" s="1"/>
      <c r="X94" s="1"/>
      <c r="Y94" s="1"/>
      <c r="Z94" s="1"/>
    </row>
    <row r="95" spans="2:26" s="3" customFormat="1" ht="21.75" customHeight="1" x14ac:dyDescent="0.25">
      <c r="B95" s="222" t="s">
        <v>151</v>
      </c>
      <c r="C95" s="222"/>
      <c r="D95" s="222"/>
      <c r="E95" s="222"/>
      <c r="F95" s="222"/>
      <c r="G95" s="222"/>
      <c r="H95" s="222"/>
      <c r="I95" s="11"/>
      <c r="M95" s="1"/>
      <c r="N95" s="1"/>
      <c r="O95" s="1"/>
      <c r="P95" s="2"/>
      <c r="Q95" s="2"/>
      <c r="R95" s="2"/>
      <c r="S95" s="2"/>
      <c r="T95" s="1"/>
      <c r="U95" s="1"/>
      <c r="V95" s="1"/>
      <c r="W95" s="1"/>
      <c r="X95" s="1"/>
      <c r="Y95" s="1"/>
      <c r="Z95" s="1"/>
    </row>
    <row r="96" spans="2:26" s="3" customFormat="1" ht="14.25" customHeight="1" thickBot="1" x14ac:dyDescent="0.3">
      <c r="B96" s="217"/>
      <c r="C96" s="217"/>
      <c r="D96" s="217"/>
      <c r="E96" s="217"/>
      <c r="F96" s="217"/>
      <c r="G96" s="217"/>
      <c r="H96" s="217"/>
      <c r="I96" s="11"/>
      <c r="M96" s="1"/>
      <c r="N96" s="1"/>
      <c r="O96" s="1"/>
      <c r="P96" s="2"/>
      <c r="Q96" s="2"/>
      <c r="R96" s="2"/>
      <c r="S96" s="2"/>
      <c r="T96" s="1"/>
      <c r="U96" s="1"/>
      <c r="V96" s="1"/>
      <c r="W96" s="1"/>
      <c r="X96" s="1"/>
      <c r="Y96" s="1"/>
      <c r="Z96" s="1"/>
    </row>
    <row r="97" spans="2:26" s="3" customFormat="1" ht="46.5" customHeight="1" x14ac:dyDescent="0.25">
      <c r="B97" s="209" t="s">
        <v>130</v>
      </c>
      <c r="C97" s="211" t="s">
        <v>5</v>
      </c>
      <c r="D97" s="213" t="s">
        <v>4</v>
      </c>
      <c r="E97" s="211" t="s">
        <v>3</v>
      </c>
      <c r="F97" s="211"/>
      <c r="G97" s="211" t="s">
        <v>2</v>
      </c>
      <c r="H97" s="215"/>
      <c r="I97" s="11"/>
      <c r="M97" s="1"/>
      <c r="N97" s="1"/>
      <c r="O97" s="1"/>
      <c r="P97" s="2"/>
      <c r="Q97" s="2"/>
      <c r="R97" s="2"/>
      <c r="S97" s="2"/>
      <c r="T97" s="1"/>
      <c r="U97" s="1"/>
      <c r="V97" s="1"/>
      <c r="W97" s="1"/>
      <c r="X97" s="1"/>
      <c r="Y97" s="1"/>
      <c r="Z97" s="1"/>
    </row>
    <row r="98" spans="2:26" s="3" customFormat="1" ht="46.5" customHeight="1" thickBot="1" x14ac:dyDescent="0.3">
      <c r="B98" s="210"/>
      <c r="C98" s="212"/>
      <c r="D98" s="214"/>
      <c r="E98" s="212"/>
      <c r="F98" s="212"/>
      <c r="G98" s="212"/>
      <c r="H98" s="216"/>
      <c r="I98" s="11"/>
      <c r="M98" s="1"/>
      <c r="N98" s="1"/>
      <c r="O98" s="1"/>
      <c r="P98" s="2"/>
      <c r="Q98" s="2"/>
      <c r="R98" s="2"/>
      <c r="S98" s="2"/>
      <c r="T98" s="1"/>
      <c r="U98" s="1"/>
      <c r="V98" s="1"/>
      <c r="W98" s="1"/>
      <c r="X98" s="1"/>
      <c r="Y98" s="1"/>
      <c r="Z98" s="1"/>
    </row>
    <row r="99" spans="2:26" s="3" customFormat="1" ht="18.75" customHeight="1" x14ac:dyDescent="0.25">
      <c r="B99" s="217"/>
      <c r="C99" s="217"/>
      <c r="D99" s="217"/>
      <c r="E99" s="217"/>
      <c r="F99" s="217"/>
      <c r="G99" s="217"/>
      <c r="H99" s="217"/>
      <c r="I99" s="11"/>
      <c r="M99" s="1"/>
      <c r="N99" s="1"/>
      <c r="O99" s="1"/>
      <c r="P99" s="2"/>
      <c r="Q99" s="2"/>
      <c r="R99" s="2"/>
      <c r="S99" s="2"/>
      <c r="T99" s="1"/>
      <c r="U99" s="1"/>
      <c r="V99" s="1"/>
      <c r="W99" s="1"/>
      <c r="X99" s="1"/>
      <c r="Y99" s="1"/>
      <c r="Z99" s="1"/>
    </row>
    <row r="100" spans="2:26" s="3" customFormat="1" ht="21.75" customHeight="1" x14ac:dyDescent="0.25">
      <c r="B100" s="222" t="s">
        <v>135</v>
      </c>
      <c r="C100" s="222"/>
      <c r="D100" s="222"/>
      <c r="E100" s="222"/>
      <c r="F100" s="222"/>
      <c r="G100" s="222"/>
      <c r="H100" s="222"/>
      <c r="I100" s="11"/>
      <c r="M100" s="1"/>
      <c r="N100" s="1"/>
      <c r="O100" s="1"/>
      <c r="P100" s="2"/>
      <c r="Q100" s="2"/>
      <c r="R100" s="2"/>
      <c r="S100" s="2"/>
      <c r="T100" s="1"/>
      <c r="U100" s="1"/>
      <c r="V100" s="1"/>
      <c r="W100" s="1"/>
      <c r="X100" s="1"/>
      <c r="Y100" s="1"/>
      <c r="Z100" s="1"/>
    </row>
    <row r="101" spans="2:26" s="3" customFormat="1" ht="15.75" customHeight="1" x14ac:dyDescent="0.25">
      <c r="B101" s="217"/>
      <c r="C101" s="217"/>
      <c r="D101" s="217"/>
      <c r="E101" s="217"/>
      <c r="F101" s="217"/>
      <c r="G101" s="217"/>
      <c r="H101" s="217"/>
      <c r="I101" s="11"/>
      <c r="M101" s="1"/>
      <c r="N101" s="1"/>
      <c r="O101" s="1"/>
      <c r="P101" s="2"/>
      <c r="Q101" s="2"/>
      <c r="R101" s="2"/>
      <c r="S101" s="2"/>
      <c r="T101" s="1"/>
      <c r="U101" s="1"/>
      <c r="V101" s="1"/>
      <c r="W101" s="1"/>
      <c r="X101" s="1"/>
      <c r="Y101" s="1"/>
      <c r="Z101" s="1"/>
    </row>
    <row r="102" spans="2:26" s="3" customFormat="1" ht="33" customHeight="1" x14ac:dyDescent="0.25">
      <c r="B102" s="206" t="s">
        <v>9</v>
      </c>
      <c r="C102" s="206"/>
      <c r="D102" s="206"/>
      <c r="E102" s="206"/>
      <c r="F102" s="206"/>
      <c r="G102" s="206"/>
      <c r="H102" s="206"/>
      <c r="I102" s="11"/>
      <c r="M102" s="1"/>
      <c r="N102" s="1"/>
      <c r="O102" s="1"/>
      <c r="P102" s="2"/>
      <c r="Q102" s="2"/>
      <c r="R102" s="2"/>
      <c r="S102" s="2"/>
      <c r="T102" s="1"/>
      <c r="U102" s="1"/>
      <c r="V102" s="1"/>
      <c r="W102" s="1"/>
      <c r="X102" s="1"/>
      <c r="Y102" s="1"/>
      <c r="Z102" s="1"/>
    </row>
    <row r="103" spans="2:26" s="4" customFormat="1" ht="33" customHeight="1" x14ac:dyDescent="0.25">
      <c r="B103" s="207" t="s">
        <v>0</v>
      </c>
      <c r="C103" s="207"/>
      <c r="E103" s="10"/>
      <c r="F103" s="10"/>
      <c r="G103" s="10"/>
      <c r="H103" s="10"/>
      <c r="I103" s="7"/>
      <c r="J103" s="3"/>
      <c r="K103" s="3"/>
      <c r="L103" s="3"/>
      <c r="M103" s="1"/>
      <c r="N103" s="1"/>
      <c r="O103" s="1"/>
      <c r="P103" s="2"/>
      <c r="Q103" s="2"/>
      <c r="R103" s="2"/>
      <c r="S103" s="2"/>
      <c r="T103" s="1"/>
      <c r="U103" s="1"/>
      <c r="V103" s="1"/>
      <c r="W103" s="1"/>
      <c r="X103" s="1"/>
      <c r="Y103" s="1"/>
      <c r="Z103" s="1"/>
    </row>
    <row r="104" spans="2:26" s="4" customFormat="1" ht="33" customHeight="1" x14ac:dyDescent="0.25">
      <c r="C104" s="9" t="str">
        <f>CONCATENATE(" $45.000"," + ($",G20,") =")</f>
        <v xml:space="preserve"> $45.000 + ($-2.775) =</v>
      </c>
      <c r="D104" s="6">
        <f>(45+G20)</f>
        <v>42.225000000000001</v>
      </c>
      <c r="E104" s="5"/>
      <c r="F104" s="5"/>
      <c r="G104" s="5"/>
      <c r="H104" s="5"/>
      <c r="I104" s="7"/>
      <c r="J104" s="3"/>
      <c r="K104" s="3"/>
      <c r="L104" s="3"/>
      <c r="M104" s="1"/>
      <c r="N104" s="1"/>
      <c r="O104" s="1"/>
      <c r="P104" s="2"/>
      <c r="Q104" s="2"/>
      <c r="R104" s="2"/>
      <c r="S104" s="2"/>
      <c r="T104" s="1"/>
      <c r="U104" s="1"/>
      <c r="V104" s="1"/>
      <c r="W104" s="1"/>
      <c r="X104" s="1"/>
      <c r="Y104" s="1"/>
      <c r="Z104" s="1"/>
    </row>
    <row r="105" spans="2:26" s="4" customFormat="1" ht="33" customHeight="1" x14ac:dyDescent="0.25">
      <c r="B105" s="207" t="s">
        <v>8</v>
      </c>
      <c r="C105" s="207"/>
      <c r="D105" s="15"/>
      <c r="E105" s="5"/>
      <c r="F105" s="5"/>
      <c r="G105" s="5"/>
      <c r="H105" s="5"/>
      <c r="I105" s="7"/>
      <c r="J105" s="3"/>
      <c r="K105" s="3"/>
      <c r="L105" s="3"/>
      <c r="M105" s="1"/>
      <c r="N105" s="1"/>
      <c r="O105" s="1"/>
      <c r="P105" s="2"/>
      <c r="Q105" s="2"/>
      <c r="R105" s="2"/>
      <c r="S105" s="2"/>
      <c r="T105" s="1"/>
      <c r="U105" s="1"/>
      <c r="V105" s="1"/>
      <c r="W105" s="1"/>
      <c r="X105" s="1"/>
      <c r="Y105" s="1"/>
      <c r="Z105" s="1"/>
    </row>
    <row r="106" spans="2:26" s="4" customFormat="1" ht="33" customHeight="1" x14ac:dyDescent="0.25">
      <c r="C106" s="14" t="str">
        <f>CONCATENATE(" $45.000"," x ",H43, " =")</f>
        <v xml:space="preserve"> $45.000 x 5.00% =</v>
      </c>
      <c r="D106" s="13">
        <f>(45*H43)</f>
        <v>2.25</v>
      </c>
      <c r="E106" s="5"/>
      <c r="F106" s="5"/>
      <c r="G106" s="5"/>
      <c r="H106" s="5"/>
      <c r="I106" s="7"/>
      <c r="J106" s="3"/>
      <c r="K106" s="3"/>
      <c r="L106" s="3"/>
      <c r="M106" s="1"/>
      <c r="N106" s="1"/>
      <c r="O106" s="1"/>
      <c r="P106" s="2"/>
      <c r="Q106" s="2"/>
      <c r="R106" s="2"/>
      <c r="S106" s="2"/>
      <c r="T106" s="1"/>
      <c r="U106" s="1"/>
      <c r="V106" s="1"/>
      <c r="W106" s="1"/>
      <c r="X106" s="1"/>
      <c r="Y106" s="1"/>
      <c r="Z106" s="1"/>
    </row>
    <row r="107" spans="2:26" s="4" customFormat="1" ht="33" customHeight="1" x14ac:dyDescent="0.25">
      <c r="C107" s="218" t="str">
        <f>CONCATENATE("$",D106," x 96.25% (Difference of 100% Material Minus Total % Asphalt + Fuel Allowance) =")</f>
        <v>$2.25 x 96.25% (Difference of 100% Material Minus Total % Asphalt + Fuel Allowance) =</v>
      </c>
      <c r="D107" s="218"/>
      <c r="E107" s="218"/>
      <c r="F107" s="218"/>
      <c r="G107" s="218"/>
      <c r="H107" s="6">
        <f>(D106*96.25)/100</f>
        <v>2.1659999999999999</v>
      </c>
      <c r="I107" s="7"/>
      <c r="J107" s="3"/>
      <c r="K107" s="3"/>
      <c r="L107" s="3"/>
      <c r="M107" s="1"/>
      <c r="N107" s="1"/>
      <c r="O107" s="131">
        <f>D106*96.25/100</f>
        <v>2.1656249999999999</v>
      </c>
      <c r="P107" s="2"/>
      <c r="Q107" s="2"/>
      <c r="R107" s="2"/>
      <c r="S107" s="2"/>
      <c r="T107" s="1"/>
      <c r="U107" s="1"/>
      <c r="V107" s="1"/>
      <c r="W107" s="1"/>
      <c r="X107" s="1"/>
      <c r="Y107" s="1"/>
      <c r="Z107" s="1"/>
    </row>
    <row r="108" spans="2:26" s="4" customFormat="1" ht="33" customHeight="1" x14ac:dyDescent="0.25">
      <c r="B108" s="207" t="s">
        <v>128</v>
      </c>
      <c r="C108" s="207"/>
      <c r="D108" s="207"/>
      <c r="E108" s="207"/>
      <c r="F108" s="207"/>
      <c r="G108" s="5"/>
      <c r="H108" s="5"/>
      <c r="I108" s="7"/>
      <c r="J108" s="3"/>
      <c r="K108" s="3"/>
      <c r="L108" s="3"/>
      <c r="M108" s="1"/>
      <c r="N108" s="1"/>
      <c r="O108" s="1"/>
      <c r="P108" s="2"/>
      <c r="Q108" s="2"/>
      <c r="R108" s="2"/>
      <c r="S108" s="2"/>
      <c r="T108" s="1"/>
      <c r="U108" s="1"/>
      <c r="V108" s="1"/>
      <c r="W108" s="1"/>
      <c r="X108" s="1"/>
      <c r="Y108" s="1"/>
      <c r="Z108" s="1"/>
    </row>
    <row r="109" spans="2:26" s="4" customFormat="1" ht="33" customHeight="1" x14ac:dyDescent="0.25">
      <c r="C109" s="189" t="str">
        <f>CONCATENATE("$",D104," + $",H107, "  =")</f>
        <v>$42.225 + $2.166  =</v>
      </c>
      <c r="D109" s="12">
        <f>D104+H107</f>
        <v>44.390999999999998</v>
      </c>
      <c r="E109" s="5"/>
      <c r="F109" s="5"/>
      <c r="G109" s="5"/>
      <c r="H109" s="5"/>
      <c r="I109" s="7"/>
      <c r="J109" s="3"/>
      <c r="K109" s="130"/>
      <c r="L109" s="3"/>
      <c r="M109" s="1"/>
      <c r="N109" s="1"/>
      <c r="O109" s="1"/>
      <c r="P109" s="2"/>
      <c r="Q109" s="2"/>
      <c r="R109" s="2"/>
      <c r="S109" s="2"/>
      <c r="T109" s="1"/>
      <c r="U109" s="1"/>
      <c r="V109" s="1"/>
      <c r="W109" s="1"/>
      <c r="X109" s="1"/>
      <c r="Y109" s="1"/>
      <c r="Z109" s="1"/>
    </row>
    <row r="110" spans="2:26" ht="29.25" customHeight="1" thickBot="1" x14ac:dyDescent="0.3">
      <c r="I110" s="11"/>
    </row>
    <row r="111" spans="2:26" ht="43.5" customHeight="1" thickBot="1" x14ac:dyDescent="0.3">
      <c r="B111" s="219" t="s">
        <v>141</v>
      </c>
      <c r="C111" s="220"/>
      <c r="D111" s="220"/>
      <c r="E111" s="220"/>
      <c r="F111" s="220"/>
      <c r="G111" s="220"/>
      <c r="H111" s="221"/>
      <c r="I111" s="11"/>
    </row>
    <row r="112" spans="2:26" ht="21.75" customHeight="1" x14ac:dyDescent="0.25">
      <c r="B112" s="217"/>
      <c r="C112" s="217"/>
      <c r="D112" s="217"/>
      <c r="E112" s="217"/>
      <c r="F112" s="217"/>
      <c r="G112" s="217"/>
      <c r="H112" s="217"/>
      <c r="I112" s="11"/>
    </row>
    <row r="113" spans="2:26" ht="21.75" customHeight="1" x14ac:dyDescent="0.25">
      <c r="B113" s="222" t="s">
        <v>6</v>
      </c>
      <c r="C113" s="222"/>
      <c r="D113" s="222"/>
      <c r="E113" s="222"/>
      <c r="F113" s="222"/>
      <c r="G113" s="222"/>
      <c r="H113" s="222"/>
      <c r="I113" s="11"/>
    </row>
    <row r="114" spans="2:26" ht="14.25" customHeight="1" thickBot="1" x14ac:dyDescent="0.3">
      <c r="B114" s="217"/>
      <c r="C114" s="217"/>
      <c r="D114" s="217"/>
      <c r="E114" s="217"/>
      <c r="F114" s="217"/>
      <c r="G114" s="217"/>
      <c r="H114" s="217"/>
      <c r="I114" s="11"/>
    </row>
    <row r="115" spans="2:26" ht="46.5" customHeight="1" x14ac:dyDescent="0.25">
      <c r="B115" s="209" t="s">
        <v>130</v>
      </c>
      <c r="C115" s="211" t="s">
        <v>5</v>
      </c>
      <c r="D115" s="213" t="s">
        <v>4</v>
      </c>
      <c r="E115" s="211" t="s">
        <v>3</v>
      </c>
      <c r="F115" s="211"/>
      <c r="G115" s="211" t="s">
        <v>2</v>
      </c>
      <c r="H115" s="215"/>
      <c r="I115" s="11"/>
    </row>
    <row r="116" spans="2:26" ht="46.5" customHeight="1" thickBot="1" x14ac:dyDescent="0.3">
      <c r="B116" s="210"/>
      <c r="C116" s="212"/>
      <c r="D116" s="214"/>
      <c r="E116" s="212"/>
      <c r="F116" s="212"/>
      <c r="G116" s="212"/>
      <c r="H116" s="216"/>
      <c r="I116" s="11"/>
    </row>
    <row r="117" spans="2:26" ht="18.75" customHeight="1" x14ac:dyDescent="0.25">
      <c r="B117" s="217"/>
      <c r="C117" s="217"/>
      <c r="D117" s="217"/>
      <c r="E117" s="217"/>
      <c r="F117" s="217"/>
      <c r="G117" s="217"/>
      <c r="H117" s="217"/>
      <c r="I117" s="11"/>
    </row>
    <row r="118" spans="2:26" ht="33" customHeight="1" x14ac:dyDescent="0.25">
      <c r="B118" s="206" t="s">
        <v>1</v>
      </c>
      <c r="C118" s="206"/>
      <c r="D118" s="206"/>
      <c r="E118" s="206"/>
      <c r="F118" s="206"/>
      <c r="G118" s="206"/>
      <c r="H118" s="206"/>
      <c r="I118" s="11"/>
    </row>
    <row r="119" spans="2:26" s="4" customFormat="1" ht="33" customHeight="1" x14ac:dyDescent="0.25">
      <c r="B119" s="207" t="s">
        <v>0</v>
      </c>
      <c r="C119" s="207"/>
      <c r="E119" s="10"/>
      <c r="F119" s="10"/>
      <c r="G119" s="10"/>
      <c r="H119" s="10"/>
      <c r="I119" s="7"/>
      <c r="J119" s="3"/>
      <c r="K119" s="3"/>
      <c r="L119" s="3"/>
      <c r="M119" s="1"/>
      <c r="N119" s="1"/>
      <c r="O119" s="1"/>
      <c r="P119" s="2"/>
      <c r="Q119" s="2"/>
      <c r="R119" s="2"/>
      <c r="S119" s="2"/>
      <c r="T119" s="1"/>
      <c r="U119" s="1"/>
      <c r="V119" s="1"/>
      <c r="W119" s="1"/>
      <c r="X119" s="1"/>
      <c r="Y119" s="1"/>
      <c r="Z119" s="1"/>
    </row>
    <row r="120" spans="2:26" s="4" customFormat="1" ht="33" customHeight="1" x14ac:dyDescent="0.25">
      <c r="C120" s="9" t="str">
        <f>CONCATENATE(" $45.000"," + ($",G59,") =")</f>
        <v xml:space="preserve"> $45.000 + ($-5.18) =</v>
      </c>
      <c r="D120" s="6">
        <f>(45+G59)</f>
        <v>39.82</v>
      </c>
      <c r="E120" s="5"/>
      <c r="F120" s="5"/>
      <c r="G120" s="5"/>
      <c r="H120" s="5"/>
      <c r="I120" s="7"/>
      <c r="J120" s="3"/>
      <c r="K120" s="3"/>
      <c r="L120" s="3"/>
      <c r="M120" s="1"/>
      <c r="N120" s="1"/>
      <c r="O120" s="1"/>
      <c r="P120" s="2"/>
      <c r="Q120" s="2"/>
      <c r="R120" s="2"/>
      <c r="S120" s="2"/>
      <c r="T120" s="1"/>
      <c r="U120" s="1"/>
      <c r="V120" s="1"/>
      <c r="W120" s="1"/>
      <c r="X120" s="1"/>
      <c r="Y120" s="1"/>
      <c r="Z120" s="1"/>
    </row>
    <row r="121" spans="2:26" s="4" customFormat="1" ht="40.5" customHeight="1" x14ac:dyDescent="0.3">
      <c r="B121" s="208" t="s">
        <v>129</v>
      </c>
      <c r="C121" s="208"/>
      <c r="D121" s="8">
        <f>D120</f>
        <v>39.82</v>
      </c>
      <c r="E121" s="5"/>
      <c r="F121" s="5"/>
      <c r="G121" s="5"/>
      <c r="H121" s="5"/>
      <c r="I121" s="7"/>
      <c r="J121" s="3"/>
      <c r="K121" s="3"/>
      <c r="L121" s="3"/>
      <c r="M121" s="1"/>
      <c r="N121" s="1"/>
      <c r="O121" s="1"/>
      <c r="P121" s="2"/>
      <c r="Q121" s="2"/>
      <c r="R121" s="2"/>
      <c r="S121" s="2"/>
      <c r="T121" s="1"/>
      <c r="U121" s="1"/>
      <c r="V121" s="1"/>
      <c r="W121" s="1"/>
      <c r="X121" s="1"/>
      <c r="Y121" s="1"/>
      <c r="Z121" s="1"/>
    </row>
    <row r="122" spans="2:26" s="4" customFormat="1" ht="33" customHeight="1" x14ac:dyDescent="0.25">
      <c r="D122" s="6"/>
      <c r="E122" s="5"/>
      <c r="F122" s="5"/>
      <c r="G122" s="5"/>
      <c r="H122" s="5"/>
      <c r="J122" s="3"/>
      <c r="K122" s="3"/>
      <c r="L122" s="3"/>
      <c r="M122" s="1"/>
      <c r="N122" s="1"/>
      <c r="O122" s="1"/>
      <c r="P122" s="2"/>
      <c r="Q122" s="2"/>
      <c r="R122" s="2"/>
      <c r="S122" s="2"/>
      <c r="T122" s="1"/>
      <c r="U122" s="1"/>
      <c r="V122" s="1"/>
      <c r="W122" s="1"/>
      <c r="X122" s="1"/>
      <c r="Y122" s="1"/>
      <c r="Z122" s="1"/>
    </row>
    <row r="125" spans="2:26" ht="50.25" customHeight="1" x14ac:dyDescent="0.25"/>
    <row r="126" spans="2:26" ht="56.25" customHeight="1" x14ac:dyDescent="0.25"/>
    <row r="127" spans="2:26" ht="18" customHeight="1" x14ac:dyDescent="0.25"/>
    <row r="128" spans="2:26"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sheetData>
  <sheetProtection algorithmName="SHA-512" hashValue="iEU0T/pRcZDVVZzJP0CV7J8JdJBDuF2y4QZ5AP7hlJErbXyW53bLgLOr1pIM0M86aliAGvaRrC775crifOcGSg==" saltValue="QyOamenB+VGBScE2VZYefg==" spinCount="100000" sheet="1" formatColumns="0" formatRows="0" selectLockedCells="1"/>
  <mergeCells count="126">
    <mergeCell ref="M6:N8"/>
    <mergeCell ref="P6:S7"/>
    <mergeCell ref="B7:E7"/>
    <mergeCell ref="B8:H8"/>
    <mergeCell ref="P8:S8"/>
    <mergeCell ref="B9:H9"/>
    <mergeCell ref="J9:K9"/>
    <mergeCell ref="B1:D1"/>
    <mergeCell ref="C3:E3"/>
    <mergeCell ref="G3:H3"/>
    <mergeCell ref="C4:E4"/>
    <mergeCell ref="G4:H4"/>
    <mergeCell ref="B6:E6"/>
    <mergeCell ref="F6:G6"/>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B17:H17"/>
    <mergeCell ref="J17:K17"/>
    <mergeCell ref="B18:H18"/>
    <mergeCell ref="G19:H19"/>
    <mergeCell ref="P19:P21"/>
    <mergeCell ref="Q19:Q21"/>
    <mergeCell ref="G20:H20"/>
    <mergeCell ref="G21:H21"/>
    <mergeCell ref="G22:H22"/>
    <mergeCell ref="P22:P24"/>
    <mergeCell ref="Q22:Q24"/>
    <mergeCell ref="G23:H23"/>
    <mergeCell ref="G24:H24"/>
    <mergeCell ref="P31:P33"/>
    <mergeCell ref="Q31:Q33"/>
    <mergeCell ref="B32:H32"/>
    <mergeCell ref="B33:H33"/>
    <mergeCell ref="B34:H34"/>
    <mergeCell ref="B35:H35"/>
    <mergeCell ref="G25:H25"/>
    <mergeCell ref="P25:P27"/>
    <mergeCell ref="Q25:Q27"/>
    <mergeCell ref="G26:H26"/>
    <mergeCell ref="G27:H27"/>
    <mergeCell ref="G28:H28"/>
    <mergeCell ref="P28:P30"/>
    <mergeCell ref="Q28:Q30"/>
    <mergeCell ref="G29:H29"/>
    <mergeCell ref="G30:H30"/>
    <mergeCell ref="B57:H57"/>
    <mergeCell ref="G58:H58"/>
    <mergeCell ref="G59:H59"/>
    <mergeCell ref="G60:H60"/>
    <mergeCell ref="G61:H61"/>
    <mergeCell ref="B63:H63"/>
    <mergeCell ref="B36:H36"/>
    <mergeCell ref="D37:E37"/>
    <mergeCell ref="B39:D39"/>
    <mergeCell ref="B41:H41"/>
    <mergeCell ref="H43:H53"/>
    <mergeCell ref="B56:H56"/>
    <mergeCell ref="B70:E70"/>
    <mergeCell ref="B72:C72"/>
    <mergeCell ref="B73:E73"/>
    <mergeCell ref="B74:H74"/>
    <mergeCell ref="B75:E75"/>
    <mergeCell ref="B76:H76"/>
    <mergeCell ref="B64:H64"/>
    <mergeCell ref="B65:C65"/>
    <mergeCell ref="B66:E66"/>
    <mergeCell ref="B67:H67"/>
    <mergeCell ref="B68:E68"/>
    <mergeCell ref="B69:H69"/>
    <mergeCell ref="B85:F85"/>
    <mergeCell ref="B86:E86"/>
    <mergeCell ref="B87:H87"/>
    <mergeCell ref="B88:E88"/>
    <mergeCell ref="B89:H89"/>
    <mergeCell ref="B90:E90"/>
    <mergeCell ref="B77:E77"/>
    <mergeCell ref="B79:H79"/>
    <mergeCell ref="B80:E80"/>
    <mergeCell ref="B81:H81"/>
    <mergeCell ref="B83:H83"/>
    <mergeCell ref="B84:H84"/>
    <mergeCell ref="B91:H91"/>
    <mergeCell ref="B93:H93"/>
    <mergeCell ref="B94:H94"/>
    <mergeCell ref="B95:H95"/>
    <mergeCell ref="B96:H96"/>
    <mergeCell ref="B97:B98"/>
    <mergeCell ref="C97:C98"/>
    <mergeCell ref="D97:D98"/>
    <mergeCell ref="E97:F98"/>
    <mergeCell ref="G97:H98"/>
    <mergeCell ref="C107:G107"/>
    <mergeCell ref="B108:F108"/>
    <mergeCell ref="B111:H111"/>
    <mergeCell ref="B112:H112"/>
    <mergeCell ref="B113:H113"/>
    <mergeCell ref="B114:H114"/>
    <mergeCell ref="B99:H99"/>
    <mergeCell ref="B100:H100"/>
    <mergeCell ref="B101:H101"/>
    <mergeCell ref="B102:H102"/>
    <mergeCell ref="B103:C103"/>
    <mergeCell ref="B105:C105"/>
    <mergeCell ref="B118:H118"/>
    <mergeCell ref="B119:C119"/>
    <mergeCell ref="B121:C121"/>
    <mergeCell ref="B115:B116"/>
    <mergeCell ref="C115:C116"/>
    <mergeCell ref="D115:D116"/>
    <mergeCell ref="E115:F116"/>
    <mergeCell ref="G115:H116"/>
    <mergeCell ref="B117:H117"/>
  </mergeCells>
  <dataValidations count="8">
    <dataValidation type="list" allowBlank="1" showInputMessage="1" showErrorMessage="1" sqref="K15" xr:uid="{E18566EF-21B0-45C1-9CF4-35CEBA1E4271}">
      <formula1>$N$9:$N$41</formula1>
    </dataValidation>
    <dataValidation type="list" allowBlank="1" showInputMessage="1" showErrorMessage="1" sqref="K10" xr:uid="{AFA4554A-231E-4C3E-88AB-6EFF9C4E1F45}">
      <formula1>"2023, 2024, 2025"</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402 JE65488 TA65488 ACW65488 AMS65488 AWO65488 BGK65488 BQG65488 CAC65488 CJY65488 CTU65488 DDQ65488 DNM65488 DXI65488 EHE65488 ERA65488 FAW65488 FKS65488 FUO65488 GEK65488 GOG65488 GYC65488 HHY65488 HRU65488 IBQ65488 ILM65488 IVI65488 JFE65488 JPA65488 JYW65488 KIS65488 KSO65488 LCK65488 LMG65488 LWC65488 MFY65488 MPU65488 MZQ65488 NJM65488 NTI65488 ODE65488 ONA65488 OWW65488 PGS65488 PQO65488 QAK65488 QKG65488 QUC65488 RDY65488 RNU65488 RXQ65488 SHM65488 SRI65488 TBE65488 TLA65488 TUW65488 UES65488 UOO65488 UYK65488 VIG65488 VSC65488 WBY65488 WLU65488 WVQ65488 K130938 JE131024 TA131024 ACW131024 AMS131024 AWO131024 BGK131024 BQG131024 CAC131024 CJY131024 CTU131024 DDQ131024 DNM131024 DXI131024 EHE131024 ERA131024 FAW131024 FKS131024 FUO131024 GEK131024 GOG131024 GYC131024 HHY131024 HRU131024 IBQ131024 ILM131024 IVI131024 JFE131024 JPA131024 JYW131024 KIS131024 KSO131024 LCK131024 LMG131024 LWC131024 MFY131024 MPU131024 MZQ131024 NJM131024 NTI131024 ODE131024 ONA131024 OWW131024 PGS131024 PQO131024 QAK131024 QKG131024 QUC131024 RDY131024 RNU131024 RXQ131024 SHM131024 SRI131024 TBE131024 TLA131024 TUW131024 UES131024 UOO131024 UYK131024 VIG131024 VSC131024 WBY131024 WLU131024 WVQ131024 K196474 JE196560 TA196560 ACW196560 AMS196560 AWO196560 BGK196560 BQG196560 CAC196560 CJY196560 CTU196560 DDQ196560 DNM196560 DXI196560 EHE196560 ERA196560 FAW196560 FKS196560 FUO196560 GEK196560 GOG196560 GYC196560 HHY196560 HRU196560 IBQ196560 ILM196560 IVI196560 JFE196560 JPA196560 JYW196560 KIS196560 KSO196560 LCK196560 LMG196560 LWC196560 MFY196560 MPU196560 MZQ196560 NJM196560 NTI196560 ODE196560 ONA196560 OWW196560 PGS196560 PQO196560 QAK196560 QKG196560 QUC196560 RDY196560 RNU196560 RXQ196560 SHM196560 SRI196560 TBE196560 TLA196560 TUW196560 UES196560 UOO196560 UYK196560 VIG196560 VSC196560 WBY196560 WLU196560 WVQ196560 K262010 JE262096 TA262096 ACW262096 AMS262096 AWO262096 BGK262096 BQG262096 CAC262096 CJY262096 CTU262096 DDQ262096 DNM262096 DXI262096 EHE262096 ERA262096 FAW262096 FKS262096 FUO262096 GEK262096 GOG262096 GYC262096 HHY262096 HRU262096 IBQ262096 ILM262096 IVI262096 JFE262096 JPA262096 JYW262096 KIS262096 KSO262096 LCK262096 LMG262096 LWC262096 MFY262096 MPU262096 MZQ262096 NJM262096 NTI262096 ODE262096 ONA262096 OWW262096 PGS262096 PQO262096 QAK262096 QKG262096 QUC262096 RDY262096 RNU262096 RXQ262096 SHM262096 SRI262096 TBE262096 TLA262096 TUW262096 UES262096 UOO262096 UYK262096 VIG262096 VSC262096 WBY262096 WLU262096 WVQ262096 K327546 JE327632 TA327632 ACW327632 AMS327632 AWO327632 BGK327632 BQG327632 CAC327632 CJY327632 CTU327632 DDQ327632 DNM327632 DXI327632 EHE327632 ERA327632 FAW327632 FKS327632 FUO327632 GEK327632 GOG327632 GYC327632 HHY327632 HRU327632 IBQ327632 ILM327632 IVI327632 JFE327632 JPA327632 JYW327632 KIS327632 KSO327632 LCK327632 LMG327632 LWC327632 MFY327632 MPU327632 MZQ327632 NJM327632 NTI327632 ODE327632 ONA327632 OWW327632 PGS327632 PQO327632 QAK327632 QKG327632 QUC327632 RDY327632 RNU327632 RXQ327632 SHM327632 SRI327632 TBE327632 TLA327632 TUW327632 UES327632 UOO327632 UYK327632 VIG327632 VSC327632 WBY327632 WLU327632 WVQ327632 K393082 JE393168 TA393168 ACW393168 AMS393168 AWO393168 BGK393168 BQG393168 CAC393168 CJY393168 CTU393168 DDQ393168 DNM393168 DXI393168 EHE393168 ERA393168 FAW393168 FKS393168 FUO393168 GEK393168 GOG393168 GYC393168 HHY393168 HRU393168 IBQ393168 ILM393168 IVI393168 JFE393168 JPA393168 JYW393168 KIS393168 KSO393168 LCK393168 LMG393168 LWC393168 MFY393168 MPU393168 MZQ393168 NJM393168 NTI393168 ODE393168 ONA393168 OWW393168 PGS393168 PQO393168 QAK393168 QKG393168 QUC393168 RDY393168 RNU393168 RXQ393168 SHM393168 SRI393168 TBE393168 TLA393168 TUW393168 UES393168 UOO393168 UYK393168 VIG393168 VSC393168 WBY393168 WLU393168 WVQ393168 K458618 JE458704 TA458704 ACW458704 AMS458704 AWO458704 BGK458704 BQG458704 CAC458704 CJY458704 CTU458704 DDQ458704 DNM458704 DXI458704 EHE458704 ERA458704 FAW458704 FKS458704 FUO458704 GEK458704 GOG458704 GYC458704 HHY458704 HRU458704 IBQ458704 ILM458704 IVI458704 JFE458704 JPA458704 JYW458704 KIS458704 KSO458704 LCK458704 LMG458704 LWC458704 MFY458704 MPU458704 MZQ458704 NJM458704 NTI458704 ODE458704 ONA458704 OWW458704 PGS458704 PQO458704 QAK458704 QKG458704 QUC458704 RDY458704 RNU458704 RXQ458704 SHM458704 SRI458704 TBE458704 TLA458704 TUW458704 UES458704 UOO458704 UYK458704 VIG458704 VSC458704 WBY458704 WLU458704 WVQ458704 K524154 JE524240 TA524240 ACW524240 AMS524240 AWO524240 BGK524240 BQG524240 CAC524240 CJY524240 CTU524240 DDQ524240 DNM524240 DXI524240 EHE524240 ERA524240 FAW524240 FKS524240 FUO524240 GEK524240 GOG524240 GYC524240 HHY524240 HRU524240 IBQ524240 ILM524240 IVI524240 JFE524240 JPA524240 JYW524240 KIS524240 KSO524240 LCK524240 LMG524240 LWC524240 MFY524240 MPU524240 MZQ524240 NJM524240 NTI524240 ODE524240 ONA524240 OWW524240 PGS524240 PQO524240 QAK524240 QKG524240 QUC524240 RDY524240 RNU524240 RXQ524240 SHM524240 SRI524240 TBE524240 TLA524240 TUW524240 UES524240 UOO524240 UYK524240 VIG524240 VSC524240 WBY524240 WLU524240 WVQ524240 K589690 JE589776 TA589776 ACW589776 AMS589776 AWO589776 BGK589776 BQG589776 CAC589776 CJY589776 CTU589776 DDQ589776 DNM589776 DXI589776 EHE589776 ERA589776 FAW589776 FKS589776 FUO589776 GEK589776 GOG589776 GYC589776 HHY589776 HRU589776 IBQ589776 ILM589776 IVI589776 JFE589776 JPA589776 JYW589776 KIS589776 KSO589776 LCK589776 LMG589776 LWC589776 MFY589776 MPU589776 MZQ589776 NJM589776 NTI589776 ODE589776 ONA589776 OWW589776 PGS589776 PQO589776 QAK589776 QKG589776 QUC589776 RDY589776 RNU589776 RXQ589776 SHM589776 SRI589776 TBE589776 TLA589776 TUW589776 UES589776 UOO589776 UYK589776 VIG589776 VSC589776 WBY589776 WLU589776 WVQ589776 K655226 JE655312 TA655312 ACW655312 AMS655312 AWO655312 BGK655312 BQG655312 CAC655312 CJY655312 CTU655312 DDQ655312 DNM655312 DXI655312 EHE655312 ERA655312 FAW655312 FKS655312 FUO655312 GEK655312 GOG655312 GYC655312 HHY655312 HRU655312 IBQ655312 ILM655312 IVI655312 JFE655312 JPA655312 JYW655312 KIS655312 KSO655312 LCK655312 LMG655312 LWC655312 MFY655312 MPU655312 MZQ655312 NJM655312 NTI655312 ODE655312 ONA655312 OWW655312 PGS655312 PQO655312 QAK655312 QKG655312 QUC655312 RDY655312 RNU655312 RXQ655312 SHM655312 SRI655312 TBE655312 TLA655312 TUW655312 UES655312 UOO655312 UYK655312 VIG655312 VSC655312 WBY655312 WLU655312 WVQ655312 K720762 JE720848 TA720848 ACW720848 AMS720848 AWO720848 BGK720848 BQG720848 CAC720848 CJY720848 CTU720848 DDQ720848 DNM720848 DXI720848 EHE720848 ERA720848 FAW720848 FKS720848 FUO720848 GEK720848 GOG720848 GYC720848 HHY720848 HRU720848 IBQ720848 ILM720848 IVI720848 JFE720848 JPA720848 JYW720848 KIS720848 KSO720848 LCK720848 LMG720848 LWC720848 MFY720848 MPU720848 MZQ720848 NJM720848 NTI720848 ODE720848 ONA720848 OWW720848 PGS720848 PQO720848 QAK720848 QKG720848 QUC720848 RDY720848 RNU720848 RXQ720848 SHM720848 SRI720848 TBE720848 TLA720848 TUW720848 UES720848 UOO720848 UYK720848 VIG720848 VSC720848 WBY720848 WLU720848 WVQ720848 K786298 JE786384 TA786384 ACW786384 AMS786384 AWO786384 BGK786384 BQG786384 CAC786384 CJY786384 CTU786384 DDQ786384 DNM786384 DXI786384 EHE786384 ERA786384 FAW786384 FKS786384 FUO786384 GEK786384 GOG786384 GYC786384 HHY786384 HRU786384 IBQ786384 ILM786384 IVI786384 JFE786384 JPA786384 JYW786384 KIS786384 KSO786384 LCK786384 LMG786384 LWC786384 MFY786384 MPU786384 MZQ786384 NJM786384 NTI786384 ODE786384 ONA786384 OWW786384 PGS786384 PQO786384 QAK786384 QKG786384 QUC786384 RDY786384 RNU786384 RXQ786384 SHM786384 SRI786384 TBE786384 TLA786384 TUW786384 UES786384 UOO786384 UYK786384 VIG786384 VSC786384 WBY786384 WLU786384 WVQ786384 K851834 JE851920 TA851920 ACW851920 AMS851920 AWO851920 BGK851920 BQG851920 CAC851920 CJY851920 CTU851920 DDQ851920 DNM851920 DXI851920 EHE851920 ERA851920 FAW851920 FKS851920 FUO851920 GEK851920 GOG851920 GYC851920 HHY851920 HRU851920 IBQ851920 ILM851920 IVI851920 JFE851920 JPA851920 JYW851920 KIS851920 KSO851920 LCK851920 LMG851920 LWC851920 MFY851920 MPU851920 MZQ851920 NJM851920 NTI851920 ODE851920 ONA851920 OWW851920 PGS851920 PQO851920 QAK851920 QKG851920 QUC851920 RDY851920 RNU851920 RXQ851920 SHM851920 SRI851920 TBE851920 TLA851920 TUW851920 UES851920 UOO851920 UYK851920 VIG851920 VSC851920 WBY851920 WLU851920 WVQ851920 K917370 JE917456 TA917456 ACW917456 AMS917456 AWO917456 BGK917456 BQG917456 CAC917456 CJY917456 CTU917456 DDQ917456 DNM917456 DXI917456 EHE917456 ERA917456 FAW917456 FKS917456 FUO917456 GEK917456 GOG917456 GYC917456 HHY917456 HRU917456 IBQ917456 ILM917456 IVI917456 JFE917456 JPA917456 JYW917456 KIS917456 KSO917456 LCK917456 LMG917456 LWC917456 MFY917456 MPU917456 MZQ917456 NJM917456 NTI917456 ODE917456 ONA917456 OWW917456 PGS917456 PQO917456 QAK917456 QKG917456 QUC917456 RDY917456 RNU917456 RXQ917456 SHM917456 SRI917456 TBE917456 TLA917456 TUW917456 UES917456 UOO917456 UYK917456 VIG917456 VSC917456 WBY917456 WLU917456 WVQ917456 K982906 JE982992 TA982992 ACW982992 AMS982992 AWO982992 BGK982992 BQG982992 CAC982992 CJY982992 CTU982992 DDQ982992 DNM982992 DXI982992 EHE982992 ERA982992 FAW982992 FKS982992 FUO982992 GEK982992 GOG982992 GYC982992 HHY982992 HRU982992 IBQ982992 ILM982992 IVI982992 JFE982992 JPA982992 JYW982992 KIS982992 KSO982992 LCK982992 LMG982992 LWC982992 MFY982992 MPU982992 MZQ982992 NJM982992 NTI982992 ODE982992 ONA982992 OWW982992 PGS982992 PQO982992 QAK982992 QKG982992 QUC982992 RDY982992 RNU982992 RXQ982992 SHM982992 SRI982992 TBE982992 TLA982992 TUW982992 UES982992 UOO982992 UYK982992 VIG982992 VSC982992 WBY982992 WLU982992 WVQ982992" xr:uid="{F8F15C0D-EC10-45C6-884E-1A823BC810F3}">
      <formula1>$M$11:$M$22</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406 JE65492 TA65492 ACW65492 AMS65492 AWO65492 BGK65492 BQG65492 CAC65492 CJY65492 CTU65492 DDQ65492 DNM65492 DXI65492 EHE65492 ERA65492 FAW65492 FKS65492 FUO65492 GEK65492 GOG65492 GYC65492 HHY65492 HRU65492 IBQ65492 ILM65492 IVI65492 JFE65492 JPA65492 JYW65492 KIS65492 KSO65492 LCK65492 LMG65492 LWC65492 MFY65492 MPU65492 MZQ65492 NJM65492 NTI65492 ODE65492 ONA65492 OWW65492 PGS65492 PQO65492 QAK65492 QKG65492 QUC65492 RDY65492 RNU65492 RXQ65492 SHM65492 SRI65492 TBE65492 TLA65492 TUW65492 UES65492 UOO65492 UYK65492 VIG65492 VSC65492 WBY65492 WLU65492 WVQ65492 K130942 JE131028 TA131028 ACW131028 AMS131028 AWO131028 BGK131028 BQG131028 CAC131028 CJY131028 CTU131028 DDQ131028 DNM131028 DXI131028 EHE131028 ERA131028 FAW131028 FKS131028 FUO131028 GEK131028 GOG131028 GYC131028 HHY131028 HRU131028 IBQ131028 ILM131028 IVI131028 JFE131028 JPA131028 JYW131028 KIS131028 KSO131028 LCK131028 LMG131028 LWC131028 MFY131028 MPU131028 MZQ131028 NJM131028 NTI131028 ODE131028 ONA131028 OWW131028 PGS131028 PQO131028 QAK131028 QKG131028 QUC131028 RDY131028 RNU131028 RXQ131028 SHM131028 SRI131028 TBE131028 TLA131028 TUW131028 UES131028 UOO131028 UYK131028 VIG131028 VSC131028 WBY131028 WLU131028 WVQ131028 K196478 JE196564 TA196564 ACW196564 AMS196564 AWO196564 BGK196564 BQG196564 CAC196564 CJY196564 CTU196564 DDQ196564 DNM196564 DXI196564 EHE196564 ERA196564 FAW196564 FKS196564 FUO196564 GEK196564 GOG196564 GYC196564 HHY196564 HRU196564 IBQ196564 ILM196564 IVI196564 JFE196564 JPA196564 JYW196564 KIS196564 KSO196564 LCK196564 LMG196564 LWC196564 MFY196564 MPU196564 MZQ196564 NJM196564 NTI196564 ODE196564 ONA196564 OWW196564 PGS196564 PQO196564 QAK196564 QKG196564 QUC196564 RDY196564 RNU196564 RXQ196564 SHM196564 SRI196564 TBE196564 TLA196564 TUW196564 UES196564 UOO196564 UYK196564 VIG196564 VSC196564 WBY196564 WLU196564 WVQ196564 K262014 JE262100 TA262100 ACW262100 AMS262100 AWO262100 BGK262100 BQG262100 CAC262100 CJY262100 CTU262100 DDQ262100 DNM262100 DXI262100 EHE262100 ERA262100 FAW262100 FKS262100 FUO262100 GEK262100 GOG262100 GYC262100 HHY262100 HRU262100 IBQ262100 ILM262100 IVI262100 JFE262100 JPA262100 JYW262100 KIS262100 KSO262100 LCK262100 LMG262100 LWC262100 MFY262100 MPU262100 MZQ262100 NJM262100 NTI262100 ODE262100 ONA262100 OWW262100 PGS262100 PQO262100 QAK262100 QKG262100 QUC262100 RDY262100 RNU262100 RXQ262100 SHM262100 SRI262100 TBE262100 TLA262100 TUW262100 UES262100 UOO262100 UYK262100 VIG262100 VSC262100 WBY262100 WLU262100 WVQ262100 K327550 JE327636 TA327636 ACW327636 AMS327636 AWO327636 BGK327636 BQG327636 CAC327636 CJY327636 CTU327636 DDQ327636 DNM327636 DXI327636 EHE327636 ERA327636 FAW327636 FKS327636 FUO327636 GEK327636 GOG327636 GYC327636 HHY327636 HRU327636 IBQ327636 ILM327636 IVI327636 JFE327636 JPA327636 JYW327636 KIS327636 KSO327636 LCK327636 LMG327636 LWC327636 MFY327636 MPU327636 MZQ327636 NJM327636 NTI327636 ODE327636 ONA327636 OWW327636 PGS327636 PQO327636 QAK327636 QKG327636 QUC327636 RDY327636 RNU327636 RXQ327636 SHM327636 SRI327636 TBE327636 TLA327636 TUW327636 UES327636 UOO327636 UYK327636 VIG327636 VSC327636 WBY327636 WLU327636 WVQ327636 K393086 JE393172 TA393172 ACW393172 AMS393172 AWO393172 BGK393172 BQG393172 CAC393172 CJY393172 CTU393172 DDQ393172 DNM393172 DXI393172 EHE393172 ERA393172 FAW393172 FKS393172 FUO393172 GEK393172 GOG393172 GYC393172 HHY393172 HRU393172 IBQ393172 ILM393172 IVI393172 JFE393172 JPA393172 JYW393172 KIS393172 KSO393172 LCK393172 LMG393172 LWC393172 MFY393172 MPU393172 MZQ393172 NJM393172 NTI393172 ODE393172 ONA393172 OWW393172 PGS393172 PQO393172 QAK393172 QKG393172 QUC393172 RDY393172 RNU393172 RXQ393172 SHM393172 SRI393172 TBE393172 TLA393172 TUW393172 UES393172 UOO393172 UYK393172 VIG393172 VSC393172 WBY393172 WLU393172 WVQ393172 K458622 JE458708 TA458708 ACW458708 AMS458708 AWO458708 BGK458708 BQG458708 CAC458708 CJY458708 CTU458708 DDQ458708 DNM458708 DXI458708 EHE458708 ERA458708 FAW458708 FKS458708 FUO458708 GEK458708 GOG458708 GYC458708 HHY458708 HRU458708 IBQ458708 ILM458708 IVI458708 JFE458708 JPA458708 JYW458708 KIS458708 KSO458708 LCK458708 LMG458708 LWC458708 MFY458708 MPU458708 MZQ458708 NJM458708 NTI458708 ODE458708 ONA458708 OWW458708 PGS458708 PQO458708 QAK458708 QKG458708 QUC458708 RDY458708 RNU458708 RXQ458708 SHM458708 SRI458708 TBE458708 TLA458708 TUW458708 UES458708 UOO458708 UYK458708 VIG458708 VSC458708 WBY458708 WLU458708 WVQ458708 K524158 JE524244 TA524244 ACW524244 AMS524244 AWO524244 BGK524244 BQG524244 CAC524244 CJY524244 CTU524244 DDQ524244 DNM524244 DXI524244 EHE524244 ERA524244 FAW524244 FKS524244 FUO524244 GEK524244 GOG524244 GYC524244 HHY524244 HRU524244 IBQ524244 ILM524244 IVI524244 JFE524244 JPA524244 JYW524244 KIS524244 KSO524244 LCK524244 LMG524244 LWC524244 MFY524244 MPU524244 MZQ524244 NJM524244 NTI524244 ODE524244 ONA524244 OWW524244 PGS524244 PQO524244 QAK524244 QKG524244 QUC524244 RDY524244 RNU524244 RXQ524244 SHM524244 SRI524244 TBE524244 TLA524244 TUW524244 UES524244 UOO524244 UYK524244 VIG524244 VSC524244 WBY524244 WLU524244 WVQ524244 K589694 JE589780 TA589780 ACW589780 AMS589780 AWO589780 BGK589780 BQG589780 CAC589780 CJY589780 CTU589780 DDQ589780 DNM589780 DXI589780 EHE589780 ERA589780 FAW589780 FKS589780 FUO589780 GEK589780 GOG589780 GYC589780 HHY589780 HRU589780 IBQ589780 ILM589780 IVI589780 JFE589780 JPA589780 JYW589780 KIS589780 KSO589780 LCK589780 LMG589780 LWC589780 MFY589780 MPU589780 MZQ589780 NJM589780 NTI589780 ODE589780 ONA589780 OWW589780 PGS589780 PQO589780 QAK589780 QKG589780 QUC589780 RDY589780 RNU589780 RXQ589780 SHM589780 SRI589780 TBE589780 TLA589780 TUW589780 UES589780 UOO589780 UYK589780 VIG589780 VSC589780 WBY589780 WLU589780 WVQ589780 K655230 JE655316 TA655316 ACW655316 AMS655316 AWO655316 BGK655316 BQG655316 CAC655316 CJY655316 CTU655316 DDQ655316 DNM655316 DXI655316 EHE655316 ERA655316 FAW655316 FKS655316 FUO655316 GEK655316 GOG655316 GYC655316 HHY655316 HRU655316 IBQ655316 ILM655316 IVI655316 JFE655316 JPA655316 JYW655316 KIS655316 KSO655316 LCK655316 LMG655316 LWC655316 MFY655316 MPU655316 MZQ655316 NJM655316 NTI655316 ODE655316 ONA655316 OWW655316 PGS655316 PQO655316 QAK655316 QKG655316 QUC655316 RDY655316 RNU655316 RXQ655316 SHM655316 SRI655316 TBE655316 TLA655316 TUW655316 UES655316 UOO655316 UYK655316 VIG655316 VSC655316 WBY655316 WLU655316 WVQ655316 K720766 JE720852 TA720852 ACW720852 AMS720852 AWO720852 BGK720852 BQG720852 CAC720852 CJY720852 CTU720852 DDQ720852 DNM720852 DXI720852 EHE720852 ERA720852 FAW720852 FKS720852 FUO720852 GEK720852 GOG720852 GYC720852 HHY720852 HRU720852 IBQ720852 ILM720852 IVI720852 JFE720852 JPA720852 JYW720852 KIS720852 KSO720852 LCK720852 LMG720852 LWC720852 MFY720852 MPU720852 MZQ720852 NJM720852 NTI720852 ODE720852 ONA720852 OWW720852 PGS720852 PQO720852 QAK720852 QKG720852 QUC720852 RDY720852 RNU720852 RXQ720852 SHM720852 SRI720852 TBE720852 TLA720852 TUW720852 UES720852 UOO720852 UYK720852 VIG720852 VSC720852 WBY720852 WLU720852 WVQ720852 K786302 JE786388 TA786388 ACW786388 AMS786388 AWO786388 BGK786388 BQG786388 CAC786388 CJY786388 CTU786388 DDQ786388 DNM786388 DXI786388 EHE786388 ERA786388 FAW786388 FKS786388 FUO786388 GEK786388 GOG786388 GYC786388 HHY786388 HRU786388 IBQ786388 ILM786388 IVI786388 JFE786388 JPA786388 JYW786388 KIS786388 KSO786388 LCK786388 LMG786388 LWC786388 MFY786388 MPU786388 MZQ786388 NJM786388 NTI786388 ODE786388 ONA786388 OWW786388 PGS786388 PQO786388 QAK786388 QKG786388 QUC786388 RDY786388 RNU786388 RXQ786388 SHM786388 SRI786388 TBE786388 TLA786388 TUW786388 UES786388 UOO786388 UYK786388 VIG786388 VSC786388 WBY786388 WLU786388 WVQ786388 K851838 JE851924 TA851924 ACW851924 AMS851924 AWO851924 BGK851924 BQG851924 CAC851924 CJY851924 CTU851924 DDQ851924 DNM851924 DXI851924 EHE851924 ERA851924 FAW851924 FKS851924 FUO851924 GEK851924 GOG851924 GYC851924 HHY851924 HRU851924 IBQ851924 ILM851924 IVI851924 JFE851924 JPA851924 JYW851924 KIS851924 KSO851924 LCK851924 LMG851924 LWC851924 MFY851924 MPU851924 MZQ851924 NJM851924 NTI851924 ODE851924 ONA851924 OWW851924 PGS851924 PQO851924 QAK851924 QKG851924 QUC851924 RDY851924 RNU851924 RXQ851924 SHM851924 SRI851924 TBE851924 TLA851924 TUW851924 UES851924 UOO851924 UYK851924 VIG851924 VSC851924 WBY851924 WLU851924 WVQ851924 K917374 JE917460 TA917460 ACW917460 AMS917460 AWO917460 BGK917460 BQG917460 CAC917460 CJY917460 CTU917460 DDQ917460 DNM917460 DXI917460 EHE917460 ERA917460 FAW917460 FKS917460 FUO917460 GEK917460 GOG917460 GYC917460 HHY917460 HRU917460 IBQ917460 ILM917460 IVI917460 JFE917460 JPA917460 JYW917460 KIS917460 KSO917460 LCK917460 LMG917460 LWC917460 MFY917460 MPU917460 MZQ917460 NJM917460 NTI917460 ODE917460 ONA917460 OWW917460 PGS917460 PQO917460 QAK917460 QKG917460 QUC917460 RDY917460 RNU917460 RXQ917460 SHM917460 SRI917460 TBE917460 TLA917460 TUW917460 UES917460 UOO917460 UYK917460 VIG917460 VSC917460 WBY917460 WLU917460 WVQ917460 K982910 JE982996 TA982996 ACW982996 AMS982996 AWO982996 BGK982996 BQG982996 CAC982996 CJY982996 CTU982996 DDQ982996 DNM982996 DXI982996 EHE982996 ERA982996 FAW982996 FKS982996 FUO982996 GEK982996 GOG982996 GYC982996 HHY982996 HRU982996 IBQ982996 ILM982996 IVI982996 JFE982996 JPA982996 JYW982996 KIS982996 KSO982996 LCK982996 LMG982996 LWC982996 MFY982996 MPU982996 MZQ982996 NJM982996 NTI982996 ODE982996 ONA982996 OWW982996 PGS982996 PQO982996 QAK982996 QKG982996 QUC982996 RDY982996 RNU982996 RXQ982996 SHM982996 SRI982996 TBE982996 TLA982996 TUW982996 UES982996 UOO982996 UYK982996 VIG982996 VSC982996 WBY982996 WLU982996 WVQ982996" xr:uid="{B263FCDA-660B-4D8B-8DD1-BC4005712D31}">
      <formula1>$N$11:$N$22</formula1>
    </dataValidation>
    <dataValidation type="list" allowBlank="1" showInputMessage="1" showErrorMessage="1" sqref="WVQ982991 WLU982991 WBY982991 VSC982991 VIG982991 UYK982991 UOO982991 UES982991 TUW982991 TLA982991 TBE982991 SRI982991 SHM982991 RXQ982991 RNU982991 RDY982991 QUC982991 QKG982991 QAK982991 PQO982991 PGS982991 OWW982991 ONA982991 ODE982991 NTI982991 NJM982991 MZQ982991 MPU982991 MFY982991 LWC982991 LMG982991 LCK982991 KSO982991 KIS982991 JYW982991 JPA982991 JFE982991 IVI982991 ILM982991 IBQ982991 HRU982991 HHY982991 GYC982991 GOG982991 GEK982991 FUO982991 FKS982991 FAW982991 ERA982991 EHE982991 DXI982991 DNM982991 DDQ982991 CTU982991 CJY982991 CAC982991 BQG982991 BGK982991 AWO982991 AMS982991 ACW982991 TA982991 JE982991 K982905 WVQ917455 WLU917455 WBY917455 VSC917455 VIG917455 UYK917455 UOO917455 UES917455 TUW917455 TLA917455 TBE917455 SRI917455 SHM917455 RXQ917455 RNU917455 RDY917455 QUC917455 QKG917455 QAK917455 PQO917455 PGS917455 OWW917455 ONA917455 ODE917455 NTI917455 NJM917455 MZQ917455 MPU917455 MFY917455 LWC917455 LMG917455 LCK917455 KSO917455 KIS917455 JYW917455 JPA917455 JFE917455 IVI917455 ILM917455 IBQ917455 HRU917455 HHY917455 GYC917455 GOG917455 GEK917455 FUO917455 FKS917455 FAW917455 ERA917455 EHE917455 DXI917455 DNM917455 DDQ917455 CTU917455 CJY917455 CAC917455 BQG917455 BGK917455 AWO917455 AMS917455 ACW917455 TA917455 JE917455 K917369 WVQ851919 WLU851919 WBY851919 VSC851919 VIG851919 UYK851919 UOO851919 UES851919 TUW851919 TLA851919 TBE851919 SRI851919 SHM851919 RXQ851919 RNU851919 RDY851919 QUC851919 QKG851919 QAK851919 PQO851919 PGS851919 OWW851919 ONA851919 ODE851919 NTI851919 NJM851919 MZQ851919 MPU851919 MFY851919 LWC851919 LMG851919 LCK851919 KSO851919 KIS851919 JYW851919 JPA851919 JFE851919 IVI851919 ILM851919 IBQ851919 HRU851919 HHY851919 GYC851919 GOG851919 GEK851919 FUO851919 FKS851919 FAW851919 ERA851919 EHE851919 DXI851919 DNM851919 DDQ851919 CTU851919 CJY851919 CAC851919 BQG851919 BGK851919 AWO851919 AMS851919 ACW851919 TA851919 JE851919 K851833 WVQ786383 WLU786383 WBY786383 VSC786383 VIG786383 UYK786383 UOO786383 UES786383 TUW786383 TLA786383 TBE786383 SRI786383 SHM786383 RXQ786383 RNU786383 RDY786383 QUC786383 QKG786383 QAK786383 PQO786383 PGS786383 OWW786383 ONA786383 ODE786383 NTI786383 NJM786383 MZQ786383 MPU786383 MFY786383 LWC786383 LMG786383 LCK786383 KSO786383 KIS786383 JYW786383 JPA786383 JFE786383 IVI786383 ILM786383 IBQ786383 HRU786383 HHY786383 GYC786383 GOG786383 GEK786383 FUO786383 FKS786383 FAW786383 ERA786383 EHE786383 DXI786383 DNM786383 DDQ786383 CTU786383 CJY786383 CAC786383 BQG786383 BGK786383 AWO786383 AMS786383 ACW786383 TA786383 JE786383 K786297 WVQ720847 WLU720847 WBY720847 VSC720847 VIG720847 UYK720847 UOO720847 UES720847 TUW720847 TLA720847 TBE720847 SRI720847 SHM720847 RXQ720847 RNU720847 RDY720847 QUC720847 QKG720847 QAK720847 PQO720847 PGS720847 OWW720847 ONA720847 ODE720847 NTI720847 NJM720847 MZQ720847 MPU720847 MFY720847 LWC720847 LMG720847 LCK720847 KSO720847 KIS720847 JYW720847 JPA720847 JFE720847 IVI720847 ILM720847 IBQ720847 HRU720847 HHY720847 GYC720847 GOG720847 GEK720847 FUO720847 FKS720847 FAW720847 ERA720847 EHE720847 DXI720847 DNM720847 DDQ720847 CTU720847 CJY720847 CAC720847 BQG720847 BGK720847 AWO720847 AMS720847 ACW720847 TA720847 JE720847 K720761 WVQ655311 WLU655311 WBY655311 VSC655311 VIG655311 UYK655311 UOO655311 UES655311 TUW655311 TLA655311 TBE655311 SRI655311 SHM655311 RXQ655311 RNU655311 RDY655311 QUC655311 QKG655311 QAK655311 PQO655311 PGS655311 OWW655311 ONA655311 ODE655311 NTI655311 NJM655311 MZQ655311 MPU655311 MFY655311 LWC655311 LMG655311 LCK655311 KSO655311 KIS655311 JYW655311 JPA655311 JFE655311 IVI655311 ILM655311 IBQ655311 HRU655311 HHY655311 GYC655311 GOG655311 GEK655311 FUO655311 FKS655311 FAW655311 ERA655311 EHE655311 DXI655311 DNM655311 DDQ655311 CTU655311 CJY655311 CAC655311 BQG655311 BGK655311 AWO655311 AMS655311 ACW655311 TA655311 JE655311 K655225 WVQ589775 WLU589775 WBY589775 VSC589775 VIG589775 UYK589775 UOO589775 UES589775 TUW589775 TLA589775 TBE589775 SRI589775 SHM589775 RXQ589775 RNU589775 RDY589775 QUC589775 QKG589775 QAK589775 PQO589775 PGS589775 OWW589775 ONA589775 ODE589775 NTI589775 NJM589775 MZQ589775 MPU589775 MFY589775 LWC589775 LMG589775 LCK589775 KSO589775 KIS589775 JYW589775 JPA589775 JFE589775 IVI589775 ILM589775 IBQ589775 HRU589775 HHY589775 GYC589775 GOG589775 GEK589775 FUO589775 FKS589775 FAW589775 ERA589775 EHE589775 DXI589775 DNM589775 DDQ589775 CTU589775 CJY589775 CAC589775 BQG589775 BGK589775 AWO589775 AMS589775 ACW589775 TA589775 JE589775 K589689 WVQ524239 WLU524239 WBY524239 VSC524239 VIG524239 UYK524239 UOO524239 UES524239 TUW524239 TLA524239 TBE524239 SRI524239 SHM524239 RXQ524239 RNU524239 RDY524239 QUC524239 QKG524239 QAK524239 PQO524239 PGS524239 OWW524239 ONA524239 ODE524239 NTI524239 NJM524239 MZQ524239 MPU524239 MFY524239 LWC524239 LMG524239 LCK524239 KSO524239 KIS524239 JYW524239 JPA524239 JFE524239 IVI524239 ILM524239 IBQ524239 HRU524239 HHY524239 GYC524239 GOG524239 GEK524239 FUO524239 FKS524239 FAW524239 ERA524239 EHE524239 DXI524239 DNM524239 DDQ524239 CTU524239 CJY524239 CAC524239 BQG524239 BGK524239 AWO524239 AMS524239 ACW524239 TA524239 JE524239 K524153 WVQ458703 WLU458703 WBY458703 VSC458703 VIG458703 UYK458703 UOO458703 UES458703 TUW458703 TLA458703 TBE458703 SRI458703 SHM458703 RXQ458703 RNU458703 RDY458703 QUC458703 QKG458703 QAK458703 PQO458703 PGS458703 OWW458703 ONA458703 ODE458703 NTI458703 NJM458703 MZQ458703 MPU458703 MFY458703 LWC458703 LMG458703 LCK458703 KSO458703 KIS458703 JYW458703 JPA458703 JFE458703 IVI458703 ILM458703 IBQ458703 HRU458703 HHY458703 GYC458703 GOG458703 GEK458703 FUO458703 FKS458703 FAW458703 ERA458703 EHE458703 DXI458703 DNM458703 DDQ458703 CTU458703 CJY458703 CAC458703 BQG458703 BGK458703 AWO458703 AMS458703 ACW458703 TA458703 JE458703 K458617 WVQ393167 WLU393167 WBY393167 VSC393167 VIG393167 UYK393167 UOO393167 UES393167 TUW393167 TLA393167 TBE393167 SRI393167 SHM393167 RXQ393167 RNU393167 RDY393167 QUC393167 QKG393167 QAK393167 PQO393167 PGS393167 OWW393167 ONA393167 ODE393167 NTI393167 NJM393167 MZQ393167 MPU393167 MFY393167 LWC393167 LMG393167 LCK393167 KSO393167 KIS393167 JYW393167 JPA393167 JFE393167 IVI393167 ILM393167 IBQ393167 HRU393167 HHY393167 GYC393167 GOG393167 GEK393167 FUO393167 FKS393167 FAW393167 ERA393167 EHE393167 DXI393167 DNM393167 DDQ393167 CTU393167 CJY393167 CAC393167 BQG393167 BGK393167 AWO393167 AMS393167 ACW393167 TA393167 JE393167 K393081 WVQ327631 WLU327631 WBY327631 VSC327631 VIG327631 UYK327631 UOO327631 UES327631 TUW327631 TLA327631 TBE327631 SRI327631 SHM327631 RXQ327631 RNU327631 RDY327631 QUC327631 QKG327631 QAK327631 PQO327631 PGS327631 OWW327631 ONA327631 ODE327631 NTI327631 NJM327631 MZQ327631 MPU327631 MFY327631 LWC327631 LMG327631 LCK327631 KSO327631 KIS327631 JYW327631 JPA327631 JFE327631 IVI327631 ILM327631 IBQ327631 HRU327631 HHY327631 GYC327631 GOG327631 GEK327631 FUO327631 FKS327631 FAW327631 ERA327631 EHE327631 DXI327631 DNM327631 DDQ327631 CTU327631 CJY327631 CAC327631 BQG327631 BGK327631 AWO327631 AMS327631 ACW327631 TA327631 JE327631 K327545 WVQ262095 WLU262095 WBY262095 VSC262095 VIG262095 UYK262095 UOO262095 UES262095 TUW262095 TLA262095 TBE262095 SRI262095 SHM262095 RXQ262095 RNU262095 RDY262095 QUC262095 QKG262095 QAK262095 PQO262095 PGS262095 OWW262095 ONA262095 ODE262095 NTI262095 NJM262095 MZQ262095 MPU262095 MFY262095 LWC262095 LMG262095 LCK262095 KSO262095 KIS262095 JYW262095 JPA262095 JFE262095 IVI262095 ILM262095 IBQ262095 HRU262095 HHY262095 GYC262095 GOG262095 GEK262095 FUO262095 FKS262095 FAW262095 ERA262095 EHE262095 DXI262095 DNM262095 DDQ262095 CTU262095 CJY262095 CAC262095 BQG262095 BGK262095 AWO262095 AMS262095 ACW262095 TA262095 JE262095 K262009 WVQ196559 WLU196559 WBY196559 VSC196559 VIG196559 UYK196559 UOO196559 UES196559 TUW196559 TLA196559 TBE196559 SRI196559 SHM196559 RXQ196559 RNU196559 RDY196559 QUC196559 QKG196559 QAK196559 PQO196559 PGS196559 OWW196559 ONA196559 ODE196559 NTI196559 NJM196559 MZQ196559 MPU196559 MFY196559 LWC196559 LMG196559 LCK196559 KSO196559 KIS196559 JYW196559 JPA196559 JFE196559 IVI196559 ILM196559 IBQ196559 HRU196559 HHY196559 GYC196559 GOG196559 GEK196559 FUO196559 FKS196559 FAW196559 ERA196559 EHE196559 DXI196559 DNM196559 DDQ196559 CTU196559 CJY196559 CAC196559 BQG196559 BGK196559 AWO196559 AMS196559 ACW196559 TA196559 JE196559 K196473 WVQ131023 WLU131023 WBY131023 VSC131023 VIG131023 UYK131023 UOO131023 UES131023 TUW131023 TLA131023 TBE131023 SRI131023 SHM131023 RXQ131023 RNU131023 RDY131023 QUC131023 QKG131023 QAK131023 PQO131023 PGS131023 OWW131023 ONA131023 ODE131023 NTI131023 NJM131023 MZQ131023 MPU131023 MFY131023 LWC131023 LMG131023 LCK131023 KSO131023 KIS131023 JYW131023 JPA131023 JFE131023 IVI131023 ILM131023 IBQ131023 HRU131023 HHY131023 GYC131023 GOG131023 GEK131023 FUO131023 FKS131023 FAW131023 ERA131023 EHE131023 DXI131023 DNM131023 DDQ131023 CTU131023 CJY131023 CAC131023 BQG131023 BGK131023 AWO131023 AMS131023 ACW131023 TA131023 JE131023 K130937 WVQ65487 WLU65487 WBY65487 VSC65487 VIG65487 UYK65487 UOO65487 UES65487 TUW65487 TLA65487 TBE65487 SRI65487 SHM65487 RXQ65487 RNU65487 RDY65487 QUC65487 QKG65487 QAK65487 PQO65487 PGS65487 OWW65487 ONA65487 ODE65487 NTI65487 NJM65487 MZQ65487 MPU65487 MFY65487 LWC65487 LMG65487 LCK65487 KSO65487 KIS65487 JYW65487 JPA65487 JFE65487 IVI65487 ILM65487 IBQ65487 HRU65487 HHY65487 GYC65487 GOG65487 GEK65487 FUO65487 FKS65487 FAW65487 ERA65487 EHE65487 DXI65487 DNM65487 DDQ65487 CTU65487 CJY65487 CAC65487 BQG65487 BGK65487 AWO65487 AMS65487 ACW65487 TA65487 JE65487 K65401" xr:uid="{D272109D-4E9E-4892-BCFA-108D1319FB4D}">
      <formula1>$N$9:$N$9</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10 JE65496 TA65496 ACW65496 AMS65496 AWO65496 BGK65496 BQG65496 CAC65496 CJY65496 CTU65496 DDQ65496 DNM65496 DXI65496 EHE65496 ERA65496 FAW65496 FKS65496 FUO65496 GEK65496 GOG65496 GYC65496 HHY65496 HRU65496 IBQ65496 ILM65496 IVI65496 JFE65496 JPA65496 JYW65496 KIS65496 KSO65496 LCK65496 LMG65496 LWC65496 MFY65496 MPU65496 MZQ65496 NJM65496 NTI65496 ODE65496 ONA65496 OWW65496 PGS65496 PQO65496 QAK65496 QKG65496 QUC65496 RDY65496 RNU65496 RXQ65496 SHM65496 SRI65496 TBE65496 TLA65496 TUW65496 UES65496 UOO65496 UYK65496 VIG65496 VSC65496 WBY65496 WLU65496 WVQ65496 K130946 JE131032 TA131032 ACW131032 AMS131032 AWO131032 BGK131032 BQG131032 CAC131032 CJY131032 CTU131032 DDQ131032 DNM131032 DXI131032 EHE131032 ERA131032 FAW131032 FKS131032 FUO131032 GEK131032 GOG131032 GYC131032 HHY131032 HRU131032 IBQ131032 ILM131032 IVI131032 JFE131032 JPA131032 JYW131032 KIS131032 KSO131032 LCK131032 LMG131032 LWC131032 MFY131032 MPU131032 MZQ131032 NJM131032 NTI131032 ODE131032 ONA131032 OWW131032 PGS131032 PQO131032 QAK131032 QKG131032 QUC131032 RDY131032 RNU131032 RXQ131032 SHM131032 SRI131032 TBE131032 TLA131032 TUW131032 UES131032 UOO131032 UYK131032 VIG131032 VSC131032 WBY131032 WLU131032 WVQ131032 K196482 JE196568 TA196568 ACW196568 AMS196568 AWO196568 BGK196568 BQG196568 CAC196568 CJY196568 CTU196568 DDQ196568 DNM196568 DXI196568 EHE196568 ERA196568 FAW196568 FKS196568 FUO196568 GEK196568 GOG196568 GYC196568 HHY196568 HRU196568 IBQ196568 ILM196568 IVI196568 JFE196568 JPA196568 JYW196568 KIS196568 KSO196568 LCK196568 LMG196568 LWC196568 MFY196568 MPU196568 MZQ196568 NJM196568 NTI196568 ODE196568 ONA196568 OWW196568 PGS196568 PQO196568 QAK196568 QKG196568 QUC196568 RDY196568 RNU196568 RXQ196568 SHM196568 SRI196568 TBE196568 TLA196568 TUW196568 UES196568 UOO196568 UYK196568 VIG196568 VSC196568 WBY196568 WLU196568 WVQ196568 K262018 JE262104 TA262104 ACW262104 AMS262104 AWO262104 BGK262104 BQG262104 CAC262104 CJY262104 CTU262104 DDQ262104 DNM262104 DXI262104 EHE262104 ERA262104 FAW262104 FKS262104 FUO262104 GEK262104 GOG262104 GYC262104 HHY262104 HRU262104 IBQ262104 ILM262104 IVI262104 JFE262104 JPA262104 JYW262104 KIS262104 KSO262104 LCK262104 LMG262104 LWC262104 MFY262104 MPU262104 MZQ262104 NJM262104 NTI262104 ODE262104 ONA262104 OWW262104 PGS262104 PQO262104 QAK262104 QKG262104 QUC262104 RDY262104 RNU262104 RXQ262104 SHM262104 SRI262104 TBE262104 TLA262104 TUW262104 UES262104 UOO262104 UYK262104 VIG262104 VSC262104 WBY262104 WLU262104 WVQ262104 K327554 JE327640 TA327640 ACW327640 AMS327640 AWO327640 BGK327640 BQG327640 CAC327640 CJY327640 CTU327640 DDQ327640 DNM327640 DXI327640 EHE327640 ERA327640 FAW327640 FKS327640 FUO327640 GEK327640 GOG327640 GYC327640 HHY327640 HRU327640 IBQ327640 ILM327640 IVI327640 JFE327640 JPA327640 JYW327640 KIS327640 KSO327640 LCK327640 LMG327640 LWC327640 MFY327640 MPU327640 MZQ327640 NJM327640 NTI327640 ODE327640 ONA327640 OWW327640 PGS327640 PQO327640 QAK327640 QKG327640 QUC327640 RDY327640 RNU327640 RXQ327640 SHM327640 SRI327640 TBE327640 TLA327640 TUW327640 UES327640 UOO327640 UYK327640 VIG327640 VSC327640 WBY327640 WLU327640 WVQ327640 K393090 JE393176 TA393176 ACW393176 AMS393176 AWO393176 BGK393176 BQG393176 CAC393176 CJY393176 CTU393176 DDQ393176 DNM393176 DXI393176 EHE393176 ERA393176 FAW393176 FKS393176 FUO393176 GEK393176 GOG393176 GYC393176 HHY393176 HRU393176 IBQ393176 ILM393176 IVI393176 JFE393176 JPA393176 JYW393176 KIS393176 KSO393176 LCK393176 LMG393176 LWC393176 MFY393176 MPU393176 MZQ393176 NJM393176 NTI393176 ODE393176 ONA393176 OWW393176 PGS393176 PQO393176 QAK393176 QKG393176 QUC393176 RDY393176 RNU393176 RXQ393176 SHM393176 SRI393176 TBE393176 TLA393176 TUW393176 UES393176 UOO393176 UYK393176 VIG393176 VSC393176 WBY393176 WLU393176 WVQ393176 K458626 JE458712 TA458712 ACW458712 AMS458712 AWO458712 BGK458712 BQG458712 CAC458712 CJY458712 CTU458712 DDQ458712 DNM458712 DXI458712 EHE458712 ERA458712 FAW458712 FKS458712 FUO458712 GEK458712 GOG458712 GYC458712 HHY458712 HRU458712 IBQ458712 ILM458712 IVI458712 JFE458712 JPA458712 JYW458712 KIS458712 KSO458712 LCK458712 LMG458712 LWC458712 MFY458712 MPU458712 MZQ458712 NJM458712 NTI458712 ODE458712 ONA458712 OWW458712 PGS458712 PQO458712 QAK458712 QKG458712 QUC458712 RDY458712 RNU458712 RXQ458712 SHM458712 SRI458712 TBE458712 TLA458712 TUW458712 UES458712 UOO458712 UYK458712 VIG458712 VSC458712 WBY458712 WLU458712 WVQ458712 K524162 JE524248 TA524248 ACW524248 AMS524248 AWO524248 BGK524248 BQG524248 CAC524248 CJY524248 CTU524248 DDQ524248 DNM524248 DXI524248 EHE524248 ERA524248 FAW524248 FKS524248 FUO524248 GEK524248 GOG524248 GYC524248 HHY524248 HRU524248 IBQ524248 ILM524248 IVI524248 JFE524248 JPA524248 JYW524248 KIS524248 KSO524248 LCK524248 LMG524248 LWC524248 MFY524248 MPU524248 MZQ524248 NJM524248 NTI524248 ODE524248 ONA524248 OWW524248 PGS524248 PQO524248 QAK524248 QKG524248 QUC524248 RDY524248 RNU524248 RXQ524248 SHM524248 SRI524248 TBE524248 TLA524248 TUW524248 UES524248 UOO524248 UYK524248 VIG524248 VSC524248 WBY524248 WLU524248 WVQ524248 K589698 JE589784 TA589784 ACW589784 AMS589784 AWO589784 BGK589784 BQG589784 CAC589784 CJY589784 CTU589784 DDQ589784 DNM589784 DXI589784 EHE589784 ERA589784 FAW589784 FKS589784 FUO589784 GEK589784 GOG589784 GYC589784 HHY589784 HRU589784 IBQ589784 ILM589784 IVI589784 JFE589784 JPA589784 JYW589784 KIS589784 KSO589784 LCK589784 LMG589784 LWC589784 MFY589784 MPU589784 MZQ589784 NJM589784 NTI589784 ODE589784 ONA589784 OWW589784 PGS589784 PQO589784 QAK589784 QKG589784 QUC589784 RDY589784 RNU589784 RXQ589784 SHM589784 SRI589784 TBE589784 TLA589784 TUW589784 UES589784 UOO589784 UYK589784 VIG589784 VSC589784 WBY589784 WLU589784 WVQ589784 K655234 JE655320 TA655320 ACW655320 AMS655320 AWO655320 BGK655320 BQG655320 CAC655320 CJY655320 CTU655320 DDQ655320 DNM655320 DXI655320 EHE655320 ERA655320 FAW655320 FKS655320 FUO655320 GEK655320 GOG655320 GYC655320 HHY655320 HRU655320 IBQ655320 ILM655320 IVI655320 JFE655320 JPA655320 JYW655320 KIS655320 KSO655320 LCK655320 LMG655320 LWC655320 MFY655320 MPU655320 MZQ655320 NJM655320 NTI655320 ODE655320 ONA655320 OWW655320 PGS655320 PQO655320 QAK655320 QKG655320 QUC655320 RDY655320 RNU655320 RXQ655320 SHM655320 SRI655320 TBE655320 TLA655320 TUW655320 UES655320 UOO655320 UYK655320 VIG655320 VSC655320 WBY655320 WLU655320 WVQ655320 K720770 JE720856 TA720856 ACW720856 AMS720856 AWO720856 BGK720856 BQG720856 CAC720856 CJY720856 CTU720856 DDQ720856 DNM720856 DXI720856 EHE720856 ERA720856 FAW720856 FKS720856 FUO720856 GEK720856 GOG720856 GYC720856 HHY720856 HRU720856 IBQ720856 ILM720856 IVI720856 JFE720856 JPA720856 JYW720856 KIS720856 KSO720856 LCK720856 LMG720856 LWC720856 MFY720856 MPU720856 MZQ720856 NJM720856 NTI720856 ODE720856 ONA720856 OWW720856 PGS720856 PQO720856 QAK720856 QKG720856 QUC720856 RDY720856 RNU720856 RXQ720856 SHM720856 SRI720856 TBE720856 TLA720856 TUW720856 UES720856 UOO720856 UYK720856 VIG720856 VSC720856 WBY720856 WLU720856 WVQ720856 K786306 JE786392 TA786392 ACW786392 AMS786392 AWO786392 BGK786392 BQG786392 CAC786392 CJY786392 CTU786392 DDQ786392 DNM786392 DXI786392 EHE786392 ERA786392 FAW786392 FKS786392 FUO786392 GEK786392 GOG786392 GYC786392 HHY786392 HRU786392 IBQ786392 ILM786392 IVI786392 JFE786392 JPA786392 JYW786392 KIS786392 KSO786392 LCK786392 LMG786392 LWC786392 MFY786392 MPU786392 MZQ786392 NJM786392 NTI786392 ODE786392 ONA786392 OWW786392 PGS786392 PQO786392 QAK786392 QKG786392 QUC786392 RDY786392 RNU786392 RXQ786392 SHM786392 SRI786392 TBE786392 TLA786392 TUW786392 UES786392 UOO786392 UYK786392 VIG786392 VSC786392 WBY786392 WLU786392 WVQ786392 K851842 JE851928 TA851928 ACW851928 AMS851928 AWO851928 BGK851928 BQG851928 CAC851928 CJY851928 CTU851928 DDQ851928 DNM851928 DXI851928 EHE851928 ERA851928 FAW851928 FKS851928 FUO851928 GEK851928 GOG851928 GYC851928 HHY851928 HRU851928 IBQ851928 ILM851928 IVI851928 JFE851928 JPA851928 JYW851928 KIS851928 KSO851928 LCK851928 LMG851928 LWC851928 MFY851928 MPU851928 MZQ851928 NJM851928 NTI851928 ODE851928 ONA851928 OWW851928 PGS851928 PQO851928 QAK851928 QKG851928 QUC851928 RDY851928 RNU851928 RXQ851928 SHM851928 SRI851928 TBE851928 TLA851928 TUW851928 UES851928 UOO851928 UYK851928 VIG851928 VSC851928 WBY851928 WLU851928 WVQ851928 K917378 JE917464 TA917464 ACW917464 AMS917464 AWO917464 BGK917464 BQG917464 CAC917464 CJY917464 CTU917464 DDQ917464 DNM917464 DXI917464 EHE917464 ERA917464 FAW917464 FKS917464 FUO917464 GEK917464 GOG917464 GYC917464 HHY917464 HRU917464 IBQ917464 ILM917464 IVI917464 JFE917464 JPA917464 JYW917464 KIS917464 KSO917464 LCK917464 LMG917464 LWC917464 MFY917464 MPU917464 MZQ917464 NJM917464 NTI917464 ODE917464 ONA917464 OWW917464 PGS917464 PQO917464 QAK917464 QKG917464 QUC917464 RDY917464 RNU917464 RXQ917464 SHM917464 SRI917464 TBE917464 TLA917464 TUW917464 UES917464 UOO917464 UYK917464 VIG917464 VSC917464 WBY917464 WLU917464 WVQ917464 K982914 JE983000 TA983000 ACW983000 AMS983000 AWO983000 BGK983000 BQG983000 CAC983000 CJY983000 CTU983000 DDQ983000 DNM983000 DXI983000 EHE983000 ERA983000 FAW983000 FKS983000 FUO983000 GEK983000 GOG983000 GYC983000 HHY983000 HRU983000 IBQ983000 ILM983000 IVI983000 JFE983000 JPA983000 JYW983000 KIS983000 KSO983000 LCK983000 LMG983000 LWC983000 MFY983000 MPU983000 MZQ983000 NJM983000 NTI983000 ODE983000 ONA983000 OWW983000 PGS983000 PQO983000 QAK983000 QKG983000 QUC983000 RDY983000 RNU983000 RXQ983000 SHM983000 SRI983000 TBE983000 TLA983000 TUW983000 UES983000 UOO983000 UYK983000 VIG983000 VSC983000 WBY983000 WLU983000 WVQ983000" xr:uid="{D3914E0E-07DC-40C1-8FAB-B422461738AE}">
      <formula1>$Q$10:$Q$34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09 JE65495 TA65495 ACW65495 AMS65495 AWO65495 BGK65495 BQG65495 CAC65495 CJY65495 CTU65495 DDQ65495 DNM65495 DXI65495 EHE65495 ERA65495 FAW65495 FKS65495 FUO65495 GEK65495 GOG65495 GYC65495 HHY65495 HRU65495 IBQ65495 ILM65495 IVI65495 JFE65495 JPA65495 JYW65495 KIS65495 KSO65495 LCK65495 LMG65495 LWC65495 MFY65495 MPU65495 MZQ65495 NJM65495 NTI65495 ODE65495 ONA65495 OWW65495 PGS65495 PQO65495 QAK65495 QKG65495 QUC65495 RDY65495 RNU65495 RXQ65495 SHM65495 SRI65495 TBE65495 TLA65495 TUW65495 UES65495 UOO65495 UYK65495 VIG65495 VSC65495 WBY65495 WLU65495 WVQ65495 K130945 JE131031 TA131031 ACW131031 AMS131031 AWO131031 BGK131031 BQG131031 CAC131031 CJY131031 CTU131031 DDQ131031 DNM131031 DXI131031 EHE131031 ERA131031 FAW131031 FKS131031 FUO131031 GEK131031 GOG131031 GYC131031 HHY131031 HRU131031 IBQ131031 ILM131031 IVI131031 JFE131031 JPA131031 JYW131031 KIS131031 KSO131031 LCK131031 LMG131031 LWC131031 MFY131031 MPU131031 MZQ131031 NJM131031 NTI131031 ODE131031 ONA131031 OWW131031 PGS131031 PQO131031 QAK131031 QKG131031 QUC131031 RDY131031 RNU131031 RXQ131031 SHM131031 SRI131031 TBE131031 TLA131031 TUW131031 UES131031 UOO131031 UYK131031 VIG131031 VSC131031 WBY131031 WLU131031 WVQ131031 K196481 JE196567 TA196567 ACW196567 AMS196567 AWO196567 BGK196567 BQG196567 CAC196567 CJY196567 CTU196567 DDQ196567 DNM196567 DXI196567 EHE196567 ERA196567 FAW196567 FKS196567 FUO196567 GEK196567 GOG196567 GYC196567 HHY196567 HRU196567 IBQ196567 ILM196567 IVI196567 JFE196567 JPA196567 JYW196567 KIS196567 KSO196567 LCK196567 LMG196567 LWC196567 MFY196567 MPU196567 MZQ196567 NJM196567 NTI196567 ODE196567 ONA196567 OWW196567 PGS196567 PQO196567 QAK196567 QKG196567 QUC196567 RDY196567 RNU196567 RXQ196567 SHM196567 SRI196567 TBE196567 TLA196567 TUW196567 UES196567 UOO196567 UYK196567 VIG196567 VSC196567 WBY196567 WLU196567 WVQ196567 K262017 JE262103 TA262103 ACW262103 AMS262103 AWO262103 BGK262103 BQG262103 CAC262103 CJY262103 CTU262103 DDQ262103 DNM262103 DXI262103 EHE262103 ERA262103 FAW262103 FKS262103 FUO262103 GEK262103 GOG262103 GYC262103 HHY262103 HRU262103 IBQ262103 ILM262103 IVI262103 JFE262103 JPA262103 JYW262103 KIS262103 KSO262103 LCK262103 LMG262103 LWC262103 MFY262103 MPU262103 MZQ262103 NJM262103 NTI262103 ODE262103 ONA262103 OWW262103 PGS262103 PQO262103 QAK262103 QKG262103 QUC262103 RDY262103 RNU262103 RXQ262103 SHM262103 SRI262103 TBE262103 TLA262103 TUW262103 UES262103 UOO262103 UYK262103 VIG262103 VSC262103 WBY262103 WLU262103 WVQ262103 K327553 JE327639 TA327639 ACW327639 AMS327639 AWO327639 BGK327639 BQG327639 CAC327639 CJY327639 CTU327639 DDQ327639 DNM327639 DXI327639 EHE327639 ERA327639 FAW327639 FKS327639 FUO327639 GEK327639 GOG327639 GYC327639 HHY327639 HRU327639 IBQ327639 ILM327639 IVI327639 JFE327639 JPA327639 JYW327639 KIS327639 KSO327639 LCK327639 LMG327639 LWC327639 MFY327639 MPU327639 MZQ327639 NJM327639 NTI327639 ODE327639 ONA327639 OWW327639 PGS327639 PQO327639 QAK327639 QKG327639 QUC327639 RDY327639 RNU327639 RXQ327639 SHM327639 SRI327639 TBE327639 TLA327639 TUW327639 UES327639 UOO327639 UYK327639 VIG327639 VSC327639 WBY327639 WLU327639 WVQ327639 K393089 JE393175 TA393175 ACW393175 AMS393175 AWO393175 BGK393175 BQG393175 CAC393175 CJY393175 CTU393175 DDQ393175 DNM393175 DXI393175 EHE393175 ERA393175 FAW393175 FKS393175 FUO393175 GEK393175 GOG393175 GYC393175 HHY393175 HRU393175 IBQ393175 ILM393175 IVI393175 JFE393175 JPA393175 JYW393175 KIS393175 KSO393175 LCK393175 LMG393175 LWC393175 MFY393175 MPU393175 MZQ393175 NJM393175 NTI393175 ODE393175 ONA393175 OWW393175 PGS393175 PQO393175 QAK393175 QKG393175 QUC393175 RDY393175 RNU393175 RXQ393175 SHM393175 SRI393175 TBE393175 TLA393175 TUW393175 UES393175 UOO393175 UYK393175 VIG393175 VSC393175 WBY393175 WLU393175 WVQ393175 K458625 JE458711 TA458711 ACW458711 AMS458711 AWO458711 BGK458711 BQG458711 CAC458711 CJY458711 CTU458711 DDQ458711 DNM458711 DXI458711 EHE458711 ERA458711 FAW458711 FKS458711 FUO458711 GEK458711 GOG458711 GYC458711 HHY458711 HRU458711 IBQ458711 ILM458711 IVI458711 JFE458711 JPA458711 JYW458711 KIS458711 KSO458711 LCK458711 LMG458711 LWC458711 MFY458711 MPU458711 MZQ458711 NJM458711 NTI458711 ODE458711 ONA458711 OWW458711 PGS458711 PQO458711 QAK458711 QKG458711 QUC458711 RDY458711 RNU458711 RXQ458711 SHM458711 SRI458711 TBE458711 TLA458711 TUW458711 UES458711 UOO458711 UYK458711 VIG458711 VSC458711 WBY458711 WLU458711 WVQ458711 K524161 JE524247 TA524247 ACW524247 AMS524247 AWO524247 BGK524247 BQG524247 CAC524247 CJY524247 CTU524247 DDQ524247 DNM524247 DXI524247 EHE524247 ERA524247 FAW524247 FKS524247 FUO524247 GEK524247 GOG524247 GYC524247 HHY524247 HRU524247 IBQ524247 ILM524247 IVI524247 JFE524247 JPA524247 JYW524247 KIS524247 KSO524247 LCK524247 LMG524247 LWC524247 MFY524247 MPU524247 MZQ524247 NJM524247 NTI524247 ODE524247 ONA524247 OWW524247 PGS524247 PQO524247 QAK524247 QKG524247 QUC524247 RDY524247 RNU524247 RXQ524247 SHM524247 SRI524247 TBE524247 TLA524247 TUW524247 UES524247 UOO524247 UYK524247 VIG524247 VSC524247 WBY524247 WLU524247 WVQ524247 K589697 JE589783 TA589783 ACW589783 AMS589783 AWO589783 BGK589783 BQG589783 CAC589783 CJY589783 CTU589783 DDQ589783 DNM589783 DXI589783 EHE589783 ERA589783 FAW589783 FKS589783 FUO589783 GEK589783 GOG589783 GYC589783 HHY589783 HRU589783 IBQ589783 ILM589783 IVI589783 JFE589783 JPA589783 JYW589783 KIS589783 KSO589783 LCK589783 LMG589783 LWC589783 MFY589783 MPU589783 MZQ589783 NJM589783 NTI589783 ODE589783 ONA589783 OWW589783 PGS589783 PQO589783 QAK589783 QKG589783 QUC589783 RDY589783 RNU589783 RXQ589783 SHM589783 SRI589783 TBE589783 TLA589783 TUW589783 UES589783 UOO589783 UYK589783 VIG589783 VSC589783 WBY589783 WLU589783 WVQ589783 K655233 JE655319 TA655319 ACW655319 AMS655319 AWO655319 BGK655319 BQG655319 CAC655319 CJY655319 CTU655319 DDQ655319 DNM655319 DXI655319 EHE655319 ERA655319 FAW655319 FKS655319 FUO655319 GEK655319 GOG655319 GYC655319 HHY655319 HRU655319 IBQ655319 ILM655319 IVI655319 JFE655319 JPA655319 JYW655319 KIS655319 KSO655319 LCK655319 LMG655319 LWC655319 MFY655319 MPU655319 MZQ655319 NJM655319 NTI655319 ODE655319 ONA655319 OWW655319 PGS655319 PQO655319 QAK655319 QKG655319 QUC655319 RDY655319 RNU655319 RXQ655319 SHM655319 SRI655319 TBE655319 TLA655319 TUW655319 UES655319 UOO655319 UYK655319 VIG655319 VSC655319 WBY655319 WLU655319 WVQ655319 K720769 JE720855 TA720855 ACW720855 AMS720855 AWO720855 BGK720855 BQG720855 CAC720855 CJY720855 CTU720855 DDQ720855 DNM720855 DXI720855 EHE720855 ERA720855 FAW720855 FKS720855 FUO720855 GEK720855 GOG720855 GYC720855 HHY720855 HRU720855 IBQ720855 ILM720855 IVI720855 JFE720855 JPA720855 JYW720855 KIS720855 KSO720855 LCK720855 LMG720855 LWC720855 MFY720855 MPU720855 MZQ720855 NJM720855 NTI720855 ODE720855 ONA720855 OWW720855 PGS720855 PQO720855 QAK720855 QKG720855 QUC720855 RDY720855 RNU720855 RXQ720855 SHM720855 SRI720855 TBE720855 TLA720855 TUW720855 UES720855 UOO720855 UYK720855 VIG720855 VSC720855 WBY720855 WLU720855 WVQ720855 K786305 JE786391 TA786391 ACW786391 AMS786391 AWO786391 BGK786391 BQG786391 CAC786391 CJY786391 CTU786391 DDQ786391 DNM786391 DXI786391 EHE786391 ERA786391 FAW786391 FKS786391 FUO786391 GEK786391 GOG786391 GYC786391 HHY786391 HRU786391 IBQ786391 ILM786391 IVI786391 JFE786391 JPA786391 JYW786391 KIS786391 KSO786391 LCK786391 LMG786391 LWC786391 MFY786391 MPU786391 MZQ786391 NJM786391 NTI786391 ODE786391 ONA786391 OWW786391 PGS786391 PQO786391 QAK786391 QKG786391 QUC786391 RDY786391 RNU786391 RXQ786391 SHM786391 SRI786391 TBE786391 TLA786391 TUW786391 UES786391 UOO786391 UYK786391 VIG786391 VSC786391 WBY786391 WLU786391 WVQ786391 K851841 JE851927 TA851927 ACW851927 AMS851927 AWO851927 BGK851927 BQG851927 CAC851927 CJY851927 CTU851927 DDQ851927 DNM851927 DXI851927 EHE851927 ERA851927 FAW851927 FKS851927 FUO851927 GEK851927 GOG851927 GYC851927 HHY851927 HRU851927 IBQ851927 ILM851927 IVI851927 JFE851927 JPA851927 JYW851927 KIS851927 KSO851927 LCK851927 LMG851927 LWC851927 MFY851927 MPU851927 MZQ851927 NJM851927 NTI851927 ODE851927 ONA851927 OWW851927 PGS851927 PQO851927 QAK851927 QKG851927 QUC851927 RDY851927 RNU851927 RXQ851927 SHM851927 SRI851927 TBE851927 TLA851927 TUW851927 UES851927 UOO851927 UYK851927 VIG851927 VSC851927 WBY851927 WLU851927 WVQ851927 K917377 JE917463 TA917463 ACW917463 AMS917463 AWO917463 BGK917463 BQG917463 CAC917463 CJY917463 CTU917463 DDQ917463 DNM917463 DXI917463 EHE917463 ERA917463 FAW917463 FKS917463 FUO917463 GEK917463 GOG917463 GYC917463 HHY917463 HRU917463 IBQ917463 ILM917463 IVI917463 JFE917463 JPA917463 JYW917463 KIS917463 KSO917463 LCK917463 LMG917463 LWC917463 MFY917463 MPU917463 MZQ917463 NJM917463 NTI917463 ODE917463 ONA917463 OWW917463 PGS917463 PQO917463 QAK917463 QKG917463 QUC917463 RDY917463 RNU917463 RXQ917463 SHM917463 SRI917463 TBE917463 TLA917463 TUW917463 UES917463 UOO917463 UYK917463 VIG917463 VSC917463 WBY917463 WLU917463 WVQ917463 K982913 JE982999 TA982999 ACW982999 AMS982999 AWO982999 BGK982999 BQG982999 CAC982999 CJY982999 CTU982999 DDQ982999 DNM982999 DXI982999 EHE982999 ERA982999 FAW982999 FKS982999 FUO982999 GEK982999 GOG982999 GYC982999 HHY982999 HRU982999 IBQ982999 ILM982999 IVI982999 JFE982999 JPA982999 JYW982999 KIS982999 KSO982999 LCK982999 LMG982999 LWC982999 MFY982999 MPU982999 MZQ982999 NJM982999 NTI982999 ODE982999 ONA982999 OWW982999 PGS982999 PQO982999 QAK982999 QKG982999 QUC982999 RDY982999 RNU982999 RXQ982999 SHM982999 SRI982999 TBE982999 TLA982999 TUW982999 UES982999 UOO982999 UYK982999 VIG982999 VSC982999 WBY982999 WLU982999 WVQ982999" xr:uid="{5CDDD2BD-696E-4E82-AA02-56A719413724}">
      <formula1>$P$10:$P$34</formula1>
    </dataValidation>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13 JE65499 TA65499 ACW65499 AMS65499 AWO65499 BGK65499 BQG65499 CAC65499 CJY65499 CTU65499 DDQ65499 DNM65499 DXI65499 EHE65499 ERA65499 FAW65499 FKS65499 FUO65499 GEK65499 GOG65499 GYC65499 HHY65499 HRU65499 IBQ65499 ILM65499 IVI65499 JFE65499 JPA65499 JYW65499 KIS65499 KSO65499 LCK65499 LMG65499 LWC65499 MFY65499 MPU65499 MZQ65499 NJM65499 NTI65499 ODE65499 ONA65499 OWW65499 PGS65499 PQO65499 QAK65499 QKG65499 QUC65499 RDY65499 RNU65499 RXQ65499 SHM65499 SRI65499 TBE65499 TLA65499 TUW65499 UES65499 UOO65499 UYK65499 VIG65499 VSC65499 WBY65499 WLU65499 WVQ65499 K130949 JE131035 TA131035 ACW131035 AMS131035 AWO131035 BGK131035 BQG131035 CAC131035 CJY131035 CTU131035 DDQ131035 DNM131035 DXI131035 EHE131035 ERA131035 FAW131035 FKS131035 FUO131035 GEK131035 GOG131035 GYC131035 HHY131035 HRU131035 IBQ131035 ILM131035 IVI131035 JFE131035 JPA131035 JYW131035 KIS131035 KSO131035 LCK131035 LMG131035 LWC131035 MFY131035 MPU131035 MZQ131035 NJM131035 NTI131035 ODE131035 ONA131035 OWW131035 PGS131035 PQO131035 QAK131035 QKG131035 QUC131035 RDY131035 RNU131035 RXQ131035 SHM131035 SRI131035 TBE131035 TLA131035 TUW131035 UES131035 UOO131035 UYK131035 VIG131035 VSC131035 WBY131035 WLU131035 WVQ131035 K196485 JE196571 TA196571 ACW196571 AMS196571 AWO196571 BGK196571 BQG196571 CAC196571 CJY196571 CTU196571 DDQ196571 DNM196571 DXI196571 EHE196571 ERA196571 FAW196571 FKS196571 FUO196571 GEK196571 GOG196571 GYC196571 HHY196571 HRU196571 IBQ196571 ILM196571 IVI196571 JFE196571 JPA196571 JYW196571 KIS196571 KSO196571 LCK196571 LMG196571 LWC196571 MFY196571 MPU196571 MZQ196571 NJM196571 NTI196571 ODE196571 ONA196571 OWW196571 PGS196571 PQO196571 QAK196571 QKG196571 QUC196571 RDY196571 RNU196571 RXQ196571 SHM196571 SRI196571 TBE196571 TLA196571 TUW196571 UES196571 UOO196571 UYK196571 VIG196571 VSC196571 WBY196571 WLU196571 WVQ196571 K262021 JE262107 TA262107 ACW262107 AMS262107 AWO262107 BGK262107 BQG262107 CAC262107 CJY262107 CTU262107 DDQ262107 DNM262107 DXI262107 EHE262107 ERA262107 FAW262107 FKS262107 FUO262107 GEK262107 GOG262107 GYC262107 HHY262107 HRU262107 IBQ262107 ILM262107 IVI262107 JFE262107 JPA262107 JYW262107 KIS262107 KSO262107 LCK262107 LMG262107 LWC262107 MFY262107 MPU262107 MZQ262107 NJM262107 NTI262107 ODE262107 ONA262107 OWW262107 PGS262107 PQO262107 QAK262107 QKG262107 QUC262107 RDY262107 RNU262107 RXQ262107 SHM262107 SRI262107 TBE262107 TLA262107 TUW262107 UES262107 UOO262107 UYK262107 VIG262107 VSC262107 WBY262107 WLU262107 WVQ262107 K327557 JE327643 TA327643 ACW327643 AMS327643 AWO327643 BGK327643 BQG327643 CAC327643 CJY327643 CTU327643 DDQ327643 DNM327643 DXI327643 EHE327643 ERA327643 FAW327643 FKS327643 FUO327643 GEK327643 GOG327643 GYC327643 HHY327643 HRU327643 IBQ327643 ILM327643 IVI327643 JFE327643 JPA327643 JYW327643 KIS327643 KSO327643 LCK327643 LMG327643 LWC327643 MFY327643 MPU327643 MZQ327643 NJM327643 NTI327643 ODE327643 ONA327643 OWW327643 PGS327643 PQO327643 QAK327643 QKG327643 QUC327643 RDY327643 RNU327643 RXQ327643 SHM327643 SRI327643 TBE327643 TLA327643 TUW327643 UES327643 UOO327643 UYK327643 VIG327643 VSC327643 WBY327643 WLU327643 WVQ327643 K393093 JE393179 TA393179 ACW393179 AMS393179 AWO393179 BGK393179 BQG393179 CAC393179 CJY393179 CTU393179 DDQ393179 DNM393179 DXI393179 EHE393179 ERA393179 FAW393179 FKS393179 FUO393179 GEK393179 GOG393179 GYC393179 HHY393179 HRU393179 IBQ393179 ILM393179 IVI393179 JFE393179 JPA393179 JYW393179 KIS393179 KSO393179 LCK393179 LMG393179 LWC393179 MFY393179 MPU393179 MZQ393179 NJM393179 NTI393179 ODE393179 ONA393179 OWW393179 PGS393179 PQO393179 QAK393179 QKG393179 QUC393179 RDY393179 RNU393179 RXQ393179 SHM393179 SRI393179 TBE393179 TLA393179 TUW393179 UES393179 UOO393179 UYK393179 VIG393179 VSC393179 WBY393179 WLU393179 WVQ393179 K458629 JE458715 TA458715 ACW458715 AMS458715 AWO458715 BGK458715 BQG458715 CAC458715 CJY458715 CTU458715 DDQ458715 DNM458715 DXI458715 EHE458715 ERA458715 FAW458715 FKS458715 FUO458715 GEK458715 GOG458715 GYC458715 HHY458715 HRU458715 IBQ458715 ILM458715 IVI458715 JFE458715 JPA458715 JYW458715 KIS458715 KSO458715 LCK458715 LMG458715 LWC458715 MFY458715 MPU458715 MZQ458715 NJM458715 NTI458715 ODE458715 ONA458715 OWW458715 PGS458715 PQO458715 QAK458715 QKG458715 QUC458715 RDY458715 RNU458715 RXQ458715 SHM458715 SRI458715 TBE458715 TLA458715 TUW458715 UES458715 UOO458715 UYK458715 VIG458715 VSC458715 WBY458715 WLU458715 WVQ458715 K524165 JE524251 TA524251 ACW524251 AMS524251 AWO524251 BGK524251 BQG524251 CAC524251 CJY524251 CTU524251 DDQ524251 DNM524251 DXI524251 EHE524251 ERA524251 FAW524251 FKS524251 FUO524251 GEK524251 GOG524251 GYC524251 HHY524251 HRU524251 IBQ524251 ILM524251 IVI524251 JFE524251 JPA524251 JYW524251 KIS524251 KSO524251 LCK524251 LMG524251 LWC524251 MFY524251 MPU524251 MZQ524251 NJM524251 NTI524251 ODE524251 ONA524251 OWW524251 PGS524251 PQO524251 QAK524251 QKG524251 QUC524251 RDY524251 RNU524251 RXQ524251 SHM524251 SRI524251 TBE524251 TLA524251 TUW524251 UES524251 UOO524251 UYK524251 VIG524251 VSC524251 WBY524251 WLU524251 WVQ524251 K589701 JE589787 TA589787 ACW589787 AMS589787 AWO589787 BGK589787 BQG589787 CAC589787 CJY589787 CTU589787 DDQ589787 DNM589787 DXI589787 EHE589787 ERA589787 FAW589787 FKS589787 FUO589787 GEK589787 GOG589787 GYC589787 HHY589787 HRU589787 IBQ589787 ILM589787 IVI589787 JFE589787 JPA589787 JYW589787 KIS589787 KSO589787 LCK589787 LMG589787 LWC589787 MFY589787 MPU589787 MZQ589787 NJM589787 NTI589787 ODE589787 ONA589787 OWW589787 PGS589787 PQO589787 QAK589787 QKG589787 QUC589787 RDY589787 RNU589787 RXQ589787 SHM589787 SRI589787 TBE589787 TLA589787 TUW589787 UES589787 UOO589787 UYK589787 VIG589787 VSC589787 WBY589787 WLU589787 WVQ589787 K655237 JE655323 TA655323 ACW655323 AMS655323 AWO655323 BGK655323 BQG655323 CAC655323 CJY655323 CTU655323 DDQ655323 DNM655323 DXI655323 EHE655323 ERA655323 FAW655323 FKS655323 FUO655323 GEK655323 GOG655323 GYC655323 HHY655323 HRU655323 IBQ655323 ILM655323 IVI655323 JFE655323 JPA655323 JYW655323 KIS655323 KSO655323 LCK655323 LMG655323 LWC655323 MFY655323 MPU655323 MZQ655323 NJM655323 NTI655323 ODE655323 ONA655323 OWW655323 PGS655323 PQO655323 QAK655323 QKG655323 QUC655323 RDY655323 RNU655323 RXQ655323 SHM655323 SRI655323 TBE655323 TLA655323 TUW655323 UES655323 UOO655323 UYK655323 VIG655323 VSC655323 WBY655323 WLU655323 WVQ655323 K720773 JE720859 TA720859 ACW720859 AMS720859 AWO720859 BGK720859 BQG720859 CAC720859 CJY720859 CTU720859 DDQ720859 DNM720859 DXI720859 EHE720859 ERA720859 FAW720859 FKS720859 FUO720859 GEK720859 GOG720859 GYC720859 HHY720859 HRU720859 IBQ720859 ILM720859 IVI720859 JFE720859 JPA720859 JYW720859 KIS720859 KSO720859 LCK720859 LMG720859 LWC720859 MFY720859 MPU720859 MZQ720859 NJM720859 NTI720859 ODE720859 ONA720859 OWW720859 PGS720859 PQO720859 QAK720859 QKG720859 QUC720859 RDY720859 RNU720859 RXQ720859 SHM720859 SRI720859 TBE720859 TLA720859 TUW720859 UES720859 UOO720859 UYK720859 VIG720859 VSC720859 WBY720859 WLU720859 WVQ720859 K786309 JE786395 TA786395 ACW786395 AMS786395 AWO786395 BGK786395 BQG786395 CAC786395 CJY786395 CTU786395 DDQ786395 DNM786395 DXI786395 EHE786395 ERA786395 FAW786395 FKS786395 FUO786395 GEK786395 GOG786395 GYC786395 HHY786395 HRU786395 IBQ786395 ILM786395 IVI786395 JFE786395 JPA786395 JYW786395 KIS786395 KSO786395 LCK786395 LMG786395 LWC786395 MFY786395 MPU786395 MZQ786395 NJM786395 NTI786395 ODE786395 ONA786395 OWW786395 PGS786395 PQO786395 QAK786395 QKG786395 QUC786395 RDY786395 RNU786395 RXQ786395 SHM786395 SRI786395 TBE786395 TLA786395 TUW786395 UES786395 UOO786395 UYK786395 VIG786395 VSC786395 WBY786395 WLU786395 WVQ786395 K851845 JE851931 TA851931 ACW851931 AMS851931 AWO851931 BGK851931 BQG851931 CAC851931 CJY851931 CTU851931 DDQ851931 DNM851931 DXI851931 EHE851931 ERA851931 FAW851931 FKS851931 FUO851931 GEK851931 GOG851931 GYC851931 HHY851931 HRU851931 IBQ851931 ILM851931 IVI851931 JFE851931 JPA851931 JYW851931 KIS851931 KSO851931 LCK851931 LMG851931 LWC851931 MFY851931 MPU851931 MZQ851931 NJM851931 NTI851931 ODE851931 ONA851931 OWW851931 PGS851931 PQO851931 QAK851931 QKG851931 QUC851931 RDY851931 RNU851931 RXQ851931 SHM851931 SRI851931 TBE851931 TLA851931 TUW851931 UES851931 UOO851931 UYK851931 VIG851931 VSC851931 WBY851931 WLU851931 WVQ851931 K917381 JE917467 TA917467 ACW917467 AMS917467 AWO917467 BGK917467 BQG917467 CAC917467 CJY917467 CTU917467 DDQ917467 DNM917467 DXI917467 EHE917467 ERA917467 FAW917467 FKS917467 FUO917467 GEK917467 GOG917467 GYC917467 HHY917467 HRU917467 IBQ917467 ILM917467 IVI917467 JFE917467 JPA917467 JYW917467 KIS917467 KSO917467 LCK917467 LMG917467 LWC917467 MFY917467 MPU917467 MZQ917467 NJM917467 NTI917467 ODE917467 ONA917467 OWW917467 PGS917467 PQO917467 QAK917467 QKG917467 QUC917467 RDY917467 RNU917467 RXQ917467 SHM917467 SRI917467 TBE917467 TLA917467 TUW917467 UES917467 UOO917467 UYK917467 VIG917467 VSC917467 WBY917467 WLU917467 WVQ917467 K982917 JE983003 TA983003 ACW983003 AMS983003 AWO983003 BGK983003 BQG983003 CAC983003 CJY983003 CTU983003 DDQ983003 DNM983003 DXI983003 EHE983003 ERA983003 FAW983003 FKS983003 FUO983003 GEK983003 GOG983003 GYC983003 HHY983003 HRU983003 IBQ983003 ILM983003 IVI983003 JFE983003 JPA983003 JYW983003 KIS983003 KSO983003 LCK983003 LMG983003 LWC983003 MFY983003 MPU983003 MZQ983003 NJM983003 NTI983003 ODE983003 ONA983003 OWW983003 PGS983003 PQO983003 QAK983003 QKG983003 QUC983003 RDY983003 RNU983003 RXQ983003 SHM983003 SRI983003 TBE983003 TLA983003 TUW983003 UES983003 UOO983003 UYK983003 VIG983003 VSC983003 WBY983003 WLU983003 WVQ983003" xr:uid="{B26D78FC-0D31-4B22-8ED1-3DB0CCDCD41D}">
      <formula1>$R$10:$R$34</formula1>
    </dataValidation>
  </dataValidations>
  <hyperlinks>
    <hyperlink ref="P8:S8" r:id="rId1" display="Posted Price" xr:uid="{AF93BB96-B4B1-42E1-88D3-D532873BE659}"/>
  </hyperlinks>
  <printOptions horizontalCentered="1"/>
  <pageMargins left="0.25" right="0.25" top="0.75" bottom="0.75" header="0.3" footer="0.3"/>
  <pageSetup scale="49" orientation="landscape" horizontalDpi="4294967295" r:id="rId2"/>
  <rowBreaks count="4" manualBreakCount="4">
    <brk id="30" min="1" max="7" man="1"/>
    <brk id="55" min="1" max="7" man="1"/>
    <brk id="81" min="1" max="7" man="1"/>
    <brk id="104"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E3C73-1056-4C94-8279-665EB4FC59B6}">
  <dimension ref="B1:AO148"/>
  <sheetViews>
    <sheetView showGridLines="0" showRowColHeaders="0" zoomScale="90" zoomScaleNormal="90" workbookViewId="0">
      <selection activeCell="F66" sqref="F66"/>
    </sheetView>
  </sheetViews>
  <sheetFormatPr defaultRowHeight="13.2" x14ac:dyDescent="0.25"/>
  <cols>
    <col min="1" max="1" width="9.21875" style="1"/>
    <col min="2" max="2" width="25.44140625" style="1" customWidth="1"/>
    <col min="3" max="3" width="35" style="1" customWidth="1"/>
    <col min="4" max="4" width="17.44140625" style="1" customWidth="1"/>
    <col min="5" max="5" width="17.21875" style="1" customWidth="1"/>
    <col min="6" max="6" width="23.77734375" style="1" customWidth="1"/>
    <col min="7" max="7" width="25.44140625" style="1" customWidth="1"/>
    <col min="8" max="8" width="19" style="1" customWidth="1"/>
    <col min="9" max="9" width="6.5546875" style="1" customWidth="1"/>
    <col min="10" max="10" width="33.5546875" style="3" hidden="1" customWidth="1"/>
    <col min="11" max="11" width="20.44140625" style="3" hidden="1" customWidth="1"/>
    <col min="12" max="12" width="4.21875" style="3" hidden="1" customWidth="1"/>
    <col min="13" max="13" width="22" style="1" hidden="1" customWidth="1"/>
    <col min="14" max="14" width="22.21875" style="1" hidden="1" customWidth="1"/>
    <col min="15" max="15" width="4.21875" style="1" hidden="1" customWidth="1"/>
    <col min="16" max="17" width="18.77734375" style="2" hidden="1" customWidth="1"/>
    <col min="18" max="18" width="20.44140625" style="2" hidden="1" customWidth="1"/>
    <col min="19" max="19" width="17.44140625" style="2" hidden="1" customWidth="1"/>
    <col min="20" max="20" width="4.21875" style="1" hidden="1" customWidth="1"/>
    <col min="21" max="21" width="4" style="1" hidden="1" customWidth="1"/>
    <col min="22" max="22" width="13.77734375" style="1" hidden="1" customWidth="1"/>
    <col min="23" max="41" width="9.21875" style="1" hidden="1" customWidth="1"/>
    <col min="42" max="51" width="9.21875" style="1" customWidth="1"/>
    <col min="52" max="255" width="9.21875" style="1"/>
    <col min="256" max="256" width="25.44140625" style="1" customWidth="1"/>
    <col min="257" max="257" width="32.77734375" style="1" customWidth="1"/>
    <col min="258" max="258" width="17.44140625" style="1" customWidth="1"/>
    <col min="259" max="259" width="17.21875" style="1" customWidth="1"/>
    <col min="260" max="260" width="23.77734375" style="1" customWidth="1"/>
    <col min="261" max="261" width="25.44140625" style="1" customWidth="1"/>
    <col min="262" max="262" width="19" style="1" customWidth="1"/>
    <col min="263" max="263" width="6.5546875" style="1" customWidth="1"/>
    <col min="264" max="279" width="0" style="1" hidden="1" customWidth="1"/>
    <col min="280" max="511" width="9.21875" style="1"/>
    <col min="512" max="512" width="25.44140625" style="1" customWidth="1"/>
    <col min="513" max="513" width="32.77734375" style="1" customWidth="1"/>
    <col min="514" max="514" width="17.44140625" style="1" customWidth="1"/>
    <col min="515" max="515" width="17.21875" style="1" customWidth="1"/>
    <col min="516" max="516" width="23.77734375" style="1" customWidth="1"/>
    <col min="517" max="517" width="25.44140625" style="1" customWidth="1"/>
    <col min="518" max="518" width="19" style="1" customWidth="1"/>
    <col min="519" max="519" width="6.5546875" style="1" customWidth="1"/>
    <col min="520" max="535" width="0" style="1" hidden="1" customWidth="1"/>
    <col min="536" max="767" width="9.21875" style="1"/>
    <col min="768" max="768" width="25.44140625" style="1" customWidth="1"/>
    <col min="769" max="769" width="32.77734375" style="1" customWidth="1"/>
    <col min="770" max="770" width="17.44140625" style="1" customWidth="1"/>
    <col min="771" max="771" width="17.21875" style="1" customWidth="1"/>
    <col min="772" max="772" width="23.77734375" style="1" customWidth="1"/>
    <col min="773" max="773" width="25.44140625" style="1" customWidth="1"/>
    <col min="774" max="774" width="19" style="1" customWidth="1"/>
    <col min="775" max="775" width="6.5546875" style="1" customWidth="1"/>
    <col min="776" max="791" width="0" style="1" hidden="1" customWidth="1"/>
    <col min="792" max="1023" width="9.21875" style="1"/>
    <col min="1024" max="1024" width="25.44140625" style="1" customWidth="1"/>
    <col min="1025" max="1025" width="32.77734375" style="1" customWidth="1"/>
    <col min="1026" max="1026" width="17.44140625" style="1" customWidth="1"/>
    <col min="1027" max="1027" width="17.21875" style="1" customWidth="1"/>
    <col min="1028" max="1028" width="23.77734375" style="1" customWidth="1"/>
    <col min="1029" max="1029" width="25.44140625" style="1" customWidth="1"/>
    <col min="1030" max="1030" width="19" style="1" customWidth="1"/>
    <col min="1031" max="1031" width="6.5546875" style="1" customWidth="1"/>
    <col min="1032" max="1047" width="0" style="1" hidden="1" customWidth="1"/>
    <col min="1048" max="1279" width="9.21875" style="1"/>
    <col min="1280" max="1280" width="25.44140625" style="1" customWidth="1"/>
    <col min="1281" max="1281" width="32.77734375" style="1" customWidth="1"/>
    <col min="1282" max="1282" width="17.44140625" style="1" customWidth="1"/>
    <col min="1283" max="1283" width="17.21875" style="1" customWidth="1"/>
    <col min="1284" max="1284" width="23.77734375" style="1" customWidth="1"/>
    <col min="1285" max="1285" width="25.44140625" style="1" customWidth="1"/>
    <col min="1286" max="1286" width="19" style="1" customWidth="1"/>
    <col min="1287" max="1287" width="6.5546875" style="1" customWidth="1"/>
    <col min="1288" max="1303" width="0" style="1" hidden="1" customWidth="1"/>
    <col min="1304" max="1535" width="9.21875" style="1"/>
    <col min="1536" max="1536" width="25.44140625" style="1" customWidth="1"/>
    <col min="1537" max="1537" width="32.77734375" style="1" customWidth="1"/>
    <col min="1538" max="1538" width="17.44140625" style="1" customWidth="1"/>
    <col min="1539" max="1539" width="17.21875" style="1" customWidth="1"/>
    <col min="1540" max="1540" width="23.77734375" style="1" customWidth="1"/>
    <col min="1541" max="1541" width="25.44140625" style="1" customWidth="1"/>
    <col min="1542" max="1542" width="19" style="1" customWidth="1"/>
    <col min="1543" max="1543" width="6.5546875" style="1" customWidth="1"/>
    <col min="1544" max="1559" width="0" style="1" hidden="1" customWidth="1"/>
    <col min="1560" max="1791" width="9.21875" style="1"/>
    <col min="1792" max="1792" width="25.44140625" style="1" customWidth="1"/>
    <col min="1793" max="1793" width="32.77734375" style="1" customWidth="1"/>
    <col min="1794" max="1794" width="17.44140625" style="1" customWidth="1"/>
    <col min="1795" max="1795" width="17.21875" style="1" customWidth="1"/>
    <col min="1796" max="1796" width="23.77734375" style="1" customWidth="1"/>
    <col min="1797" max="1797" width="25.44140625" style="1" customWidth="1"/>
    <col min="1798" max="1798" width="19" style="1" customWidth="1"/>
    <col min="1799" max="1799" width="6.5546875" style="1" customWidth="1"/>
    <col min="1800" max="1815" width="0" style="1" hidden="1" customWidth="1"/>
    <col min="1816" max="2047" width="9.21875" style="1"/>
    <col min="2048" max="2048" width="25.44140625" style="1" customWidth="1"/>
    <col min="2049" max="2049" width="32.77734375" style="1" customWidth="1"/>
    <col min="2050" max="2050" width="17.44140625" style="1" customWidth="1"/>
    <col min="2051" max="2051" width="17.21875" style="1" customWidth="1"/>
    <col min="2052" max="2052" width="23.77734375" style="1" customWidth="1"/>
    <col min="2053" max="2053" width="25.44140625" style="1" customWidth="1"/>
    <col min="2054" max="2054" width="19" style="1" customWidth="1"/>
    <col min="2055" max="2055" width="6.5546875" style="1" customWidth="1"/>
    <col min="2056" max="2071" width="0" style="1" hidden="1" customWidth="1"/>
    <col min="2072" max="2303" width="9.21875" style="1"/>
    <col min="2304" max="2304" width="25.44140625" style="1" customWidth="1"/>
    <col min="2305" max="2305" width="32.77734375" style="1" customWidth="1"/>
    <col min="2306" max="2306" width="17.44140625" style="1" customWidth="1"/>
    <col min="2307" max="2307" width="17.21875" style="1" customWidth="1"/>
    <col min="2308" max="2308" width="23.77734375" style="1" customWidth="1"/>
    <col min="2309" max="2309" width="25.44140625" style="1" customWidth="1"/>
    <col min="2310" max="2310" width="19" style="1" customWidth="1"/>
    <col min="2311" max="2311" width="6.5546875" style="1" customWidth="1"/>
    <col min="2312" max="2327" width="0" style="1" hidden="1" customWidth="1"/>
    <col min="2328" max="2559" width="9.21875" style="1"/>
    <col min="2560" max="2560" width="25.44140625" style="1" customWidth="1"/>
    <col min="2561" max="2561" width="32.77734375" style="1" customWidth="1"/>
    <col min="2562" max="2562" width="17.44140625" style="1" customWidth="1"/>
    <col min="2563" max="2563" width="17.21875" style="1" customWidth="1"/>
    <col min="2564" max="2564" width="23.77734375" style="1" customWidth="1"/>
    <col min="2565" max="2565" width="25.44140625" style="1" customWidth="1"/>
    <col min="2566" max="2566" width="19" style="1" customWidth="1"/>
    <col min="2567" max="2567" width="6.5546875" style="1" customWidth="1"/>
    <col min="2568" max="2583" width="0" style="1" hidden="1" customWidth="1"/>
    <col min="2584" max="2815" width="9.21875" style="1"/>
    <col min="2816" max="2816" width="25.44140625" style="1" customWidth="1"/>
    <col min="2817" max="2817" width="32.77734375" style="1" customWidth="1"/>
    <col min="2818" max="2818" width="17.44140625" style="1" customWidth="1"/>
    <col min="2819" max="2819" width="17.21875" style="1" customWidth="1"/>
    <col min="2820" max="2820" width="23.77734375" style="1" customWidth="1"/>
    <col min="2821" max="2821" width="25.44140625" style="1" customWidth="1"/>
    <col min="2822" max="2822" width="19" style="1" customWidth="1"/>
    <col min="2823" max="2823" width="6.5546875" style="1" customWidth="1"/>
    <col min="2824" max="2839" width="0" style="1" hidden="1" customWidth="1"/>
    <col min="2840" max="3071" width="9.21875" style="1"/>
    <col min="3072" max="3072" width="25.44140625" style="1" customWidth="1"/>
    <col min="3073" max="3073" width="32.77734375" style="1" customWidth="1"/>
    <col min="3074" max="3074" width="17.44140625" style="1" customWidth="1"/>
    <col min="3075" max="3075" width="17.21875" style="1" customWidth="1"/>
    <col min="3076" max="3076" width="23.77734375" style="1" customWidth="1"/>
    <col min="3077" max="3077" width="25.44140625" style="1" customWidth="1"/>
    <col min="3078" max="3078" width="19" style="1" customWidth="1"/>
    <col min="3079" max="3079" width="6.5546875" style="1" customWidth="1"/>
    <col min="3080" max="3095" width="0" style="1" hidden="1" customWidth="1"/>
    <col min="3096" max="3327" width="9.21875" style="1"/>
    <col min="3328" max="3328" width="25.44140625" style="1" customWidth="1"/>
    <col min="3329" max="3329" width="32.77734375" style="1" customWidth="1"/>
    <col min="3330" max="3330" width="17.44140625" style="1" customWidth="1"/>
    <col min="3331" max="3331" width="17.21875" style="1" customWidth="1"/>
    <col min="3332" max="3332" width="23.77734375" style="1" customWidth="1"/>
    <col min="3333" max="3333" width="25.44140625" style="1" customWidth="1"/>
    <col min="3334" max="3334" width="19" style="1" customWidth="1"/>
    <col min="3335" max="3335" width="6.5546875" style="1" customWidth="1"/>
    <col min="3336" max="3351" width="0" style="1" hidden="1" customWidth="1"/>
    <col min="3352" max="3583" width="9.21875" style="1"/>
    <col min="3584" max="3584" width="25.44140625" style="1" customWidth="1"/>
    <col min="3585" max="3585" width="32.77734375" style="1" customWidth="1"/>
    <col min="3586" max="3586" width="17.44140625" style="1" customWidth="1"/>
    <col min="3587" max="3587" width="17.21875" style="1" customWidth="1"/>
    <col min="3588" max="3588" width="23.77734375" style="1" customWidth="1"/>
    <col min="3589" max="3589" width="25.44140625" style="1" customWidth="1"/>
    <col min="3590" max="3590" width="19" style="1" customWidth="1"/>
    <col min="3591" max="3591" width="6.5546875" style="1" customWidth="1"/>
    <col min="3592" max="3607" width="0" style="1" hidden="1" customWidth="1"/>
    <col min="3608" max="3839" width="9.21875" style="1"/>
    <col min="3840" max="3840" width="25.44140625" style="1" customWidth="1"/>
    <col min="3841" max="3841" width="32.77734375" style="1" customWidth="1"/>
    <col min="3842" max="3842" width="17.44140625" style="1" customWidth="1"/>
    <col min="3843" max="3843" width="17.21875" style="1" customWidth="1"/>
    <col min="3844" max="3844" width="23.77734375" style="1" customWidth="1"/>
    <col min="3845" max="3845" width="25.44140625" style="1" customWidth="1"/>
    <col min="3846" max="3846" width="19" style="1" customWidth="1"/>
    <col min="3847" max="3847" width="6.5546875" style="1" customWidth="1"/>
    <col min="3848" max="3863" width="0" style="1" hidden="1" customWidth="1"/>
    <col min="3864" max="4095" width="9.21875" style="1"/>
    <col min="4096" max="4096" width="25.44140625" style="1" customWidth="1"/>
    <col min="4097" max="4097" width="32.77734375" style="1" customWidth="1"/>
    <col min="4098" max="4098" width="17.44140625" style="1" customWidth="1"/>
    <col min="4099" max="4099" width="17.21875" style="1" customWidth="1"/>
    <col min="4100" max="4100" width="23.77734375" style="1" customWidth="1"/>
    <col min="4101" max="4101" width="25.44140625" style="1" customWidth="1"/>
    <col min="4102" max="4102" width="19" style="1" customWidth="1"/>
    <col min="4103" max="4103" width="6.5546875" style="1" customWidth="1"/>
    <col min="4104" max="4119" width="0" style="1" hidden="1" customWidth="1"/>
    <col min="4120" max="4351" width="9.21875" style="1"/>
    <col min="4352" max="4352" width="25.44140625" style="1" customWidth="1"/>
    <col min="4353" max="4353" width="32.77734375" style="1" customWidth="1"/>
    <col min="4354" max="4354" width="17.44140625" style="1" customWidth="1"/>
    <col min="4355" max="4355" width="17.21875" style="1" customWidth="1"/>
    <col min="4356" max="4356" width="23.77734375" style="1" customWidth="1"/>
    <col min="4357" max="4357" width="25.44140625" style="1" customWidth="1"/>
    <col min="4358" max="4358" width="19" style="1" customWidth="1"/>
    <col min="4359" max="4359" width="6.5546875" style="1" customWidth="1"/>
    <col min="4360" max="4375" width="0" style="1" hidden="1" customWidth="1"/>
    <col min="4376" max="4607" width="9.21875" style="1"/>
    <col min="4608" max="4608" width="25.44140625" style="1" customWidth="1"/>
    <col min="4609" max="4609" width="32.77734375" style="1" customWidth="1"/>
    <col min="4610" max="4610" width="17.44140625" style="1" customWidth="1"/>
    <col min="4611" max="4611" width="17.21875" style="1" customWidth="1"/>
    <col min="4612" max="4612" width="23.77734375" style="1" customWidth="1"/>
    <col min="4613" max="4613" width="25.44140625" style="1" customWidth="1"/>
    <col min="4614" max="4614" width="19" style="1" customWidth="1"/>
    <col min="4615" max="4615" width="6.5546875" style="1" customWidth="1"/>
    <col min="4616" max="4631" width="0" style="1" hidden="1" customWidth="1"/>
    <col min="4632" max="4863" width="9.21875" style="1"/>
    <col min="4864" max="4864" width="25.44140625" style="1" customWidth="1"/>
    <col min="4865" max="4865" width="32.77734375" style="1" customWidth="1"/>
    <col min="4866" max="4866" width="17.44140625" style="1" customWidth="1"/>
    <col min="4867" max="4867" width="17.21875" style="1" customWidth="1"/>
    <col min="4868" max="4868" width="23.77734375" style="1" customWidth="1"/>
    <col min="4869" max="4869" width="25.44140625" style="1" customWidth="1"/>
    <col min="4870" max="4870" width="19" style="1" customWidth="1"/>
    <col min="4871" max="4871" width="6.5546875" style="1" customWidth="1"/>
    <col min="4872" max="4887" width="0" style="1" hidden="1" customWidth="1"/>
    <col min="4888" max="5119" width="9.21875" style="1"/>
    <col min="5120" max="5120" width="25.44140625" style="1" customWidth="1"/>
    <col min="5121" max="5121" width="32.77734375" style="1" customWidth="1"/>
    <col min="5122" max="5122" width="17.44140625" style="1" customWidth="1"/>
    <col min="5123" max="5123" width="17.21875" style="1" customWidth="1"/>
    <col min="5124" max="5124" width="23.77734375" style="1" customWidth="1"/>
    <col min="5125" max="5125" width="25.44140625" style="1" customWidth="1"/>
    <col min="5126" max="5126" width="19" style="1" customWidth="1"/>
    <col min="5127" max="5127" width="6.5546875" style="1" customWidth="1"/>
    <col min="5128" max="5143" width="0" style="1" hidden="1" customWidth="1"/>
    <col min="5144" max="5375" width="9.21875" style="1"/>
    <col min="5376" max="5376" width="25.44140625" style="1" customWidth="1"/>
    <col min="5377" max="5377" width="32.77734375" style="1" customWidth="1"/>
    <col min="5378" max="5378" width="17.44140625" style="1" customWidth="1"/>
    <col min="5379" max="5379" width="17.21875" style="1" customWidth="1"/>
    <col min="5380" max="5380" width="23.77734375" style="1" customWidth="1"/>
    <col min="5381" max="5381" width="25.44140625" style="1" customWidth="1"/>
    <col min="5382" max="5382" width="19" style="1" customWidth="1"/>
    <col min="5383" max="5383" width="6.5546875" style="1" customWidth="1"/>
    <col min="5384" max="5399" width="0" style="1" hidden="1" customWidth="1"/>
    <col min="5400" max="5631" width="9.21875" style="1"/>
    <col min="5632" max="5632" width="25.44140625" style="1" customWidth="1"/>
    <col min="5633" max="5633" width="32.77734375" style="1" customWidth="1"/>
    <col min="5634" max="5634" width="17.44140625" style="1" customWidth="1"/>
    <col min="5635" max="5635" width="17.21875" style="1" customWidth="1"/>
    <col min="5636" max="5636" width="23.77734375" style="1" customWidth="1"/>
    <col min="5637" max="5637" width="25.44140625" style="1" customWidth="1"/>
    <col min="5638" max="5638" width="19" style="1" customWidth="1"/>
    <col min="5639" max="5639" width="6.5546875" style="1" customWidth="1"/>
    <col min="5640" max="5655" width="0" style="1" hidden="1" customWidth="1"/>
    <col min="5656" max="5887" width="9.21875" style="1"/>
    <col min="5888" max="5888" width="25.44140625" style="1" customWidth="1"/>
    <col min="5889" max="5889" width="32.77734375" style="1" customWidth="1"/>
    <col min="5890" max="5890" width="17.44140625" style="1" customWidth="1"/>
    <col min="5891" max="5891" width="17.21875" style="1" customWidth="1"/>
    <col min="5892" max="5892" width="23.77734375" style="1" customWidth="1"/>
    <col min="5893" max="5893" width="25.44140625" style="1" customWidth="1"/>
    <col min="5894" max="5894" width="19" style="1" customWidth="1"/>
    <col min="5895" max="5895" width="6.5546875" style="1" customWidth="1"/>
    <col min="5896" max="5911" width="0" style="1" hidden="1" customWidth="1"/>
    <col min="5912" max="6143" width="9.21875" style="1"/>
    <col min="6144" max="6144" width="25.44140625" style="1" customWidth="1"/>
    <col min="6145" max="6145" width="32.77734375" style="1" customWidth="1"/>
    <col min="6146" max="6146" width="17.44140625" style="1" customWidth="1"/>
    <col min="6147" max="6147" width="17.21875" style="1" customWidth="1"/>
    <col min="6148" max="6148" width="23.77734375" style="1" customWidth="1"/>
    <col min="6149" max="6149" width="25.44140625" style="1" customWidth="1"/>
    <col min="6150" max="6150" width="19" style="1" customWidth="1"/>
    <col min="6151" max="6151" width="6.5546875" style="1" customWidth="1"/>
    <col min="6152" max="6167" width="0" style="1" hidden="1" customWidth="1"/>
    <col min="6168" max="6399" width="9.21875" style="1"/>
    <col min="6400" max="6400" width="25.44140625" style="1" customWidth="1"/>
    <col min="6401" max="6401" width="32.77734375" style="1" customWidth="1"/>
    <col min="6402" max="6402" width="17.44140625" style="1" customWidth="1"/>
    <col min="6403" max="6403" width="17.21875" style="1" customWidth="1"/>
    <col min="6404" max="6404" width="23.77734375" style="1" customWidth="1"/>
    <col min="6405" max="6405" width="25.44140625" style="1" customWidth="1"/>
    <col min="6406" max="6406" width="19" style="1" customWidth="1"/>
    <col min="6407" max="6407" width="6.5546875" style="1" customWidth="1"/>
    <col min="6408" max="6423" width="0" style="1" hidden="1" customWidth="1"/>
    <col min="6424" max="6655" width="9.21875" style="1"/>
    <col min="6656" max="6656" width="25.44140625" style="1" customWidth="1"/>
    <col min="6657" max="6657" width="32.77734375" style="1" customWidth="1"/>
    <col min="6658" max="6658" width="17.44140625" style="1" customWidth="1"/>
    <col min="6659" max="6659" width="17.21875" style="1" customWidth="1"/>
    <col min="6660" max="6660" width="23.77734375" style="1" customWidth="1"/>
    <col min="6661" max="6661" width="25.44140625" style="1" customWidth="1"/>
    <col min="6662" max="6662" width="19" style="1" customWidth="1"/>
    <col min="6663" max="6663" width="6.5546875" style="1" customWidth="1"/>
    <col min="6664" max="6679" width="0" style="1" hidden="1" customWidth="1"/>
    <col min="6680" max="6911" width="9.21875" style="1"/>
    <col min="6912" max="6912" width="25.44140625" style="1" customWidth="1"/>
    <col min="6913" max="6913" width="32.77734375" style="1" customWidth="1"/>
    <col min="6914" max="6914" width="17.44140625" style="1" customWidth="1"/>
    <col min="6915" max="6915" width="17.21875" style="1" customWidth="1"/>
    <col min="6916" max="6916" width="23.77734375" style="1" customWidth="1"/>
    <col min="6917" max="6917" width="25.44140625" style="1" customWidth="1"/>
    <col min="6918" max="6918" width="19" style="1" customWidth="1"/>
    <col min="6919" max="6919" width="6.5546875" style="1" customWidth="1"/>
    <col min="6920" max="6935" width="0" style="1" hidden="1" customWidth="1"/>
    <col min="6936" max="7167" width="9.21875" style="1"/>
    <col min="7168" max="7168" width="25.44140625" style="1" customWidth="1"/>
    <col min="7169" max="7169" width="32.77734375" style="1" customWidth="1"/>
    <col min="7170" max="7170" width="17.44140625" style="1" customWidth="1"/>
    <col min="7171" max="7171" width="17.21875" style="1" customWidth="1"/>
    <col min="7172" max="7172" width="23.77734375" style="1" customWidth="1"/>
    <col min="7173" max="7173" width="25.44140625" style="1" customWidth="1"/>
    <col min="7174" max="7174" width="19" style="1" customWidth="1"/>
    <col min="7175" max="7175" width="6.5546875" style="1" customWidth="1"/>
    <col min="7176" max="7191" width="0" style="1" hidden="1" customWidth="1"/>
    <col min="7192" max="7423" width="9.21875" style="1"/>
    <col min="7424" max="7424" width="25.44140625" style="1" customWidth="1"/>
    <col min="7425" max="7425" width="32.77734375" style="1" customWidth="1"/>
    <col min="7426" max="7426" width="17.44140625" style="1" customWidth="1"/>
    <col min="7427" max="7427" width="17.21875" style="1" customWidth="1"/>
    <col min="7428" max="7428" width="23.77734375" style="1" customWidth="1"/>
    <col min="7429" max="7429" width="25.44140625" style="1" customWidth="1"/>
    <col min="7430" max="7430" width="19" style="1" customWidth="1"/>
    <col min="7431" max="7431" width="6.5546875" style="1" customWidth="1"/>
    <col min="7432" max="7447" width="0" style="1" hidden="1" customWidth="1"/>
    <col min="7448" max="7679" width="9.21875" style="1"/>
    <col min="7680" max="7680" width="25.44140625" style="1" customWidth="1"/>
    <col min="7681" max="7681" width="32.77734375" style="1" customWidth="1"/>
    <col min="7682" max="7682" width="17.44140625" style="1" customWidth="1"/>
    <col min="7683" max="7683" width="17.21875" style="1" customWidth="1"/>
    <col min="7684" max="7684" width="23.77734375" style="1" customWidth="1"/>
    <col min="7685" max="7685" width="25.44140625" style="1" customWidth="1"/>
    <col min="7686" max="7686" width="19" style="1" customWidth="1"/>
    <col min="7687" max="7687" width="6.5546875" style="1" customWidth="1"/>
    <col min="7688" max="7703" width="0" style="1" hidden="1" customWidth="1"/>
    <col min="7704" max="7935" width="9.21875" style="1"/>
    <col min="7936" max="7936" width="25.44140625" style="1" customWidth="1"/>
    <col min="7937" max="7937" width="32.77734375" style="1" customWidth="1"/>
    <col min="7938" max="7938" width="17.44140625" style="1" customWidth="1"/>
    <col min="7939" max="7939" width="17.21875" style="1" customWidth="1"/>
    <col min="7940" max="7940" width="23.77734375" style="1" customWidth="1"/>
    <col min="7941" max="7941" width="25.44140625" style="1" customWidth="1"/>
    <col min="7942" max="7942" width="19" style="1" customWidth="1"/>
    <col min="7943" max="7943" width="6.5546875" style="1" customWidth="1"/>
    <col min="7944" max="7959" width="0" style="1" hidden="1" customWidth="1"/>
    <col min="7960" max="8191" width="9.21875" style="1"/>
    <col min="8192" max="8192" width="25.44140625" style="1" customWidth="1"/>
    <col min="8193" max="8193" width="32.77734375" style="1" customWidth="1"/>
    <col min="8194" max="8194" width="17.44140625" style="1" customWidth="1"/>
    <col min="8195" max="8195" width="17.21875" style="1" customWidth="1"/>
    <col min="8196" max="8196" width="23.77734375" style="1" customWidth="1"/>
    <col min="8197" max="8197" width="25.44140625" style="1" customWidth="1"/>
    <col min="8198" max="8198" width="19" style="1" customWidth="1"/>
    <col min="8199" max="8199" width="6.5546875" style="1" customWidth="1"/>
    <col min="8200" max="8215" width="0" style="1" hidden="1" customWidth="1"/>
    <col min="8216" max="8447" width="9.21875" style="1"/>
    <col min="8448" max="8448" width="25.44140625" style="1" customWidth="1"/>
    <col min="8449" max="8449" width="32.77734375" style="1" customWidth="1"/>
    <col min="8450" max="8450" width="17.44140625" style="1" customWidth="1"/>
    <col min="8451" max="8451" width="17.21875" style="1" customWidth="1"/>
    <col min="8452" max="8452" width="23.77734375" style="1" customWidth="1"/>
    <col min="8453" max="8453" width="25.44140625" style="1" customWidth="1"/>
    <col min="8454" max="8454" width="19" style="1" customWidth="1"/>
    <col min="8455" max="8455" width="6.5546875" style="1" customWidth="1"/>
    <col min="8456" max="8471" width="0" style="1" hidden="1" customWidth="1"/>
    <col min="8472" max="8703" width="9.21875" style="1"/>
    <col min="8704" max="8704" width="25.44140625" style="1" customWidth="1"/>
    <col min="8705" max="8705" width="32.77734375" style="1" customWidth="1"/>
    <col min="8706" max="8706" width="17.44140625" style="1" customWidth="1"/>
    <col min="8707" max="8707" width="17.21875" style="1" customWidth="1"/>
    <col min="8708" max="8708" width="23.77734375" style="1" customWidth="1"/>
    <col min="8709" max="8709" width="25.44140625" style="1" customWidth="1"/>
    <col min="8710" max="8710" width="19" style="1" customWidth="1"/>
    <col min="8711" max="8711" width="6.5546875" style="1" customWidth="1"/>
    <col min="8712" max="8727" width="0" style="1" hidden="1" customWidth="1"/>
    <col min="8728" max="8959" width="9.21875" style="1"/>
    <col min="8960" max="8960" width="25.44140625" style="1" customWidth="1"/>
    <col min="8961" max="8961" width="32.77734375" style="1" customWidth="1"/>
    <col min="8962" max="8962" width="17.44140625" style="1" customWidth="1"/>
    <col min="8963" max="8963" width="17.21875" style="1" customWidth="1"/>
    <col min="8964" max="8964" width="23.77734375" style="1" customWidth="1"/>
    <col min="8965" max="8965" width="25.44140625" style="1" customWidth="1"/>
    <col min="8966" max="8966" width="19" style="1" customWidth="1"/>
    <col min="8967" max="8967" width="6.5546875" style="1" customWidth="1"/>
    <col min="8968" max="8983" width="0" style="1" hidden="1" customWidth="1"/>
    <col min="8984" max="9215" width="9.21875" style="1"/>
    <col min="9216" max="9216" width="25.44140625" style="1" customWidth="1"/>
    <col min="9217" max="9217" width="32.77734375" style="1" customWidth="1"/>
    <col min="9218" max="9218" width="17.44140625" style="1" customWidth="1"/>
    <col min="9219" max="9219" width="17.21875" style="1" customWidth="1"/>
    <col min="9220" max="9220" width="23.77734375" style="1" customWidth="1"/>
    <col min="9221" max="9221" width="25.44140625" style="1" customWidth="1"/>
    <col min="9222" max="9222" width="19" style="1" customWidth="1"/>
    <col min="9223" max="9223" width="6.5546875" style="1" customWidth="1"/>
    <col min="9224" max="9239" width="0" style="1" hidden="1" customWidth="1"/>
    <col min="9240" max="9471" width="9.21875" style="1"/>
    <col min="9472" max="9472" width="25.44140625" style="1" customWidth="1"/>
    <col min="9473" max="9473" width="32.77734375" style="1" customWidth="1"/>
    <col min="9474" max="9474" width="17.44140625" style="1" customWidth="1"/>
    <col min="9475" max="9475" width="17.21875" style="1" customWidth="1"/>
    <col min="9476" max="9476" width="23.77734375" style="1" customWidth="1"/>
    <col min="9477" max="9477" width="25.44140625" style="1" customWidth="1"/>
    <col min="9478" max="9478" width="19" style="1" customWidth="1"/>
    <col min="9479" max="9479" width="6.5546875" style="1" customWidth="1"/>
    <col min="9480" max="9495" width="0" style="1" hidden="1" customWidth="1"/>
    <col min="9496" max="9727" width="9.21875" style="1"/>
    <col min="9728" max="9728" width="25.44140625" style="1" customWidth="1"/>
    <col min="9729" max="9729" width="32.77734375" style="1" customWidth="1"/>
    <col min="9730" max="9730" width="17.44140625" style="1" customWidth="1"/>
    <col min="9731" max="9731" width="17.21875" style="1" customWidth="1"/>
    <col min="9732" max="9732" width="23.77734375" style="1" customWidth="1"/>
    <col min="9733" max="9733" width="25.44140625" style="1" customWidth="1"/>
    <col min="9734" max="9734" width="19" style="1" customWidth="1"/>
    <col min="9735" max="9735" width="6.5546875" style="1" customWidth="1"/>
    <col min="9736" max="9751" width="0" style="1" hidden="1" customWidth="1"/>
    <col min="9752" max="9983" width="9.21875" style="1"/>
    <col min="9984" max="9984" width="25.44140625" style="1" customWidth="1"/>
    <col min="9985" max="9985" width="32.77734375" style="1" customWidth="1"/>
    <col min="9986" max="9986" width="17.44140625" style="1" customWidth="1"/>
    <col min="9987" max="9987" width="17.21875" style="1" customWidth="1"/>
    <col min="9988" max="9988" width="23.77734375" style="1" customWidth="1"/>
    <col min="9989" max="9989" width="25.44140625" style="1" customWidth="1"/>
    <col min="9990" max="9990" width="19" style="1" customWidth="1"/>
    <col min="9991" max="9991" width="6.5546875" style="1" customWidth="1"/>
    <col min="9992" max="10007" width="0" style="1" hidden="1" customWidth="1"/>
    <col min="10008" max="10239" width="9.21875" style="1"/>
    <col min="10240" max="10240" width="25.44140625" style="1" customWidth="1"/>
    <col min="10241" max="10241" width="32.77734375" style="1" customWidth="1"/>
    <col min="10242" max="10242" width="17.44140625" style="1" customWidth="1"/>
    <col min="10243" max="10243" width="17.21875" style="1" customWidth="1"/>
    <col min="10244" max="10244" width="23.77734375" style="1" customWidth="1"/>
    <col min="10245" max="10245" width="25.44140625" style="1" customWidth="1"/>
    <col min="10246" max="10246" width="19" style="1" customWidth="1"/>
    <col min="10247" max="10247" width="6.5546875" style="1" customWidth="1"/>
    <col min="10248" max="10263" width="0" style="1" hidden="1" customWidth="1"/>
    <col min="10264" max="10495" width="9.21875" style="1"/>
    <col min="10496" max="10496" width="25.44140625" style="1" customWidth="1"/>
    <col min="10497" max="10497" width="32.77734375" style="1" customWidth="1"/>
    <col min="10498" max="10498" width="17.44140625" style="1" customWidth="1"/>
    <col min="10499" max="10499" width="17.21875" style="1" customWidth="1"/>
    <col min="10500" max="10500" width="23.77734375" style="1" customWidth="1"/>
    <col min="10501" max="10501" width="25.44140625" style="1" customWidth="1"/>
    <col min="10502" max="10502" width="19" style="1" customWidth="1"/>
    <col min="10503" max="10503" width="6.5546875" style="1" customWidth="1"/>
    <col min="10504" max="10519" width="0" style="1" hidden="1" customWidth="1"/>
    <col min="10520" max="10751" width="9.21875" style="1"/>
    <col min="10752" max="10752" width="25.44140625" style="1" customWidth="1"/>
    <col min="10753" max="10753" width="32.77734375" style="1" customWidth="1"/>
    <col min="10754" max="10754" width="17.44140625" style="1" customWidth="1"/>
    <col min="10755" max="10755" width="17.21875" style="1" customWidth="1"/>
    <col min="10756" max="10756" width="23.77734375" style="1" customWidth="1"/>
    <col min="10757" max="10757" width="25.44140625" style="1" customWidth="1"/>
    <col min="10758" max="10758" width="19" style="1" customWidth="1"/>
    <col min="10759" max="10759" width="6.5546875" style="1" customWidth="1"/>
    <col min="10760" max="10775" width="0" style="1" hidden="1" customWidth="1"/>
    <col min="10776" max="11007" width="9.21875" style="1"/>
    <col min="11008" max="11008" width="25.44140625" style="1" customWidth="1"/>
    <col min="11009" max="11009" width="32.77734375" style="1" customWidth="1"/>
    <col min="11010" max="11010" width="17.44140625" style="1" customWidth="1"/>
    <col min="11011" max="11011" width="17.21875" style="1" customWidth="1"/>
    <col min="11012" max="11012" width="23.77734375" style="1" customWidth="1"/>
    <col min="11013" max="11013" width="25.44140625" style="1" customWidth="1"/>
    <col min="11014" max="11014" width="19" style="1" customWidth="1"/>
    <col min="11015" max="11015" width="6.5546875" style="1" customWidth="1"/>
    <col min="11016" max="11031" width="0" style="1" hidden="1" customWidth="1"/>
    <col min="11032" max="11263" width="9.21875" style="1"/>
    <col min="11264" max="11264" width="25.44140625" style="1" customWidth="1"/>
    <col min="11265" max="11265" width="32.77734375" style="1" customWidth="1"/>
    <col min="11266" max="11266" width="17.44140625" style="1" customWidth="1"/>
    <col min="11267" max="11267" width="17.21875" style="1" customWidth="1"/>
    <col min="11268" max="11268" width="23.77734375" style="1" customWidth="1"/>
    <col min="11269" max="11269" width="25.44140625" style="1" customWidth="1"/>
    <col min="11270" max="11270" width="19" style="1" customWidth="1"/>
    <col min="11271" max="11271" width="6.5546875" style="1" customWidth="1"/>
    <col min="11272" max="11287" width="0" style="1" hidden="1" customWidth="1"/>
    <col min="11288" max="11519" width="9.21875" style="1"/>
    <col min="11520" max="11520" width="25.44140625" style="1" customWidth="1"/>
    <col min="11521" max="11521" width="32.77734375" style="1" customWidth="1"/>
    <col min="11522" max="11522" width="17.44140625" style="1" customWidth="1"/>
    <col min="11523" max="11523" width="17.21875" style="1" customWidth="1"/>
    <col min="11524" max="11524" width="23.77734375" style="1" customWidth="1"/>
    <col min="11525" max="11525" width="25.44140625" style="1" customWidth="1"/>
    <col min="11526" max="11526" width="19" style="1" customWidth="1"/>
    <col min="11527" max="11527" width="6.5546875" style="1" customWidth="1"/>
    <col min="11528" max="11543" width="0" style="1" hidden="1" customWidth="1"/>
    <col min="11544" max="11775" width="9.21875" style="1"/>
    <col min="11776" max="11776" width="25.44140625" style="1" customWidth="1"/>
    <col min="11777" max="11777" width="32.77734375" style="1" customWidth="1"/>
    <col min="11778" max="11778" width="17.44140625" style="1" customWidth="1"/>
    <col min="11779" max="11779" width="17.21875" style="1" customWidth="1"/>
    <col min="11780" max="11780" width="23.77734375" style="1" customWidth="1"/>
    <col min="11781" max="11781" width="25.44140625" style="1" customWidth="1"/>
    <col min="11782" max="11782" width="19" style="1" customWidth="1"/>
    <col min="11783" max="11783" width="6.5546875" style="1" customWidth="1"/>
    <col min="11784" max="11799" width="0" style="1" hidden="1" customWidth="1"/>
    <col min="11800" max="12031" width="9.21875" style="1"/>
    <col min="12032" max="12032" width="25.44140625" style="1" customWidth="1"/>
    <col min="12033" max="12033" width="32.77734375" style="1" customWidth="1"/>
    <col min="12034" max="12034" width="17.44140625" style="1" customWidth="1"/>
    <col min="12035" max="12035" width="17.21875" style="1" customWidth="1"/>
    <col min="12036" max="12036" width="23.77734375" style="1" customWidth="1"/>
    <col min="12037" max="12037" width="25.44140625" style="1" customWidth="1"/>
    <col min="12038" max="12038" width="19" style="1" customWidth="1"/>
    <col min="12039" max="12039" width="6.5546875" style="1" customWidth="1"/>
    <col min="12040" max="12055" width="0" style="1" hidden="1" customWidth="1"/>
    <col min="12056" max="12287" width="9.21875" style="1"/>
    <col min="12288" max="12288" width="25.44140625" style="1" customWidth="1"/>
    <col min="12289" max="12289" width="32.77734375" style="1" customWidth="1"/>
    <col min="12290" max="12290" width="17.44140625" style="1" customWidth="1"/>
    <col min="12291" max="12291" width="17.21875" style="1" customWidth="1"/>
    <col min="12292" max="12292" width="23.77734375" style="1" customWidth="1"/>
    <col min="12293" max="12293" width="25.44140625" style="1" customWidth="1"/>
    <col min="12294" max="12294" width="19" style="1" customWidth="1"/>
    <col min="12295" max="12295" width="6.5546875" style="1" customWidth="1"/>
    <col min="12296" max="12311" width="0" style="1" hidden="1" customWidth="1"/>
    <col min="12312" max="12543" width="9.21875" style="1"/>
    <col min="12544" max="12544" width="25.44140625" style="1" customWidth="1"/>
    <col min="12545" max="12545" width="32.77734375" style="1" customWidth="1"/>
    <col min="12546" max="12546" width="17.44140625" style="1" customWidth="1"/>
    <col min="12547" max="12547" width="17.21875" style="1" customWidth="1"/>
    <col min="12548" max="12548" width="23.77734375" style="1" customWidth="1"/>
    <col min="12549" max="12549" width="25.44140625" style="1" customWidth="1"/>
    <col min="12550" max="12550" width="19" style="1" customWidth="1"/>
    <col min="12551" max="12551" width="6.5546875" style="1" customWidth="1"/>
    <col min="12552" max="12567" width="0" style="1" hidden="1" customWidth="1"/>
    <col min="12568" max="12799" width="9.21875" style="1"/>
    <col min="12800" max="12800" width="25.44140625" style="1" customWidth="1"/>
    <col min="12801" max="12801" width="32.77734375" style="1" customWidth="1"/>
    <col min="12802" max="12802" width="17.44140625" style="1" customWidth="1"/>
    <col min="12803" max="12803" width="17.21875" style="1" customWidth="1"/>
    <col min="12804" max="12804" width="23.77734375" style="1" customWidth="1"/>
    <col min="12805" max="12805" width="25.44140625" style="1" customWidth="1"/>
    <col min="12806" max="12806" width="19" style="1" customWidth="1"/>
    <col min="12807" max="12807" width="6.5546875" style="1" customWidth="1"/>
    <col min="12808" max="12823" width="0" style="1" hidden="1" customWidth="1"/>
    <col min="12824" max="13055" width="9.21875" style="1"/>
    <col min="13056" max="13056" width="25.44140625" style="1" customWidth="1"/>
    <col min="13057" max="13057" width="32.77734375" style="1" customWidth="1"/>
    <col min="13058" max="13058" width="17.44140625" style="1" customWidth="1"/>
    <col min="13059" max="13059" width="17.21875" style="1" customWidth="1"/>
    <col min="13060" max="13060" width="23.77734375" style="1" customWidth="1"/>
    <col min="13061" max="13061" width="25.44140625" style="1" customWidth="1"/>
    <col min="13062" max="13062" width="19" style="1" customWidth="1"/>
    <col min="13063" max="13063" width="6.5546875" style="1" customWidth="1"/>
    <col min="13064" max="13079" width="0" style="1" hidden="1" customWidth="1"/>
    <col min="13080" max="13311" width="9.21875" style="1"/>
    <col min="13312" max="13312" width="25.44140625" style="1" customWidth="1"/>
    <col min="13313" max="13313" width="32.77734375" style="1" customWidth="1"/>
    <col min="13314" max="13314" width="17.44140625" style="1" customWidth="1"/>
    <col min="13315" max="13315" width="17.21875" style="1" customWidth="1"/>
    <col min="13316" max="13316" width="23.77734375" style="1" customWidth="1"/>
    <col min="13317" max="13317" width="25.44140625" style="1" customWidth="1"/>
    <col min="13318" max="13318" width="19" style="1" customWidth="1"/>
    <col min="13319" max="13319" width="6.5546875" style="1" customWidth="1"/>
    <col min="13320" max="13335" width="0" style="1" hidden="1" customWidth="1"/>
    <col min="13336" max="13567" width="9.21875" style="1"/>
    <col min="13568" max="13568" width="25.44140625" style="1" customWidth="1"/>
    <col min="13569" max="13569" width="32.77734375" style="1" customWidth="1"/>
    <col min="13570" max="13570" width="17.44140625" style="1" customWidth="1"/>
    <col min="13571" max="13571" width="17.21875" style="1" customWidth="1"/>
    <col min="13572" max="13572" width="23.77734375" style="1" customWidth="1"/>
    <col min="13573" max="13573" width="25.44140625" style="1" customWidth="1"/>
    <col min="13574" max="13574" width="19" style="1" customWidth="1"/>
    <col min="13575" max="13575" width="6.5546875" style="1" customWidth="1"/>
    <col min="13576" max="13591" width="0" style="1" hidden="1" customWidth="1"/>
    <col min="13592" max="13823" width="9.21875" style="1"/>
    <col min="13824" max="13824" width="25.44140625" style="1" customWidth="1"/>
    <col min="13825" max="13825" width="32.77734375" style="1" customWidth="1"/>
    <col min="13826" max="13826" width="17.44140625" style="1" customWidth="1"/>
    <col min="13827" max="13827" width="17.21875" style="1" customWidth="1"/>
    <col min="13828" max="13828" width="23.77734375" style="1" customWidth="1"/>
    <col min="13829" max="13829" width="25.44140625" style="1" customWidth="1"/>
    <col min="13830" max="13830" width="19" style="1" customWidth="1"/>
    <col min="13831" max="13831" width="6.5546875" style="1" customWidth="1"/>
    <col min="13832" max="13847" width="0" style="1" hidden="1" customWidth="1"/>
    <col min="13848" max="14079" width="9.21875" style="1"/>
    <col min="14080" max="14080" width="25.44140625" style="1" customWidth="1"/>
    <col min="14081" max="14081" width="32.77734375" style="1" customWidth="1"/>
    <col min="14082" max="14082" width="17.44140625" style="1" customWidth="1"/>
    <col min="14083" max="14083" width="17.21875" style="1" customWidth="1"/>
    <col min="14084" max="14084" width="23.77734375" style="1" customWidth="1"/>
    <col min="14085" max="14085" width="25.44140625" style="1" customWidth="1"/>
    <col min="14086" max="14086" width="19" style="1" customWidth="1"/>
    <col min="14087" max="14087" width="6.5546875" style="1" customWidth="1"/>
    <col min="14088" max="14103" width="0" style="1" hidden="1" customWidth="1"/>
    <col min="14104" max="14335" width="9.21875" style="1"/>
    <col min="14336" max="14336" width="25.44140625" style="1" customWidth="1"/>
    <col min="14337" max="14337" width="32.77734375" style="1" customWidth="1"/>
    <col min="14338" max="14338" width="17.44140625" style="1" customWidth="1"/>
    <col min="14339" max="14339" width="17.21875" style="1" customWidth="1"/>
    <col min="14340" max="14340" width="23.77734375" style="1" customWidth="1"/>
    <col min="14341" max="14341" width="25.44140625" style="1" customWidth="1"/>
    <col min="14342" max="14342" width="19" style="1" customWidth="1"/>
    <col min="14343" max="14343" width="6.5546875" style="1" customWidth="1"/>
    <col min="14344" max="14359" width="0" style="1" hidden="1" customWidth="1"/>
    <col min="14360" max="14591" width="9.21875" style="1"/>
    <col min="14592" max="14592" width="25.44140625" style="1" customWidth="1"/>
    <col min="14593" max="14593" width="32.77734375" style="1" customWidth="1"/>
    <col min="14594" max="14594" width="17.44140625" style="1" customWidth="1"/>
    <col min="14595" max="14595" width="17.21875" style="1" customWidth="1"/>
    <col min="14596" max="14596" width="23.77734375" style="1" customWidth="1"/>
    <col min="14597" max="14597" width="25.44140625" style="1" customWidth="1"/>
    <col min="14598" max="14598" width="19" style="1" customWidth="1"/>
    <col min="14599" max="14599" width="6.5546875" style="1" customWidth="1"/>
    <col min="14600" max="14615" width="0" style="1" hidden="1" customWidth="1"/>
    <col min="14616" max="14847" width="9.21875" style="1"/>
    <col min="14848" max="14848" width="25.44140625" style="1" customWidth="1"/>
    <col min="14849" max="14849" width="32.77734375" style="1" customWidth="1"/>
    <col min="14850" max="14850" width="17.44140625" style="1" customWidth="1"/>
    <col min="14851" max="14851" width="17.21875" style="1" customWidth="1"/>
    <col min="14852" max="14852" width="23.77734375" style="1" customWidth="1"/>
    <col min="14853" max="14853" width="25.44140625" style="1" customWidth="1"/>
    <col min="14854" max="14854" width="19" style="1" customWidth="1"/>
    <col min="14855" max="14855" width="6.5546875" style="1" customWidth="1"/>
    <col min="14856" max="14871" width="0" style="1" hidden="1" customWidth="1"/>
    <col min="14872" max="15103" width="9.21875" style="1"/>
    <col min="15104" max="15104" width="25.44140625" style="1" customWidth="1"/>
    <col min="15105" max="15105" width="32.77734375" style="1" customWidth="1"/>
    <col min="15106" max="15106" width="17.44140625" style="1" customWidth="1"/>
    <col min="15107" max="15107" width="17.21875" style="1" customWidth="1"/>
    <col min="15108" max="15108" width="23.77734375" style="1" customWidth="1"/>
    <col min="15109" max="15109" width="25.44140625" style="1" customWidth="1"/>
    <col min="15110" max="15110" width="19" style="1" customWidth="1"/>
    <col min="15111" max="15111" width="6.5546875" style="1" customWidth="1"/>
    <col min="15112" max="15127" width="0" style="1" hidden="1" customWidth="1"/>
    <col min="15128" max="15359" width="9.21875" style="1"/>
    <col min="15360" max="15360" width="25.44140625" style="1" customWidth="1"/>
    <col min="15361" max="15361" width="32.77734375" style="1" customWidth="1"/>
    <col min="15362" max="15362" width="17.44140625" style="1" customWidth="1"/>
    <col min="15363" max="15363" width="17.21875" style="1" customWidth="1"/>
    <col min="15364" max="15364" width="23.77734375" style="1" customWidth="1"/>
    <col min="15365" max="15365" width="25.44140625" style="1" customWidth="1"/>
    <col min="15366" max="15366" width="19" style="1" customWidth="1"/>
    <col min="15367" max="15367" width="6.5546875" style="1" customWidth="1"/>
    <col min="15368" max="15383" width="0" style="1" hidden="1" customWidth="1"/>
    <col min="15384" max="15615" width="9.21875" style="1"/>
    <col min="15616" max="15616" width="25.44140625" style="1" customWidth="1"/>
    <col min="15617" max="15617" width="32.77734375" style="1" customWidth="1"/>
    <col min="15618" max="15618" width="17.44140625" style="1" customWidth="1"/>
    <col min="15619" max="15619" width="17.21875" style="1" customWidth="1"/>
    <col min="15620" max="15620" width="23.77734375" style="1" customWidth="1"/>
    <col min="15621" max="15621" width="25.44140625" style="1" customWidth="1"/>
    <col min="15622" max="15622" width="19" style="1" customWidth="1"/>
    <col min="15623" max="15623" width="6.5546875" style="1" customWidth="1"/>
    <col min="15624" max="15639" width="0" style="1" hidden="1" customWidth="1"/>
    <col min="15640" max="15871" width="9.21875" style="1"/>
    <col min="15872" max="15872" width="25.44140625" style="1" customWidth="1"/>
    <col min="15873" max="15873" width="32.77734375" style="1" customWidth="1"/>
    <col min="15874" max="15874" width="17.44140625" style="1" customWidth="1"/>
    <col min="15875" max="15875" width="17.21875" style="1" customWidth="1"/>
    <col min="15876" max="15876" width="23.77734375" style="1" customWidth="1"/>
    <col min="15877" max="15877" width="25.44140625" style="1" customWidth="1"/>
    <col min="15878" max="15878" width="19" style="1" customWidth="1"/>
    <col min="15879" max="15879" width="6.5546875" style="1" customWidth="1"/>
    <col min="15880" max="15895" width="0" style="1" hidden="1" customWidth="1"/>
    <col min="15896" max="16127" width="9.21875" style="1"/>
    <col min="16128" max="16128" width="25.44140625" style="1" customWidth="1"/>
    <col min="16129" max="16129" width="32.77734375" style="1" customWidth="1"/>
    <col min="16130" max="16130" width="17.44140625" style="1" customWidth="1"/>
    <col min="16131" max="16131" width="17.21875" style="1" customWidth="1"/>
    <col min="16132" max="16132" width="23.77734375" style="1" customWidth="1"/>
    <col min="16133" max="16133" width="25.44140625" style="1" customWidth="1"/>
    <col min="16134" max="16134" width="19" style="1" customWidth="1"/>
    <col min="16135" max="16135" width="6.5546875" style="1" customWidth="1"/>
    <col min="16136" max="16151" width="0" style="1" hidden="1" customWidth="1"/>
    <col min="16152" max="16384" width="9.21875" style="1"/>
  </cols>
  <sheetData>
    <row r="1" spans="2:22" ht="42.75" customHeight="1" thickBot="1" x14ac:dyDescent="0.3">
      <c r="B1" s="312" t="s">
        <v>68</v>
      </c>
      <c r="C1" s="313"/>
      <c r="D1" s="313"/>
      <c r="E1" s="124" t="s">
        <v>97</v>
      </c>
      <c r="F1" s="123" t="str">
        <f>K11</f>
        <v>December</v>
      </c>
      <c r="G1" s="123">
        <f>K10</f>
        <v>2023</v>
      </c>
      <c r="H1" s="122"/>
      <c r="I1" s="121"/>
      <c r="J1" s="120" t="s">
        <v>96</v>
      </c>
      <c r="K1" s="120"/>
      <c r="L1" s="120"/>
      <c r="M1" s="118"/>
      <c r="N1" s="118"/>
      <c r="O1" s="118"/>
      <c r="P1" s="119"/>
      <c r="Q1" s="119"/>
      <c r="R1" s="119"/>
      <c r="S1" s="119"/>
      <c r="T1" s="118"/>
      <c r="U1" s="118"/>
    </row>
    <row r="2" spans="2:22" ht="8.25" customHeight="1" thickBot="1" x14ac:dyDescent="0.3">
      <c r="B2" s="117"/>
      <c r="C2" s="111"/>
      <c r="D2" s="111"/>
      <c r="E2" s="111"/>
      <c r="F2" s="111"/>
      <c r="G2" s="111"/>
      <c r="H2" s="111"/>
      <c r="I2" s="30"/>
    </row>
    <row r="3" spans="2:22" ht="20.25" customHeight="1" x14ac:dyDescent="0.25">
      <c r="B3" s="116" t="s">
        <v>95</v>
      </c>
      <c r="C3" s="314" t="s">
        <v>94</v>
      </c>
      <c r="D3" s="314"/>
      <c r="E3" s="314"/>
      <c r="F3" s="115" t="s">
        <v>93</v>
      </c>
      <c r="G3" s="314" t="s">
        <v>92</v>
      </c>
      <c r="H3" s="315"/>
      <c r="I3" s="30"/>
    </row>
    <row r="4" spans="2:22" ht="62.25" customHeight="1" thickBot="1" x14ac:dyDescent="0.3">
      <c r="B4" s="114" t="s">
        <v>91</v>
      </c>
      <c r="C4" s="316" t="s">
        <v>98</v>
      </c>
      <c r="D4" s="317"/>
      <c r="E4" s="317"/>
      <c r="F4" s="186" t="s">
        <v>99</v>
      </c>
      <c r="G4" s="317" t="s">
        <v>100</v>
      </c>
      <c r="H4" s="318"/>
      <c r="I4" s="112"/>
    </row>
    <row r="5" spans="2:22" ht="20.25" customHeight="1" thickBot="1" x14ac:dyDescent="0.3">
      <c r="B5" s="111"/>
      <c r="C5" s="111"/>
      <c r="D5" s="111"/>
      <c r="E5" s="111"/>
      <c r="F5" s="111"/>
      <c r="G5" s="111"/>
      <c r="H5" s="111"/>
      <c r="I5" s="30"/>
    </row>
    <row r="6" spans="2:22" ht="24" customHeight="1" x14ac:dyDescent="0.25">
      <c r="B6" s="319" t="s">
        <v>90</v>
      </c>
      <c r="C6" s="319"/>
      <c r="D6" s="319"/>
      <c r="E6" s="319"/>
      <c r="F6" s="320" t="str">
        <f>CONCATENATE(F1," 1, ",G1)</f>
        <v>December 1, 2023</v>
      </c>
      <c r="G6" s="320" t="e">
        <f>CONCATENATE(#REF!," 1, ",#REF!)</f>
        <v>#REF!</v>
      </c>
      <c r="H6" s="110"/>
      <c r="I6" s="30"/>
      <c r="M6" s="295" t="s">
        <v>89</v>
      </c>
      <c r="N6" s="215"/>
      <c r="P6" s="300" t="s">
        <v>88</v>
      </c>
      <c r="Q6" s="301"/>
      <c r="R6" s="301"/>
      <c r="S6" s="302"/>
      <c r="V6" s="4"/>
    </row>
    <row r="7" spans="2:22" ht="24" customHeight="1" thickBot="1" x14ac:dyDescent="0.3">
      <c r="B7" s="306" t="s">
        <v>101</v>
      </c>
      <c r="C7" s="306"/>
      <c r="D7" s="306"/>
      <c r="E7" s="306"/>
      <c r="F7" s="99">
        <v>690</v>
      </c>
      <c r="G7" s="5" t="s">
        <v>71</v>
      </c>
      <c r="H7" s="5"/>
      <c r="I7" s="98"/>
      <c r="M7" s="296"/>
      <c r="N7" s="297"/>
      <c r="P7" s="303"/>
      <c r="Q7" s="304"/>
      <c r="R7" s="304"/>
      <c r="S7" s="305"/>
    </row>
    <row r="8" spans="2:22" ht="24" customHeight="1" thickBot="1" x14ac:dyDescent="0.3">
      <c r="B8" s="254" t="s">
        <v>102</v>
      </c>
      <c r="C8" s="254"/>
      <c r="D8" s="254"/>
      <c r="E8" s="254"/>
      <c r="F8" s="254"/>
      <c r="G8" s="254"/>
      <c r="H8" s="254"/>
      <c r="I8" s="95"/>
      <c r="M8" s="298"/>
      <c r="N8" s="299"/>
      <c r="P8" s="307" t="s">
        <v>84</v>
      </c>
      <c r="Q8" s="308"/>
      <c r="R8" s="308"/>
      <c r="S8" s="309"/>
      <c r="U8" s="109" t="s">
        <v>87</v>
      </c>
    </row>
    <row r="9" spans="2:22" ht="24" customHeight="1" thickBot="1" x14ac:dyDescent="0.3">
      <c r="B9" s="254" t="s">
        <v>86</v>
      </c>
      <c r="C9" s="254"/>
      <c r="D9" s="254"/>
      <c r="E9" s="254"/>
      <c r="F9" s="254"/>
      <c r="G9" s="254"/>
      <c r="H9" s="254"/>
      <c r="I9" s="95"/>
      <c r="J9" s="310" t="s">
        <v>85</v>
      </c>
      <c r="K9" s="311"/>
      <c r="L9" s="108"/>
      <c r="M9" s="65" t="s">
        <v>84</v>
      </c>
      <c r="N9" s="60">
        <v>2023</v>
      </c>
      <c r="P9" s="107" t="s">
        <v>83</v>
      </c>
      <c r="Q9" s="106" t="s">
        <v>82</v>
      </c>
      <c r="R9" s="106" t="s">
        <v>81</v>
      </c>
      <c r="S9" s="106" t="s">
        <v>80</v>
      </c>
      <c r="U9" s="105" t="s">
        <v>79</v>
      </c>
    </row>
    <row r="10" spans="2:22" ht="24" customHeight="1" thickBot="1" x14ac:dyDescent="0.3">
      <c r="B10" s="272" t="s">
        <v>78</v>
      </c>
      <c r="C10" s="272"/>
      <c r="D10" s="290" t="str">
        <f>CONCATENATE("The ",F1," ",G1," Average is")</f>
        <v>The December 2023 Average is</v>
      </c>
      <c r="E10" s="290"/>
      <c r="F10" s="290"/>
      <c r="G10" s="104">
        <f>K15</f>
        <v>615</v>
      </c>
      <c r="H10" s="103" t="s">
        <v>77</v>
      </c>
      <c r="I10" s="102"/>
      <c r="J10" s="94" t="s">
        <v>76</v>
      </c>
      <c r="K10" s="177">
        <v>2023</v>
      </c>
      <c r="M10" s="50" t="s">
        <v>37</v>
      </c>
      <c r="N10" s="60" t="s">
        <v>36</v>
      </c>
      <c r="P10" s="266">
        <v>45047</v>
      </c>
      <c r="Q10" s="269">
        <v>415.67500000000001</v>
      </c>
      <c r="R10" s="68">
        <v>45108</v>
      </c>
      <c r="S10" s="291">
        <v>44896</v>
      </c>
      <c r="U10" s="97" t="s">
        <v>75</v>
      </c>
    </row>
    <row r="11" spans="2:22" ht="24" customHeight="1" thickBot="1" x14ac:dyDescent="0.3">
      <c r="B11" s="294" t="s">
        <v>74</v>
      </c>
      <c r="C11" s="294"/>
      <c r="D11" s="294"/>
      <c r="E11" s="294"/>
      <c r="F11" s="294"/>
      <c r="G11" s="294"/>
      <c r="H11" s="294"/>
      <c r="I11" s="101"/>
      <c r="J11" s="94" t="s">
        <v>73</v>
      </c>
      <c r="K11" s="177" t="s">
        <v>40</v>
      </c>
      <c r="M11" s="50" t="s">
        <v>33</v>
      </c>
      <c r="N11" s="182" t="s">
        <v>4</v>
      </c>
      <c r="P11" s="267"/>
      <c r="Q11" s="270"/>
      <c r="R11" s="67">
        <v>45139</v>
      </c>
      <c r="S11" s="292"/>
      <c r="U11" s="97" t="s">
        <v>72</v>
      </c>
    </row>
    <row r="12" spans="2:22" ht="24" customHeight="1" thickBot="1" x14ac:dyDescent="0.3">
      <c r="B12" s="254" t="s">
        <v>103</v>
      </c>
      <c r="C12" s="254"/>
      <c r="D12" s="254"/>
      <c r="E12" s="254"/>
      <c r="F12" s="99">
        <f>K14</f>
        <v>690</v>
      </c>
      <c r="G12" s="5" t="s">
        <v>71</v>
      </c>
      <c r="I12" s="98"/>
      <c r="J12" s="88"/>
      <c r="K12" s="87"/>
      <c r="M12" s="50" t="s">
        <v>32</v>
      </c>
      <c r="N12" s="182" t="s">
        <v>4</v>
      </c>
      <c r="P12" s="268"/>
      <c r="Q12" s="271"/>
      <c r="R12" s="67">
        <v>45170</v>
      </c>
      <c r="S12" s="292"/>
      <c r="U12" s="97" t="s">
        <v>70</v>
      </c>
    </row>
    <row r="13" spans="2:22" ht="24" customHeight="1" thickBot="1" x14ac:dyDescent="0.3">
      <c r="B13" s="254" t="s">
        <v>152</v>
      </c>
      <c r="C13" s="254"/>
      <c r="D13" s="254"/>
      <c r="E13" s="254"/>
      <c r="F13" s="254"/>
      <c r="G13" s="254"/>
      <c r="H13" s="254"/>
      <c r="I13" s="95"/>
      <c r="J13" s="288" t="s">
        <v>68</v>
      </c>
      <c r="K13" s="289"/>
      <c r="M13" s="50" t="s">
        <v>30</v>
      </c>
      <c r="N13" s="182" t="s">
        <v>4</v>
      </c>
      <c r="P13" s="266">
        <v>45139</v>
      </c>
      <c r="Q13" s="269">
        <v>421.62</v>
      </c>
      <c r="R13" s="68">
        <v>45200</v>
      </c>
      <c r="S13" s="292"/>
      <c r="U13" s="96" t="s">
        <v>67</v>
      </c>
    </row>
    <row r="14" spans="2:22" ht="24" customHeight="1" thickBot="1" x14ac:dyDescent="0.3">
      <c r="B14" s="254"/>
      <c r="C14" s="254"/>
      <c r="D14" s="254"/>
      <c r="E14" s="254"/>
      <c r="F14" s="254"/>
      <c r="G14" s="254"/>
      <c r="H14" s="254"/>
      <c r="I14" s="95"/>
      <c r="J14" s="94" t="s">
        <v>65</v>
      </c>
      <c r="K14" s="93">
        <v>690</v>
      </c>
      <c r="M14" s="50" t="s">
        <v>27</v>
      </c>
      <c r="N14" s="182">
        <v>612</v>
      </c>
      <c r="P14" s="267"/>
      <c r="Q14" s="270"/>
      <c r="R14" s="67">
        <v>45231</v>
      </c>
      <c r="S14" s="292"/>
    </row>
    <row r="15" spans="2:22" ht="56.25" customHeight="1" thickBot="1" x14ac:dyDescent="0.3">
      <c r="B15" s="283" t="s">
        <v>153</v>
      </c>
      <c r="C15" s="284"/>
      <c r="D15" s="284"/>
      <c r="E15" s="284"/>
      <c r="F15" s="284"/>
      <c r="G15" s="284"/>
      <c r="H15" s="285"/>
      <c r="I15" s="92"/>
      <c r="J15" s="91" t="s">
        <v>63</v>
      </c>
      <c r="K15" s="178">
        <v>615</v>
      </c>
      <c r="M15" s="50" t="s">
        <v>26</v>
      </c>
      <c r="N15" s="182">
        <v>621</v>
      </c>
      <c r="P15" s="268"/>
      <c r="Q15" s="271"/>
      <c r="R15" s="67">
        <v>45261</v>
      </c>
      <c r="S15" s="292"/>
    </row>
    <row r="16" spans="2:22" ht="24" customHeight="1" thickBot="1" x14ac:dyDescent="0.3">
      <c r="B16" s="286" t="s">
        <v>62</v>
      </c>
      <c r="C16" s="287"/>
      <c r="D16" s="287"/>
      <c r="E16" s="287"/>
      <c r="F16" s="287"/>
      <c r="G16" s="287"/>
      <c r="H16" s="287"/>
      <c r="I16" s="89"/>
      <c r="J16" s="88"/>
      <c r="K16" s="87"/>
      <c r="M16" s="50" t="s">
        <v>53</v>
      </c>
      <c r="N16" s="182">
        <v>635</v>
      </c>
      <c r="P16" s="266">
        <v>45231</v>
      </c>
      <c r="Q16" s="269"/>
      <c r="R16" s="68">
        <v>45292</v>
      </c>
      <c r="S16" s="292"/>
      <c r="U16" s="75"/>
    </row>
    <row r="17" spans="2:21" ht="43.5" customHeight="1" thickBot="1" x14ac:dyDescent="0.3">
      <c r="B17" s="263" t="s">
        <v>105</v>
      </c>
      <c r="C17" s="264"/>
      <c r="D17" s="264"/>
      <c r="E17" s="264"/>
      <c r="F17" s="264"/>
      <c r="G17" s="264"/>
      <c r="H17" s="265"/>
      <c r="I17" s="86"/>
      <c r="J17" s="288" t="s">
        <v>61</v>
      </c>
      <c r="K17" s="289"/>
      <c r="M17" s="50" t="s">
        <v>52</v>
      </c>
      <c r="N17" s="182">
        <v>640</v>
      </c>
      <c r="P17" s="267"/>
      <c r="Q17" s="270"/>
      <c r="R17" s="67">
        <v>45323</v>
      </c>
      <c r="S17" s="292"/>
      <c r="U17" s="75"/>
    </row>
    <row r="18" spans="2:21" ht="40.5" customHeight="1" thickBot="1" x14ac:dyDescent="0.3">
      <c r="B18" s="243" t="s">
        <v>131</v>
      </c>
      <c r="C18" s="244"/>
      <c r="D18" s="244"/>
      <c r="E18" s="244"/>
      <c r="F18" s="244"/>
      <c r="G18" s="244"/>
      <c r="H18" s="245"/>
      <c r="I18" s="30"/>
      <c r="J18" s="85" t="s">
        <v>59</v>
      </c>
      <c r="K18" s="179">
        <v>45139</v>
      </c>
      <c r="M18" s="50" t="s">
        <v>49</v>
      </c>
      <c r="N18" s="182">
        <v>645</v>
      </c>
      <c r="P18" s="268"/>
      <c r="Q18" s="271"/>
      <c r="R18" s="67">
        <v>45352</v>
      </c>
      <c r="S18" s="292"/>
      <c r="U18" s="75"/>
    </row>
    <row r="19" spans="2:21" ht="56.25" customHeight="1" thickBot="1" x14ac:dyDescent="0.3">
      <c r="B19" s="29" t="s">
        <v>24</v>
      </c>
      <c r="C19" s="28" t="s">
        <v>23</v>
      </c>
      <c r="D19" s="27" t="s">
        <v>22</v>
      </c>
      <c r="E19" s="27" t="s">
        <v>58</v>
      </c>
      <c r="F19" s="27" t="s">
        <v>20</v>
      </c>
      <c r="G19" s="279" t="s">
        <v>19</v>
      </c>
      <c r="H19" s="280"/>
      <c r="I19" s="26"/>
      <c r="J19" s="83" t="s">
        <v>57</v>
      </c>
      <c r="K19" s="180">
        <v>421.62</v>
      </c>
      <c r="M19" s="50" t="s">
        <v>47</v>
      </c>
      <c r="N19" s="182">
        <v>645</v>
      </c>
      <c r="P19" s="266">
        <v>45323</v>
      </c>
      <c r="Q19" s="269"/>
      <c r="R19" s="68">
        <v>45383</v>
      </c>
      <c r="S19" s="292"/>
      <c r="U19" s="75"/>
    </row>
    <row r="20" spans="2:21" ht="21.75" customHeight="1" thickBot="1" x14ac:dyDescent="0.3">
      <c r="B20" s="48">
        <v>302.01</v>
      </c>
      <c r="C20" s="136" t="s">
        <v>122</v>
      </c>
      <c r="D20" s="47">
        <v>3.75</v>
      </c>
      <c r="E20" s="46">
        <v>0</v>
      </c>
      <c r="F20" s="45">
        <f t="shared" ref="F20:F30" si="0">D20+E20</f>
        <v>3.75</v>
      </c>
      <c r="G20" s="281">
        <f t="shared" ref="G20:G30" si="1">IF((ABS(($K$15-$K$14)*F20/100))&gt;0.1, ($K$15-$K$14)*F20/100, 0)</f>
        <v>-2.8130000000000002</v>
      </c>
      <c r="H20" s="282" t="e">
        <f>IF((ABS((J15-J14)*E20/100))&gt;0.1, (J15-J14)*E20/100, 0)</f>
        <v>#VALUE!</v>
      </c>
      <c r="I20" s="16"/>
      <c r="J20" s="79" t="s">
        <v>56</v>
      </c>
      <c r="K20" s="80" t="s">
        <v>104</v>
      </c>
      <c r="M20" s="50" t="s">
        <v>45</v>
      </c>
      <c r="N20" s="182">
        <v>646</v>
      </c>
      <c r="P20" s="267"/>
      <c r="Q20" s="270"/>
      <c r="R20" s="67">
        <v>45413</v>
      </c>
      <c r="S20" s="292"/>
      <c r="U20" s="75"/>
    </row>
    <row r="21" spans="2:21" ht="21.75" customHeight="1" thickBot="1" x14ac:dyDescent="0.3">
      <c r="B21" s="22" t="s">
        <v>107</v>
      </c>
      <c r="C21" s="132" t="s">
        <v>117</v>
      </c>
      <c r="D21" s="20">
        <v>6.85</v>
      </c>
      <c r="E21" s="20">
        <v>1</v>
      </c>
      <c r="F21" s="39">
        <f t="shared" si="0"/>
        <v>7.85</v>
      </c>
      <c r="G21" s="273">
        <f t="shared" si="1"/>
        <v>-5.8879999999999999</v>
      </c>
      <c r="H21" s="274" t="e">
        <f>IF((ABS((#REF!-J15)*E21/100))&gt;0.1, (#REF!-J15)*E21/100, 0)</f>
        <v>#REF!</v>
      </c>
      <c r="I21" s="16"/>
      <c r="J21" s="79" t="s">
        <v>55</v>
      </c>
      <c r="K21" s="78">
        <v>389.00400000000002</v>
      </c>
      <c r="M21" s="50" t="s">
        <v>42</v>
      </c>
      <c r="N21" s="182">
        <v>630</v>
      </c>
      <c r="P21" s="268"/>
      <c r="Q21" s="271"/>
      <c r="R21" s="67">
        <v>45444</v>
      </c>
      <c r="S21" s="292"/>
      <c r="U21" s="75"/>
    </row>
    <row r="22" spans="2:21" ht="21.75" customHeight="1" thickBot="1" x14ac:dyDescent="0.3">
      <c r="B22" s="22" t="s">
        <v>108</v>
      </c>
      <c r="C22" s="132" t="s">
        <v>118</v>
      </c>
      <c r="D22" s="20">
        <v>6.85</v>
      </c>
      <c r="E22" s="20">
        <v>1</v>
      </c>
      <c r="F22" s="39">
        <f t="shared" si="0"/>
        <v>7.85</v>
      </c>
      <c r="G22" s="273">
        <f t="shared" si="1"/>
        <v>-5.8879999999999999</v>
      </c>
      <c r="H22" s="274" t="e">
        <f>IF((ABS((#REF!-#REF!)*E22/100))&gt;0.1, (#REF!-#REF!)*E22/100, 0)</f>
        <v>#REF!</v>
      </c>
      <c r="I22" s="16"/>
      <c r="J22" s="77" t="s">
        <v>54</v>
      </c>
      <c r="K22" s="181">
        <v>45108</v>
      </c>
      <c r="L22" s="1"/>
      <c r="M22" s="42" t="s">
        <v>40</v>
      </c>
      <c r="N22" s="183">
        <v>615</v>
      </c>
      <c r="P22" s="266">
        <v>45413</v>
      </c>
      <c r="Q22" s="269"/>
      <c r="R22" s="68">
        <v>45474</v>
      </c>
      <c r="S22" s="292"/>
      <c r="U22" s="75"/>
    </row>
    <row r="23" spans="2:21" ht="21.75" customHeight="1" thickBot="1" x14ac:dyDescent="0.3">
      <c r="B23" s="22" t="s">
        <v>109</v>
      </c>
      <c r="C23" s="132" t="s">
        <v>119</v>
      </c>
      <c r="D23" s="20">
        <v>6.85</v>
      </c>
      <c r="E23" s="20">
        <v>1</v>
      </c>
      <c r="F23" s="39">
        <f t="shared" si="0"/>
        <v>7.85</v>
      </c>
      <c r="G23" s="273">
        <f t="shared" si="1"/>
        <v>-5.8879999999999999</v>
      </c>
      <c r="H23" s="274" t="e">
        <f>IF((ABS((#REF!-#REF!)*E23/100))&gt;0.1, (#REF!-#REF!)*E23/100, 0)</f>
        <v>#REF!</v>
      </c>
      <c r="I23" s="16"/>
      <c r="K23" s="1"/>
      <c r="L23" s="1"/>
      <c r="M23" s="65"/>
      <c r="N23" s="64">
        <v>2024</v>
      </c>
      <c r="P23" s="267"/>
      <c r="Q23" s="270"/>
      <c r="R23" s="67">
        <v>45505</v>
      </c>
      <c r="S23" s="292"/>
      <c r="U23" s="75"/>
    </row>
    <row r="24" spans="2:21" ht="21.75" customHeight="1" thickBot="1" x14ac:dyDescent="0.3">
      <c r="B24" s="22" t="s">
        <v>110</v>
      </c>
      <c r="C24" s="132" t="s">
        <v>120</v>
      </c>
      <c r="D24" s="20">
        <v>6.85</v>
      </c>
      <c r="E24" s="20">
        <v>1</v>
      </c>
      <c r="F24" s="39">
        <f t="shared" si="0"/>
        <v>7.85</v>
      </c>
      <c r="G24" s="273">
        <f t="shared" si="1"/>
        <v>-5.8879999999999999</v>
      </c>
      <c r="H24" s="274" t="e">
        <f>IF((ABS((#REF!-#REF!)*E24/100))&gt;0.1, (#REF!-#REF!)*E24/100, 0)</f>
        <v>#REF!</v>
      </c>
      <c r="I24" s="16"/>
      <c r="J24" s="1"/>
      <c r="K24" s="1"/>
      <c r="L24" s="1"/>
      <c r="M24" s="50" t="s">
        <v>37</v>
      </c>
      <c r="N24" s="60" t="s">
        <v>36</v>
      </c>
      <c r="P24" s="268"/>
      <c r="Q24" s="271"/>
      <c r="R24" s="67">
        <v>45536</v>
      </c>
      <c r="S24" s="292"/>
      <c r="U24" s="75"/>
    </row>
    <row r="25" spans="2:21" ht="21.75" customHeight="1" thickBot="1" x14ac:dyDescent="0.3">
      <c r="B25" s="22" t="s">
        <v>111</v>
      </c>
      <c r="C25" s="132" t="s">
        <v>121</v>
      </c>
      <c r="D25" s="20">
        <v>8.25</v>
      </c>
      <c r="E25" s="20">
        <v>1</v>
      </c>
      <c r="F25" s="39">
        <f t="shared" si="0"/>
        <v>9.25</v>
      </c>
      <c r="G25" s="273">
        <f t="shared" si="1"/>
        <v>-6.9379999999999997</v>
      </c>
      <c r="H25" s="274" t="e">
        <f>IF((ABS((#REF!-#REF!)*E25/100))&gt;0.1, (#REF!-#REF!)*E25/100, 0)</f>
        <v>#REF!</v>
      </c>
      <c r="I25" s="16"/>
      <c r="J25" s="1"/>
      <c r="K25" s="1"/>
      <c r="L25" s="1"/>
      <c r="M25" s="50" t="s">
        <v>33</v>
      </c>
      <c r="N25" s="182"/>
      <c r="P25" s="266">
        <v>45505</v>
      </c>
      <c r="Q25" s="269"/>
      <c r="R25" s="68">
        <v>45566</v>
      </c>
      <c r="S25" s="292"/>
      <c r="U25" s="75"/>
    </row>
    <row r="26" spans="2:21" ht="30.6" thickBot="1" x14ac:dyDescent="0.3">
      <c r="B26" s="22" t="s">
        <v>115</v>
      </c>
      <c r="C26" s="134" t="s">
        <v>123</v>
      </c>
      <c r="D26" s="20">
        <v>6.7</v>
      </c>
      <c r="E26" s="40">
        <v>1</v>
      </c>
      <c r="F26" s="39">
        <f>D26+E26</f>
        <v>7.7</v>
      </c>
      <c r="G26" s="273">
        <f>IF((ABS(($K$15-$K$14)*F26/100))&gt;0.1, ($K$15-$K$14)*F26/100, 0)</f>
        <v>-5.7750000000000004</v>
      </c>
      <c r="H26" s="274" t="e">
        <f>IF((ABS((#REF!-#REF!)*E26/100))&gt;0.1, (#REF!-#REF!)*E26/100, 0)</f>
        <v>#REF!</v>
      </c>
      <c r="I26" s="16"/>
      <c r="J26" s="1"/>
      <c r="K26" s="1"/>
      <c r="L26" s="1"/>
      <c r="M26" s="50" t="s">
        <v>32</v>
      </c>
      <c r="N26" s="182"/>
      <c r="P26" s="267"/>
      <c r="Q26" s="270"/>
      <c r="R26" s="67">
        <v>45597</v>
      </c>
      <c r="S26" s="292"/>
    </row>
    <row r="27" spans="2:21" ht="30.6" thickBot="1" x14ac:dyDescent="0.3">
      <c r="B27" s="25" t="s">
        <v>116</v>
      </c>
      <c r="C27" s="135" t="s">
        <v>124</v>
      </c>
      <c r="D27" s="23">
        <v>6.2</v>
      </c>
      <c r="E27" s="23">
        <v>1</v>
      </c>
      <c r="F27" s="81">
        <f t="shared" si="0"/>
        <v>7.2</v>
      </c>
      <c r="G27" s="275">
        <f t="shared" si="1"/>
        <v>-5.4</v>
      </c>
      <c r="H27" s="276" t="e">
        <f>IF((ABS((#REF!-#REF!)*E27/100))&gt;0.1, (#REF!-#REF!)*E27/100, 0)</f>
        <v>#REF!</v>
      </c>
      <c r="I27" s="16"/>
      <c r="J27" s="1"/>
      <c r="K27" s="1"/>
      <c r="L27" s="1"/>
      <c r="M27" s="50" t="s">
        <v>30</v>
      </c>
      <c r="N27" s="182"/>
      <c r="P27" s="268"/>
      <c r="Q27" s="271"/>
      <c r="R27" s="67">
        <v>45627</v>
      </c>
      <c r="S27" s="292"/>
    </row>
    <row r="28" spans="2:21" ht="30.6" thickBot="1" x14ac:dyDescent="0.3">
      <c r="B28" s="22" t="s">
        <v>112</v>
      </c>
      <c r="C28" s="134" t="s">
        <v>125</v>
      </c>
      <c r="D28" s="20">
        <v>5.5</v>
      </c>
      <c r="E28" s="20">
        <v>1</v>
      </c>
      <c r="F28" s="39">
        <f t="shared" si="0"/>
        <v>6.5</v>
      </c>
      <c r="G28" s="273">
        <f t="shared" si="1"/>
        <v>-4.875</v>
      </c>
      <c r="H28" s="274" t="e">
        <f>IF((ABS((#REF!-#REF!)*E28/100))&gt;0.1, (#REF!-#REF!)*E28/100, 0)</f>
        <v>#REF!</v>
      </c>
      <c r="I28" s="16"/>
      <c r="J28" s="1"/>
      <c r="K28" s="1"/>
      <c r="L28" s="1"/>
      <c r="M28" s="50" t="s">
        <v>27</v>
      </c>
      <c r="N28" s="182"/>
      <c r="P28" s="266">
        <v>45597</v>
      </c>
      <c r="Q28" s="269"/>
      <c r="R28" s="68">
        <v>45658</v>
      </c>
      <c r="S28" s="292"/>
    </row>
    <row r="29" spans="2:21" ht="30.6" thickBot="1" x14ac:dyDescent="0.3">
      <c r="B29" s="22" t="s">
        <v>113</v>
      </c>
      <c r="C29" s="134" t="s">
        <v>126</v>
      </c>
      <c r="D29" s="20">
        <v>4.9000000000000004</v>
      </c>
      <c r="E29" s="20">
        <v>1</v>
      </c>
      <c r="F29" s="39">
        <f t="shared" si="0"/>
        <v>5.9</v>
      </c>
      <c r="G29" s="273">
        <f t="shared" si="1"/>
        <v>-4.4249999999999998</v>
      </c>
      <c r="H29" s="274" t="e">
        <f>IF((ABS((#REF!-#REF!)*E29/100))&gt;0.1, (#REF!-#REF!)*E29/100, 0)</f>
        <v>#REF!</v>
      </c>
      <c r="I29" s="16"/>
      <c r="J29" s="1"/>
      <c r="K29" s="1"/>
      <c r="L29" s="1"/>
      <c r="M29" s="50" t="s">
        <v>26</v>
      </c>
      <c r="N29" s="182"/>
      <c r="P29" s="267"/>
      <c r="Q29" s="270"/>
      <c r="R29" s="67">
        <v>45689</v>
      </c>
      <c r="S29" s="292"/>
    </row>
    <row r="30" spans="2:21" ht="30.6" thickBot="1" x14ac:dyDescent="0.3">
      <c r="B30" s="19" t="s">
        <v>114</v>
      </c>
      <c r="C30" s="133" t="s">
        <v>127</v>
      </c>
      <c r="D30" s="17">
        <v>4.5</v>
      </c>
      <c r="E30" s="37">
        <v>1</v>
      </c>
      <c r="F30" s="36">
        <f t="shared" si="0"/>
        <v>5.5</v>
      </c>
      <c r="G30" s="277">
        <f t="shared" si="1"/>
        <v>-4.125</v>
      </c>
      <c r="H30" s="278" t="e">
        <f>IF((ABS((#REF!-#REF!)*E30/100))&gt;0.1, (#REF!-#REF!)*E30/100, 0)</f>
        <v>#REF!</v>
      </c>
      <c r="I30" s="16"/>
      <c r="J30" s="1"/>
      <c r="K30" s="1"/>
      <c r="L30" s="1"/>
      <c r="M30" s="50" t="s">
        <v>53</v>
      </c>
      <c r="N30" s="182"/>
      <c r="P30" s="268"/>
      <c r="Q30" s="271"/>
      <c r="R30" s="67">
        <v>45717</v>
      </c>
      <c r="S30" s="293"/>
    </row>
    <row r="31" spans="2:21" ht="21.75" customHeight="1" thickBot="1" x14ac:dyDescent="0.3">
      <c r="B31" s="74"/>
      <c r="C31" s="73"/>
      <c r="D31" s="72"/>
      <c r="E31" s="71"/>
      <c r="F31" s="70"/>
      <c r="G31" s="69"/>
      <c r="H31" s="69"/>
      <c r="I31" s="16"/>
      <c r="J31" s="1"/>
      <c r="K31" s="1"/>
      <c r="L31" s="1"/>
      <c r="M31" s="50" t="s">
        <v>52</v>
      </c>
      <c r="N31" s="182"/>
      <c r="P31" s="266">
        <v>45709</v>
      </c>
      <c r="Q31" s="269" t="s">
        <v>51</v>
      </c>
      <c r="R31" s="68">
        <v>45748</v>
      </c>
      <c r="S31" s="1"/>
    </row>
    <row r="32" spans="2:21" ht="21.75" customHeight="1" thickBot="1" x14ac:dyDescent="0.3">
      <c r="B32" s="272" t="s">
        <v>50</v>
      </c>
      <c r="C32" s="272"/>
      <c r="D32" s="272"/>
      <c r="E32" s="272"/>
      <c r="F32" s="272"/>
      <c r="G32" s="272"/>
      <c r="H32" s="272"/>
      <c r="I32" s="16"/>
      <c r="J32" s="1"/>
      <c r="K32" s="1"/>
      <c r="M32" s="50" t="s">
        <v>49</v>
      </c>
      <c r="N32" s="182"/>
      <c r="P32" s="267"/>
      <c r="Q32" s="270"/>
      <c r="R32" s="67">
        <v>45778</v>
      </c>
    </row>
    <row r="33" spans="2:18" ht="21.75" customHeight="1" thickBot="1" x14ac:dyDescent="0.3">
      <c r="B33" s="254" t="s">
        <v>48</v>
      </c>
      <c r="C33" s="254"/>
      <c r="D33" s="254"/>
      <c r="E33" s="254"/>
      <c r="F33" s="254"/>
      <c r="G33" s="254"/>
      <c r="H33" s="254"/>
      <c r="I33" s="16"/>
      <c r="M33" s="50" t="s">
        <v>47</v>
      </c>
      <c r="N33" s="182"/>
      <c r="P33" s="268"/>
      <c r="Q33" s="271"/>
      <c r="R33" s="67">
        <v>45809</v>
      </c>
    </row>
    <row r="34" spans="2:18" ht="21.75" customHeight="1" x14ac:dyDescent="0.25">
      <c r="B34" s="254" t="s">
        <v>46</v>
      </c>
      <c r="C34" s="254"/>
      <c r="D34" s="254"/>
      <c r="E34" s="254"/>
      <c r="F34" s="254"/>
      <c r="G34" s="254"/>
      <c r="H34" s="254"/>
      <c r="I34" s="16"/>
      <c r="M34" s="50" t="s">
        <v>45</v>
      </c>
      <c r="N34" s="182"/>
      <c r="P34" s="1" t="s">
        <v>44</v>
      </c>
      <c r="Q34" s="66"/>
      <c r="R34" s="1" t="s">
        <v>44</v>
      </c>
    </row>
    <row r="35" spans="2:18" ht="21.75" customHeight="1" x14ac:dyDescent="0.25">
      <c r="B35" s="254" t="s">
        <v>43</v>
      </c>
      <c r="C35" s="254"/>
      <c r="D35" s="254"/>
      <c r="E35" s="254"/>
      <c r="F35" s="254"/>
      <c r="G35" s="254"/>
      <c r="H35" s="254"/>
      <c r="I35" s="16"/>
      <c r="M35" s="50" t="s">
        <v>42</v>
      </c>
      <c r="N35" s="182"/>
    </row>
    <row r="36" spans="2:18" ht="21.75" customHeight="1" thickBot="1" x14ac:dyDescent="0.3">
      <c r="B36" s="254" t="s">
        <v>41</v>
      </c>
      <c r="C36" s="254"/>
      <c r="D36" s="254"/>
      <c r="E36" s="254"/>
      <c r="F36" s="254"/>
      <c r="G36" s="254"/>
      <c r="H36" s="254"/>
      <c r="I36" s="16"/>
      <c r="M36" s="42" t="s">
        <v>40</v>
      </c>
      <c r="N36" s="183"/>
    </row>
    <row r="37" spans="2:18" ht="21.75" customHeight="1" thickBot="1" x14ac:dyDescent="0.3">
      <c r="B37" s="56" t="s">
        <v>39</v>
      </c>
      <c r="C37" s="63" t="str">
        <f>K20</f>
        <v>December 2022</v>
      </c>
      <c r="D37" s="255" t="s">
        <v>38</v>
      </c>
      <c r="E37" s="255"/>
      <c r="F37" s="61">
        <f>K21</f>
        <v>389.00400000000002</v>
      </c>
      <c r="G37" s="56"/>
      <c r="H37" s="56"/>
      <c r="I37" s="16"/>
      <c r="M37" s="125"/>
      <c r="N37" s="126">
        <v>2025</v>
      </c>
    </row>
    <row r="38" spans="2:18" ht="21.75" customHeight="1" x14ac:dyDescent="0.25">
      <c r="B38" s="56"/>
      <c r="C38" s="63"/>
      <c r="D38" s="187"/>
      <c r="E38" s="187"/>
      <c r="F38" s="61"/>
      <c r="G38" s="56"/>
      <c r="H38" s="56"/>
      <c r="I38" s="16"/>
      <c r="M38" s="127" t="s">
        <v>37</v>
      </c>
      <c r="N38" s="128" t="s">
        <v>36</v>
      </c>
    </row>
    <row r="39" spans="2:18" ht="21.75" customHeight="1" x14ac:dyDescent="0.25">
      <c r="B39" s="256" t="s">
        <v>35</v>
      </c>
      <c r="C39" s="256"/>
      <c r="D39" s="256"/>
      <c r="E39" s="59">
        <f>K18</f>
        <v>45139</v>
      </c>
      <c r="F39" s="58" t="s">
        <v>34</v>
      </c>
      <c r="G39" s="57">
        <f>K19</f>
        <v>421.62</v>
      </c>
      <c r="H39" s="56"/>
      <c r="I39" s="16"/>
      <c r="M39" s="50" t="s">
        <v>33</v>
      </c>
      <c r="N39" s="182"/>
    </row>
    <row r="40" spans="2:18" ht="21.75" customHeight="1" thickBot="1" x14ac:dyDescent="0.3">
      <c r="B40" s="56"/>
      <c r="C40" s="56"/>
      <c r="D40" s="56"/>
      <c r="E40" s="56"/>
      <c r="F40" s="56"/>
      <c r="G40" s="56"/>
      <c r="H40" s="56"/>
      <c r="I40" s="16"/>
      <c r="M40" s="50" t="s">
        <v>32</v>
      </c>
      <c r="N40" s="182"/>
    </row>
    <row r="41" spans="2:18" ht="40.5" customHeight="1" thickBot="1" x14ac:dyDescent="0.3">
      <c r="B41" s="257" t="s">
        <v>132</v>
      </c>
      <c r="C41" s="258"/>
      <c r="D41" s="258"/>
      <c r="E41" s="258"/>
      <c r="F41" s="258"/>
      <c r="G41" s="258"/>
      <c r="H41" s="259"/>
      <c r="I41" s="30"/>
      <c r="M41" s="42" t="s">
        <v>30</v>
      </c>
      <c r="N41" s="183"/>
    </row>
    <row r="42" spans="2:18" ht="63" thickBot="1" x14ac:dyDescent="0.3">
      <c r="B42" s="55" t="s">
        <v>24</v>
      </c>
      <c r="C42" s="54" t="s">
        <v>23</v>
      </c>
      <c r="D42" s="53" t="s">
        <v>22</v>
      </c>
      <c r="E42" s="53" t="s">
        <v>21</v>
      </c>
      <c r="F42" s="53" t="s">
        <v>20</v>
      </c>
      <c r="G42" s="52" t="s">
        <v>29</v>
      </c>
      <c r="H42" s="51" t="s">
        <v>28</v>
      </c>
      <c r="I42" s="26"/>
    </row>
    <row r="43" spans="2:18" ht="30" customHeight="1" x14ac:dyDescent="0.25">
      <c r="B43" s="48">
        <v>302.01</v>
      </c>
      <c r="C43" s="136" t="s">
        <v>122</v>
      </c>
      <c r="D43" s="47">
        <v>3.75</v>
      </c>
      <c r="E43" s="46">
        <v>0</v>
      </c>
      <c r="F43" s="45">
        <f t="shared" ref="F43:F53" si="2">D43+E43</f>
        <v>3.75</v>
      </c>
      <c r="G43" s="144">
        <v>0.96250000000000002</v>
      </c>
      <c r="H43" s="260" t="str">
        <f t="shared" ref="H43" si="3">(IF((($K$19-$K$21)/$K$21)&gt;0.05, "5.00%",($K$19-$K$21)/$K$21))</f>
        <v>5.00%</v>
      </c>
      <c r="I43" s="34"/>
      <c r="P43" s="129"/>
      <c r="Q43" s="2">
        <f>(($K$19-$K$21)/$K$21)</f>
        <v>8.3844896196440102E-2</v>
      </c>
    </row>
    <row r="44" spans="2:18" ht="30" customHeight="1" x14ac:dyDescent="0.25">
      <c r="B44" s="22" t="s">
        <v>107</v>
      </c>
      <c r="C44" s="132" t="s">
        <v>117</v>
      </c>
      <c r="D44" s="20">
        <v>6.85</v>
      </c>
      <c r="E44" s="20">
        <v>1</v>
      </c>
      <c r="F44" s="39">
        <f t="shared" si="2"/>
        <v>7.85</v>
      </c>
      <c r="G44" s="145">
        <v>0.92149999999999999</v>
      </c>
      <c r="H44" s="261"/>
      <c r="I44" s="34"/>
      <c r="P44" s="129"/>
      <c r="Q44" s="2" t="str">
        <f t="shared" ref="Q44:Q53" si="4">(IF((($K$19-$K$21)/$K$21)&gt;0.05, "5.00%",($K$19-$K$21)/$K$21))</f>
        <v>5.00%</v>
      </c>
    </row>
    <row r="45" spans="2:18" ht="30" customHeight="1" x14ac:dyDescent="0.25">
      <c r="B45" s="22" t="s">
        <v>108</v>
      </c>
      <c r="C45" s="132" t="s">
        <v>118</v>
      </c>
      <c r="D45" s="20">
        <v>6.85</v>
      </c>
      <c r="E45" s="20">
        <v>1</v>
      </c>
      <c r="F45" s="39">
        <f t="shared" si="2"/>
        <v>7.85</v>
      </c>
      <c r="G45" s="145">
        <v>0.92149999999999999</v>
      </c>
      <c r="H45" s="261"/>
      <c r="I45" s="34"/>
      <c r="P45" s="129"/>
      <c r="Q45" s="2" t="str">
        <f t="shared" si="4"/>
        <v>5.00%</v>
      </c>
    </row>
    <row r="46" spans="2:18" ht="30" customHeight="1" x14ac:dyDescent="0.25">
      <c r="B46" s="22" t="s">
        <v>109</v>
      </c>
      <c r="C46" s="132" t="s">
        <v>119</v>
      </c>
      <c r="D46" s="20">
        <v>6.85</v>
      </c>
      <c r="E46" s="20">
        <v>1</v>
      </c>
      <c r="F46" s="39">
        <f t="shared" si="2"/>
        <v>7.85</v>
      </c>
      <c r="G46" s="145">
        <v>0.92149999999999999</v>
      </c>
      <c r="H46" s="261"/>
      <c r="I46" s="34"/>
      <c r="P46" s="129"/>
      <c r="Q46" s="2" t="str">
        <f t="shared" si="4"/>
        <v>5.00%</v>
      </c>
    </row>
    <row r="47" spans="2:18" ht="30" customHeight="1" x14ac:dyDescent="0.25">
      <c r="B47" s="22" t="s">
        <v>110</v>
      </c>
      <c r="C47" s="132" t="s">
        <v>120</v>
      </c>
      <c r="D47" s="20">
        <v>6.85</v>
      </c>
      <c r="E47" s="20">
        <v>1</v>
      </c>
      <c r="F47" s="39">
        <f t="shared" si="2"/>
        <v>7.85</v>
      </c>
      <c r="G47" s="145">
        <v>0.92149999999999999</v>
      </c>
      <c r="H47" s="261"/>
      <c r="I47" s="34"/>
      <c r="P47" s="129"/>
      <c r="Q47" s="2" t="str">
        <f t="shared" si="4"/>
        <v>5.00%</v>
      </c>
    </row>
    <row r="48" spans="2:18" ht="30" customHeight="1" x14ac:dyDescent="0.25">
      <c r="B48" s="22" t="s">
        <v>111</v>
      </c>
      <c r="C48" s="132" t="s">
        <v>121</v>
      </c>
      <c r="D48" s="20">
        <v>8.25</v>
      </c>
      <c r="E48" s="20">
        <v>1</v>
      </c>
      <c r="F48" s="39">
        <f t="shared" si="2"/>
        <v>9.25</v>
      </c>
      <c r="G48" s="145">
        <v>0.90749999999999997</v>
      </c>
      <c r="H48" s="261"/>
      <c r="I48" s="34"/>
      <c r="P48" s="129"/>
      <c r="Q48" s="2" t="str">
        <f t="shared" si="4"/>
        <v>5.00%</v>
      </c>
    </row>
    <row r="49" spans="2:26" ht="30" x14ac:dyDescent="0.25">
      <c r="B49" s="22" t="s">
        <v>115</v>
      </c>
      <c r="C49" s="134" t="s">
        <v>123</v>
      </c>
      <c r="D49" s="20">
        <v>6.7</v>
      </c>
      <c r="E49" s="40">
        <v>1</v>
      </c>
      <c r="F49" s="39">
        <f>D49+E49</f>
        <v>7.7</v>
      </c>
      <c r="G49" s="145">
        <v>0.92300000000000004</v>
      </c>
      <c r="H49" s="261"/>
      <c r="I49" s="34"/>
      <c r="P49" s="129"/>
      <c r="Q49" s="2" t="str">
        <f t="shared" si="4"/>
        <v>5.00%</v>
      </c>
    </row>
    <row r="50" spans="2:26" ht="30" x14ac:dyDescent="0.25">
      <c r="B50" s="25" t="s">
        <v>116</v>
      </c>
      <c r="C50" s="135" t="s">
        <v>124</v>
      </c>
      <c r="D50" s="23">
        <v>6.2</v>
      </c>
      <c r="E50" s="23">
        <v>1</v>
      </c>
      <c r="F50" s="81">
        <f t="shared" si="2"/>
        <v>7.2</v>
      </c>
      <c r="G50" s="146">
        <v>0.92800000000000005</v>
      </c>
      <c r="H50" s="261"/>
      <c r="I50" s="34"/>
      <c r="P50" s="129"/>
      <c r="Q50" s="2" t="str">
        <f t="shared" si="4"/>
        <v>5.00%</v>
      </c>
    </row>
    <row r="51" spans="2:26" ht="30" x14ac:dyDescent="0.25">
      <c r="B51" s="22" t="s">
        <v>112</v>
      </c>
      <c r="C51" s="134" t="s">
        <v>125</v>
      </c>
      <c r="D51" s="20">
        <v>5.5</v>
      </c>
      <c r="E51" s="20">
        <v>1</v>
      </c>
      <c r="F51" s="39">
        <f t="shared" si="2"/>
        <v>6.5</v>
      </c>
      <c r="G51" s="145">
        <v>0.93500000000000005</v>
      </c>
      <c r="H51" s="261"/>
      <c r="I51" s="34"/>
      <c r="P51" s="129"/>
      <c r="Q51" s="2" t="str">
        <f t="shared" si="4"/>
        <v>5.00%</v>
      </c>
    </row>
    <row r="52" spans="2:26" ht="30" x14ac:dyDescent="0.25">
      <c r="B52" s="22" t="s">
        <v>113</v>
      </c>
      <c r="C52" s="134" t="s">
        <v>126</v>
      </c>
      <c r="D52" s="20">
        <v>4.9000000000000004</v>
      </c>
      <c r="E52" s="20">
        <v>1</v>
      </c>
      <c r="F52" s="39">
        <f t="shared" si="2"/>
        <v>5.9</v>
      </c>
      <c r="G52" s="145">
        <v>0.94099999999999995</v>
      </c>
      <c r="H52" s="261"/>
      <c r="I52" s="34"/>
      <c r="P52" s="129"/>
      <c r="Q52" s="2" t="str">
        <f t="shared" si="4"/>
        <v>5.00%</v>
      </c>
    </row>
    <row r="53" spans="2:26" ht="30.6" thickBot="1" x14ac:dyDescent="0.3">
      <c r="B53" s="19" t="s">
        <v>114</v>
      </c>
      <c r="C53" s="133" t="s">
        <v>127</v>
      </c>
      <c r="D53" s="17">
        <v>4.5</v>
      </c>
      <c r="E53" s="37">
        <v>1</v>
      </c>
      <c r="F53" s="36">
        <f t="shared" si="2"/>
        <v>5.5</v>
      </c>
      <c r="G53" s="147">
        <v>0.94499999999999995</v>
      </c>
      <c r="H53" s="262"/>
      <c r="I53" s="34"/>
      <c r="P53" s="129"/>
      <c r="Q53" s="2" t="str">
        <f t="shared" si="4"/>
        <v>5.00%</v>
      </c>
    </row>
    <row r="54" spans="2:26" x14ac:dyDescent="0.25">
      <c r="B54" s="33"/>
      <c r="C54" s="32"/>
      <c r="D54" s="32"/>
      <c r="E54" s="32"/>
      <c r="F54" s="32"/>
      <c r="G54" s="32"/>
      <c r="H54" s="32"/>
      <c r="I54" s="31"/>
    </row>
    <row r="55" spans="2:26" ht="21" customHeight="1" thickBot="1" x14ac:dyDescent="0.3">
      <c r="B55" s="33"/>
      <c r="C55" s="32"/>
      <c r="D55" s="32"/>
      <c r="E55" s="32"/>
      <c r="F55" s="32"/>
      <c r="G55" s="32"/>
      <c r="H55" s="32"/>
      <c r="I55" s="31"/>
    </row>
    <row r="56" spans="2:26" ht="41.25" customHeight="1" thickBot="1" x14ac:dyDescent="0.3">
      <c r="B56" s="263" t="s">
        <v>105</v>
      </c>
      <c r="C56" s="264"/>
      <c r="D56" s="264"/>
      <c r="E56" s="264"/>
      <c r="F56" s="264"/>
      <c r="G56" s="264"/>
      <c r="H56" s="265"/>
      <c r="I56" s="11"/>
    </row>
    <row r="57" spans="2:26" ht="40.5" customHeight="1" thickBot="1" x14ac:dyDescent="0.3">
      <c r="B57" s="243" t="s">
        <v>25</v>
      </c>
      <c r="C57" s="244"/>
      <c r="D57" s="244"/>
      <c r="E57" s="244"/>
      <c r="F57" s="244"/>
      <c r="G57" s="244"/>
      <c r="H57" s="245"/>
      <c r="I57" s="30"/>
    </row>
    <row r="58" spans="2:26" ht="47.4" thickBot="1" x14ac:dyDescent="0.3">
      <c r="B58" s="29" t="s">
        <v>24</v>
      </c>
      <c r="C58" s="28" t="s">
        <v>23</v>
      </c>
      <c r="D58" s="27" t="s">
        <v>22</v>
      </c>
      <c r="E58" s="27" t="s">
        <v>21</v>
      </c>
      <c r="F58" s="27" t="s">
        <v>20</v>
      </c>
      <c r="G58" s="246" t="s">
        <v>19</v>
      </c>
      <c r="H58" s="247"/>
      <c r="I58" s="26"/>
    </row>
    <row r="59" spans="2:26" ht="21.75" customHeight="1" x14ac:dyDescent="0.25">
      <c r="B59" s="25" t="s">
        <v>18</v>
      </c>
      <c r="C59" s="24" t="s">
        <v>17</v>
      </c>
      <c r="D59" s="23">
        <v>6</v>
      </c>
      <c r="E59" s="23">
        <v>1</v>
      </c>
      <c r="F59" s="23">
        <f>D59+E59</f>
        <v>7</v>
      </c>
      <c r="G59" s="248">
        <f>IF((ABS(($K$15-$K$14)*F59/100))&gt;0.1, ($K$15-$K$14)*F59/100, 0)</f>
        <v>-5.25</v>
      </c>
      <c r="H59" s="249" t="e">
        <f>IF((ABS((#REF!-#REF!)*E59/100))&gt;0.1, (#REF!-#REF!)*E59/100, 0)</f>
        <v>#REF!</v>
      </c>
      <c r="I59" s="16"/>
    </row>
    <row r="60" spans="2:26" ht="21.75" customHeight="1" x14ac:dyDescent="0.25">
      <c r="B60" s="22" t="s">
        <v>16</v>
      </c>
      <c r="C60" s="21" t="s">
        <v>15</v>
      </c>
      <c r="D60" s="20">
        <v>6</v>
      </c>
      <c r="E60" s="20">
        <v>1</v>
      </c>
      <c r="F60" s="20">
        <f>D60+E60</f>
        <v>7</v>
      </c>
      <c r="G60" s="250">
        <f>IF((ABS(($K$15-$K$14)*F60/100))&gt;0.1, ($K$15-$K$14)*F60/100, 0)</f>
        <v>-5.25</v>
      </c>
      <c r="H60" s="251" t="e">
        <f>IF((ABS((#REF!-#REF!)*E60/100))&gt;0.1, (#REF!-#REF!)*E60/100, 0)</f>
        <v>#REF!</v>
      </c>
      <c r="I60" s="16"/>
    </row>
    <row r="61" spans="2:26" ht="21" customHeight="1" thickBot="1" x14ac:dyDescent="0.3">
      <c r="B61" s="19" t="s">
        <v>14</v>
      </c>
      <c r="C61" s="18" t="s">
        <v>13</v>
      </c>
      <c r="D61" s="17">
        <v>6</v>
      </c>
      <c r="E61" s="17">
        <v>1</v>
      </c>
      <c r="F61" s="17">
        <f>D61+E61</f>
        <v>7</v>
      </c>
      <c r="G61" s="252">
        <f>IF((ABS(($K$15-$K$14)*F61/100))&gt;0.1, ($K$15-$K$14)*F61/100, 0)</f>
        <v>-5.25</v>
      </c>
      <c r="H61" s="253" t="e">
        <f>IF((ABS((#REF!-#REF!)*E61/100))&gt;0.1, (#REF!-#REF!)*E61/100, 0)</f>
        <v>#REF!</v>
      </c>
      <c r="I61" s="16"/>
    </row>
    <row r="62" spans="2:26" ht="61.5" customHeight="1" thickBot="1" x14ac:dyDescent="0.3">
      <c r="I62" s="11"/>
    </row>
    <row r="63" spans="2:26" ht="43.5" customHeight="1" thickBot="1" x14ac:dyDescent="0.3">
      <c r="B63" s="239" t="s">
        <v>154</v>
      </c>
      <c r="C63" s="240"/>
      <c r="D63" s="240"/>
      <c r="E63" s="240"/>
      <c r="F63" s="240"/>
      <c r="G63" s="240"/>
      <c r="H63" s="241"/>
      <c r="I63" s="11"/>
    </row>
    <row r="64" spans="2:26" s="3" customFormat="1" ht="15.75" customHeight="1" x14ac:dyDescent="0.25">
      <c r="B64" s="225"/>
      <c r="C64" s="226"/>
      <c r="D64" s="226"/>
      <c r="E64" s="226"/>
      <c r="F64" s="226"/>
      <c r="G64" s="226"/>
      <c r="H64" s="227"/>
      <c r="I64" s="11"/>
      <c r="M64" s="1"/>
      <c r="N64" s="1"/>
      <c r="O64" s="1"/>
      <c r="P64" s="2"/>
      <c r="Q64" s="2"/>
      <c r="R64" s="2"/>
      <c r="S64" s="2"/>
      <c r="T64" s="1"/>
      <c r="U64" s="1"/>
      <c r="V64" s="1"/>
      <c r="W64" s="1"/>
      <c r="X64" s="1"/>
      <c r="Y64" s="1"/>
      <c r="Z64" s="1"/>
    </row>
    <row r="65" spans="2:26" s="4" customFormat="1" ht="33" customHeight="1" thickBot="1" x14ac:dyDescent="0.3">
      <c r="B65" s="236" t="s">
        <v>133</v>
      </c>
      <c r="C65" s="237"/>
      <c r="D65" s="165"/>
      <c r="E65" s="166"/>
      <c r="F65" s="166"/>
      <c r="G65" s="166"/>
      <c r="H65" s="167"/>
      <c r="I65" s="7"/>
      <c r="J65" s="3"/>
      <c r="K65" s="3"/>
      <c r="L65" s="3"/>
      <c r="M65" s="1"/>
      <c r="N65" s="1"/>
      <c r="O65" s="1"/>
      <c r="P65" s="2"/>
      <c r="Q65" s="2"/>
      <c r="R65" s="2"/>
      <c r="S65" s="2"/>
      <c r="T65" s="1"/>
      <c r="U65" s="1"/>
      <c r="V65" s="1"/>
      <c r="W65" s="1"/>
      <c r="X65" s="1"/>
      <c r="Y65" s="1"/>
      <c r="Z65" s="1"/>
    </row>
    <row r="66" spans="2:26" s="4" customFormat="1" ht="33" customHeight="1" thickBot="1" x14ac:dyDescent="0.3">
      <c r="B66" s="223" t="s">
        <v>142</v>
      </c>
      <c r="C66" s="224"/>
      <c r="D66" s="224"/>
      <c r="E66" s="224"/>
      <c r="F66" s="184"/>
      <c r="G66" s="166"/>
      <c r="H66" s="167"/>
      <c r="I66" s="7"/>
      <c r="J66" s="3"/>
      <c r="K66" s="3"/>
      <c r="L66" s="3"/>
      <c r="M66" s="1"/>
      <c r="N66" s="1"/>
      <c r="O66" s="1"/>
      <c r="P66" s="2"/>
      <c r="Q66" s="2"/>
      <c r="R66" s="2"/>
      <c r="S66" s="2"/>
      <c r="T66" s="1"/>
      <c r="U66" s="1"/>
      <c r="V66" s="1"/>
      <c r="W66" s="1"/>
      <c r="X66" s="1"/>
      <c r="Y66" s="1"/>
      <c r="Z66" s="1"/>
    </row>
    <row r="67" spans="2:26" s="3" customFormat="1" ht="15.75" customHeight="1" thickBot="1" x14ac:dyDescent="0.3">
      <c r="B67" s="225"/>
      <c r="C67" s="226"/>
      <c r="D67" s="226"/>
      <c r="E67" s="226"/>
      <c r="F67" s="226"/>
      <c r="G67" s="226"/>
      <c r="H67" s="227"/>
      <c r="I67" s="11"/>
      <c r="M67" s="1"/>
      <c r="N67" s="1"/>
      <c r="O67" s="1"/>
      <c r="P67" s="2"/>
      <c r="Q67" s="2"/>
      <c r="R67" s="2"/>
      <c r="S67" s="2"/>
      <c r="T67" s="1"/>
      <c r="U67" s="1"/>
      <c r="V67" s="1"/>
      <c r="W67" s="1"/>
      <c r="X67" s="1"/>
      <c r="Y67" s="1"/>
      <c r="Z67" s="1"/>
    </row>
    <row r="68" spans="2:26" s="4" customFormat="1" ht="66" customHeight="1" thickBot="1" x14ac:dyDescent="0.3">
      <c r="B68" s="228" t="s">
        <v>144</v>
      </c>
      <c r="C68" s="224"/>
      <c r="D68" s="224"/>
      <c r="E68" s="224"/>
      <c r="F68" s="184"/>
      <c r="G68" s="161"/>
      <c r="H68" s="168"/>
      <c r="I68" s="162"/>
      <c r="J68" s="3"/>
      <c r="K68" s="3"/>
      <c r="L68" s="3"/>
      <c r="M68" s="1"/>
      <c r="N68" s="1"/>
      <c r="O68" s="1"/>
      <c r="P68" s="2"/>
      <c r="Q68" s="2"/>
      <c r="R68" s="2"/>
      <c r="S68" s="2"/>
      <c r="T68" s="1"/>
      <c r="U68" s="1"/>
      <c r="V68" s="1"/>
      <c r="W68" s="1"/>
      <c r="X68" s="1"/>
      <c r="Y68" s="1"/>
      <c r="Z68" s="1"/>
    </row>
    <row r="69" spans="2:26" s="3" customFormat="1" ht="15.75" customHeight="1" thickBot="1" x14ac:dyDescent="0.3">
      <c r="B69" s="225"/>
      <c r="C69" s="226"/>
      <c r="D69" s="226"/>
      <c r="E69" s="226"/>
      <c r="F69" s="226"/>
      <c r="G69" s="226"/>
      <c r="H69" s="227"/>
      <c r="I69" s="11"/>
      <c r="M69" s="1"/>
      <c r="N69" s="1"/>
      <c r="O69" s="1"/>
      <c r="P69" s="2"/>
      <c r="Q69" s="2"/>
      <c r="R69" s="2"/>
      <c r="S69" s="2"/>
      <c r="T69" s="1"/>
      <c r="U69" s="1"/>
      <c r="V69" s="1"/>
      <c r="W69" s="1"/>
      <c r="X69" s="1"/>
      <c r="Y69" s="1"/>
      <c r="Z69" s="1"/>
    </row>
    <row r="70" spans="2:26" s="4" customFormat="1" ht="33" customHeight="1" thickBot="1" x14ac:dyDescent="0.3">
      <c r="B70" s="234" t="s">
        <v>134</v>
      </c>
      <c r="C70" s="235"/>
      <c r="D70" s="235"/>
      <c r="E70" s="235"/>
      <c r="F70" s="160">
        <f>F66+F68</f>
        <v>0</v>
      </c>
      <c r="G70" s="166"/>
      <c r="H70" s="167"/>
      <c r="I70" s="7"/>
      <c r="J70" s="3"/>
      <c r="K70" s="3"/>
      <c r="L70" s="3"/>
      <c r="M70" s="1"/>
      <c r="N70" s="1"/>
      <c r="O70" s="1"/>
      <c r="P70" s="2"/>
      <c r="Q70" s="2"/>
      <c r="R70" s="2"/>
      <c r="S70" s="2"/>
      <c r="T70" s="1"/>
      <c r="U70" s="1"/>
      <c r="V70" s="1"/>
      <c r="W70" s="1"/>
      <c r="X70" s="1"/>
      <c r="Y70" s="1"/>
      <c r="Z70" s="1"/>
    </row>
    <row r="71" spans="2:26" s="4" customFormat="1" ht="22.5" customHeight="1" x14ac:dyDescent="0.25">
      <c r="B71" s="169"/>
      <c r="C71" s="170"/>
      <c r="D71" s="171"/>
      <c r="E71" s="172"/>
      <c r="F71" s="172"/>
      <c r="G71" s="172"/>
      <c r="H71" s="173"/>
      <c r="I71" s="7"/>
      <c r="J71" s="3"/>
      <c r="K71" s="3"/>
      <c r="L71" s="3"/>
      <c r="M71" s="1"/>
      <c r="N71" s="1"/>
      <c r="O71" s="1"/>
      <c r="P71" s="2"/>
      <c r="Q71" s="2"/>
      <c r="R71" s="2"/>
      <c r="S71" s="2"/>
      <c r="T71" s="1"/>
      <c r="U71" s="1"/>
      <c r="V71" s="1"/>
      <c r="W71" s="1"/>
      <c r="X71" s="1"/>
      <c r="Y71" s="1"/>
      <c r="Z71" s="1"/>
    </row>
    <row r="72" spans="2:26" s="4" customFormat="1" ht="33" customHeight="1" thickBot="1" x14ac:dyDescent="0.3">
      <c r="B72" s="236" t="s">
        <v>136</v>
      </c>
      <c r="C72" s="237"/>
      <c r="D72" s="165"/>
      <c r="E72" s="166"/>
      <c r="F72" s="166"/>
      <c r="G72" s="166"/>
      <c r="H72" s="167"/>
      <c r="I72" s="7"/>
      <c r="J72" s="3"/>
      <c r="K72" s="3"/>
      <c r="L72" s="3"/>
      <c r="M72" s="1"/>
      <c r="N72" s="1"/>
      <c r="O72" s="1"/>
      <c r="P72" s="2"/>
      <c r="Q72" s="2"/>
      <c r="R72" s="2"/>
      <c r="S72" s="2"/>
      <c r="T72" s="1"/>
      <c r="U72" s="1"/>
      <c r="V72" s="1"/>
      <c r="W72" s="1"/>
      <c r="X72" s="1"/>
      <c r="Y72" s="1"/>
      <c r="Z72" s="1"/>
    </row>
    <row r="73" spans="2:26" s="4" customFormat="1" ht="66" customHeight="1" thickBot="1" x14ac:dyDescent="0.3">
      <c r="B73" s="228" t="s">
        <v>145</v>
      </c>
      <c r="C73" s="242"/>
      <c r="D73" s="242"/>
      <c r="E73" s="242"/>
      <c r="F73" s="185"/>
      <c r="G73" s="166"/>
      <c r="H73" s="167"/>
      <c r="I73" s="7"/>
      <c r="J73" s="3"/>
      <c r="K73" s="3"/>
      <c r="L73" s="3"/>
      <c r="M73" s="1"/>
      <c r="N73" s="1"/>
      <c r="O73" s="1"/>
      <c r="P73" s="2"/>
      <c r="Q73" s="2"/>
      <c r="R73" s="2"/>
      <c r="S73" s="2"/>
      <c r="T73" s="1"/>
      <c r="U73" s="1"/>
      <c r="V73" s="1"/>
      <c r="W73" s="1"/>
      <c r="X73" s="1"/>
      <c r="Y73" s="1"/>
      <c r="Z73" s="1"/>
    </row>
    <row r="74" spans="2:26" s="3" customFormat="1" ht="15.75" customHeight="1" thickBot="1" x14ac:dyDescent="0.3">
      <c r="B74" s="225"/>
      <c r="C74" s="226"/>
      <c r="D74" s="226"/>
      <c r="E74" s="226"/>
      <c r="F74" s="226"/>
      <c r="G74" s="226"/>
      <c r="H74" s="227"/>
      <c r="I74" s="11"/>
      <c r="M74" s="1"/>
      <c r="N74" s="1"/>
      <c r="O74" s="1"/>
      <c r="P74" s="2"/>
      <c r="Q74" s="2"/>
      <c r="R74" s="2"/>
      <c r="S74" s="2"/>
      <c r="T74" s="1"/>
      <c r="U74" s="1"/>
      <c r="V74" s="1"/>
      <c r="W74" s="1"/>
      <c r="X74" s="1"/>
      <c r="Y74" s="1"/>
      <c r="Z74" s="1"/>
    </row>
    <row r="75" spans="2:26" s="4" customFormat="1" ht="66" customHeight="1" thickBot="1" x14ac:dyDescent="0.3">
      <c r="B75" s="228" t="s">
        <v>146</v>
      </c>
      <c r="C75" s="242"/>
      <c r="D75" s="242"/>
      <c r="E75" s="242"/>
      <c r="F75" s="185"/>
      <c r="G75" s="166"/>
      <c r="H75" s="167"/>
      <c r="I75" s="7"/>
      <c r="J75" s="3"/>
      <c r="K75" s="3"/>
      <c r="L75" s="3"/>
      <c r="M75" s="1"/>
      <c r="N75" s="1"/>
      <c r="O75" s="1"/>
      <c r="P75" s="2"/>
      <c r="Q75" s="2"/>
      <c r="R75" s="2"/>
      <c r="S75" s="2"/>
      <c r="T75" s="1"/>
      <c r="U75" s="1"/>
      <c r="V75" s="1"/>
      <c r="W75" s="1"/>
      <c r="X75" s="1"/>
      <c r="Y75" s="1"/>
      <c r="Z75" s="1"/>
    </row>
    <row r="76" spans="2:26" s="3" customFormat="1" ht="15.75" customHeight="1" thickBot="1" x14ac:dyDescent="0.3">
      <c r="B76" s="225"/>
      <c r="C76" s="226"/>
      <c r="D76" s="226"/>
      <c r="E76" s="226"/>
      <c r="F76" s="226"/>
      <c r="G76" s="226"/>
      <c r="H76" s="227"/>
      <c r="I76" s="11"/>
      <c r="M76" s="1"/>
      <c r="N76" s="1"/>
      <c r="O76" s="1"/>
      <c r="P76" s="2"/>
      <c r="Q76" s="2"/>
      <c r="R76" s="2"/>
      <c r="S76" s="2"/>
      <c r="T76" s="1"/>
      <c r="U76" s="1"/>
      <c r="V76" s="1"/>
      <c r="W76" s="1"/>
      <c r="X76" s="1"/>
      <c r="Y76" s="1"/>
      <c r="Z76" s="1"/>
    </row>
    <row r="77" spans="2:26" s="4" customFormat="1" ht="33" customHeight="1" thickBot="1" x14ac:dyDescent="0.3">
      <c r="B77" s="234" t="s">
        <v>137</v>
      </c>
      <c r="C77" s="235"/>
      <c r="D77" s="235"/>
      <c r="E77" s="235"/>
      <c r="F77" s="160">
        <f>(F66*F73)*F75</f>
        <v>0</v>
      </c>
      <c r="G77" s="166"/>
      <c r="H77" s="167"/>
      <c r="I77" s="7"/>
      <c r="J77" s="3"/>
      <c r="K77" s="3"/>
      <c r="L77" s="3"/>
      <c r="M77" s="1"/>
      <c r="N77" s="1"/>
      <c r="O77" s="1"/>
      <c r="P77" s="2"/>
      <c r="Q77" s="2"/>
      <c r="R77" s="2"/>
      <c r="S77" s="2"/>
      <c r="T77" s="1"/>
      <c r="U77" s="1"/>
      <c r="V77" s="1"/>
      <c r="W77" s="1"/>
      <c r="X77" s="1"/>
      <c r="Y77" s="1"/>
      <c r="Z77" s="1"/>
    </row>
    <row r="78" spans="2:26" s="4" customFormat="1" ht="22.5" customHeight="1" x14ac:dyDescent="0.25">
      <c r="B78" s="169"/>
      <c r="C78" s="170"/>
      <c r="D78" s="171"/>
      <c r="E78" s="172"/>
      <c r="F78" s="172"/>
      <c r="G78" s="172"/>
      <c r="H78" s="173"/>
      <c r="I78" s="7"/>
      <c r="J78" s="3"/>
      <c r="K78" s="3"/>
      <c r="L78" s="3"/>
      <c r="M78" s="1"/>
      <c r="N78" s="1"/>
      <c r="O78" s="1"/>
      <c r="P78" s="2"/>
      <c r="Q78" s="2"/>
      <c r="R78" s="2"/>
      <c r="S78" s="2"/>
      <c r="T78" s="1"/>
      <c r="U78" s="1"/>
      <c r="V78" s="1"/>
      <c r="W78" s="1"/>
      <c r="X78" s="1"/>
      <c r="Y78" s="1"/>
      <c r="Z78" s="1"/>
    </row>
    <row r="79" spans="2:26" s="4" customFormat="1" ht="33" customHeight="1" thickBot="1" x14ac:dyDescent="0.3">
      <c r="B79" s="236" t="s">
        <v>138</v>
      </c>
      <c r="C79" s="237"/>
      <c r="D79" s="237"/>
      <c r="E79" s="237"/>
      <c r="F79" s="237"/>
      <c r="G79" s="237"/>
      <c r="H79" s="238"/>
      <c r="I79" s="7"/>
      <c r="J79" s="3"/>
      <c r="K79" s="3"/>
      <c r="L79" s="3"/>
      <c r="M79" s="1"/>
      <c r="N79" s="1"/>
      <c r="O79" s="1"/>
      <c r="P79" s="2"/>
      <c r="Q79" s="2"/>
      <c r="R79" s="2"/>
      <c r="S79" s="2"/>
      <c r="T79" s="1"/>
      <c r="U79" s="1"/>
      <c r="V79" s="1"/>
      <c r="W79" s="1"/>
      <c r="X79" s="1"/>
      <c r="Y79" s="1"/>
      <c r="Z79" s="1"/>
    </row>
    <row r="80" spans="2:26" s="4" customFormat="1" ht="33" customHeight="1" thickBot="1" x14ac:dyDescent="0.3">
      <c r="B80" s="229" t="s">
        <v>148</v>
      </c>
      <c r="C80" s="230"/>
      <c r="D80" s="230"/>
      <c r="E80" s="230"/>
      <c r="F80" s="163">
        <f>F70+F77</f>
        <v>0</v>
      </c>
      <c r="G80" s="164" t="s">
        <v>139</v>
      </c>
      <c r="H80" s="167"/>
      <c r="I80" s="7"/>
      <c r="J80" s="3"/>
      <c r="K80" s="3"/>
      <c r="L80" s="3"/>
      <c r="M80" s="1"/>
      <c r="N80" s="1"/>
      <c r="O80" s="1"/>
      <c r="P80" s="2"/>
      <c r="Q80" s="2"/>
      <c r="R80" s="2"/>
      <c r="S80" s="2"/>
      <c r="T80" s="1"/>
      <c r="U80" s="1"/>
      <c r="V80" s="1"/>
      <c r="W80" s="1"/>
      <c r="X80" s="1"/>
      <c r="Y80" s="1"/>
      <c r="Z80" s="1"/>
    </row>
    <row r="81" spans="2:26" s="3" customFormat="1" ht="15.75" customHeight="1" thickBot="1" x14ac:dyDescent="0.3">
      <c r="B81" s="231"/>
      <c r="C81" s="232"/>
      <c r="D81" s="232"/>
      <c r="E81" s="232"/>
      <c r="F81" s="232"/>
      <c r="G81" s="232"/>
      <c r="H81" s="233"/>
      <c r="I81" s="11"/>
      <c r="M81" s="1"/>
      <c r="N81" s="1"/>
      <c r="O81" s="1"/>
      <c r="P81" s="2"/>
      <c r="Q81" s="2"/>
      <c r="R81" s="2"/>
      <c r="S81" s="2"/>
      <c r="T81" s="1"/>
      <c r="U81" s="1"/>
      <c r="V81" s="1"/>
      <c r="W81" s="1"/>
      <c r="X81" s="1"/>
      <c r="Y81" s="1"/>
      <c r="Z81" s="1"/>
    </row>
    <row r="82" spans="2:26" ht="73.5" customHeight="1" thickBot="1" x14ac:dyDescent="0.3">
      <c r="I82" s="11"/>
    </row>
    <row r="83" spans="2:26" ht="43.5" customHeight="1" thickBot="1" x14ac:dyDescent="0.3">
      <c r="B83" s="239" t="s">
        <v>155</v>
      </c>
      <c r="C83" s="240"/>
      <c r="D83" s="240"/>
      <c r="E83" s="240"/>
      <c r="F83" s="240"/>
      <c r="G83" s="240"/>
      <c r="H83" s="241"/>
      <c r="I83" s="11"/>
    </row>
    <row r="84" spans="2:26" s="3" customFormat="1" ht="15.75" customHeight="1" x14ac:dyDescent="0.25">
      <c r="B84" s="225"/>
      <c r="C84" s="226"/>
      <c r="D84" s="226"/>
      <c r="E84" s="226"/>
      <c r="F84" s="226"/>
      <c r="G84" s="226"/>
      <c r="H84" s="227"/>
      <c r="I84" s="11"/>
      <c r="M84" s="1"/>
      <c r="N84" s="1"/>
      <c r="O84" s="1"/>
      <c r="P84" s="2"/>
      <c r="Q84" s="2"/>
      <c r="R84" s="2"/>
      <c r="S84" s="2"/>
      <c r="T84" s="1"/>
      <c r="U84" s="1"/>
      <c r="V84" s="1"/>
      <c r="W84" s="1"/>
      <c r="X84" s="1"/>
      <c r="Y84" s="1"/>
      <c r="Z84" s="1"/>
    </row>
    <row r="85" spans="2:26" s="4" customFormat="1" ht="33" customHeight="1" thickBot="1" x14ac:dyDescent="0.3">
      <c r="B85" s="321" t="s">
        <v>150</v>
      </c>
      <c r="C85" s="322"/>
      <c r="D85" s="322"/>
      <c r="E85" s="322"/>
      <c r="F85" s="322"/>
      <c r="G85" s="166"/>
      <c r="H85" s="167"/>
      <c r="I85" s="7"/>
      <c r="J85" s="3"/>
      <c r="K85" s="3"/>
      <c r="L85" s="3"/>
      <c r="M85" s="1"/>
      <c r="N85" s="1"/>
      <c r="O85" s="1"/>
      <c r="P85" s="2"/>
      <c r="Q85" s="2"/>
      <c r="R85" s="2"/>
      <c r="S85" s="2"/>
      <c r="T85" s="1"/>
      <c r="U85" s="1"/>
      <c r="V85" s="1"/>
      <c r="W85" s="1"/>
      <c r="X85" s="1"/>
      <c r="Y85" s="1"/>
      <c r="Z85" s="1"/>
    </row>
    <row r="86" spans="2:26" s="4" customFormat="1" ht="33" customHeight="1" thickBot="1" x14ac:dyDescent="0.3">
      <c r="B86" s="223" t="s">
        <v>143</v>
      </c>
      <c r="C86" s="224"/>
      <c r="D86" s="224"/>
      <c r="E86" s="224"/>
      <c r="F86" s="184"/>
      <c r="G86" s="166"/>
      <c r="H86" s="167"/>
      <c r="I86" s="7"/>
      <c r="J86" s="3"/>
      <c r="K86" s="3"/>
      <c r="L86" s="3"/>
      <c r="M86" s="1"/>
      <c r="N86" s="1"/>
      <c r="O86" s="1"/>
      <c r="P86" s="2"/>
      <c r="Q86" s="2"/>
      <c r="R86" s="2"/>
      <c r="S86" s="2"/>
      <c r="T86" s="1"/>
      <c r="U86" s="1"/>
      <c r="V86" s="1"/>
      <c r="W86" s="1"/>
      <c r="X86" s="1"/>
      <c r="Y86" s="1"/>
      <c r="Z86" s="1"/>
    </row>
    <row r="87" spans="2:26" s="3" customFormat="1" ht="15.75" customHeight="1" thickBot="1" x14ac:dyDescent="0.3">
      <c r="B87" s="225"/>
      <c r="C87" s="226"/>
      <c r="D87" s="226"/>
      <c r="E87" s="226"/>
      <c r="F87" s="226"/>
      <c r="G87" s="226"/>
      <c r="H87" s="227"/>
      <c r="I87" s="11"/>
      <c r="M87" s="1"/>
      <c r="N87" s="1"/>
      <c r="O87" s="1"/>
      <c r="P87" s="2"/>
      <c r="Q87" s="2"/>
      <c r="R87" s="2"/>
      <c r="S87" s="2"/>
      <c r="T87" s="1"/>
      <c r="U87" s="1"/>
      <c r="V87" s="1"/>
      <c r="W87" s="1"/>
      <c r="X87" s="1"/>
      <c r="Y87" s="1"/>
      <c r="Z87" s="1"/>
    </row>
    <row r="88" spans="2:26" s="4" customFormat="1" ht="66" customHeight="1" thickBot="1" x14ac:dyDescent="0.3">
      <c r="B88" s="228" t="s">
        <v>147</v>
      </c>
      <c r="C88" s="224"/>
      <c r="D88" s="224"/>
      <c r="E88" s="224"/>
      <c r="F88" s="184"/>
      <c r="G88" s="161"/>
      <c r="H88" s="168"/>
      <c r="I88" s="162"/>
      <c r="J88" s="3"/>
      <c r="K88" s="3"/>
      <c r="L88" s="3"/>
      <c r="M88" s="1"/>
      <c r="N88" s="1"/>
      <c r="O88" s="1"/>
      <c r="P88" s="2"/>
      <c r="Q88" s="2"/>
      <c r="R88" s="2"/>
      <c r="S88" s="2"/>
      <c r="T88" s="1"/>
      <c r="U88" s="1"/>
      <c r="V88" s="1"/>
      <c r="W88" s="1"/>
      <c r="X88" s="1"/>
      <c r="Y88" s="1"/>
      <c r="Z88" s="1"/>
    </row>
    <row r="89" spans="2:26" s="3" customFormat="1" ht="15.75" customHeight="1" thickBot="1" x14ac:dyDescent="0.3">
      <c r="B89" s="225"/>
      <c r="C89" s="226"/>
      <c r="D89" s="226"/>
      <c r="E89" s="226"/>
      <c r="F89" s="226"/>
      <c r="G89" s="226"/>
      <c r="H89" s="227"/>
      <c r="I89" s="11"/>
      <c r="M89" s="1"/>
      <c r="N89" s="1"/>
      <c r="O89" s="1"/>
      <c r="P89" s="2"/>
      <c r="Q89" s="2"/>
      <c r="R89" s="2"/>
      <c r="S89" s="2"/>
      <c r="T89" s="1"/>
      <c r="U89" s="1"/>
      <c r="V89" s="1"/>
      <c r="W89" s="1"/>
      <c r="X89" s="1"/>
      <c r="Y89" s="1"/>
      <c r="Z89" s="1"/>
    </row>
    <row r="90" spans="2:26" s="4" customFormat="1" ht="33" customHeight="1" thickBot="1" x14ac:dyDescent="0.3">
      <c r="B90" s="229" t="s">
        <v>149</v>
      </c>
      <c r="C90" s="230"/>
      <c r="D90" s="230"/>
      <c r="E90" s="230"/>
      <c r="F90" s="163">
        <f>F86+F88</f>
        <v>0</v>
      </c>
      <c r="G90" s="164" t="s">
        <v>139</v>
      </c>
      <c r="H90" s="167"/>
      <c r="I90" s="7"/>
      <c r="J90" s="3"/>
      <c r="K90" s="3"/>
      <c r="L90" s="3"/>
      <c r="M90" s="1"/>
      <c r="N90" s="1"/>
      <c r="O90" s="1"/>
      <c r="P90" s="2"/>
      <c r="Q90" s="2"/>
      <c r="R90" s="2"/>
      <c r="S90" s="2"/>
      <c r="T90" s="1"/>
      <c r="U90" s="1"/>
      <c r="V90" s="1"/>
      <c r="W90" s="1"/>
      <c r="X90" s="1"/>
      <c r="Y90" s="1"/>
      <c r="Z90" s="1"/>
    </row>
    <row r="91" spans="2:26" s="3" customFormat="1" ht="15.75" customHeight="1" thickBot="1" x14ac:dyDescent="0.3">
      <c r="B91" s="231"/>
      <c r="C91" s="232"/>
      <c r="D91" s="232"/>
      <c r="E91" s="232"/>
      <c r="F91" s="232"/>
      <c r="G91" s="232"/>
      <c r="H91" s="233"/>
      <c r="I91" s="11"/>
      <c r="M91" s="1"/>
      <c r="N91" s="1"/>
      <c r="O91" s="1"/>
      <c r="P91" s="2"/>
      <c r="Q91" s="2"/>
      <c r="R91" s="2"/>
      <c r="S91" s="2"/>
      <c r="T91" s="1"/>
      <c r="U91" s="1"/>
      <c r="V91" s="1"/>
      <c r="W91" s="1"/>
      <c r="X91" s="1"/>
      <c r="Y91" s="1"/>
      <c r="Z91" s="1"/>
    </row>
    <row r="92" spans="2:26" ht="73.5" customHeight="1" thickBot="1" x14ac:dyDescent="0.3">
      <c r="I92" s="11"/>
    </row>
    <row r="93" spans="2:26" ht="43.5" customHeight="1" thickBot="1" x14ac:dyDescent="0.3">
      <c r="B93" s="219" t="s">
        <v>140</v>
      </c>
      <c r="C93" s="220"/>
      <c r="D93" s="220"/>
      <c r="E93" s="220"/>
      <c r="F93" s="220"/>
      <c r="G93" s="220"/>
      <c r="H93" s="221"/>
      <c r="I93" s="11"/>
    </row>
    <row r="94" spans="2:26" s="3" customFormat="1" ht="15" customHeight="1" x14ac:dyDescent="0.25">
      <c r="B94" s="217"/>
      <c r="C94" s="217"/>
      <c r="D94" s="217"/>
      <c r="E94" s="217"/>
      <c r="F94" s="217"/>
      <c r="G94" s="217"/>
      <c r="H94" s="217"/>
      <c r="I94" s="11"/>
      <c r="M94" s="1"/>
      <c r="N94" s="1"/>
      <c r="O94" s="1"/>
      <c r="P94" s="2"/>
      <c r="Q94" s="2"/>
      <c r="R94" s="2"/>
      <c r="S94" s="2"/>
      <c r="T94" s="1"/>
      <c r="U94" s="1"/>
      <c r="V94" s="1"/>
      <c r="W94" s="1"/>
      <c r="X94" s="1"/>
      <c r="Y94" s="1"/>
      <c r="Z94" s="1"/>
    </row>
    <row r="95" spans="2:26" s="3" customFormat="1" ht="21.75" customHeight="1" x14ac:dyDescent="0.25">
      <c r="B95" s="222" t="s">
        <v>151</v>
      </c>
      <c r="C95" s="222"/>
      <c r="D95" s="222"/>
      <c r="E95" s="222"/>
      <c r="F95" s="222"/>
      <c r="G95" s="222"/>
      <c r="H95" s="222"/>
      <c r="I95" s="11"/>
      <c r="M95" s="1"/>
      <c r="N95" s="1"/>
      <c r="O95" s="1"/>
      <c r="P95" s="2"/>
      <c r="Q95" s="2"/>
      <c r="R95" s="2"/>
      <c r="S95" s="2"/>
      <c r="T95" s="1"/>
      <c r="U95" s="1"/>
      <c r="V95" s="1"/>
      <c r="W95" s="1"/>
      <c r="X95" s="1"/>
      <c r="Y95" s="1"/>
      <c r="Z95" s="1"/>
    </row>
    <row r="96" spans="2:26" s="3" customFormat="1" ht="14.25" customHeight="1" thickBot="1" x14ac:dyDescent="0.3">
      <c r="B96" s="217"/>
      <c r="C96" s="217"/>
      <c r="D96" s="217"/>
      <c r="E96" s="217"/>
      <c r="F96" s="217"/>
      <c r="G96" s="217"/>
      <c r="H96" s="217"/>
      <c r="I96" s="11"/>
      <c r="M96" s="1"/>
      <c r="N96" s="1"/>
      <c r="O96" s="1"/>
      <c r="P96" s="2"/>
      <c r="Q96" s="2"/>
      <c r="R96" s="2"/>
      <c r="S96" s="2"/>
      <c r="T96" s="1"/>
      <c r="U96" s="1"/>
      <c r="V96" s="1"/>
      <c r="W96" s="1"/>
      <c r="X96" s="1"/>
      <c r="Y96" s="1"/>
      <c r="Z96" s="1"/>
    </row>
    <row r="97" spans="2:26" s="3" customFormat="1" ht="46.5" customHeight="1" x14ac:dyDescent="0.25">
      <c r="B97" s="209" t="s">
        <v>130</v>
      </c>
      <c r="C97" s="211" t="s">
        <v>5</v>
      </c>
      <c r="D97" s="213" t="s">
        <v>4</v>
      </c>
      <c r="E97" s="211" t="s">
        <v>3</v>
      </c>
      <c r="F97" s="211"/>
      <c r="G97" s="211" t="s">
        <v>2</v>
      </c>
      <c r="H97" s="215"/>
      <c r="I97" s="11"/>
      <c r="M97" s="1"/>
      <c r="N97" s="1"/>
      <c r="O97" s="1"/>
      <c r="P97" s="2"/>
      <c r="Q97" s="2"/>
      <c r="R97" s="2"/>
      <c r="S97" s="2"/>
      <c r="T97" s="1"/>
      <c r="U97" s="1"/>
      <c r="V97" s="1"/>
      <c r="W97" s="1"/>
      <c r="X97" s="1"/>
      <c r="Y97" s="1"/>
      <c r="Z97" s="1"/>
    </row>
    <row r="98" spans="2:26" s="3" customFormat="1" ht="46.5" customHeight="1" thickBot="1" x14ac:dyDescent="0.3">
      <c r="B98" s="210"/>
      <c r="C98" s="212"/>
      <c r="D98" s="214"/>
      <c r="E98" s="212"/>
      <c r="F98" s="212"/>
      <c r="G98" s="212"/>
      <c r="H98" s="216"/>
      <c r="I98" s="11"/>
      <c r="M98" s="1"/>
      <c r="N98" s="1"/>
      <c r="O98" s="1"/>
      <c r="P98" s="2"/>
      <c r="Q98" s="2"/>
      <c r="R98" s="2"/>
      <c r="S98" s="2"/>
      <c r="T98" s="1"/>
      <c r="U98" s="1"/>
      <c r="V98" s="1"/>
      <c r="W98" s="1"/>
      <c r="X98" s="1"/>
      <c r="Y98" s="1"/>
      <c r="Z98" s="1"/>
    </row>
    <row r="99" spans="2:26" s="3" customFormat="1" ht="18.75" customHeight="1" x14ac:dyDescent="0.25">
      <c r="B99" s="217"/>
      <c r="C99" s="217"/>
      <c r="D99" s="217"/>
      <c r="E99" s="217"/>
      <c r="F99" s="217"/>
      <c r="G99" s="217"/>
      <c r="H99" s="217"/>
      <c r="I99" s="11"/>
      <c r="M99" s="1"/>
      <c r="N99" s="1"/>
      <c r="O99" s="1"/>
      <c r="P99" s="2"/>
      <c r="Q99" s="2"/>
      <c r="R99" s="2"/>
      <c r="S99" s="2"/>
      <c r="T99" s="1"/>
      <c r="U99" s="1"/>
      <c r="V99" s="1"/>
      <c r="W99" s="1"/>
      <c r="X99" s="1"/>
      <c r="Y99" s="1"/>
      <c r="Z99" s="1"/>
    </row>
    <row r="100" spans="2:26" s="3" customFormat="1" ht="21.75" customHeight="1" x14ac:dyDescent="0.25">
      <c r="B100" s="222" t="s">
        <v>135</v>
      </c>
      <c r="C100" s="222"/>
      <c r="D100" s="222"/>
      <c r="E100" s="222"/>
      <c r="F100" s="222"/>
      <c r="G100" s="222"/>
      <c r="H100" s="222"/>
      <c r="I100" s="11"/>
      <c r="M100" s="1"/>
      <c r="N100" s="1"/>
      <c r="O100" s="1"/>
      <c r="P100" s="2"/>
      <c r="Q100" s="2"/>
      <c r="R100" s="2"/>
      <c r="S100" s="2"/>
      <c r="T100" s="1"/>
      <c r="U100" s="1"/>
      <c r="V100" s="1"/>
      <c r="W100" s="1"/>
      <c r="X100" s="1"/>
      <c r="Y100" s="1"/>
      <c r="Z100" s="1"/>
    </row>
    <row r="101" spans="2:26" s="3" customFormat="1" ht="15.75" customHeight="1" x14ac:dyDescent="0.25">
      <c r="B101" s="217"/>
      <c r="C101" s="217"/>
      <c r="D101" s="217"/>
      <c r="E101" s="217"/>
      <c r="F101" s="217"/>
      <c r="G101" s="217"/>
      <c r="H101" s="217"/>
      <c r="I101" s="11"/>
      <c r="M101" s="1"/>
      <c r="N101" s="1"/>
      <c r="O101" s="1"/>
      <c r="P101" s="2"/>
      <c r="Q101" s="2"/>
      <c r="R101" s="2"/>
      <c r="S101" s="2"/>
      <c r="T101" s="1"/>
      <c r="U101" s="1"/>
      <c r="V101" s="1"/>
      <c r="W101" s="1"/>
      <c r="X101" s="1"/>
      <c r="Y101" s="1"/>
      <c r="Z101" s="1"/>
    </row>
    <row r="102" spans="2:26" s="3" customFormat="1" ht="33" customHeight="1" x14ac:dyDescent="0.25">
      <c r="B102" s="206" t="s">
        <v>9</v>
      </c>
      <c r="C102" s="206"/>
      <c r="D102" s="206"/>
      <c r="E102" s="206"/>
      <c r="F102" s="206"/>
      <c r="G102" s="206"/>
      <c r="H102" s="206"/>
      <c r="I102" s="11"/>
      <c r="M102" s="1"/>
      <c r="N102" s="1"/>
      <c r="O102" s="1"/>
      <c r="P102" s="2"/>
      <c r="Q102" s="2"/>
      <c r="R102" s="2"/>
      <c r="S102" s="2"/>
      <c r="T102" s="1"/>
      <c r="U102" s="1"/>
      <c r="V102" s="1"/>
      <c r="W102" s="1"/>
      <c r="X102" s="1"/>
      <c r="Y102" s="1"/>
      <c r="Z102" s="1"/>
    </row>
    <row r="103" spans="2:26" s="4" customFormat="1" ht="33" customHeight="1" x14ac:dyDescent="0.25">
      <c r="B103" s="207" t="s">
        <v>0</v>
      </c>
      <c r="C103" s="207"/>
      <c r="E103" s="10"/>
      <c r="F103" s="10"/>
      <c r="G103" s="10"/>
      <c r="H103" s="10"/>
      <c r="I103" s="7"/>
      <c r="J103" s="3"/>
      <c r="K103" s="3"/>
      <c r="L103" s="3"/>
      <c r="M103" s="1"/>
      <c r="N103" s="1"/>
      <c r="O103" s="1"/>
      <c r="P103" s="2"/>
      <c r="Q103" s="2"/>
      <c r="R103" s="2"/>
      <c r="S103" s="2"/>
      <c r="T103" s="1"/>
      <c r="U103" s="1"/>
      <c r="V103" s="1"/>
      <c r="W103" s="1"/>
      <c r="X103" s="1"/>
      <c r="Y103" s="1"/>
      <c r="Z103" s="1"/>
    </row>
    <row r="104" spans="2:26" s="4" customFormat="1" ht="33" customHeight="1" x14ac:dyDescent="0.25">
      <c r="C104" s="9" t="str">
        <f>CONCATENATE(" $45.000"," + ($",G20,") =")</f>
        <v xml:space="preserve"> $45.000 + ($-2.813) =</v>
      </c>
      <c r="D104" s="6">
        <f>(45+G20)</f>
        <v>42.186999999999998</v>
      </c>
      <c r="E104" s="5"/>
      <c r="F104" s="5"/>
      <c r="G104" s="5"/>
      <c r="H104" s="5"/>
      <c r="I104" s="7"/>
      <c r="J104" s="3"/>
      <c r="K104" s="3"/>
      <c r="L104" s="3"/>
      <c r="M104" s="1"/>
      <c r="N104" s="1"/>
      <c r="O104" s="1"/>
      <c r="P104" s="2"/>
      <c r="Q104" s="2"/>
      <c r="R104" s="2"/>
      <c r="S104" s="2"/>
      <c r="T104" s="1"/>
      <c r="U104" s="1"/>
      <c r="V104" s="1"/>
      <c r="W104" s="1"/>
      <c r="X104" s="1"/>
      <c r="Y104" s="1"/>
      <c r="Z104" s="1"/>
    </row>
    <row r="105" spans="2:26" s="4" customFormat="1" ht="33" customHeight="1" x14ac:dyDescent="0.25">
      <c r="B105" s="207" t="s">
        <v>8</v>
      </c>
      <c r="C105" s="207"/>
      <c r="D105" s="15"/>
      <c r="E105" s="5"/>
      <c r="F105" s="5"/>
      <c r="G105" s="5"/>
      <c r="H105" s="5"/>
      <c r="I105" s="7"/>
      <c r="J105" s="3"/>
      <c r="K105" s="3"/>
      <c r="L105" s="3"/>
      <c r="M105" s="1"/>
      <c r="N105" s="1"/>
      <c r="O105" s="1"/>
      <c r="P105" s="2"/>
      <c r="Q105" s="2"/>
      <c r="R105" s="2"/>
      <c r="S105" s="2"/>
      <c r="T105" s="1"/>
      <c r="U105" s="1"/>
      <c r="V105" s="1"/>
      <c r="W105" s="1"/>
      <c r="X105" s="1"/>
      <c r="Y105" s="1"/>
      <c r="Z105" s="1"/>
    </row>
    <row r="106" spans="2:26" s="4" customFormat="1" ht="33" customHeight="1" x14ac:dyDescent="0.25">
      <c r="C106" s="14" t="str">
        <f>CONCATENATE(" $45.000"," x ",H43, " =")</f>
        <v xml:space="preserve"> $45.000 x 5.00% =</v>
      </c>
      <c r="D106" s="13">
        <f>(45*H43)</f>
        <v>2.25</v>
      </c>
      <c r="E106" s="5"/>
      <c r="F106" s="5"/>
      <c r="G106" s="5"/>
      <c r="H106" s="5"/>
      <c r="I106" s="7"/>
      <c r="J106" s="3"/>
      <c r="K106" s="3"/>
      <c r="L106" s="3"/>
      <c r="M106" s="1"/>
      <c r="N106" s="1"/>
      <c r="O106" s="1"/>
      <c r="P106" s="2"/>
      <c r="Q106" s="2"/>
      <c r="R106" s="2"/>
      <c r="S106" s="2"/>
      <c r="T106" s="1"/>
      <c r="U106" s="1"/>
      <c r="V106" s="1"/>
      <c r="W106" s="1"/>
      <c r="X106" s="1"/>
      <c r="Y106" s="1"/>
      <c r="Z106" s="1"/>
    </row>
    <row r="107" spans="2:26" s="4" customFormat="1" ht="33" customHeight="1" x14ac:dyDescent="0.25">
      <c r="C107" s="218" t="str">
        <f>CONCATENATE("$",D106," x 96.25% (Difference of 100% Material Minus Total % Asphalt + Fuel Allowance) =")</f>
        <v>$2.25 x 96.25% (Difference of 100% Material Minus Total % Asphalt + Fuel Allowance) =</v>
      </c>
      <c r="D107" s="218"/>
      <c r="E107" s="218"/>
      <c r="F107" s="218"/>
      <c r="G107" s="218"/>
      <c r="H107" s="6">
        <f>(D106*96.25)/100</f>
        <v>2.1659999999999999</v>
      </c>
      <c r="I107" s="7"/>
      <c r="J107" s="3"/>
      <c r="K107" s="3"/>
      <c r="L107" s="3"/>
      <c r="M107" s="1"/>
      <c r="N107" s="1"/>
      <c r="O107" s="131">
        <f>D106*96.25/100</f>
        <v>2.1656249999999999</v>
      </c>
      <c r="P107" s="2"/>
      <c r="Q107" s="2"/>
      <c r="R107" s="2"/>
      <c r="S107" s="2"/>
      <c r="T107" s="1"/>
      <c r="U107" s="1"/>
      <c r="V107" s="1"/>
      <c r="W107" s="1"/>
      <c r="X107" s="1"/>
      <c r="Y107" s="1"/>
      <c r="Z107" s="1"/>
    </row>
    <row r="108" spans="2:26" s="4" customFormat="1" ht="33" customHeight="1" x14ac:dyDescent="0.25">
      <c r="B108" s="207" t="s">
        <v>128</v>
      </c>
      <c r="C108" s="207"/>
      <c r="D108" s="207"/>
      <c r="E108" s="207"/>
      <c r="F108" s="207"/>
      <c r="G108" s="5"/>
      <c r="H108" s="5"/>
      <c r="I108" s="7"/>
      <c r="J108" s="3"/>
      <c r="K108" s="3"/>
      <c r="L108" s="3"/>
      <c r="M108" s="1"/>
      <c r="N108" s="1"/>
      <c r="O108" s="1"/>
      <c r="P108" s="2"/>
      <c r="Q108" s="2"/>
      <c r="R108" s="2"/>
      <c r="S108" s="2"/>
      <c r="T108" s="1"/>
      <c r="U108" s="1"/>
      <c r="V108" s="1"/>
      <c r="W108" s="1"/>
      <c r="X108" s="1"/>
      <c r="Y108" s="1"/>
      <c r="Z108" s="1"/>
    </row>
    <row r="109" spans="2:26" s="4" customFormat="1" ht="33" customHeight="1" x14ac:dyDescent="0.25">
      <c r="C109" s="188" t="str">
        <f>CONCATENATE("$",D104," + $",H107, "  =")</f>
        <v>$42.187 + $2.166  =</v>
      </c>
      <c r="D109" s="12">
        <f>D104+H107</f>
        <v>44.353000000000002</v>
      </c>
      <c r="E109" s="5"/>
      <c r="F109" s="5"/>
      <c r="G109" s="5"/>
      <c r="H109" s="5"/>
      <c r="I109" s="7"/>
      <c r="J109" s="3"/>
      <c r="K109" s="130"/>
      <c r="L109" s="3"/>
      <c r="M109" s="1"/>
      <c r="N109" s="1"/>
      <c r="O109" s="1"/>
      <c r="P109" s="2"/>
      <c r="Q109" s="2"/>
      <c r="R109" s="2"/>
      <c r="S109" s="2"/>
      <c r="T109" s="1"/>
      <c r="U109" s="1"/>
      <c r="V109" s="1"/>
      <c r="W109" s="1"/>
      <c r="X109" s="1"/>
      <c r="Y109" s="1"/>
      <c r="Z109" s="1"/>
    </row>
    <row r="110" spans="2:26" ht="29.25" customHeight="1" thickBot="1" x14ac:dyDescent="0.3">
      <c r="I110" s="11"/>
    </row>
    <row r="111" spans="2:26" ht="43.5" customHeight="1" thickBot="1" x14ac:dyDescent="0.3">
      <c r="B111" s="219" t="s">
        <v>141</v>
      </c>
      <c r="C111" s="220"/>
      <c r="D111" s="220"/>
      <c r="E111" s="220"/>
      <c r="F111" s="220"/>
      <c r="G111" s="220"/>
      <c r="H111" s="221"/>
      <c r="I111" s="11"/>
    </row>
    <row r="112" spans="2:26" ht="21.75" customHeight="1" x14ac:dyDescent="0.25">
      <c r="B112" s="217"/>
      <c r="C112" s="217"/>
      <c r="D112" s="217"/>
      <c r="E112" s="217"/>
      <c r="F112" s="217"/>
      <c r="G112" s="217"/>
      <c r="H112" s="217"/>
      <c r="I112" s="11"/>
    </row>
    <row r="113" spans="2:26" ht="21.75" customHeight="1" x14ac:dyDescent="0.25">
      <c r="B113" s="222" t="s">
        <v>6</v>
      </c>
      <c r="C113" s="222"/>
      <c r="D113" s="222"/>
      <c r="E113" s="222"/>
      <c r="F113" s="222"/>
      <c r="G113" s="222"/>
      <c r="H113" s="222"/>
      <c r="I113" s="11"/>
    </row>
    <row r="114" spans="2:26" ht="14.25" customHeight="1" thickBot="1" x14ac:dyDescent="0.3">
      <c r="B114" s="217"/>
      <c r="C114" s="217"/>
      <c r="D114" s="217"/>
      <c r="E114" s="217"/>
      <c r="F114" s="217"/>
      <c r="G114" s="217"/>
      <c r="H114" s="217"/>
      <c r="I114" s="11"/>
    </row>
    <row r="115" spans="2:26" ht="46.5" customHeight="1" x14ac:dyDescent="0.25">
      <c r="B115" s="209" t="s">
        <v>130</v>
      </c>
      <c r="C115" s="211" t="s">
        <v>5</v>
      </c>
      <c r="D115" s="213" t="s">
        <v>4</v>
      </c>
      <c r="E115" s="211" t="s">
        <v>3</v>
      </c>
      <c r="F115" s="211"/>
      <c r="G115" s="211" t="s">
        <v>2</v>
      </c>
      <c r="H115" s="215"/>
      <c r="I115" s="11"/>
    </row>
    <row r="116" spans="2:26" ht="46.5" customHeight="1" thickBot="1" x14ac:dyDescent="0.3">
      <c r="B116" s="210"/>
      <c r="C116" s="212"/>
      <c r="D116" s="214"/>
      <c r="E116" s="212"/>
      <c r="F116" s="212"/>
      <c r="G116" s="212"/>
      <c r="H116" s="216"/>
      <c r="I116" s="11"/>
    </row>
    <row r="117" spans="2:26" ht="18.75" customHeight="1" x14ac:dyDescent="0.25">
      <c r="B117" s="217"/>
      <c r="C117" s="217"/>
      <c r="D117" s="217"/>
      <c r="E117" s="217"/>
      <c r="F117" s="217"/>
      <c r="G117" s="217"/>
      <c r="H117" s="217"/>
      <c r="I117" s="11"/>
    </row>
    <row r="118" spans="2:26" ht="33" customHeight="1" x14ac:dyDescent="0.25">
      <c r="B118" s="206" t="s">
        <v>1</v>
      </c>
      <c r="C118" s="206"/>
      <c r="D118" s="206"/>
      <c r="E118" s="206"/>
      <c r="F118" s="206"/>
      <c r="G118" s="206"/>
      <c r="H118" s="206"/>
      <c r="I118" s="11"/>
    </row>
    <row r="119" spans="2:26" s="4" customFormat="1" ht="33" customHeight="1" x14ac:dyDescent="0.25">
      <c r="B119" s="207" t="s">
        <v>0</v>
      </c>
      <c r="C119" s="207"/>
      <c r="E119" s="10"/>
      <c r="F119" s="10"/>
      <c r="G119" s="10"/>
      <c r="H119" s="10"/>
      <c r="I119" s="7"/>
      <c r="J119" s="3"/>
      <c r="K119" s="3"/>
      <c r="L119" s="3"/>
      <c r="M119" s="1"/>
      <c r="N119" s="1"/>
      <c r="O119" s="1"/>
      <c r="P119" s="2"/>
      <c r="Q119" s="2"/>
      <c r="R119" s="2"/>
      <c r="S119" s="2"/>
      <c r="T119" s="1"/>
      <c r="U119" s="1"/>
      <c r="V119" s="1"/>
      <c r="W119" s="1"/>
      <c r="X119" s="1"/>
      <c r="Y119" s="1"/>
      <c r="Z119" s="1"/>
    </row>
    <row r="120" spans="2:26" s="4" customFormat="1" ht="33" customHeight="1" x14ac:dyDescent="0.25">
      <c r="C120" s="9" t="str">
        <f>CONCATENATE(" $45.000"," + ($",G59,") =")</f>
        <v xml:space="preserve"> $45.000 + ($-5.25) =</v>
      </c>
      <c r="D120" s="6">
        <f>(45+G59)</f>
        <v>39.75</v>
      </c>
      <c r="E120" s="5"/>
      <c r="F120" s="5"/>
      <c r="G120" s="5"/>
      <c r="H120" s="5"/>
      <c r="I120" s="7"/>
      <c r="J120" s="3"/>
      <c r="K120" s="3"/>
      <c r="L120" s="3"/>
      <c r="M120" s="1"/>
      <c r="N120" s="1"/>
      <c r="O120" s="1"/>
      <c r="P120" s="2"/>
      <c r="Q120" s="2"/>
      <c r="R120" s="2"/>
      <c r="S120" s="2"/>
      <c r="T120" s="1"/>
      <c r="U120" s="1"/>
      <c r="V120" s="1"/>
      <c r="W120" s="1"/>
      <c r="X120" s="1"/>
      <c r="Y120" s="1"/>
      <c r="Z120" s="1"/>
    </row>
    <row r="121" spans="2:26" s="4" customFormat="1" ht="40.5" customHeight="1" x14ac:dyDescent="0.3">
      <c r="B121" s="208" t="s">
        <v>129</v>
      </c>
      <c r="C121" s="208"/>
      <c r="D121" s="8">
        <f>D120</f>
        <v>39.75</v>
      </c>
      <c r="E121" s="5"/>
      <c r="F121" s="5"/>
      <c r="G121" s="5"/>
      <c r="H121" s="5"/>
      <c r="I121" s="7"/>
      <c r="J121" s="3"/>
      <c r="K121" s="3"/>
      <c r="L121" s="3"/>
      <c r="M121" s="1"/>
      <c r="N121" s="1"/>
      <c r="O121" s="1"/>
      <c r="P121" s="2"/>
      <c r="Q121" s="2"/>
      <c r="R121" s="2"/>
      <c r="S121" s="2"/>
      <c r="T121" s="1"/>
      <c r="U121" s="1"/>
      <c r="V121" s="1"/>
      <c r="W121" s="1"/>
      <c r="X121" s="1"/>
      <c r="Y121" s="1"/>
      <c r="Z121" s="1"/>
    </row>
    <row r="122" spans="2:26" s="4" customFormat="1" ht="33" customHeight="1" x14ac:dyDescent="0.25">
      <c r="D122" s="6"/>
      <c r="E122" s="5"/>
      <c r="F122" s="5"/>
      <c r="G122" s="5"/>
      <c r="H122" s="5"/>
      <c r="J122" s="3"/>
      <c r="K122" s="3"/>
      <c r="L122" s="3"/>
      <c r="M122" s="1"/>
      <c r="N122" s="1"/>
      <c r="O122" s="1"/>
      <c r="P122" s="2"/>
      <c r="Q122" s="2"/>
      <c r="R122" s="2"/>
      <c r="S122" s="2"/>
      <c r="T122" s="1"/>
      <c r="U122" s="1"/>
      <c r="V122" s="1"/>
      <c r="W122" s="1"/>
      <c r="X122" s="1"/>
      <c r="Y122" s="1"/>
      <c r="Z122" s="1"/>
    </row>
    <row r="125" spans="2:26" ht="50.25" customHeight="1" x14ac:dyDescent="0.25"/>
    <row r="126" spans="2:26" ht="56.25" customHeight="1" x14ac:dyDescent="0.25"/>
    <row r="127" spans="2:26" ht="18" customHeight="1" x14ac:dyDescent="0.25"/>
    <row r="128" spans="2:26"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sheetData>
  <sheetProtection algorithmName="SHA-512" hashValue="dQg9QaYJeF8HfA3i63IG3efQ09ZGTiFgobly6unctX+bNRVTODwH7fmOv/1xZhX101eIZZbEs6J/hkIrZhr4gw==" saltValue="Fhd+sG7IOgms1LHBSKgC0g==" spinCount="100000" sheet="1" formatColumns="0" formatRows="0" selectLockedCells="1"/>
  <mergeCells count="126">
    <mergeCell ref="M6:N8"/>
    <mergeCell ref="P6:S7"/>
    <mergeCell ref="B7:E7"/>
    <mergeCell ref="B8:H8"/>
    <mergeCell ref="P8:S8"/>
    <mergeCell ref="B9:H9"/>
    <mergeCell ref="J9:K9"/>
    <mergeCell ref="B1:D1"/>
    <mergeCell ref="C3:E3"/>
    <mergeCell ref="G3:H3"/>
    <mergeCell ref="C4:E4"/>
    <mergeCell ref="G4:H4"/>
    <mergeCell ref="B6:E6"/>
    <mergeCell ref="F6:G6"/>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B17:H17"/>
    <mergeCell ref="J17:K17"/>
    <mergeCell ref="B18:H18"/>
    <mergeCell ref="G19:H19"/>
    <mergeCell ref="P19:P21"/>
    <mergeCell ref="Q19:Q21"/>
    <mergeCell ref="G20:H20"/>
    <mergeCell ref="G21:H21"/>
    <mergeCell ref="G22:H22"/>
    <mergeCell ref="P22:P24"/>
    <mergeCell ref="Q22:Q24"/>
    <mergeCell ref="G23:H23"/>
    <mergeCell ref="G24:H24"/>
    <mergeCell ref="P31:P33"/>
    <mergeCell ref="Q31:Q33"/>
    <mergeCell ref="B32:H32"/>
    <mergeCell ref="B33:H33"/>
    <mergeCell ref="B34:H34"/>
    <mergeCell ref="B35:H35"/>
    <mergeCell ref="G25:H25"/>
    <mergeCell ref="P25:P27"/>
    <mergeCell ref="Q25:Q27"/>
    <mergeCell ref="G26:H26"/>
    <mergeCell ref="G27:H27"/>
    <mergeCell ref="G28:H28"/>
    <mergeCell ref="P28:P30"/>
    <mergeCell ref="Q28:Q30"/>
    <mergeCell ref="G29:H29"/>
    <mergeCell ref="G30:H30"/>
    <mergeCell ref="B57:H57"/>
    <mergeCell ref="G58:H58"/>
    <mergeCell ref="G59:H59"/>
    <mergeCell ref="G60:H60"/>
    <mergeCell ref="G61:H61"/>
    <mergeCell ref="B63:H63"/>
    <mergeCell ref="B36:H36"/>
    <mergeCell ref="D37:E37"/>
    <mergeCell ref="B39:D39"/>
    <mergeCell ref="B41:H41"/>
    <mergeCell ref="H43:H53"/>
    <mergeCell ref="B56:H56"/>
    <mergeCell ref="B70:E70"/>
    <mergeCell ref="B72:C72"/>
    <mergeCell ref="B73:E73"/>
    <mergeCell ref="B74:H74"/>
    <mergeCell ref="B75:E75"/>
    <mergeCell ref="B76:H76"/>
    <mergeCell ref="B64:H64"/>
    <mergeCell ref="B65:C65"/>
    <mergeCell ref="B66:E66"/>
    <mergeCell ref="B67:H67"/>
    <mergeCell ref="B68:E68"/>
    <mergeCell ref="B69:H69"/>
    <mergeCell ref="B85:F85"/>
    <mergeCell ref="B86:E86"/>
    <mergeCell ref="B87:H87"/>
    <mergeCell ref="B88:E88"/>
    <mergeCell ref="B89:H89"/>
    <mergeCell ref="B90:E90"/>
    <mergeCell ref="B77:E77"/>
    <mergeCell ref="B79:H79"/>
    <mergeCell ref="B80:E80"/>
    <mergeCell ref="B81:H81"/>
    <mergeCell ref="B83:H83"/>
    <mergeCell ref="B84:H84"/>
    <mergeCell ref="B91:H91"/>
    <mergeCell ref="B93:H93"/>
    <mergeCell ref="B94:H94"/>
    <mergeCell ref="B95:H95"/>
    <mergeCell ref="B96:H96"/>
    <mergeCell ref="B97:B98"/>
    <mergeCell ref="C97:C98"/>
    <mergeCell ref="D97:D98"/>
    <mergeCell ref="E97:F98"/>
    <mergeCell ref="G97:H98"/>
    <mergeCell ref="C107:G107"/>
    <mergeCell ref="B108:F108"/>
    <mergeCell ref="B111:H111"/>
    <mergeCell ref="B112:H112"/>
    <mergeCell ref="B113:H113"/>
    <mergeCell ref="B114:H114"/>
    <mergeCell ref="B99:H99"/>
    <mergeCell ref="B100:H100"/>
    <mergeCell ref="B101:H101"/>
    <mergeCell ref="B102:H102"/>
    <mergeCell ref="B103:C103"/>
    <mergeCell ref="B105:C105"/>
    <mergeCell ref="B118:H118"/>
    <mergeCell ref="B119:C119"/>
    <mergeCell ref="B121:C121"/>
    <mergeCell ref="B115:B116"/>
    <mergeCell ref="C115:C116"/>
    <mergeCell ref="D115:D116"/>
    <mergeCell ref="E115:F116"/>
    <mergeCell ref="G115:H116"/>
    <mergeCell ref="B117:H117"/>
  </mergeCells>
  <dataValidations count="8">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13 JE65499 TA65499 ACW65499 AMS65499 AWO65499 BGK65499 BQG65499 CAC65499 CJY65499 CTU65499 DDQ65499 DNM65499 DXI65499 EHE65499 ERA65499 FAW65499 FKS65499 FUO65499 GEK65499 GOG65499 GYC65499 HHY65499 HRU65499 IBQ65499 ILM65499 IVI65499 JFE65499 JPA65499 JYW65499 KIS65499 KSO65499 LCK65499 LMG65499 LWC65499 MFY65499 MPU65499 MZQ65499 NJM65499 NTI65499 ODE65499 ONA65499 OWW65499 PGS65499 PQO65499 QAK65499 QKG65499 QUC65499 RDY65499 RNU65499 RXQ65499 SHM65499 SRI65499 TBE65499 TLA65499 TUW65499 UES65499 UOO65499 UYK65499 VIG65499 VSC65499 WBY65499 WLU65499 WVQ65499 K130949 JE131035 TA131035 ACW131035 AMS131035 AWO131035 BGK131035 BQG131035 CAC131035 CJY131035 CTU131035 DDQ131035 DNM131035 DXI131035 EHE131035 ERA131035 FAW131035 FKS131035 FUO131035 GEK131035 GOG131035 GYC131035 HHY131035 HRU131035 IBQ131035 ILM131035 IVI131035 JFE131035 JPA131035 JYW131035 KIS131035 KSO131035 LCK131035 LMG131035 LWC131035 MFY131035 MPU131035 MZQ131035 NJM131035 NTI131035 ODE131035 ONA131035 OWW131035 PGS131035 PQO131035 QAK131035 QKG131035 QUC131035 RDY131035 RNU131035 RXQ131035 SHM131035 SRI131035 TBE131035 TLA131035 TUW131035 UES131035 UOO131035 UYK131035 VIG131035 VSC131035 WBY131035 WLU131035 WVQ131035 K196485 JE196571 TA196571 ACW196571 AMS196571 AWO196571 BGK196571 BQG196571 CAC196571 CJY196571 CTU196571 DDQ196571 DNM196571 DXI196571 EHE196571 ERA196571 FAW196571 FKS196571 FUO196571 GEK196571 GOG196571 GYC196571 HHY196571 HRU196571 IBQ196571 ILM196571 IVI196571 JFE196571 JPA196571 JYW196571 KIS196571 KSO196571 LCK196571 LMG196571 LWC196571 MFY196571 MPU196571 MZQ196571 NJM196571 NTI196571 ODE196571 ONA196571 OWW196571 PGS196571 PQO196571 QAK196571 QKG196571 QUC196571 RDY196571 RNU196571 RXQ196571 SHM196571 SRI196571 TBE196571 TLA196571 TUW196571 UES196571 UOO196571 UYK196571 VIG196571 VSC196571 WBY196571 WLU196571 WVQ196571 K262021 JE262107 TA262107 ACW262107 AMS262107 AWO262107 BGK262107 BQG262107 CAC262107 CJY262107 CTU262107 DDQ262107 DNM262107 DXI262107 EHE262107 ERA262107 FAW262107 FKS262107 FUO262107 GEK262107 GOG262107 GYC262107 HHY262107 HRU262107 IBQ262107 ILM262107 IVI262107 JFE262107 JPA262107 JYW262107 KIS262107 KSO262107 LCK262107 LMG262107 LWC262107 MFY262107 MPU262107 MZQ262107 NJM262107 NTI262107 ODE262107 ONA262107 OWW262107 PGS262107 PQO262107 QAK262107 QKG262107 QUC262107 RDY262107 RNU262107 RXQ262107 SHM262107 SRI262107 TBE262107 TLA262107 TUW262107 UES262107 UOO262107 UYK262107 VIG262107 VSC262107 WBY262107 WLU262107 WVQ262107 K327557 JE327643 TA327643 ACW327643 AMS327643 AWO327643 BGK327643 BQG327643 CAC327643 CJY327643 CTU327643 DDQ327643 DNM327643 DXI327643 EHE327643 ERA327643 FAW327643 FKS327643 FUO327643 GEK327643 GOG327643 GYC327643 HHY327643 HRU327643 IBQ327643 ILM327643 IVI327643 JFE327643 JPA327643 JYW327643 KIS327643 KSO327643 LCK327643 LMG327643 LWC327643 MFY327643 MPU327643 MZQ327643 NJM327643 NTI327643 ODE327643 ONA327643 OWW327643 PGS327643 PQO327643 QAK327643 QKG327643 QUC327643 RDY327643 RNU327643 RXQ327643 SHM327643 SRI327643 TBE327643 TLA327643 TUW327643 UES327643 UOO327643 UYK327643 VIG327643 VSC327643 WBY327643 WLU327643 WVQ327643 K393093 JE393179 TA393179 ACW393179 AMS393179 AWO393179 BGK393179 BQG393179 CAC393179 CJY393179 CTU393179 DDQ393179 DNM393179 DXI393179 EHE393179 ERA393179 FAW393179 FKS393179 FUO393179 GEK393179 GOG393179 GYC393179 HHY393179 HRU393179 IBQ393179 ILM393179 IVI393179 JFE393179 JPA393179 JYW393179 KIS393179 KSO393179 LCK393179 LMG393179 LWC393179 MFY393179 MPU393179 MZQ393179 NJM393179 NTI393179 ODE393179 ONA393179 OWW393179 PGS393179 PQO393179 QAK393179 QKG393179 QUC393179 RDY393179 RNU393179 RXQ393179 SHM393179 SRI393179 TBE393179 TLA393179 TUW393179 UES393179 UOO393179 UYK393179 VIG393179 VSC393179 WBY393179 WLU393179 WVQ393179 K458629 JE458715 TA458715 ACW458715 AMS458715 AWO458715 BGK458715 BQG458715 CAC458715 CJY458715 CTU458715 DDQ458715 DNM458715 DXI458715 EHE458715 ERA458715 FAW458715 FKS458715 FUO458715 GEK458715 GOG458715 GYC458715 HHY458715 HRU458715 IBQ458715 ILM458715 IVI458715 JFE458715 JPA458715 JYW458715 KIS458715 KSO458715 LCK458715 LMG458715 LWC458715 MFY458715 MPU458715 MZQ458715 NJM458715 NTI458715 ODE458715 ONA458715 OWW458715 PGS458715 PQO458715 QAK458715 QKG458715 QUC458715 RDY458715 RNU458715 RXQ458715 SHM458715 SRI458715 TBE458715 TLA458715 TUW458715 UES458715 UOO458715 UYK458715 VIG458715 VSC458715 WBY458715 WLU458715 WVQ458715 K524165 JE524251 TA524251 ACW524251 AMS524251 AWO524251 BGK524251 BQG524251 CAC524251 CJY524251 CTU524251 DDQ524251 DNM524251 DXI524251 EHE524251 ERA524251 FAW524251 FKS524251 FUO524251 GEK524251 GOG524251 GYC524251 HHY524251 HRU524251 IBQ524251 ILM524251 IVI524251 JFE524251 JPA524251 JYW524251 KIS524251 KSO524251 LCK524251 LMG524251 LWC524251 MFY524251 MPU524251 MZQ524251 NJM524251 NTI524251 ODE524251 ONA524251 OWW524251 PGS524251 PQO524251 QAK524251 QKG524251 QUC524251 RDY524251 RNU524251 RXQ524251 SHM524251 SRI524251 TBE524251 TLA524251 TUW524251 UES524251 UOO524251 UYK524251 VIG524251 VSC524251 WBY524251 WLU524251 WVQ524251 K589701 JE589787 TA589787 ACW589787 AMS589787 AWO589787 BGK589787 BQG589787 CAC589787 CJY589787 CTU589787 DDQ589787 DNM589787 DXI589787 EHE589787 ERA589787 FAW589787 FKS589787 FUO589787 GEK589787 GOG589787 GYC589787 HHY589787 HRU589787 IBQ589787 ILM589787 IVI589787 JFE589787 JPA589787 JYW589787 KIS589787 KSO589787 LCK589787 LMG589787 LWC589787 MFY589787 MPU589787 MZQ589787 NJM589787 NTI589787 ODE589787 ONA589787 OWW589787 PGS589787 PQO589787 QAK589787 QKG589787 QUC589787 RDY589787 RNU589787 RXQ589787 SHM589787 SRI589787 TBE589787 TLA589787 TUW589787 UES589787 UOO589787 UYK589787 VIG589787 VSC589787 WBY589787 WLU589787 WVQ589787 K655237 JE655323 TA655323 ACW655323 AMS655323 AWO655323 BGK655323 BQG655323 CAC655323 CJY655323 CTU655323 DDQ655323 DNM655323 DXI655323 EHE655323 ERA655323 FAW655323 FKS655323 FUO655323 GEK655323 GOG655323 GYC655323 HHY655323 HRU655323 IBQ655323 ILM655323 IVI655323 JFE655323 JPA655323 JYW655323 KIS655323 KSO655323 LCK655323 LMG655323 LWC655323 MFY655323 MPU655323 MZQ655323 NJM655323 NTI655323 ODE655323 ONA655323 OWW655323 PGS655323 PQO655323 QAK655323 QKG655323 QUC655323 RDY655323 RNU655323 RXQ655323 SHM655323 SRI655323 TBE655323 TLA655323 TUW655323 UES655323 UOO655323 UYK655323 VIG655323 VSC655323 WBY655323 WLU655323 WVQ655323 K720773 JE720859 TA720859 ACW720859 AMS720859 AWO720859 BGK720859 BQG720859 CAC720859 CJY720859 CTU720859 DDQ720859 DNM720859 DXI720859 EHE720859 ERA720859 FAW720859 FKS720859 FUO720859 GEK720859 GOG720859 GYC720859 HHY720859 HRU720859 IBQ720859 ILM720859 IVI720859 JFE720859 JPA720859 JYW720859 KIS720859 KSO720859 LCK720859 LMG720859 LWC720859 MFY720859 MPU720859 MZQ720859 NJM720859 NTI720859 ODE720859 ONA720859 OWW720859 PGS720859 PQO720859 QAK720859 QKG720859 QUC720859 RDY720859 RNU720859 RXQ720859 SHM720859 SRI720859 TBE720859 TLA720859 TUW720859 UES720859 UOO720859 UYK720859 VIG720859 VSC720859 WBY720859 WLU720859 WVQ720859 K786309 JE786395 TA786395 ACW786395 AMS786395 AWO786395 BGK786395 BQG786395 CAC786395 CJY786395 CTU786395 DDQ786395 DNM786395 DXI786395 EHE786395 ERA786395 FAW786395 FKS786395 FUO786395 GEK786395 GOG786395 GYC786395 HHY786395 HRU786395 IBQ786395 ILM786395 IVI786395 JFE786395 JPA786395 JYW786395 KIS786395 KSO786395 LCK786395 LMG786395 LWC786395 MFY786395 MPU786395 MZQ786395 NJM786395 NTI786395 ODE786395 ONA786395 OWW786395 PGS786395 PQO786395 QAK786395 QKG786395 QUC786395 RDY786395 RNU786395 RXQ786395 SHM786395 SRI786395 TBE786395 TLA786395 TUW786395 UES786395 UOO786395 UYK786395 VIG786395 VSC786395 WBY786395 WLU786395 WVQ786395 K851845 JE851931 TA851931 ACW851931 AMS851931 AWO851931 BGK851931 BQG851931 CAC851931 CJY851931 CTU851931 DDQ851931 DNM851931 DXI851931 EHE851931 ERA851931 FAW851931 FKS851931 FUO851931 GEK851931 GOG851931 GYC851931 HHY851931 HRU851931 IBQ851931 ILM851931 IVI851931 JFE851931 JPA851931 JYW851931 KIS851931 KSO851931 LCK851931 LMG851931 LWC851931 MFY851931 MPU851931 MZQ851931 NJM851931 NTI851931 ODE851931 ONA851931 OWW851931 PGS851931 PQO851931 QAK851931 QKG851931 QUC851931 RDY851931 RNU851931 RXQ851931 SHM851931 SRI851931 TBE851931 TLA851931 TUW851931 UES851931 UOO851931 UYK851931 VIG851931 VSC851931 WBY851931 WLU851931 WVQ851931 K917381 JE917467 TA917467 ACW917467 AMS917467 AWO917467 BGK917467 BQG917467 CAC917467 CJY917467 CTU917467 DDQ917467 DNM917467 DXI917467 EHE917467 ERA917467 FAW917467 FKS917467 FUO917467 GEK917467 GOG917467 GYC917467 HHY917467 HRU917467 IBQ917467 ILM917467 IVI917467 JFE917467 JPA917467 JYW917467 KIS917467 KSO917467 LCK917467 LMG917467 LWC917467 MFY917467 MPU917467 MZQ917467 NJM917467 NTI917467 ODE917467 ONA917467 OWW917467 PGS917467 PQO917467 QAK917467 QKG917467 QUC917467 RDY917467 RNU917467 RXQ917467 SHM917467 SRI917467 TBE917467 TLA917467 TUW917467 UES917467 UOO917467 UYK917467 VIG917467 VSC917467 WBY917467 WLU917467 WVQ917467 K982917 JE983003 TA983003 ACW983003 AMS983003 AWO983003 BGK983003 BQG983003 CAC983003 CJY983003 CTU983003 DDQ983003 DNM983003 DXI983003 EHE983003 ERA983003 FAW983003 FKS983003 FUO983003 GEK983003 GOG983003 GYC983003 HHY983003 HRU983003 IBQ983003 ILM983003 IVI983003 JFE983003 JPA983003 JYW983003 KIS983003 KSO983003 LCK983003 LMG983003 LWC983003 MFY983003 MPU983003 MZQ983003 NJM983003 NTI983003 ODE983003 ONA983003 OWW983003 PGS983003 PQO983003 QAK983003 QKG983003 QUC983003 RDY983003 RNU983003 RXQ983003 SHM983003 SRI983003 TBE983003 TLA983003 TUW983003 UES983003 UOO983003 UYK983003 VIG983003 VSC983003 WBY983003 WLU983003 WVQ983003" xr:uid="{E149B21F-D174-4420-A383-CCFB985B8B68}">
      <formula1>$R$10:$R$34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09 JE65495 TA65495 ACW65495 AMS65495 AWO65495 BGK65495 BQG65495 CAC65495 CJY65495 CTU65495 DDQ65495 DNM65495 DXI65495 EHE65495 ERA65495 FAW65495 FKS65495 FUO65495 GEK65495 GOG65495 GYC65495 HHY65495 HRU65495 IBQ65495 ILM65495 IVI65495 JFE65495 JPA65495 JYW65495 KIS65495 KSO65495 LCK65495 LMG65495 LWC65495 MFY65495 MPU65495 MZQ65495 NJM65495 NTI65495 ODE65495 ONA65495 OWW65495 PGS65495 PQO65495 QAK65495 QKG65495 QUC65495 RDY65495 RNU65495 RXQ65495 SHM65495 SRI65495 TBE65495 TLA65495 TUW65495 UES65495 UOO65495 UYK65495 VIG65495 VSC65495 WBY65495 WLU65495 WVQ65495 K130945 JE131031 TA131031 ACW131031 AMS131031 AWO131031 BGK131031 BQG131031 CAC131031 CJY131031 CTU131031 DDQ131031 DNM131031 DXI131031 EHE131031 ERA131031 FAW131031 FKS131031 FUO131031 GEK131031 GOG131031 GYC131031 HHY131031 HRU131031 IBQ131031 ILM131031 IVI131031 JFE131031 JPA131031 JYW131031 KIS131031 KSO131031 LCK131031 LMG131031 LWC131031 MFY131031 MPU131031 MZQ131031 NJM131031 NTI131031 ODE131031 ONA131031 OWW131031 PGS131031 PQO131031 QAK131031 QKG131031 QUC131031 RDY131031 RNU131031 RXQ131031 SHM131031 SRI131031 TBE131031 TLA131031 TUW131031 UES131031 UOO131031 UYK131031 VIG131031 VSC131031 WBY131031 WLU131031 WVQ131031 K196481 JE196567 TA196567 ACW196567 AMS196567 AWO196567 BGK196567 BQG196567 CAC196567 CJY196567 CTU196567 DDQ196567 DNM196567 DXI196567 EHE196567 ERA196567 FAW196567 FKS196567 FUO196567 GEK196567 GOG196567 GYC196567 HHY196567 HRU196567 IBQ196567 ILM196567 IVI196567 JFE196567 JPA196567 JYW196567 KIS196567 KSO196567 LCK196567 LMG196567 LWC196567 MFY196567 MPU196567 MZQ196567 NJM196567 NTI196567 ODE196567 ONA196567 OWW196567 PGS196567 PQO196567 QAK196567 QKG196567 QUC196567 RDY196567 RNU196567 RXQ196567 SHM196567 SRI196567 TBE196567 TLA196567 TUW196567 UES196567 UOO196567 UYK196567 VIG196567 VSC196567 WBY196567 WLU196567 WVQ196567 K262017 JE262103 TA262103 ACW262103 AMS262103 AWO262103 BGK262103 BQG262103 CAC262103 CJY262103 CTU262103 DDQ262103 DNM262103 DXI262103 EHE262103 ERA262103 FAW262103 FKS262103 FUO262103 GEK262103 GOG262103 GYC262103 HHY262103 HRU262103 IBQ262103 ILM262103 IVI262103 JFE262103 JPA262103 JYW262103 KIS262103 KSO262103 LCK262103 LMG262103 LWC262103 MFY262103 MPU262103 MZQ262103 NJM262103 NTI262103 ODE262103 ONA262103 OWW262103 PGS262103 PQO262103 QAK262103 QKG262103 QUC262103 RDY262103 RNU262103 RXQ262103 SHM262103 SRI262103 TBE262103 TLA262103 TUW262103 UES262103 UOO262103 UYK262103 VIG262103 VSC262103 WBY262103 WLU262103 WVQ262103 K327553 JE327639 TA327639 ACW327639 AMS327639 AWO327639 BGK327639 BQG327639 CAC327639 CJY327639 CTU327639 DDQ327639 DNM327639 DXI327639 EHE327639 ERA327639 FAW327639 FKS327639 FUO327639 GEK327639 GOG327639 GYC327639 HHY327639 HRU327639 IBQ327639 ILM327639 IVI327639 JFE327639 JPA327639 JYW327639 KIS327639 KSO327639 LCK327639 LMG327639 LWC327639 MFY327639 MPU327639 MZQ327639 NJM327639 NTI327639 ODE327639 ONA327639 OWW327639 PGS327639 PQO327639 QAK327639 QKG327639 QUC327639 RDY327639 RNU327639 RXQ327639 SHM327639 SRI327639 TBE327639 TLA327639 TUW327639 UES327639 UOO327639 UYK327639 VIG327639 VSC327639 WBY327639 WLU327639 WVQ327639 K393089 JE393175 TA393175 ACW393175 AMS393175 AWO393175 BGK393175 BQG393175 CAC393175 CJY393175 CTU393175 DDQ393175 DNM393175 DXI393175 EHE393175 ERA393175 FAW393175 FKS393175 FUO393175 GEK393175 GOG393175 GYC393175 HHY393175 HRU393175 IBQ393175 ILM393175 IVI393175 JFE393175 JPA393175 JYW393175 KIS393175 KSO393175 LCK393175 LMG393175 LWC393175 MFY393175 MPU393175 MZQ393175 NJM393175 NTI393175 ODE393175 ONA393175 OWW393175 PGS393175 PQO393175 QAK393175 QKG393175 QUC393175 RDY393175 RNU393175 RXQ393175 SHM393175 SRI393175 TBE393175 TLA393175 TUW393175 UES393175 UOO393175 UYK393175 VIG393175 VSC393175 WBY393175 WLU393175 WVQ393175 K458625 JE458711 TA458711 ACW458711 AMS458711 AWO458711 BGK458711 BQG458711 CAC458711 CJY458711 CTU458711 DDQ458711 DNM458711 DXI458711 EHE458711 ERA458711 FAW458711 FKS458711 FUO458711 GEK458711 GOG458711 GYC458711 HHY458711 HRU458711 IBQ458711 ILM458711 IVI458711 JFE458711 JPA458711 JYW458711 KIS458711 KSO458711 LCK458711 LMG458711 LWC458711 MFY458711 MPU458711 MZQ458711 NJM458711 NTI458711 ODE458711 ONA458711 OWW458711 PGS458711 PQO458711 QAK458711 QKG458711 QUC458711 RDY458711 RNU458711 RXQ458711 SHM458711 SRI458711 TBE458711 TLA458711 TUW458711 UES458711 UOO458711 UYK458711 VIG458711 VSC458711 WBY458711 WLU458711 WVQ458711 K524161 JE524247 TA524247 ACW524247 AMS524247 AWO524247 BGK524247 BQG524247 CAC524247 CJY524247 CTU524247 DDQ524247 DNM524247 DXI524247 EHE524247 ERA524247 FAW524247 FKS524247 FUO524247 GEK524247 GOG524247 GYC524247 HHY524247 HRU524247 IBQ524247 ILM524247 IVI524247 JFE524247 JPA524247 JYW524247 KIS524247 KSO524247 LCK524247 LMG524247 LWC524247 MFY524247 MPU524247 MZQ524247 NJM524247 NTI524247 ODE524247 ONA524247 OWW524247 PGS524247 PQO524247 QAK524247 QKG524247 QUC524247 RDY524247 RNU524247 RXQ524247 SHM524247 SRI524247 TBE524247 TLA524247 TUW524247 UES524247 UOO524247 UYK524247 VIG524247 VSC524247 WBY524247 WLU524247 WVQ524247 K589697 JE589783 TA589783 ACW589783 AMS589783 AWO589783 BGK589783 BQG589783 CAC589783 CJY589783 CTU589783 DDQ589783 DNM589783 DXI589783 EHE589783 ERA589783 FAW589783 FKS589783 FUO589783 GEK589783 GOG589783 GYC589783 HHY589783 HRU589783 IBQ589783 ILM589783 IVI589783 JFE589783 JPA589783 JYW589783 KIS589783 KSO589783 LCK589783 LMG589783 LWC589783 MFY589783 MPU589783 MZQ589783 NJM589783 NTI589783 ODE589783 ONA589783 OWW589783 PGS589783 PQO589783 QAK589783 QKG589783 QUC589783 RDY589783 RNU589783 RXQ589783 SHM589783 SRI589783 TBE589783 TLA589783 TUW589783 UES589783 UOO589783 UYK589783 VIG589783 VSC589783 WBY589783 WLU589783 WVQ589783 K655233 JE655319 TA655319 ACW655319 AMS655319 AWO655319 BGK655319 BQG655319 CAC655319 CJY655319 CTU655319 DDQ655319 DNM655319 DXI655319 EHE655319 ERA655319 FAW655319 FKS655319 FUO655319 GEK655319 GOG655319 GYC655319 HHY655319 HRU655319 IBQ655319 ILM655319 IVI655319 JFE655319 JPA655319 JYW655319 KIS655319 KSO655319 LCK655319 LMG655319 LWC655319 MFY655319 MPU655319 MZQ655319 NJM655319 NTI655319 ODE655319 ONA655319 OWW655319 PGS655319 PQO655319 QAK655319 QKG655319 QUC655319 RDY655319 RNU655319 RXQ655319 SHM655319 SRI655319 TBE655319 TLA655319 TUW655319 UES655319 UOO655319 UYK655319 VIG655319 VSC655319 WBY655319 WLU655319 WVQ655319 K720769 JE720855 TA720855 ACW720855 AMS720855 AWO720855 BGK720855 BQG720855 CAC720855 CJY720855 CTU720855 DDQ720855 DNM720855 DXI720855 EHE720855 ERA720855 FAW720855 FKS720855 FUO720855 GEK720855 GOG720855 GYC720855 HHY720855 HRU720855 IBQ720855 ILM720855 IVI720855 JFE720855 JPA720855 JYW720855 KIS720855 KSO720855 LCK720855 LMG720855 LWC720855 MFY720855 MPU720855 MZQ720855 NJM720855 NTI720855 ODE720855 ONA720855 OWW720855 PGS720855 PQO720855 QAK720855 QKG720855 QUC720855 RDY720855 RNU720855 RXQ720855 SHM720855 SRI720855 TBE720855 TLA720855 TUW720855 UES720855 UOO720855 UYK720855 VIG720855 VSC720855 WBY720855 WLU720855 WVQ720855 K786305 JE786391 TA786391 ACW786391 AMS786391 AWO786391 BGK786391 BQG786391 CAC786391 CJY786391 CTU786391 DDQ786391 DNM786391 DXI786391 EHE786391 ERA786391 FAW786391 FKS786391 FUO786391 GEK786391 GOG786391 GYC786391 HHY786391 HRU786391 IBQ786391 ILM786391 IVI786391 JFE786391 JPA786391 JYW786391 KIS786391 KSO786391 LCK786391 LMG786391 LWC786391 MFY786391 MPU786391 MZQ786391 NJM786391 NTI786391 ODE786391 ONA786391 OWW786391 PGS786391 PQO786391 QAK786391 QKG786391 QUC786391 RDY786391 RNU786391 RXQ786391 SHM786391 SRI786391 TBE786391 TLA786391 TUW786391 UES786391 UOO786391 UYK786391 VIG786391 VSC786391 WBY786391 WLU786391 WVQ786391 K851841 JE851927 TA851927 ACW851927 AMS851927 AWO851927 BGK851927 BQG851927 CAC851927 CJY851927 CTU851927 DDQ851927 DNM851927 DXI851927 EHE851927 ERA851927 FAW851927 FKS851927 FUO851927 GEK851927 GOG851927 GYC851927 HHY851927 HRU851927 IBQ851927 ILM851927 IVI851927 JFE851927 JPA851927 JYW851927 KIS851927 KSO851927 LCK851927 LMG851927 LWC851927 MFY851927 MPU851927 MZQ851927 NJM851927 NTI851927 ODE851927 ONA851927 OWW851927 PGS851927 PQO851927 QAK851927 QKG851927 QUC851927 RDY851927 RNU851927 RXQ851927 SHM851927 SRI851927 TBE851927 TLA851927 TUW851927 UES851927 UOO851927 UYK851927 VIG851927 VSC851927 WBY851927 WLU851927 WVQ851927 K917377 JE917463 TA917463 ACW917463 AMS917463 AWO917463 BGK917463 BQG917463 CAC917463 CJY917463 CTU917463 DDQ917463 DNM917463 DXI917463 EHE917463 ERA917463 FAW917463 FKS917463 FUO917463 GEK917463 GOG917463 GYC917463 HHY917463 HRU917463 IBQ917463 ILM917463 IVI917463 JFE917463 JPA917463 JYW917463 KIS917463 KSO917463 LCK917463 LMG917463 LWC917463 MFY917463 MPU917463 MZQ917463 NJM917463 NTI917463 ODE917463 ONA917463 OWW917463 PGS917463 PQO917463 QAK917463 QKG917463 QUC917463 RDY917463 RNU917463 RXQ917463 SHM917463 SRI917463 TBE917463 TLA917463 TUW917463 UES917463 UOO917463 UYK917463 VIG917463 VSC917463 WBY917463 WLU917463 WVQ917463 K982913 JE982999 TA982999 ACW982999 AMS982999 AWO982999 BGK982999 BQG982999 CAC982999 CJY982999 CTU982999 DDQ982999 DNM982999 DXI982999 EHE982999 ERA982999 FAW982999 FKS982999 FUO982999 GEK982999 GOG982999 GYC982999 HHY982999 HRU982999 IBQ982999 ILM982999 IVI982999 JFE982999 JPA982999 JYW982999 KIS982999 KSO982999 LCK982999 LMG982999 LWC982999 MFY982999 MPU982999 MZQ982999 NJM982999 NTI982999 ODE982999 ONA982999 OWW982999 PGS982999 PQO982999 QAK982999 QKG982999 QUC982999 RDY982999 RNU982999 RXQ982999 SHM982999 SRI982999 TBE982999 TLA982999 TUW982999 UES982999 UOO982999 UYK982999 VIG982999 VSC982999 WBY982999 WLU982999 WVQ982999" xr:uid="{177563F3-4DF8-4E66-B8ED-D37DD846B07E}">
      <formula1>$P$10:$P$34</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10 JE65496 TA65496 ACW65496 AMS65496 AWO65496 BGK65496 BQG65496 CAC65496 CJY65496 CTU65496 DDQ65496 DNM65496 DXI65496 EHE65496 ERA65496 FAW65496 FKS65496 FUO65496 GEK65496 GOG65496 GYC65496 HHY65496 HRU65496 IBQ65496 ILM65496 IVI65496 JFE65496 JPA65496 JYW65496 KIS65496 KSO65496 LCK65496 LMG65496 LWC65496 MFY65496 MPU65496 MZQ65496 NJM65496 NTI65496 ODE65496 ONA65496 OWW65496 PGS65496 PQO65496 QAK65496 QKG65496 QUC65496 RDY65496 RNU65496 RXQ65496 SHM65496 SRI65496 TBE65496 TLA65496 TUW65496 UES65496 UOO65496 UYK65496 VIG65496 VSC65496 WBY65496 WLU65496 WVQ65496 K130946 JE131032 TA131032 ACW131032 AMS131032 AWO131032 BGK131032 BQG131032 CAC131032 CJY131032 CTU131032 DDQ131032 DNM131032 DXI131032 EHE131032 ERA131032 FAW131032 FKS131032 FUO131032 GEK131032 GOG131032 GYC131032 HHY131032 HRU131032 IBQ131032 ILM131032 IVI131032 JFE131032 JPA131032 JYW131032 KIS131032 KSO131032 LCK131032 LMG131032 LWC131032 MFY131032 MPU131032 MZQ131032 NJM131032 NTI131032 ODE131032 ONA131032 OWW131032 PGS131032 PQO131032 QAK131032 QKG131032 QUC131032 RDY131032 RNU131032 RXQ131032 SHM131032 SRI131032 TBE131032 TLA131032 TUW131032 UES131032 UOO131032 UYK131032 VIG131032 VSC131032 WBY131032 WLU131032 WVQ131032 K196482 JE196568 TA196568 ACW196568 AMS196568 AWO196568 BGK196568 BQG196568 CAC196568 CJY196568 CTU196568 DDQ196568 DNM196568 DXI196568 EHE196568 ERA196568 FAW196568 FKS196568 FUO196568 GEK196568 GOG196568 GYC196568 HHY196568 HRU196568 IBQ196568 ILM196568 IVI196568 JFE196568 JPA196568 JYW196568 KIS196568 KSO196568 LCK196568 LMG196568 LWC196568 MFY196568 MPU196568 MZQ196568 NJM196568 NTI196568 ODE196568 ONA196568 OWW196568 PGS196568 PQO196568 QAK196568 QKG196568 QUC196568 RDY196568 RNU196568 RXQ196568 SHM196568 SRI196568 TBE196568 TLA196568 TUW196568 UES196568 UOO196568 UYK196568 VIG196568 VSC196568 WBY196568 WLU196568 WVQ196568 K262018 JE262104 TA262104 ACW262104 AMS262104 AWO262104 BGK262104 BQG262104 CAC262104 CJY262104 CTU262104 DDQ262104 DNM262104 DXI262104 EHE262104 ERA262104 FAW262104 FKS262104 FUO262104 GEK262104 GOG262104 GYC262104 HHY262104 HRU262104 IBQ262104 ILM262104 IVI262104 JFE262104 JPA262104 JYW262104 KIS262104 KSO262104 LCK262104 LMG262104 LWC262104 MFY262104 MPU262104 MZQ262104 NJM262104 NTI262104 ODE262104 ONA262104 OWW262104 PGS262104 PQO262104 QAK262104 QKG262104 QUC262104 RDY262104 RNU262104 RXQ262104 SHM262104 SRI262104 TBE262104 TLA262104 TUW262104 UES262104 UOO262104 UYK262104 VIG262104 VSC262104 WBY262104 WLU262104 WVQ262104 K327554 JE327640 TA327640 ACW327640 AMS327640 AWO327640 BGK327640 BQG327640 CAC327640 CJY327640 CTU327640 DDQ327640 DNM327640 DXI327640 EHE327640 ERA327640 FAW327640 FKS327640 FUO327640 GEK327640 GOG327640 GYC327640 HHY327640 HRU327640 IBQ327640 ILM327640 IVI327640 JFE327640 JPA327640 JYW327640 KIS327640 KSO327640 LCK327640 LMG327640 LWC327640 MFY327640 MPU327640 MZQ327640 NJM327640 NTI327640 ODE327640 ONA327640 OWW327640 PGS327640 PQO327640 QAK327640 QKG327640 QUC327640 RDY327640 RNU327640 RXQ327640 SHM327640 SRI327640 TBE327640 TLA327640 TUW327640 UES327640 UOO327640 UYK327640 VIG327640 VSC327640 WBY327640 WLU327640 WVQ327640 K393090 JE393176 TA393176 ACW393176 AMS393176 AWO393176 BGK393176 BQG393176 CAC393176 CJY393176 CTU393176 DDQ393176 DNM393176 DXI393176 EHE393176 ERA393176 FAW393176 FKS393176 FUO393176 GEK393176 GOG393176 GYC393176 HHY393176 HRU393176 IBQ393176 ILM393176 IVI393176 JFE393176 JPA393176 JYW393176 KIS393176 KSO393176 LCK393176 LMG393176 LWC393176 MFY393176 MPU393176 MZQ393176 NJM393176 NTI393176 ODE393176 ONA393176 OWW393176 PGS393176 PQO393176 QAK393176 QKG393176 QUC393176 RDY393176 RNU393176 RXQ393176 SHM393176 SRI393176 TBE393176 TLA393176 TUW393176 UES393176 UOO393176 UYK393176 VIG393176 VSC393176 WBY393176 WLU393176 WVQ393176 K458626 JE458712 TA458712 ACW458712 AMS458712 AWO458712 BGK458712 BQG458712 CAC458712 CJY458712 CTU458712 DDQ458712 DNM458712 DXI458712 EHE458712 ERA458712 FAW458712 FKS458712 FUO458712 GEK458712 GOG458712 GYC458712 HHY458712 HRU458712 IBQ458712 ILM458712 IVI458712 JFE458712 JPA458712 JYW458712 KIS458712 KSO458712 LCK458712 LMG458712 LWC458712 MFY458712 MPU458712 MZQ458712 NJM458712 NTI458712 ODE458712 ONA458712 OWW458712 PGS458712 PQO458712 QAK458712 QKG458712 QUC458712 RDY458712 RNU458712 RXQ458712 SHM458712 SRI458712 TBE458712 TLA458712 TUW458712 UES458712 UOO458712 UYK458712 VIG458712 VSC458712 WBY458712 WLU458712 WVQ458712 K524162 JE524248 TA524248 ACW524248 AMS524248 AWO524248 BGK524248 BQG524248 CAC524248 CJY524248 CTU524248 DDQ524248 DNM524248 DXI524248 EHE524248 ERA524248 FAW524248 FKS524248 FUO524248 GEK524248 GOG524248 GYC524248 HHY524248 HRU524248 IBQ524248 ILM524248 IVI524248 JFE524248 JPA524248 JYW524248 KIS524248 KSO524248 LCK524248 LMG524248 LWC524248 MFY524248 MPU524248 MZQ524248 NJM524248 NTI524248 ODE524248 ONA524248 OWW524248 PGS524248 PQO524248 QAK524248 QKG524248 QUC524248 RDY524248 RNU524248 RXQ524248 SHM524248 SRI524248 TBE524248 TLA524248 TUW524248 UES524248 UOO524248 UYK524248 VIG524248 VSC524248 WBY524248 WLU524248 WVQ524248 K589698 JE589784 TA589784 ACW589784 AMS589784 AWO589784 BGK589784 BQG589784 CAC589784 CJY589784 CTU589784 DDQ589784 DNM589784 DXI589784 EHE589784 ERA589784 FAW589784 FKS589784 FUO589784 GEK589784 GOG589784 GYC589784 HHY589784 HRU589784 IBQ589784 ILM589784 IVI589784 JFE589784 JPA589784 JYW589784 KIS589784 KSO589784 LCK589784 LMG589784 LWC589784 MFY589784 MPU589784 MZQ589784 NJM589784 NTI589784 ODE589784 ONA589784 OWW589784 PGS589784 PQO589784 QAK589784 QKG589784 QUC589784 RDY589784 RNU589784 RXQ589784 SHM589784 SRI589784 TBE589784 TLA589784 TUW589784 UES589784 UOO589784 UYK589784 VIG589784 VSC589784 WBY589784 WLU589784 WVQ589784 K655234 JE655320 TA655320 ACW655320 AMS655320 AWO655320 BGK655320 BQG655320 CAC655320 CJY655320 CTU655320 DDQ655320 DNM655320 DXI655320 EHE655320 ERA655320 FAW655320 FKS655320 FUO655320 GEK655320 GOG655320 GYC655320 HHY655320 HRU655320 IBQ655320 ILM655320 IVI655320 JFE655320 JPA655320 JYW655320 KIS655320 KSO655320 LCK655320 LMG655320 LWC655320 MFY655320 MPU655320 MZQ655320 NJM655320 NTI655320 ODE655320 ONA655320 OWW655320 PGS655320 PQO655320 QAK655320 QKG655320 QUC655320 RDY655320 RNU655320 RXQ655320 SHM655320 SRI655320 TBE655320 TLA655320 TUW655320 UES655320 UOO655320 UYK655320 VIG655320 VSC655320 WBY655320 WLU655320 WVQ655320 K720770 JE720856 TA720856 ACW720856 AMS720856 AWO720856 BGK720856 BQG720856 CAC720856 CJY720856 CTU720856 DDQ720856 DNM720856 DXI720856 EHE720856 ERA720856 FAW720856 FKS720856 FUO720856 GEK720856 GOG720856 GYC720856 HHY720856 HRU720856 IBQ720856 ILM720856 IVI720856 JFE720856 JPA720856 JYW720856 KIS720856 KSO720856 LCK720856 LMG720856 LWC720856 MFY720856 MPU720856 MZQ720856 NJM720856 NTI720856 ODE720856 ONA720856 OWW720856 PGS720856 PQO720856 QAK720856 QKG720856 QUC720856 RDY720856 RNU720856 RXQ720856 SHM720856 SRI720856 TBE720856 TLA720856 TUW720856 UES720856 UOO720856 UYK720856 VIG720856 VSC720856 WBY720856 WLU720856 WVQ720856 K786306 JE786392 TA786392 ACW786392 AMS786392 AWO786392 BGK786392 BQG786392 CAC786392 CJY786392 CTU786392 DDQ786392 DNM786392 DXI786392 EHE786392 ERA786392 FAW786392 FKS786392 FUO786392 GEK786392 GOG786392 GYC786392 HHY786392 HRU786392 IBQ786392 ILM786392 IVI786392 JFE786392 JPA786392 JYW786392 KIS786392 KSO786392 LCK786392 LMG786392 LWC786392 MFY786392 MPU786392 MZQ786392 NJM786392 NTI786392 ODE786392 ONA786392 OWW786392 PGS786392 PQO786392 QAK786392 QKG786392 QUC786392 RDY786392 RNU786392 RXQ786392 SHM786392 SRI786392 TBE786392 TLA786392 TUW786392 UES786392 UOO786392 UYK786392 VIG786392 VSC786392 WBY786392 WLU786392 WVQ786392 K851842 JE851928 TA851928 ACW851928 AMS851928 AWO851928 BGK851928 BQG851928 CAC851928 CJY851928 CTU851928 DDQ851928 DNM851928 DXI851928 EHE851928 ERA851928 FAW851928 FKS851928 FUO851928 GEK851928 GOG851928 GYC851928 HHY851928 HRU851928 IBQ851928 ILM851928 IVI851928 JFE851928 JPA851928 JYW851928 KIS851928 KSO851928 LCK851928 LMG851928 LWC851928 MFY851928 MPU851928 MZQ851928 NJM851928 NTI851928 ODE851928 ONA851928 OWW851928 PGS851928 PQO851928 QAK851928 QKG851928 QUC851928 RDY851928 RNU851928 RXQ851928 SHM851928 SRI851928 TBE851928 TLA851928 TUW851928 UES851928 UOO851928 UYK851928 VIG851928 VSC851928 WBY851928 WLU851928 WVQ851928 K917378 JE917464 TA917464 ACW917464 AMS917464 AWO917464 BGK917464 BQG917464 CAC917464 CJY917464 CTU917464 DDQ917464 DNM917464 DXI917464 EHE917464 ERA917464 FAW917464 FKS917464 FUO917464 GEK917464 GOG917464 GYC917464 HHY917464 HRU917464 IBQ917464 ILM917464 IVI917464 JFE917464 JPA917464 JYW917464 KIS917464 KSO917464 LCK917464 LMG917464 LWC917464 MFY917464 MPU917464 MZQ917464 NJM917464 NTI917464 ODE917464 ONA917464 OWW917464 PGS917464 PQO917464 QAK917464 QKG917464 QUC917464 RDY917464 RNU917464 RXQ917464 SHM917464 SRI917464 TBE917464 TLA917464 TUW917464 UES917464 UOO917464 UYK917464 VIG917464 VSC917464 WBY917464 WLU917464 WVQ917464 K982914 JE983000 TA983000 ACW983000 AMS983000 AWO983000 BGK983000 BQG983000 CAC983000 CJY983000 CTU983000 DDQ983000 DNM983000 DXI983000 EHE983000 ERA983000 FAW983000 FKS983000 FUO983000 GEK983000 GOG983000 GYC983000 HHY983000 HRU983000 IBQ983000 ILM983000 IVI983000 JFE983000 JPA983000 JYW983000 KIS983000 KSO983000 LCK983000 LMG983000 LWC983000 MFY983000 MPU983000 MZQ983000 NJM983000 NTI983000 ODE983000 ONA983000 OWW983000 PGS983000 PQO983000 QAK983000 QKG983000 QUC983000 RDY983000 RNU983000 RXQ983000 SHM983000 SRI983000 TBE983000 TLA983000 TUW983000 UES983000 UOO983000 UYK983000 VIG983000 VSC983000 WBY983000 WLU983000 WVQ983000" xr:uid="{2ED8F733-CBAF-490E-B6D7-05264BFF6A1B}">
      <formula1>$Q$10:$Q$34</formula1>
    </dataValidation>
    <dataValidation type="list" allowBlank="1" showInputMessage="1" showErrorMessage="1" sqref="WVQ982991 WLU982991 WBY982991 VSC982991 VIG982991 UYK982991 UOO982991 UES982991 TUW982991 TLA982991 TBE982991 SRI982991 SHM982991 RXQ982991 RNU982991 RDY982991 QUC982991 QKG982991 QAK982991 PQO982991 PGS982991 OWW982991 ONA982991 ODE982991 NTI982991 NJM982991 MZQ982991 MPU982991 MFY982991 LWC982991 LMG982991 LCK982991 KSO982991 KIS982991 JYW982991 JPA982991 JFE982991 IVI982991 ILM982991 IBQ982991 HRU982991 HHY982991 GYC982991 GOG982991 GEK982991 FUO982991 FKS982991 FAW982991 ERA982991 EHE982991 DXI982991 DNM982991 DDQ982991 CTU982991 CJY982991 CAC982991 BQG982991 BGK982991 AWO982991 AMS982991 ACW982991 TA982991 JE982991 K982905 WVQ917455 WLU917455 WBY917455 VSC917455 VIG917455 UYK917455 UOO917455 UES917455 TUW917455 TLA917455 TBE917455 SRI917455 SHM917455 RXQ917455 RNU917455 RDY917455 QUC917455 QKG917455 QAK917455 PQO917455 PGS917455 OWW917455 ONA917455 ODE917455 NTI917455 NJM917455 MZQ917455 MPU917455 MFY917455 LWC917455 LMG917455 LCK917455 KSO917455 KIS917455 JYW917455 JPA917455 JFE917455 IVI917455 ILM917455 IBQ917455 HRU917455 HHY917455 GYC917455 GOG917455 GEK917455 FUO917455 FKS917455 FAW917455 ERA917455 EHE917455 DXI917455 DNM917455 DDQ917455 CTU917455 CJY917455 CAC917455 BQG917455 BGK917455 AWO917455 AMS917455 ACW917455 TA917455 JE917455 K917369 WVQ851919 WLU851919 WBY851919 VSC851919 VIG851919 UYK851919 UOO851919 UES851919 TUW851919 TLA851919 TBE851919 SRI851919 SHM851919 RXQ851919 RNU851919 RDY851919 QUC851919 QKG851919 QAK851919 PQO851919 PGS851919 OWW851919 ONA851919 ODE851919 NTI851919 NJM851919 MZQ851919 MPU851919 MFY851919 LWC851919 LMG851919 LCK851919 KSO851919 KIS851919 JYW851919 JPA851919 JFE851919 IVI851919 ILM851919 IBQ851919 HRU851919 HHY851919 GYC851919 GOG851919 GEK851919 FUO851919 FKS851919 FAW851919 ERA851919 EHE851919 DXI851919 DNM851919 DDQ851919 CTU851919 CJY851919 CAC851919 BQG851919 BGK851919 AWO851919 AMS851919 ACW851919 TA851919 JE851919 K851833 WVQ786383 WLU786383 WBY786383 VSC786383 VIG786383 UYK786383 UOO786383 UES786383 TUW786383 TLA786383 TBE786383 SRI786383 SHM786383 RXQ786383 RNU786383 RDY786383 QUC786383 QKG786383 QAK786383 PQO786383 PGS786383 OWW786383 ONA786383 ODE786383 NTI786383 NJM786383 MZQ786383 MPU786383 MFY786383 LWC786383 LMG786383 LCK786383 KSO786383 KIS786383 JYW786383 JPA786383 JFE786383 IVI786383 ILM786383 IBQ786383 HRU786383 HHY786383 GYC786383 GOG786383 GEK786383 FUO786383 FKS786383 FAW786383 ERA786383 EHE786383 DXI786383 DNM786383 DDQ786383 CTU786383 CJY786383 CAC786383 BQG786383 BGK786383 AWO786383 AMS786383 ACW786383 TA786383 JE786383 K786297 WVQ720847 WLU720847 WBY720847 VSC720847 VIG720847 UYK720847 UOO720847 UES720847 TUW720847 TLA720847 TBE720847 SRI720847 SHM720847 RXQ720847 RNU720847 RDY720847 QUC720847 QKG720847 QAK720847 PQO720847 PGS720847 OWW720847 ONA720847 ODE720847 NTI720847 NJM720847 MZQ720847 MPU720847 MFY720847 LWC720847 LMG720847 LCK720847 KSO720847 KIS720847 JYW720847 JPA720847 JFE720847 IVI720847 ILM720847 IBQ720847 HRU720847 HHY720847 GYC720847 GOG720847 GEK720847 FUO720847 FKS720847 FAW720847 ERA720847 EHE720847 DXI720847 DNM720847 DDQ720847 CTU720847 CJY720847 CAC720847 BQG720847 BGK720847 AWO720847 AMS720847 ACW720847 TA720847 JE720847 K720761 WVQ655311 WLU655311 WBY655311 VSC655311 VIG655311 UYK655311 UOO655311 UES655311 TUW655311 TLA655311 TBE655311 SRI655311 SHM655311 RXQ655311 RNU655311 RDY655311 QUC655311 QKG655311 QAK655311 PQO655311 PGS655311 OWW655311 ONA655311 ODE655311 NTI655311 NJM655311 MZQ655311 MPU655311 MFY655311 LWC655311 LMG655311 LCK655311 KSO655311 KIS655311 JYW655311 JPA655311 JFE655311 IVI655311 ILM655311 IBQ655311 HRU655311 HHY655311 GYC655311 GOG655311 GEK655311 FUO655311 FKS655311 FAW655311 ERA655311 EHE655311 DXI655311 DNM655311 DDQ655311 CTU655311 CJY655311 CAC655311 BQG655311 BGK655311 AWO655311 AMS655311 ACW655311 TA655311 JE655311 K655225 WVQ589775 WLU589775 WBY589775 VSC589775 VIG589775 UYK589775 UOO589775 UES589775 TUW589775 TLA589775 TBE589775 SRI589775 SHM589775 RXQ589775 RNU589775 RDY589775 QUC589775 QKG589775 QAK589775 PQO589775 PGS589775 OWW589775 ONA589775 ODE589775 NTI589775 NJM589775 MZQ589775 MPU589775 MFY589775 LWC589775 LMG589775 LCK589775 KSO589775 KIS589775 JYW589775 JPA589775 JFE589775 IVI589775 ILM589775 IBQ589775 HRU589775 HHY589775 GYC589775 GOG589775 GEK589775 FUO589775 FKS589775 FAW589775 ERA589775 EHE589775 DXI589775 DNM589775 DDQ589775 CTU589775 CJY589775 CAC589775 BQG589775 BGK589775 AWO589775 AMS589775 ACW589775 TA589775 JE589775 K589689 WVQ524239 WLU524239 WBY524239 VSC524239 VIG524239 UYK524239 UOO524239 UES524239 TUW524239 TLA524239 TBE524239 SRI524239 SHM524239 RXQ524239 RNU524239 RDY524239 QUC524239 QKG524239 QAK524239 PQO524239 PGS524239 OWW524239 ONA524239 ODE524239 NTI524239 NJM524239 MZQ524239 MPU524239 MFY524239 LWC524239 LMG524239 LCK524239 KSO524239 KIS524239 JYW524239 JPA524239 JFE524239 IVI524239 ILM524239 IBQ524239 HRU524239 HHY524239 GYC524239 GOG524239 GEK524239 FUO524239 FKS524239 FAW524239 ERA524239 EHE524239 DXI524239 DNM524239 DDQ524239 CTU524239 CJY524239 CAC524239 BQG524239 BGK524239 AWO524239 AMS524239 ACW524239 TA524239 JE524239 K524153 WVQ458703 WLU458703 WBY458703 VSC458703 VIG458703 UYK458703 UOO458703 UES458703 TUW458703 TLA458703 TBE458703 SRI458703 SHM458703 RXQ458703 RNU458703 RDY458703 QUC458703 QKG458703 QAK458703 PQO458703 PGS458703 OWW458703 ONA458703 ODE458703 NTI458703 NJM458703 MZQ458703 MPU458703 MFY458703 LWC458703 LMG458703 LCK458703 KSO458703 KIS458703 JYW458703 JPA458703 JFE458703 IVI458703 ILM458703 IBQ458703 HRU458703 HHY458703 GYC458703 GOG458703 GEK458703 FUO458703 FKS458703 FAW458703 ERA458703 EHE458703 DXI458703 DNM458703 DDQ458703 CTU458703 CJY458703 CAC458703 BQG458703 BGK458703 AWO458703 AMS458703 ACW458703 TA458703 JE458703 K458617 WVQ393167 WLU393167 WBY393167 VSC393167 VIG393167 UYK393167 UOO393167 UES393167 TUW393167 TLA393167 TBE393167 SRI393167 SHM393167 RXQ393167 RNU393167 RDY393167 QUC393167 QKG393167 QAK393167 PQO393167 PGS393167 OWW393167 ONA393167 ODE393167 NTI393167 NJM393167 MZQ393167 MPU393167 MFY393167 LWC393167 LMG393167 LCK393167 KSO393167 KIS393167 JYW393167 JPA393167 JFE393167 IVI393167 ILM393167 IBQ393167 HRU393167 HHY393167 GYC393167 GOG393167 GEK393167 FUO393167 FKS393167 FAW393167 ERA393167 EHE393167 DXI393167 DNM393167 DDQ393167 CTU393167 CJY393167 CAC393167 BQG393167 BGK393167 AWO393167 AMS393167 ACW393167 TA393167 JE393167 K393081 WVQ327631 WLU327631 WBY327631 VSC327631 VIG327631 UYK327631 UOO327631 UES327631 TUW327631 TLA327631 TBE327631 SRI327631 SHM327631 RXQ327631 RNU327631 RDY327631 QUC327631 QKG327631 QAK327631 PQO327631 PGS327631 OWW327631 ONA327631 ODE327631 NTI327631 NJM327631 MZQ327631 MPU327631 MFY327631 LWC327631 LMG327631 LCK327631 KSO327631 KIS327631 JYW327631 JPA327631 JFE327631 IVI327631 ILM327631 IBQ327631 HRU327631 HHY327631 GYC327631 GOG327631 GEK327631 FUO327631 FKS327631 FAW327631 ERA327631 EHE327631 DXI327631 DNM327631 DDQ327631 CTU327631 CJY327631 CAC327631 BQG327631 BGK327631 AWO327631 AMS327631 ACW327631 TA327631 JE327631 K327545 WVQ262095 WLU262095 WBY262095 VSC262095 VIG262095 UYK262095 UOO262095 UES262095 TUW262095 TLA262095 TBE262095 SRI262095 SHM262095 RXQ262095 RNU262095 RDY262095 QUC262095 QKG262095 QAK262095 PQO262095 PGS262095 OWW262095 ONA262095 ODE262095 NTI262095 NJM262095 MZQ262095 MPU262095 MFY262095 LWC262095 LMG262095 LCK262095 KSO262095 KIS262095 JYW262095 JPA262095 JFE262095 IVI262095 ILM262095 IBQ262095 HRU262095 HHY262095 GYC262095 GOG262095 GEK262095 FUO262095 FKS262095 FAW262095 ERA262095 EHE262095 DXI262095 DNM262095 DDQ262095 CTU262095 CJY262095 CAC262095 BQG262095 BGK262095 AWO262095 AMS262095 ACW262095 TA262095 JE262095 K262009 WVQ196559 WLU196559 WBY196559 VSC196559 VIG196559 UYK196559 UOO196559 UES196559 TUW196559 TLA196559 TBE196559 SRI196559 SHM196559 RXQ196559 RNU196559 RDY196559 QUC196559 QKG196559 QAK196559 PQO196559 PGS196559 OWW196559 ONA196559 ODE196559 NTI196559 NJM196559 MZQ196559 MPU196559 MFY196559 LWC196559 LMG196559 LCK196559 KSO196559 KIS196559 JYW196559 JPA196559 JFE196559 IVI196559 ILM196559 IBQ196559 HRU196559 HHY196559 GYC196559 GOG196559 GEK196559 FUO196559 FKS196559 FAW196559 ERA196559 EHE196559 DXI196559 DNM196559 DDQ196559 CTU196559 CJY196559 CAC196559 BQG196559 BGK196559 AWO196559 AMS196559 ACW196559 TA196559 JE196559 K196473 WVQ131023 WLU131023 WBY131023 VSC131023 VIG131023 UYK131023 UOO131023 UES131023 TUW131023 TLA131023 TBE131023 SRI131023 SHM131023 RXQ131023 RNU131023 RDY131023 QUC131023 QKG131023 QAK131023 PQO131023 PGS131023 OWW131023 ONA131023 ODE131023 NTI131023 NJM131023 MZQ131023 MPU131023 MFY131023 LWC131023 LMG131023 LCK131023 KSO131023 KIS131023 JYW131023 JPA131023 JFE131023 IVI131023 ILM131023 IBQ131023 HRU131023 HHY131023 GYC131023 GOG131023 GEK131023 FUO131023 FKS131023 FAW131023 ERA131023 EHE131023 DXI131023 DNM131023 DDQ131023 CTU131023 CJY131023 CAC131023 BQG131023 BGK131023 AWO131023 AMS131023 ACW131023 TA131023 JE131023 K130937 WVQ65487 WLU65487 WBY65487 VSC65487 VIG65487 UYK65487 UOO65487 UES65487 TUW65487 TLA65487 TBE65487 SRI65487 SHM65487 RXQ65487 RNU65487 RDY65487 QUC65487 QKG65487 QAK65487 PQO65487 PGS65487 OWW65487 ONA65487 ODE65487 NTI65487 NJM65487 MZQ65487 MPU65487 MFY65487 LWC65487 LMG65487 LCK65487 KSO65487 KIS65487 JYW65487 JPA65487 JFE65487 IVI65487 ILM65487 IBQ65487 HRU65487 HHY65487 GYC65487 GOG65487 GEK65487 FUO65487 FKS65487 FAW65487 ERA65487 EHE65487 DXI65487 DNM65487 DDQ65487 CTU65487 CJY65487 CAC65487 BQG65487 BGK65487 AWO65487 AMS65487 ACW65487 TA65487 JE65487 K65401" xr:uid="{3C093185-9270-4C6F-8285-DFCE96E14254}">
      <formula1>$N$9:$N$9</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406 JE65492 TA65492 ACW65492 AMS65492 AWO65492 BGK65492 BQG65492 CAC65492 CJY65492 CTU65492 DDQ65492 DNM65492 DXI65492 EHE65492 ERA65492 FAW65492 FKS65492 FUO65492 GEK65492 GOG65492 GYC65492 HHY65492 HRU65492 IBQ65492 ILM65492 IVI65492 JFE65492 JPA65492 JYW65492 KIS65492 KSO65492 LCK65492 LMG65492 LWC65492 MFY65492 MPU65492 MZQ65492 NJM65492 NTI65492 ODE65492 ONA65492 OWW65492 PGS65492 PQO65492 QAK65492 QKG65492 QUC65492 RDY65492 RNU65492 RXQ65492 SHM65492 SRI65492 TBE65492 TLA65492 TUW65492 UES65492 UOO65492 UYK65492 VIG65492 VSC65492 WBY65492 WLU65492 WVQ65492 K130942 JE131028 TA131028 ACW131028 AMS131028 AWO131028 BGK131028 BQG131028 CAC131028 CJY131028 CTU131028 DDQ131028 DNM131028 DXI131028 EHE131028 ERA131028 FAW131028 FKS131028 FUO131028 GEK131028 GOG131028 GYC131028 HHY131028 HRU131028 IBQ131028 ILM131028 IVI131028 JFE131028 JPA131028 JYW131028 KIS131028 KSO131028 LCK131028 LMG131028 LWC131028 MFY131028 MPU131028 MZQ131028 NJM131028 NTI131028 ODE131028 ONA131028 OWW131028 PGS131028 PQO131028 QAK131028 QKG131028 QUC131028 RDY131028 RNU131028 RXQ131028 SHM131028 SRI131028 TBE131028 TLA131028 TUW131028 UES131028 UOO131028 UYK131028 VIG131028 VSC131028 WBY131028 WLU131028 WVQ131028 K196478 JE196564 TA196564 ACW196564 AMS196564 AWO196564 BGK196564 BQG196564 CAC196564 CJY196564 CTU196564 DDQ196564 DNM196564 DXI196564 EHE196564 ERA196564 FAW196564 FKS196564 FUO196564 GEK196564 GOG196564 GYC196564 HHY196564 HRU196564 IBQ196564 ILM196564 IVI196564 JFE196564 JPA196564 JYW196564 KIS196564 KSO196564 LCK196564 LMG196564 LWC196564 MFY196564 MPU196564 MZQ196564 NJM196564 NTI196564 ODE196564 ONA196564 OWW196564 PGS196564 PQO196564 QAK196564 QKG196564 QUC196564 RDY196564 RNU196564 RXQ196564 SHM196564 SRI196564 TBE196564 TLA196564 TUW196564 UES196564 UOO196564 UYK196564 VIG196564 VSC196564 WBY196564 WLU196564 WVQ196564 K262014 JE262100 TA262100 ACW262100 AMS262100 AWO262100 BGK262100 BQG262100 CAC262100 CJY262100 CTU262100 DDQ262100 DNM262100 DXI262100 EHE262100 ERA262100 FAW262100 FKS262100 FUO262100 GEK262100 GOG262100 GYC262100 HHY262100 HRU262100 IBQ262100 ILM262100 IVI262100 JFE262100 JPA262100 JYW262100 KIS262100 KSO262100 LCK262100 LMG262100 LWC262100 MFY262100 MPU262100 MZQ262100 NJM262100 NTI262100 ODE262100 ONA262100 OWW262100 PGS262100 PQO262100 QAK262100 QKG262100 QUC262100 RDY262100 RNU262100 RXQ262100 SHM262100 SRI262100 TBE262100 TLA262100 TUW262100 UES262100 UOO262100 UYK262100 VIG262100 VSC262100 WBY262100 WLU262100 WVQ262100 K327550 JE327636 TA327636 ACW327636 AMS327636 AWO327636 BGK327636 BQG327636 CAC327636 CJY327636 CTU327636 DDQ327636 DNM327636 DXI327636 EHE327636 ERA327636 FAW327636 FKS327636 FUO327636 GEK327636 GOG327636 GYC327636 HHY327636 HRU327636 IBQ327636 ILM327636 IVI327636 JFE327636 JPA327636 JYW327636 KIS327636 KSO327636 LCK327636 LMG327636 LWC327636 MFY327636 MPU327636 MZQ327636 NJM327636 NTI327636 ODE327636 ONA327636 OWW327636 PGS327636 PQO327636 QAK327636 QKG327636 QUC327636 RDY327636 RNU327636 RXQ327636 SHM327636 SRI327636 TBE327636 TLA327636 TUW327636 UES327636 UOO327636 UYK327636 VIG327636 VSC327636 WBY327636 WLU327636 WVQ327636 K393086 JE393172 TA393172 ACW393172 AMS393172 AWO393172 BGK393172 BQG393172 CAC393172 CJY393172 CTU393172 DDQ393172 DNM393172 DXI393172 EHE393172 ERA393172 FAW393172 FKS393172 FUO393172 GEK393172 GOG393172 GYC393172 HHY393172 HRU393172 IBQ393172 ILM393172 IVI393172 JFE393172 JPA393172 JYW393172 KIS393172 KSO393172 LCK393172 LMG393172 LWC393172 MFY393172 MPU393172 MZQ393172 NJM393172 NTI393172 ODE393172 ONA393172 OWW393172 PGS393172 PQO393172 QAK393172 QKG393172 QUC393172 RDY393172 RNU393172 RXQ393172 SHM393172 SRI393172 TBE393172 TLA393172 TUW393172 UES393172 UOO393172 UYK393172 VIG393172 VSC393172 WBY393172 WLU393172 WVQ393172 K458622 JE458708 TA458708 ACW458708 AMS458708 AWO458708 BGK458708 BQG458708 CAC458708 CJY458708 CTU458708 DDQ458708 DNM458708 DXI458708 EHE458708 ERA458708 FAW458708 FKS458708 FUO458708 GEK458708 GOG458708 GYC458708 HHY458708 HRU458708 IBQ458708 ILM458708 IVI458708 JFE458708 JPA458708 JYW458708 KIS458708 KSO458708 LCK458708 LMG458708 LWC458708 MFY458708 MPU458708 MZQ458708 NJM458708 NTI458708 ODE458708 ONA458708 OWW458708 PGS458708 PQO458708 QAK458708 QKG458708 QUC458708 RDY458708 RNU458708 RXQ458708 SHM458708 SRI458708 TBE458708 TLA458708 TUW458708 UES458708 UOO458708 UYK458708 VIG458708 VSC458708 WBY458708 WLU458708 WVQ458708 K524158 JE524244 TA524244 ACW524244 AMS524244 AWO524244 BGK524244 BQG524244 CAC524244 CJY524244 CTU524244 DDQ524244 DNM524244 DXI524244 EHE524244 ERA524244 FAW524244 FKS524244 FUO524244 GEK524244 GOG524244 GYC524244 HHY524244 HRU524244 IBQ524244 ILM524244 IVI524244 JFE524244 JPA524244 JYW524244 KIS524244 KSO524244 LCK524244 LMG524244 LWC524244 MFY524244 MPU524244 MZQ524244 NJM524244 NTI524244 ODE524244 ONA524244 OWW524244 PGS524244 PQO524244 QAK524244 QKG524244 QUC524244 RDY524244 RNU524244 RXQ524244 SHM524244 SRI524244 TBE524244 TLA524244 TUW524244 UES524244 UOO524244 UYK524244 VIG524244 VSC524244 WBY524244 WLU524244 WVQ524244 K589694 JE589780 TA589780 ACW589780 AMS589780 AWO589780 BGK589780 BQG589780 CAC589780 CJY589780 CTU589780 DDQ589780 DNM589780 DXI589780 EHE589780 ERA589780 FAW589780 FKS589780 FUO589780 GEK589780 GOG589780 GYC589780 HHY589780 HRU589780 IBQ589780 ILM589780 IVI589780 JFE589780 JPA589780 JYW589780 KIS589780 KSO589780 LCK589780 LMG589780 LWC589780 MFY589780 MPU589780 MZQ589780 NJM589780 NTI589780 ODE589780 ONA589780 OWW589780 PGS589780 PQO589780 QAK589780 QKG589780 QUC589780 RDY589780 RNU589780 RXQ589780 SHM589780 SRI589780 TBE589780 TLA589780 TUW589780 UES589780 UOO589780 UYK589780 VIG589780 VSC589780 WBY589780 WLU589780 WVQ589780 K655230 JE655316 TA655316 ACW655316 AMS655316 AWO655316 BGK655316 BQG655316 CAC655316 CJY655316 CTU655316 DDQ655316 DNM655316 DXI655316 EHE655316 ERA655316 FAW655316 FKS655316 FUO655316 GEK655316 GOG655316 GYC655316 HHY655316 HRU655316 IBQ655316 ILM655316 IVI655316 JFE655316 JPA655316 JYW655316 KIS655316 KSO655316 LCK655316 LMG655316 LWC655316 MFY655316 MPU655316 MZQ655316 NJM655316 NTI655316 ODE655316 ONA655316 OWW655316 PGS655316 PQO655316 QAK655316 QKG655316 QUC655316 RDY655316 RNU655316 RXQ655316 SHM655316 SRI655316 TBE655316 TLA655316 TUW655316 UES655316 UOO655316 UYK655316 VIG655316 VSC655316 WBY655316 WLU655316 WVQ655316 K720766 JE720852 TA720852 ACW720852 AMS720852 AWO720852 BGK720852 BQG720852 CAC720852 CJY720852 CTU720852 DDQ720852 DNM720852 DXI720852 EHE720852 ERA720852 FAW720852 FKS720852 FUO720852 GEK720852 GOG720852 GYC720852 HHY720852 HRU720852 IBQ720852 ILM720852 IVI720852 JFE720852 JPA720852 JYW720852 KIS720852 KSO720852 LCK720852 LMG720852 LWC720852 MFY720852 MPU720852 MZQ720852 NJM720852 NTI720852 ODE720852 ONA720852 OWW720852 PGS720852 PQO720852 QAK720852 QKG720852 QUC720852 RDY720852 RNU720852 RXQ720852 SHM720852 SRI720852 TBE720852 TLA720852 TUW720852 UES720852 UOO720852 UYK720852 VIG720852 VSC720852 WBY720852 WLU720852 WVQ720852 K786302 JE786388 TA786388 ACW786388 AMS786388 AWO786388 BGK786388 BQG786388 CAC786388 CJY786388 CTU786388 DDQ786388 DNM786388 DXI786388 EHE786388 ERA786388 FAW786388 FKS786388 FUO786388 GEK786388 GOG786388 GYC786388 HHY786388 HRU786388 IBQ786388 ILM786388 IVI786388 JFE786388 JPA786388 JYW786388 KIS786388 KSO786388 LCK786388 LMG786388 LWC786388 MFY786388 MPU786388 MZQ786388 NJM786388 NTI786388 ODE786388 ONA786388 OWW786388 PGS786388 PQO786388 QAK786388 QKG786388 QUC786388 RDY786388 RNU786388 RXQ786388 SHM786388 SRI786388 TBE786388 TLA786388 TUW786388 UES786388 UOO786388 UYK786388 VIG786388 VSC786388 WBY786388 WLU786388 WVQ786388 K851838 JE851924 TA851924 ACW851924 AMS851924 AWO851924 BGK851924 BQG851924 CAC851924 CJY851924 CTU851924 DDQ851924 DNM851924 DXI851924 EHE851924 ERA851924 FAW851924 FKS851924 FUO851924 GEK851924 GOG851924 GYC851924 HHY851924 HRU851924 IBQ851924 ILM851924 IVI851924 JFE851924 JPA851924 JYW851924 KIS851924 KSO851924 LCK851924 LMG851924 LWC851924 MFY851924 MPU851924 MZQ851924 NJM851924 NTI851924 ODE851924 ONA851924 OWW851924 PGS851924 PQO851924 QAK851924 QKG851924 QUC851924 RDY851924 RNU851924 RXQ851924 SHM851924 SRI851924 TBE851924 TLA851924 TUW851924 UES851924 UOO851924 UYK851924 VIG851924 VSC851924 WBY851924 WLU851924 WVQ851924 K917374 JE917460 TA917460 ACW917460 AMS917460 AWO917460 BGK917460 BQG917460 CAC917460 CJY917460 CTU917460 DDQ917460 DNM917460 DXI917460 EHE917460 ERA917460 FAW917460 FKS917460 FUO917460 GEK917460 GOG917460 GYC917460 HHY917460 HRU917460 IBQ917460 ILM917460 IVI917460 JFE917460 JPA917460 JYW917460 KIS917460 KSO917460 LCK917460 LMG917460 LWC917460 MFY917460 MPU917460 MZQ917460 NJM917460 NTI917460 ODE917460 ONA917460 OWW917460 PGS917460 PQO917460 QAK917460 QKG917460 QUC917460 RDY917460 RNU917460 RXQ917460 SHM917460 SRI917460 TBE917460 TLA917460 TUW917460 UES917460 UOO917460 UYK917460 VIG917460 VSC917460 WBY917460 WLU917460 WVQ917460 K982910 JE982996 TA982996 ACW982996 AMS982996 AWO982996 BGK982996 BQG982996 CAC982996 CJY982996 CTU982996 DDQ982996 DNM982996 DXI982996 EHE982996 ERA982996 FAW982996 FKS982996 FUO982996 GEK982996 GOG982996 GYC982996 HHY982996 HRU982996 IBQ982996 ILM982996 IVI982996 JFE982996 JPA982996 JYW982996 KIS982996 KSO982996 LCK982996 LMG982996 LWC982996 MFY982996 MPU982996 MZQ982996 NJM982996 NTI982996 ODE982996 ONA982996 OWW982996 PGS982996 PQO982996 QAK982996 QKG982996 QUC982996 RDY982996 RNU982996 RXQ982996 SHM982996 SRI982996 TBE982996 TLA982996 TUW982996 UES982996 UOO982996 UYK982996 VIG982996 VSC982996 WBY982996 WLU982996 WVQ982996" xr:uid="{87EE3C74-3576-4362-B5F0-49D8F4B60A93}">
      <formula1>$N$11:$N$22</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402 JE65488 TA65488 ACW65488 AMS65488 AWO65488 BGK65488 BQG65488 CAC65488 CJY65488 CTU65488 DDQ65488 DNM65488 DXI65488 EHE65488 ERA65488 FAW65488 FKS65488 FUO65488 GEK65488 GOG65488 GYC65488 HHY65488 HRU65488 IBQ65488 ILM65488 IVI65488 JFE65488 JPA65488 JYW65488 KIS65488 KSO65488 LCK65488 LMG65488 LWC65488 MFY65488 MPU65488 MZQ65488 NJM65488 NTI65488 ODE65488 ONA65488 OWW65488 PGS65488 PQO65488 QAK65488 QKG65488 QUC65488 RDY65488 RNU65488 RXQ65488 SHM65488 SRI65488 TBE65488 TLA65488 TUW65488 UES65488 UOO65488 UYK65488 VIG65488 VSC65488 WBY65488 WLU65488 WVQ65488 K130938 JE131024 TA131024 ACW131024 AMS131024 AWO131024 BGK131024 BQG131024 CAC131024 CJY131024 CTU131024 DDQ131024 DNM131024 DXI131024 EHE131024 ERA131024 FAW131024 FKS131024 FUO131024 GEK131024 GOG131024 GYC131024 HHY131024 HRU131024 IBQ131024 ILM131024 IVI131024 JFE131024 JPA131024 JYW131024 KIS131024 KSO131024 LCK131024 LMG131024 LWC131024 MFY131024 MPU131024 MZQ131024 NJM131024 NTI131024 ODE131024 ONA131024 OWW131024 PGS131024 PQO131024 QAK131024 QKG131024 QUC131024 RDY131024 RNU131024 RXQ131024 SHM131024 SRI131024 TBE131024 TLA131024 TUW131024 UES131024 UOO131024 UYK131024 VIG131024 VSC131024 WBY131024 WLU131024 WVQ131024 K196474 JE196560 TA196560 ACW196560 AMS196560 AWO196560 BGK196560 BQG196560 CAC196560 CJY196560 CTU196560 DDQ196560 DNM196560 DXI196560 EHE196560 ERA196560 FAW196560 FKS196560 FUO196560 GEK196560 GOG196560 GYC196560 HHY196560 HRU196560 IBQ196560 ILM196560 IVI196560 JFE196560 JPA196560 JYW196560 KIS196560 KSO196560 LCK196560 LMG196560 LWC196560 MFY196560 MPU196560 MZQ196560 NJM196560 NTI196560 ODE196560 ONA196560 OWW196560 PGS196560 PQO196560 QAK196560 QKG196560 QUC196560 RDY196560 RNU196560 RXQ196560 SHM196560 SRI196560 TBE196560 TLA196560 TUW196560 UES196560 UOO196560 UYK196560 VIG196560 VSC196560 WBY196560 WLU196560 WVQ196560 K262010 JE262096 TA262096 ACW262096 AMS262096 AWO262096 BGK262096 BQG262096 CAC262096 CJY262096 CTU262096 DDQ262096 DNM262096 DXI262096 EHE262096 ERA262096 FAW262096 FKS262096 FUO262096 GEK262096 GOG262096 GYC262096 HHY262096 HRU262096 IBQ262096 ILM262096 IVI262096 JFE262096 JPA262096 JYW262096 KIS262096 KSO262096 LCK262096 LMG262096 LWC262096 MFY262096 MPU262096 MZQ262096 NJM262096 NTI262096 ODE262096 ONA262096 OWW262096 PGS262096 PQO262096 QAK262096 QKG262096 QUC262096 RDY262096 RNU262096 RXQ262096 SHM262096 SRI262096 TBE262096 TLA262096 TUW262096 UES262096 UOO262096 UYK262096 VIG262096 VSC262096 WBY262096 WLU262096 WVQ262096 K327546 JE327632 TA327632 ACW327632 AMS327632 AWO327632 BGK327632 BQG327632 CAC327632 CJY327632 CTU327632 DDQ327632 DNM327632 DXI327632 EHE327632 ERA327632 FAW327632 FKS327632 FUO327632 GEK327632 GOG327632 GYC327632 HHY327632 HRU327632 IBQ327632 ILM327632 IVI327632 JFE327632 JPA327632 JYW327632 KIS327632 KSO327632 LCK327632 LMG327632 LWC327632 MFY327632 MPU327632 MZQ327632 NJM327632 NTI327632 ODE327632 ONA327632 OWW327632 PGS327632 PQO327632 QAK327632 QKG327632 QUC327632 RDY327632 RNU327632 RXQ327632 SHM327632 SRI327632 TBE327632 TLA327632 TUW327632 UES327632 UOO327632 UYK327632 VIG327632 VSC327632 WBY327632 WLU327632 WVQ327632 K393082 JE393168 TA393168 ACW393168 AMS393168 AWO393168 BGK393168 BQG393168 CAC393168 CJY393168 CTU393168 DDQ393168 DNM393168 DXI393168 EHE393168 ERA393168 FAW393168 FKS393168 FUO393168 GEK393168 GOG393168 GYC393168 HHY393168 HRU393168 IBQ393168 ILM393168 IVI393168 JFE393168 JPA393168 JYW393168 KIS393168 KSO393168 LCK393168 LMG393168 LWC393168 MFY393168 MPU393168 MZQ393168 NJM393168 NTI393168 ODE393168 ONA393168 OWW393168 PGS393168 PQO393168 QAK393168 QKG393168 QUC393168 RDY393168 RNU393168 RXQ393168 SHM393168 SRI393168 TBE393168 TLA393168 TUW393168 UES393168 UOO393168 UYK393168 VIG393168 VSC393168 WBY393168 WLU393168 WVQ393168 K458618 JE458704 TA458704 ACW458704 AMS458704 AWO458704 BGK458704 BQG458704 CAC458704 CJY458704 CTU458704 DDQ458704 DNM458704 DXI458704 EHE458704 ERA458704 FAW458704 FKS458704 FUO458704 GEK458704 GOG458704 GYC458704 HHY458704 HRU458704 IBQ458704 ILM458704 IVI458704 JFE458704 JPA458704 JYW458704 KIS458704 KSO458704 LCK458704 LMG458704 LWC458704 MFY458704 MPU458704 MZQ458704 NJM458704 NTI458704 ODE458704 ONA458704 OWW458704 PGS458704 PQO458704 QAK458704 QKG458704 QUC458704 RDY458704 RNU458704 RXQ458704 SHM458704 SRI458704 TBE458704 TLA458704 TUW458704 UES458704 UOO458704 UYK458704 VIG458704 VSC458704 WBY458704 WLU458704 WVQ458704 K524154 JE524240 TA524240 ACW524240 AMS524240 AWO524240 BGK524240 BQG524240 CAC524240 CJY524240 CTU524240 DDQ524240 DNM524240 DXI524240 EHE524240 ERA524240 FAW524240 FKS524240 FUO524240 GEK524240 GOG524240 GYC524240 HHY524240 HRU524240 IBQ524240 ILM524240 IVI524240 JFE524240 JPA524240 JYW524240 KIS524240 KSO524240 LCK524240 LMG524240 LWC524240 MFY524240 MPU524240 MZQ524240 NJM524240 NTI524240 ODE524240 ONA524240 OWW524240 PGS524240 PQO524240 QAK524240 QKG524240 QUC524240 RDY524240 RNU524240 RXQ524240 SHM524240 SRI524240 TBE524240 TLA524240 TUW524240 UES524240 UOO524240 UYK524240 VIG524240 VSC524240 WBY524240 WLU524240 WVQ524240 K589690 JE589776 TA589776 ACW589776 AMS589776 AWO589776 BGK589776 BQG589776 CAC589776 CJY589776 CTU589776 DDQ589776 DNM589776 DXI589776 EHE589776 ERA589776 FAW589776 FKS589776 FUO589776 GEK589776 GOG589776 GYC589776 HHY589776 HRU589776 IBQ589776 ILM589776 IVI589776 JFE589776 JPA589776 JYW589776 KIS589776 KSO589776 LCK589776 LMG589776 LWC589776 MFY589776 MPU589776 MZQ589776 NJM589776 NTI589776 ODE589776 ONA589776 OWW589776 PGS589776 PQO589776 QAK589776 QKG589776 QUC589776 RDY589776 RNU589776 RXQ589776 SHM589776 SRI589776 TBE589776 TLA589776 TUW589776 UES589776 UOO589776 UYK589776 VIG589776 VSC589776 WBY589776 WLU589776 WVQ589776 K655226 JE655312 TA655312 ACW655312 AMS655312 AWO655312 BGK655312 BQG655312 CAC655312 CJY655312 CTU655312 DDQ655312 DNM655312 DXI655312 EHE655312 ERA655312 FAW655312 FKS655312 FUO655312 GEK655312 GOG655312 GYC655312 HHY655312 HRU655312 IBQ655312 ILM655312 IVI655312 JFE655312 JPA655312 JYW655312 KIS655312 KSO655312 LCK655312 LMG655312 LWC655312 MFY655312 MPU655312 MZQ655312 NJM655312 NTI655312 ODE655312 ONA655312 OWW655312 PGS655312 PQO655312 QAK655312 QKG655312 QUC655312 RDY655312 RNU655312 RXQ655312 SHM655312 SRI655312 TBE655312 TLA655312 TUW655312 UES655312 UOO655312 UYK655312 VIG655312 VSC655312 WBY655312 WLU655312 WVQ655312 K720762 JE720848 TA720848 ACW720848 AMS720848 AWO720848 BGK720848 BQG720848 CAC720848 CJY720848 CTU720848 DDQ720848 DNM720848 DXI720848 EHE720848 ERA720848 FAW720848 FKS720848 FUO720848 GEK720848 GOG720848 GYC720848 HHY720848 HRU720848 IBQ720848 ILM720848 IVI720848 JFE720848 JPA720848 JYW720848 KIS720848 KSO720848 LCK720848 LMG720848 LWC720848 MFY720848 MPU720848 MZQ720848 NJM720848 NTI720848 ODE720848 ONA720848 OWW720848 PGS720848 PQO720848 QAK720848 QKG720848 QUC720848 RDY720848 RNU720848 RXQ720848 SHM720848 SRI720848 TBE720848 TLA720848 TUW720848 UES720848 UOO720848 UYK720848 VIG720848 VSC720848 WBY720848 WLU720848 WVQ720848 K786298 JE786384 TA786384 ACW786384 AMS786384 AWO786384 BGK786384 BQG786384 CAC786384 CJY786384 CTU786384 DDQ786384 DNM786384 DXI786384 EHE786384 ERA786384 FAW786384 FKS786384 FUO786384 GEK786384 GOG786384 GYC786384 HHY786384 HRU786384 IBQ786384 ILM786384 IVI786384 JFE786384 JPA786384 JYW786384 KIS786384 KSO786384 LCK786384 LMG786384 LWC786384 MFY786384 MPU786384 MZQ786384 NJM786384 NTI786384 ODE786384 ONA786384 OWW786384 PGS786384 PQO786384 QAK786384 QKG786384 QUC786384 RDY786384 RNU786384 RXQ786384 SHM786384 SRI786384 TBE786384 TLA786384 TUW786384 UES786384 UOO786384 UYK786384 VIG786384 VSC786384 WBY786384 WLU786384 WVQ786384 K851834 JE851920 TA851920 ACW851920 AMS851920 AWO851920 BGK851920 BQG851920 CAC851920 CJY851920 CTU851920 DDQ851920 DNM851920 DXI851920 EHE851920 ERA851920 FAW851920 FKS851920 FUO851920 GEK851920 GOG851920 GYC851920 HHY851920 HRU851920 IBQ851920 ILM851920 IVI851920 JFE851920 JPA851920 JYW851920 KIS851920 KSO851920 LCK851920 LMG851920 LWC851920 MFY851920 MPU851920 MZQ851920 NJM851920 NTI851920 ODE851920 ONA851920 OWW851920 PGS851920 PQO851920 QAK851920 QKG851920 QUC851920 RDY851920 RNU851920 RXQ851920 SHM851920 SRI851920 TBE851920 TLA851920 TUW851920 UES851920 UOO851920 UYK851920 VIG851920 VSC851920 WBY851920 WLU851920 WVQ851920 K917370 JE917456 TA917456 ACW917456 AMS917456 AWO917456 BGK917456 BQG917456 CAC917456 CJY917456 CTU917456 DDQ917456 DNM917456 DXI917456 EHE917456 ERA917456 FAW917456 FKS917456 FUO917456 GEK917456 GOG917456 GYC917456 HHY917456 HRU917456 IBQ917456 ILM917456 IVI917456 JFE917456 JPA917456 JYW917456 KIS917456 KSO917456 LCK917456 LMG917456 LWC917456 MFY917456 MPU917456 MZQ917456 NJM917456 NTI917456 ODE917456 ONA917456 OWW917456 PGS917456 PQO917456 QAK917456 QKG917456 QUC917456 RDY917456 RNU917456 RXQ917456 SHM917456 SRI917456 TBE917456 TLA917456 TUW917456 UES917456 UOO917456 UYK917456 VIG917456 VSC917456 WBY917456 WLU917456 WVQ917456 K982906 JE982992 TA982992 ACW982992 AMS982992 AWO982992 BGK982992 BQG982992 CAC982992 CJY982992 CTU982992 DDQ982992 DNM982992 DXI982992 EHE982992 ERA982992 FAW982992 FKS982992 FUO982992 GEK982992 GOG982992 GYC982992 HHY982992 HRU982992 IBQ982992 ILM982992 IVI982992 JFE982992 JPA982992 JYW982992 KIS982992 KSO982992 LCK982992 LMG982992 LWC982992 MFY982992 MPU982992 MZQ982992 NJM982992 NTI982992 ODE982992 ONA982992 OWW982992 PGS982992 PQO982992 QAK982992 QKG982992 QUC982992 RDY982992 RNU982992 RXQ982992 SHM982992 SRI982992 TBE982992 TLA982992 TUW982992 UES982992 UOO982992 UYK982992 VIG982992 VSC982992 WBY982992 WLU982992 WVQ982992" xr:uid="{4EA2F670-2E90-4C3B-9138-0DD1ED882DB9}">
      <formula1>$M$11:$M$22</formula1>
    </dataValidation>
    <dataValidation type="list" allowBlank="1" showInputMessage="1" showErrorMessage="1" sqref="K10" xr:uid="{608715C3-9A6B-49CD-BB13-01C5059F86D9}">
      <formula1>"2019, 2020, 2021, 2022, 2023"</formula1>
    </dataValidation>
    <dataValidation type="list" allowBlank="1" showInputMessage="1" showErrorMessage="1" sqref="K15" xr:uid="{29E25495-5BED-4270-B8BD-0CC309FE2ABA}">
      <formula1>$N$9:$N$41</formula1>
    </dataValidation>
  </dataValidations>
  <hyperlinks>
    <hyperlink ref="P8:S8" r:id="rId1" display="Posted Price" xr:uid="{CDEAC9AC-72AB-4085-B05F-3DFA70552483}"/>
  </hyperlinks>
  <printOptions horizontalCentered="1"/>
  <pageMargins left="0.25" right="0.25" top="0.75" bottom="0.75" header="0.3" footer="0.3"/>
  <pageSetup scale="49" orientation="landscape" horizontalDpi="4294967295" r:id="rId2"/>
  <rowBreaks count="4" manualBreakCount="4">
    <brk id="30" min="1" max="7" man="1"/>
    <brk id="55" min="1" max="7" man="1"/>
    <brk id="81" min="1" max="7" man="1"/>
    <brk id="104"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D1634-CAE1-4A39-9E1C-C864A07ECBBE}">
  <dimension ref="B1:Z148"/>
  <sheetViews>
    <sheetView showGridLines="0" showRowColHeaders="0" zoomScale="90" zoomScaleNormal="90" workbookViewId="0">
      <selection activeCell="F66" sqref="F66"/>
    </sheetView>
  </sheetViews>
  <sheetFormatPr defaultRowHeight="13.2" x14ac:dyDescent="0.25"/>
  <cols>
    <col min="1" max="1" width="8.77734375" style="1"/>
    <col min="2" max="2" width="25.44140625" style="1" customWidth="1"/>
    <col min="3" max="3" width="35" style="1" customWidth="1"/>
    <col min="4" max="4" width="17.44140625" style="1" customWidth="1"/>
    <col min="5" max="5" width="17.21875" style="1" customWidth="1"/>
    <col min="6" max="6" width="23.77734375" style="1" customWidth="1"/>
    <col min="7" max="7" width="25.44140625" style="1" customWidth="1"/>
    <col min="8" max="8" width="19" style="1" customWidth="1"/>
    <col min="9" max="9" width="6.5546875" style="1" customWidth="1"/>
    <col min="10" max="10" width="33.5546875" style="3" hidden="1" customWidth="1"/>
    <col min="11" max="11" width="20.44140625" style="3" hidden="1" customWidth="1"/>
    <col min="12" max="12" width="4.21875" style="3" hidden="1" customWidth="1"/>
    <col min="13" max="13" width="22" style="1" hidden="1" customWidth="1"/>
    <col min="14" max="14" width="22.21875" style="1" hidden="1" customWidth="1"/>
    <col min="15" max="15" width="4.21875" style="1" hidden="1" customWidth="1"/>
    <col min="16" max="17" width="18.77734375" style="2" hidden="1" customWidth="1"/>
    <col min="18" max="18" width="20.44140625" style="2" hidden="1" customWidth="1"/>
    <col min="19" max="19" width="17.44140625" style="2" hidden="1" customWidth="1"/>
    <col min="20" max="20" width="4.21875" style="1" hidden="1" customWidth="1"/>
    <col min="21" max="21" width="4" style="1" hidden="1" customWidth="1"/>
    <col min="22" max="22" width="13.77734375" style="1" customWidth="1"/>
    <col min="23" max="51" width="9.21875" style="1" customWidth="1"/>
    <col min="52" max="255" width="8.77734375" style="1"/>
    <col min="256" max="256" width="25.44140625" style="1" customWidth="1"/>
    <col min="257" max="257" width="32.77734375" style="1" customWidth="1"/>
    <col min="258" max="258" width="17.44140625" style="1" customWidth="1"/>
    <col min="259" max="259" width="17.21875" style="1" customWidth="1"/>
    <col min="260" max="260" width="23.77734375" style="1" customWidth="1"/>
    <col min="261" max="261" width="25.44140625" style="1" customWidth="1"/>
    <col min="262" max="262" width="19" style="1" customWidth="1"/>
    <col min="263" max="263" width="6.5546875" style="1" customWidth="1"/>
    <col min="264" max="279" width="0" style="1" hidden="1" customWidth="1"/>
    <col min="280" max="511" width="8.77734375" style="1"/>
    <col min="512" max="512" width="25.44140625" style="1" customWidth="1"/>
    <col min="513" max="513" width="32.77734375" style="1" customWidth="1"/>
    <col min="514" max="514" width="17.44140625" style="1" customWidth="1"/>
    <col min="515" max="515" width="17.21875" style="1" customWidth="1"/>
    <col min="516" max="516" width="23.77734375" style="1" customWidth="1"/>
    <col min="517" max="517" width="25.44140625" style="1" customWidth="1"/>
    <col min="518" max="518" width="19" style="1" customWidth="1"/>
    <col min="519" max="519" width="6.5546875" style="1" customWidth="1"/>
    <col min="520" max="535" width="0" style="1" hidden="1" customWidth="1"/>
    <col min="536" max="767" width="8.77734375" style="1"/>
    <col min="768" max="768" width="25.44140625" style="1" customWidth="1"/>
    <col min="769" max="769" width="32.77734375" style="1" customWidth="1"/>
    <col min="770" max="770" width="17.44140625" style="1" customWidth="1"/>
    <col min="771" max="771" width="17.21875" style="1" customWidth="1"/>
    <col min="772" max="772" width="23.77734375" style="1" customWidth="1"/>
    <col min="773" max="773" width="25.44140625" style="1" customWidth="1"/>
    <col min="774" max="774" width="19" style="1" customWidth="1"/>
    <col min="775" max="775" width="6.5546875" style="1" customWidth="1"/>
    <col min="776" max="791" width="0" style="1" hidden="1" customWidth="1"/>
    <col min="792" max="1023" width="8.77734375" style="1"/>
    <col min="1024" max="1024" width="25.44140625" style="1" customWidth="1"/>
    <col min="1025" max="1025" width="32.77734375" style="1" customWidth="1"/>
    <col min="1026" max="1026" width="17.44140625" style="1" customWidth="1"/>
    <col min="1027" max="1027" width="17.21875" style="1" customWidth="1"/>
    <col min="1028" max="1028" width="23.77734375" style="1" customWidth="1"/>
    <col min="1029" max="1029" width="25.44140625" style="1" customWidth="1"/>
    <col min="1030" max="1030" width="19" style="1" customWidth="1"/>
    <col min="1031" max="1031" width="6.5546875" style="1" customWidth="1"/>
    <col min="1032" max="1047" width="0" style="1" hidden="1" customWidth="1"/>
    <col min="1048" max="1279" width="8.77734375" style="1"/>
    <col min="1280" max="1280" width="25.44140625" style="1" customWidth="1"/>
    <col min="1281" max="1281" width="32.77734375" style="1" customWidth="1"/>
    <col min="1282" max="1282" width="17.44140625" style="1" customWidth="1"/>
    <col min="1283" max="1283" width="17.21875" style="1" customWidth="1"/>
    <col min="1284" max="1284" width="23.77734375" style="1" customWidth="1"/>
    <col min="1285" max="1285" width="25.44140625" style="1" customWidth="1"/>
    <col min="1286" max="1286" width="19" style="1" customWidth="1"/>
    <col min="1287" max="1287" width="6.5546875" style="1" customWidth="1"/>
    <col min="1288" max="1303" width="0" style="1" hidden="1" customWidth="1"/>
    <col min="1304" max="1535" width="8.77734375" style="1"/>
    <col min="1536" max="1536" width="25.44140625" style="1" customWidth="1"/>
    <col min="1537" max="1537" width="32.77734375" style="1" customWidth="1"/>
    <col min="1538" max="1538" width="17.44140625" style="1" customWidth="1"/>
    <col min="1539" max="1539" width="17.21875" style="1" customWidth="1"/>
    <col min="1540" max="1540" width="23.77734375" style="1" customWidth="1"/>
    <col min="1541" max="1541" width="25.44140625" style="1" customWidth="1"/>
    <col min="1542" max="1542" width="19" style="1" customWidth="1"/>
    <col min="1543" max="1543" width="6.5546875" style="1" customWidth="1"/>
    <col min="1544" max="1559" width="0" style="1" hidden="1" customWidth="1"/>
    <col min="1560" max="1791" width="8.77734375" style="1"/>
    <col min="1792" max="1792" width="25.44140625" style="1" customWidth="1"/>
    <col min="1793" max="1793" width="32.77734375" style="1" customWidth="1"/>
    <col min="1794" max="1794" width="17.44140625" style="1" customWidth="1"/>
    <col min="1795" max="1795" width="17.21875" style="1" customWidth="1"/>
    <col min="1796" max="1796" width="23.77734375" style="1" customWidth="1"/>
    <col min="1797" max="1797" width="25.44140625" style="1" customWidth="1"/>
    <col min="1798" max="1798" width="19" style="1" customWidth="1"/>
    <col min="1799" max="1799" width="6.5546875" style="1" customWidth="1"/>
    <col min="1800" max="1815" width="0" style="1" hidden="1" customWidth="1"/>
    <col min="1816" max="2047" width="8.77734375" style="1"/>
    <col min="2048" max="2048" width="25.44140625" style="1" customWidth="1"/>
    <col min="2049" max="2049" width="32.77734375" style="1" customWidth="1"/>
    <col min="2050" max="2050" width="17.44140625" style="1" customWidth="1"/>
    <col min="2051" max="2051" width="17.21875" style="1" customWidth="1"/>
    <col min="2052" max="2052" width="23.77734375" style="1" customWidth="1"/>
    <col min="2053" max="2053" width="25.44140625" style="1" customWidth="1"/>
    <col min="2054" max="2054" width="19" style="1" customWidth="1"/>
    <col min="2055" max="2055" width="6.5546875" style="1" customWidth="1"/>
    <col min="2056" max="2071" width="0" style="1" hidden="1" customWidth="1"/>
    <col min="2072" max="2303" width="8.77734375" style="1"/>
    <col min="2304" max="2304" width="25.44140625" style="1" customWidth="1"/>
    <col min="2305" max="2305" width="32.77734375" style="1" customWidth="1"/>
    <col min="2306" max="2306" width="17.44140625" style="1" customWidth="1"/>
    <col min="2307" max="2307" width="17.21875" style="1" customWidth="1"/>
    <col min="2308" max="2308" width="23.77734375" style="1" customWidth="1"/>
    <col min="2309" max="2309" width="25.44140625" style="1" customWidth="1"/>
    <col min="2310" max="2310" width="19" style="1" customWidth="1"/>
    <col min="2311" max="2311" width="6.5546875" style="1" customWidth="1"/>
    <col min="2312" max="2327" width="0" style="1" hidden="1" customWidth="1"/>
    <col min="2328" max="2559" width="8.77734375" style="1"/>
    <col min="2560" max="2560" width="25.44140625" style="1" customWidth="1"/>
    <col min="2561" max="2561" width="32.77734375" style="1" customWidth="1"/>
    <col min="2562" max="2562" width="17.44140625" style="1" customWidth="1"/>
    <col min="2563" max="2563" width="17.21875" style="1" customWidth="1"/>
    <col min="2564" max="2564" width="23.77734375" style="1" customWidth="1"/>
    <col min="2565" max="2565" width="25.44140625" style="1" customWidth="1"/>
    <col min="2566" max="2566" width="19" style="1" customWidth="1"/>
    <col min="2567" max="2567" width="6.5546875" style="1" customWidth="1"/>
    <col min="2568" max="2583" width="0" style="1" hidden="1" customWidth="1"/>
    <col min="2584" max="2815" width="8.77734375" style="1"/>
    <col min="2816" max="2816" width="25.44140625" style="1" customWidth="1"/>
    <col min="2817" max="2817" width="32.77734375" style="1" customWidth="1"/>
    <col min="2818" max="2818" width="17.44140625" style="1" customWidth="1"/>
    <col min="2819" max="2819" width="17.21875" style="1" customWidth="1"/>
    <col min="2820" max="2820" width="23.77734375" style="1" customWidth="1"/>
    <col min="2821" max="2821" width="25.44140625" style="1" customWidth="1"/>
    <col min="2822" max="2822" width="19" style="1" customWidth="1"/>
    <col min="2823" max="2823" width="6.5546875" style="1" customWidth="1"/>
    <col min="2824" max="2839" width="0" style="1" hidden="1" customWidth="1"/>
    <col min="2840" max="3071" width="8.77734375" style="1"/>
    <col min="3072" max="3072" width="25.44140625" style="1" customWidth="1"/>
    <col min="3073" max="3073" width="32.77734375" style="1" customWidth="1"/>
    <col min="3074" max="3074" width="17.44140625" style="1" customWidth="1"/>
    <col min="3075" max="3075" width="17.21875" style="1" customWidth="1"/>
    <col min="3076" max="3076" width="23.77734375" style="1" customWidth="1"/>
    <col min="3077" max="3077" width="25.44140625" style="1" customWidth="1"/>
    <col min="3078" max="3078" width="19" style="1" customWidth="1"/>
    <col min="3079" max="3079" width="6.5546875" style="1" customWidth="1"/>
    <col min="3080" max="3095" width="0" style="1" hidden="1" customWidth="1"/>
    <col min="3096" max="3327" width="8.77734375" style="1"/>
    <col min="3328" max="3328" width="25.44140625" style="1" customWidth="1"/>
    <col min="3329" max="3329" width="32.77734375" style="1" customWidth="1"/>
    <col min="3330" max="3330" width="17.44140625" style="1" customWidth="1"/>
    <col min="3331" max="3331" width="17.21875" style="1" customWidth="1"/>
    <col min="3332" max="3332" width="23.77734375" style="1" customWidth="1"/>
    <col min="3333" max="3333" width="25.44140625" style="1" customWidth="1"/>
    <col min="3334" max="3334" width="19" style="1" customWidth="1"/>
    <col min="3335" max="3335" width="6.5546875" style="1" customWidth="1"/>
    <col min="3336" max="3351" width="0" style="1" hidden="1" customWidth="1"/>
    <col min="3352" max="3583" width="8.77734375" style="1"/>
    <col min="3584" max="3584" width="25.44140625" style="1" customWidth="1"/>
    <col min="3585" max="3585" width="32.77734375" style="1" customWidth="1"/>
    <col min="3586" max="3586" width="17.44140625" style="1" customWidth="1"/>
    <col min="3587" max="3587" width="17.21875" style="1" customWidth="1"/>
    <col min="3588" max="3588" width="23.77734375" style="1" customWidth="1"/>
    <col min="3589" max="3589" width="25.44140625" style="1" customWidth="1"/>
    <col min="3590" max="3590" width="19" style="1" customWidth="1"/>
    <col min="3591" max="3591" width="6.5546875" style="1" customWidth="1"/>
    <col min="3592" max="3607" width="0" style="1" hidden="1" customWidth="1"/>
    <col min="3608" max="3839" width="8.77734375" style="1"/>
    <col min="3840" max="3840" width="25.44140625" style="1" customWidth="1"/>
    <col min="3841" max="3841" width="32.77734375" style="1" customWidth="1"/>
    <col min="3842" max="3842" width="17.44140625" style="1" customWidth="1"/>
    <col min="3843" max="3843" width="17.21875" style="1" customWidth="1"/>
    <col min="3844" max="3844" width="23.77734375" style="1" customWidth="1"/>
    <col min="3845" max="3845" width="25.44140625" style="1" customWidth="1"/>
    <col min="3846" max="3846" width="19" style="1" customWidth="1"/>
    <col min="3847" max="3847" width="6.5546875" style="1" customWidth="1"/>
    <col min="3848" max="3863" width="0" style="1" hidden="1" customWidth="1"/>
    <col min="3864" max="4095" width="8.77734375" style="1"/>
    <col min="4096" max="4096" width="25.44140625" style="1" customWidth="1"/>
    <col min="4097" max="4097" width="32.77734375" style="1" customWidth="1"/>
    <col min="4098" max="4098" width="17.44140625" style="1" customWidth="1"/>
    <col min="4099" max="4099" width="17.21875" style="1" customWidth="1"/>
    <col min="4100" max="4100" width="23.77734375" style="1" customWidth="1"/>
    <col min="4101" max="4101" width="25.44140625" style="1" customWidth="1"/>
    <col min="4102" max="4102" width="19" style="1" customWidth="1"/>
    <col min="4103" max="4103" width="6.5546875" style="1" customWidth="1"/>
    <col min="4104" max="4119" width="0" style="1" hidden="1" customWidth="1"/>
    <col min="4120" max="4351" width="8.77734375" style="1"/>
    <col min="4352" max="4352" width="25.44140625" style="1" customWidth="1"/>
    <col min="4353" max="4353" width="32.77734375" style="1" customWidth="1"/>
    <col min="4354" max="4354" width="17.44140625" style="1" customWidth="1"/>
    <col min="4355" max="4355" width="17.21875" style="1" customWidth="1"/>
    <col min="4356" max="4356" width="23.77734375" style="1" customWidth="1"/>
    <col min="4357" max="4357" width="25.44140625" style="1" customWidth="1"/>
    <col min="4358" max="4358" width="19" style="1" customWidth="1"/>
    <col min="4359" max="4359" width="6.5546875" style="1" customWidth="1"/>
    <col min="4360" max="4375" width="0" style="1" hidden="1" customWidth="1"/>
    <col min="4376" max="4607" width="8.77734375" style="1"/>
    <col min="4608" max="4608" width="25.44140625" style="1" customWidth="1"/>
    <col min="4609" max="4609" width="32.77734375" style="1" customWidth="1"/>
    <col min="4610" max="4610" width="17.44140625" style="1" customWidth="1"/>
    <col min="4611" max="4611" width="17.21875" style="1" customWidth="1"/>
    <col min="4612" max="4612" width="23.77734375" style="1" customWidth="1"/>
    <col min="4613" max="4613" width="25.44140625" style="1" customWidth="1"/>
    <col min="4614" max="4614" width="19" style="1" customWidth="1"/>
    <col min="4615" max="4615" width="6.5546875" style="1" customWidth="1"/>
    <col min="4616" max="4631" width="0" style="1" hidden="1" customWidth="1"/>
    <col min="4632" max="4863" width="8.77734375" style="1"/>
    <col min="4864" max="4864" width="25.44140625" style="1" customWidth="1"/>
    <col min="4865" max="4865" width="32.77734375" style="1" customWidth="1"/>
    <col min="4866" max="4866" width="17.44140625" style="1" customWidth="1"/>
    <col min="4867" max="4867" width="17.21875" style="1" customWidth="1"/>
    <col min="4868" max="4868" width="23.77734375" style="1" customWidth="1"/>
    <col min="4869" max="4869" width="25.44140625" style="1" customWidth="1"/>
    <col min="4870" max="4870" width="19" style="1" customWidth="1"/>
    <col min="4871" max="4871" width="6.5546875" style="1" customWidth="1"/>
    <col min="4872" max="4887" width="0" style="1" hidden="1" customWidth="1"/>
    <col min="4888" max="5119" width="8.77734375" style="1"/>
    <col min="5120" max="5120" width="25.44140625" style="1" customWidth="1"/>
    <col min="5121" max="5121" width="32.77734375" style="1" customWidth="1"/>
    <col min="5122" max="5122" width="17.44140625" style="1" customWidth="1"/>
    <col min="5123" max="5123" width="17.21875" style="1" customWidth="1"/>
    <col min="5124" max="5124" width="23.77734375" style="1" customWidth="1"/>
    <col min="5125" max="5125" width="25.44140625" style="1" customWidth="1"/>
    <col min="5126" max="5126" width="19" style="1" customWidth="1"/>
    <col min="5127" max="5127" width="6.5546875" style="1" customWidth="1"/>
    <col min="5128" max="5143" width="0" style="1" hidden="1" customWidth="1"/>
    <col min="5144" max="5375" width="8.77734375" style="1"/>
    <col min="5376" max="5376" width="25.44140625" style="1" customWidth="1"/>
    <col min="5377" max="5377" width="32.77734375" style="1" customWidth="1"/>
    <col min="5378" max="5378" width="17.44140625" style="1" customWidth="1"/>
    <col min="5379" max="5379" width="17.21875" style="1" customWidth="1"/>
    <col min="5380" max="5380" width="23.77734375" style="1" customWidth="1"/>
    <col min="5381" max="5381" width="25.44140625" style="1" customWidth="1"/>
    <col min="5382" max="5382" width="19" style="1" customWidth="1"/>
    <col min="5383" max="5383" width="6.5546875" style="1" customWidth="1"/>
    <col min="5384" max="5399" width="0" style="1" hidden="1" customWidth="1"/>
    <col min="5400" max="5631" width="8.77734375" style="1"/>
    <col min="5632" max="5632" width="25.44140625" style="1" customWidth="1"/>
    <col min="5633" max="5633" width="32.77734375" style="1" customWidth="1"/>
    <col min="5634" max="5634" width="17.44140625" style="1" customWidth="1"/>
    <col min="5635" max="5635" width="17.21875" style="1" customWidth="1"/>
    <col min="5636" max="5636" width="23.77734375" style="1" customWidth="1"/>
    <col min="5637" max="5637" width="25.44140625" style="1" customWidth="1"/>
    <col min="5638" max="5638" width="19" style="1" customWidth="1"/>
    <col min="5639" max="5639" width="6.5546875" style="1" customWidth="1"/>
    <col min="5640" max="5655" width="0" style="1" hidden="1" customWidth="1"/>
    <col min="5656" max="5887" width="8.77734375" style="1"/>
    <col min="5888" max="5888" width="25.44140625" style="1" customWidth="1"/>
    <col min="5889" max="5889" width="32.77734375" style="1" customWidth="1"/>
    <col min="5890" max="5890" width="17.44140625" style="1" customWidth="1"/>
    <col min="5891" max="5891" width="17.21875" style="1" customWidth="1"/>
    <col min="5892" max="5892" width="23.77734375" style="1" customWidth="1"/>
    <col min="5893" max="5893" width="25.44140625" style="1" customWidth="1"/>
    <col min="5894" max="5894" width="19" style="1" customWidth="1"/>
    <col min="5895" max="5895" width="6.5546875" style="1" customWidth="1"/>
    <col min="5896" max="5911" width="0" style="1" hidden="1" customWidth="1"/>
    <col min="5912" max="6143" width="8.77734375" style="1"/>
    <col min="6144" max="6144" width="25.44140625" style="1" customWidth="1"/>
    <col min="6145" max="6145" width="32.77734375" style="1" customWidth="1"/>
    <col min="6146" max="6146" width="17.44140625" style="1" customWidth="1"/>
    <col min="6147" max="6147" width="17.21875" style="1" customWidth="1"/>
    <col min="6148" max="6148" width="23.77734375" style="1" customWidth="1"/>
    <col min="6149" max="6149" width="25.44140625" style="1" customWidth="1"/>
    <col min="6150" max="6150" width="19" style="1" customWidth="1"/>
    <col min="6151" max="6151" width="6.5546875" style="1" customWidth="1"/>
    <col min="6152" max="6167" width="0" style="1" hidden="1" customWidth="1"/>
    <col min="6168" max="6399" width="8.77734375" style="1"/>
    <col min="6400" max="6400" width="25.44140625" style="1" customWidth="1"/>
    <col min="6401" max="6401" width="32.77734375" style="1" customWidth="1"/>
    <col min="6402" max="6402" width="17.44140625" style="1" customWidth="1"/>
    <col min="6403" max="6403" width="17.21875" style="1" customWidth="1"/>
    <col min="6404" max="6404" width="23.77734375" style="1" customWidth="1"/>
    <col min="6405" max="6405" width="25.44140625" style="1" customWidth="1"/>
    <col min="6406" max="6406" width="19" style="1" customWidth="1"/>
    <col min="6407" max="6407" width="6.5546875" style="1" customWidth="1"/>
    <col min="6408" max="6423" width="0" style="1" hidden="1" customWidth="1"/>
    <col min="6424" max="6655" width="8.77734375" style="1"/>
    <col min="6656" max="6656" width="25.44140625" style="1" customWidth="1"/>
    <col min="6657" max="6657" width="32.77734375" style="1" customWidth="1"/>
    <col min="6658" max="6658" width="17.44140625" style="1" customWidth="1"/>
    <col min="6659" max="6659" width="17.21875" style="1" customWidth="1"/>
    <col min="6660" max="6660" width="23.77734375" style="1" customWidth="1"/>
    <col min="6661" max="6661" width="25.44140625" style="1" customWidth="1"/>
    <col min="6662" max="6662" width="19" style="1" customWidth="1"/>
    <col min="6663" max="6663" width="6.5546875" style="1" customWidth="1"/>
    <col min="6664" max="6679" width="0" style="1" hidden="1" customWidth="1"/>
    <col min="6680" max="6911" width="8.77734375" style="1"/>
    <col min="6912" max="6912" width="25.44140625" style="1" customWidth="1"/>
    <col min="6913" max="6913" width="32.77734375" style="1" customWidth="1"/>
    <col min="6914" max="6914" width="17.44140625" style="1" customWidth="1"/>
    <col min="6915" max="6915" width="17.21875" style="1" customWidth="1"/>
    <col min="6916" max="6916" width="23.77734375" style="1" customWidth="1"/>
    <col min="6917" max="6917" width="25.44140625" style="1" customWidth="1"/>
    <col min="6918" max="6918" width="19" style="1" customWidth="1"/>
    <col min="6919" max="6919" width="6.5546875" style="1" customWidth="1"/>
    <col min="6920" max="6935" width="0" style="1" hidden="1" customWidth="1"/>
    <col min="6936" max="7167" width="8.77734375" style="1"/>
    <col min="7168" max="7168" width="25.44140625" style="1" customWidth="1"/>
    <col min="7169" max="7169" width="32.77734375" style="1" customWidth="1"/>
    <col min="7170" max="7170" width="17.44140625" style="1" customWidth="1"/>
    <col min="7171" max="7171" width="17.21875" style="1" customWidth="1"/>
    <col min="7172" max="7172" width="23.77734375" style="1" customWidth="1"/>
    <col min="7173" max="7173" width="25.44140625" style="1" customWidth="1"/>
    <col min="7174" max="7174" width="19" style="1" customWidth="1"/>
    <col min="7175" max="7175" width="6.5546875" style="1" customWidth="1"/>
    <col min="7176" max="7191" width="0" style="1" hidden="1" customWidth="1"/>
    <col min="7192" max="7423" width="8.77734375" style="1"/>
    <col min="7424" max="7424" width="25.44140625" style="1" customWidth="1"/>
    <col min="7425" max="7425" width="32.77734375" style="1" customWidth="1"/>
    <col min="7426" max="7426" width="17.44140625" style="1" customWidth="1"/>
    <col min="7427" max="7427" width="17.21875" style="1" customWidth="1"/>
    <col min="7428" max="7428" width="23.77734375" style="1" customWidth="1"/>
    <col min="7429" max="7429" width="25.44140625" style="1" customWidth="1"/>
    <col min="7430" max="7430" width="19" style="1" customWidth="1"/>
    <col min="7431" max="7431" width="6.5546875" style="1" customWidth="1"/>
    <col min="7432" max="7447" width="0" style="1" hidden="1" customWidth="1"/>
    <col min="7448" max="7679" width="8.77734375" style="1"/>
    <col min="7680" max="7680" width="25.44140625" style="1" customWidth="1"/>
    <col min="7681" max="7681" width="32.77734375" style="1" customWidth="1"/>
    <col min="7682" max="7682" width="17.44140625" style="1" customWidth="1"/>
    <col min="7683" max="7683" width="17.21875" style="1" customWidth="1"/>
    <col min="7684" max="7684" width="23.77734375" style="1" customWidth="1"/>
    <col min="7685" max="7685" width="25.44140625" style="1" customWidth="1"/>
    <col min="7686" max="7686" width="19" style="1" customWidth="1"/>
    <col min="7687" max="7687" width="6.5546875" style="1" customWidth="1"/>
    <col min="7688" max="7703" width="0" style="1" hidden="1" customWidth="1"/>
    <col min="7704" max="7935" width="8.77734375" style="1"/>
    <col min="7936" max="7936" width="25.44140625" style="1" customWidth="1"/>
    <col min="7937" max="7937" width="32.77734375" style="1" customWidth="1"/>
    <col min="7938" max="7938" width="17.44140625" style="1" customWidth="1"/>
    <col min="7939" max="7939" width="17.21875" style="1" customWidth="1"/>
    <col min="7940" max="7940" width="23.77734375" style="1" customWidth="1"/>
    <col min="7941" max="7941" width="25.44140625" style="1" customWidth="1"/>
    <col min="7942" max="7942" width="19" style="1" customWidth="1"/>
    <col min="7943" max="7943" width="6.5546875" style="1" customWidth="1"/>
    <col min="7944" max="7959" width="0" style="1" hidden="1" customWidth="1"/>
    <col min="7960" max="8191" width="8.77734375" style="1"/>
    <col min="8192" max="8192" width="25.44140625" style="1" customWidth="1"/>
    <col min="8193" max="8193" width="32.77734375" style="1" customWidth="1"/>
    <col min="8194" max="8194" width="17.44140625" style="1" customWidth="1"/>
    <col min="8195" max="8195" width="17.21875" style="1" customWidth="1"/>
    <col min="8196" max="8196" width="23.77734375" style="1" customWidth="1"/>
    <col min="8197" max="8197" width="25.44140625" style="1" customWidth="1"/>
    <col min="8198" max="8198" width="19" style="1" customWidth="1"/>
    <col min="8199" max="8199" width="6.5546875" style="1" customWidth="1"/>
    <col min="8200" max="8215" width="0" style="1" hidden="1" customWidth="1"/>
    <col min="8216" max="8447" width="8.77734375" style="1"/>
    <col min="8448" max="8448" width="25.44140625" style="1" customWidth="1"/>
    <col min="8449" max="8449" width="32.77734375" style="1" customWidth="1"/>
    <col min="8450" max="8450" width="17.44140625" style="1" customWidth="1"/>
    <col min="8451" max="8451" width="17.21875" style="1" customWidth="1"/>
    <col min="8452" max="8452" width="23.77734375" style="1" customWidth="1"/>
    <col min="8453" max="8453" width="25.44140625" style="1" customWidth="1"/>
    <col min="8454" max="8454" width="19" style="1" customWidth="1"/>
    <col min="8455" max="8455" width="6.5546875" style="1" customWidth="1"/>
    <col min="8456" max="8471" width="0" style="1" hidden="1" customWidth="1"/>
    <col min="8472" max="8703" width="8.77734375" style="1"/>
    <col min="8704" max="8704" width="25.44140625" style="1" customWidth="1"/>
    <col min="8705" max="8705" width="32.77734375" style="1" customWidth="1"/>
    <col min="8706" max="8706" width="17.44140625" style="1" customWidth="1"/>
    <col min="8707" max="8707" width="17.21875" style="1" customWidth="1"/>
    <col min="8708" max="8708" width="23.77734375" style="1" customWidth="1"/>
    <col min="8709" max="8709" width="25.44140625" style="1" customWidth="1"/>
    <col min="8710" max="8710" width="19" style="1" customWidth="1"/>
    <col min="8711" max="8711" width="6.5546875" style="1" customWidth="1"/>
    <col min="8712" max="8727" width="0" style="1" hidden="1" customWidth="1"/>
    <col min="8728" max="8959" width="8.77734375" style="1"/>
    <col min="8960" max="8960" width="25.44140625" style="1" customWidth="1"/>
    <col min="8961" max="8961" width="32.77734375" style="1" customWidth="1"/>
    <col min="8962" max="8962" width="17.44140625" style="1" customWidth="1"/>
    <col min="8963" max="8963" width="17.21875" style="1" customWidth="1"/>
    <col min="8964" max="8964" width="23.77734375" style="1" customWidth="1"/>
    <col min="8965" max="8965" width="25.44140625" style="1" customWidth="1"/>
    <col min="8966" max="8966" width="19" style="1" customWidth="1"/>
    <col min="8967" max="8967" width="6.5546875" style="1" customWidth="1"/>
    <col min="8968" max="8983" width="0" style="1" hidden="1" customWidth="1"/>
    <col min="8984" max="9215" width="8.77734375" style="1"/>
    <col min="9216" max="9216" width="25.44140625" style="1" customWidth="1"/>
    <col min="9217" max="9217" width="32.77734375" style="1" customWidth="1"/>
    <col min="9218" max="9218" width="17.44140625" style="1" customWidth="1"/>
    <col min="9219" max="9219" width="17.21875" style="1" customWidth="1"/>
    <col min="9220" max="9220" width="23.77734375" style="1" customWidth="1"/>
    <col min="9221" max="9221" width="25.44140625" style="1" customWidth="1"/>
    <col min="9222" max="9222" width="19" style="1" customWidth="1"/>
    <col min="9223" max="9223" width="6.5546875" style="1" customWidth="1"/>
    <col min="9224" max="9239" width="0" style="1" hidden="1" customWidth="1"/>
    <col min="9240" max="9471" width="8.77734375" style="1"/>
    <col min="9472" max="9472" width="25.44140625" style="1" customWidth="1"/>
    <col min="9473" max="9473" width="32.77734375" style="1" customWidth="1"/>
    <col min="9474" max="9474" width="17.44140625" style="1" customWidth="1"/>
    <col min="9475" max="9475" width="17.21875" style="1" customWidth="1"/>
    <col min="9476" max="9476" width="23.77734375" style="1" customWidth="1"/>
    <col min="9477" max="9477" width="25.44140625" style="1" customWidth="1"/>
    <col min="9478" max="9478" width="19" style="1" customWidth="1"/>
    <col min="9479" max="9479" width="6.5546875" style="1" customWidth="1"/>
    <col min="9480" max="9495" width="0" style="1" hidden="1" customWidth="1"/>
    <col min="9496" max="9727" width="8.77734375" style="1"/>
    <col min="9728" max="9728" width="25.44140625" style="1" customWidth="1"/>
    <col min="9729" max="9729" width="32.77734375" style="1" customWidth="1"/>
    <col min="9730" max="9730" width="17.44140625" style="1" customWidth="1"/>
    <col min="9731" max="9731" width="17.21875" style="1" customWidth="1"/>
    <col min="9732" max="9732" width="23.77734375" style="1" customWidth="1"/>
    <col min="9733" max="9733" width="25.44140625" style="1" customWidth="1"/>
    <col min="9734" max="9734" width="19" style="1" customWidth="1"/>
    <col min="9735" max="9735" width="6.5546875" style="1" customWidth="1"/>
    <col min="9736" max="9751" width="0" style="1" hidden="1" customWidth="1"/>
    <col min="9752" max="9983" width="8.77734375" style="1"/>
    <col min="9984" max="9984" width="25.44140625" style="1" customWidth="1"/>
    <col min="9985" max="9985" width="32.77734375" style="1" customWidth="1"/>
    <col min="9986" max="9986" width="17.44140625" style="1" customWidth="1"/>
    <col min="9987" max="9987" width="17.21875" style="1" customWidth="1"/>
    <col min="9988" max="9988" width="23.77734375" style="1" customWidth="1"/>
    <col min="9989" max="9989" width="25.44140625" style="1" customWidth="1"/>
    <col min="9990" max="9990" width="19" style="1" customWidth="1"/>
    <col min="9991" max="9991" width="6.5546875" style="1" customWidth="1"/>
    <col min="9992" max="10007" width="0" style="1" hidden="1" customWidth="1"/>
    <col min="10008" max="10239" width="8.77734375" style="1"/>
    <col min="10240" max="10240" width="25.44140625" style="1" customWidth="1"/>
    <col min="10241" max="10241" width="32.77734375" style="1" customWidth="1"/>
    <col min="10242" max="10242" width="17.44140625" style="1" customWidth="1"/>
    <col min="10243" max="10243" width="17.21875" style="1" customWidth="1"/>
    <col min="10244" max="10244" width="23.77734375" style="1" customWidth="1"/>
    <col min="10245" max="10245" width="25.44140625" style="1" customWidth="1"/>
    <col min="10246" max="10246" width="19" style="1" customWidth="1"/>
    <col min="10247" max="10247" width="6.5546875" style="1" customWidth="1"/>
    <col min="10248" max="10263" width="0" style="1" hidden="1" customWidth="1"/>
    <col min="10264" max="10495" width="8.77734375" style="1"/>
    <col min="10496" max="10496" width="25.44140625" style="1" customWidth="1"/>
    <col min="10497" max="10497" width="32.77734375" style="1" customWidth="1"/>
    <col min="10498" max="10498" width="17.44140625" style="1" customWidth="1"/>
    <col min="10499" max="10499" width="17.21875" style="1" customWidth="1"/>
    <col min="10500" max="10500" width="23.77734375" style="1" customWidth="1"/>
    <col min="10501" max="10501" width="25.44140625" style="1" customWidth="1"/>
    <col min="10502" max="10502" width="19" style="1" customWidth="1"/>
    <col min="10503" max="10503" width="6.5546875" style="1" customWidth="1"/>
    <col min="10504" max="10519" width="0" style="1" hidden="1" customWidth="1"/>
    <col min="10520" max="10751" width="8.77734375" style="1"/>
    <col min="10752" max="10752" width="25.44140625" style="1" customWidth="1"/>
    <col min="10753" max="10753" width="32.77734375" style="1" customWidth="1"/>
    <col min="10754" max="10754" width="17.44140625" style="1" customWidth="1"/>
    <col min="10755" max="10755" width="17.21875" style="1" customWidth="1"/>
    <col min="10756" max="10756" width="23.77734375" style="1" customWidth="1"/>
    <col min="10757" max="10757" width="25.44140625" style="1" customWidth="1"/>
    <col min="10758" max="10758" width="19" style="1" customWidth="1"/>
    <col min="10759" max="10759" width="6.5546875" style="1" customWidth="1"/>
    <col min="10760" max="10775" width="0" style="1" hidden="1" customWidth="1"/>
    <col min="10776" max="11007" width="8.77734375" style="1"/>
    <col min="11008" max="11008" width="25.44140625" style="1" customWidth="1"/>
    <col min="11009" max="11009" width="32.77734375" style="1" customWidth="1"/>
    <col min="11010" max="11010" width="17.44140625" style="1" customWidth="1"/>
    <col min="11011" max="11011" width="17.21875" style="1" customWidth="1"/>
    <col min="11012" max="11012" width="23.77734375" style="1" customWidth="1"/>
    <col min="11013" max="11013" width="25.44140625" style="1" customWidth="1"/>
    <col min="11014" max="11014" width="19" style="1" customWidth="1"/>
    <col min="11015" max="11015" width="6.5546875" style="1" customWidth="1"/>
    <col min="11016" max="11031" width="0" style="1" hidden="1" customWidth="1"/>
    <col min="11032" max="11263" width="8.77734375" style="1"/>
    <col min="11264" max="11264" width="25.44140625" style="1" customWidth="1"/>
    <col min="11265" max="11265" width="32.77734375" style="1" customWidth="1"/>
    <col min="11266" max="11266" width="17.44140625" style="1" customWidth="1"/>
    <col min="11267" max="11267" width="17.21875" style="1" customWidth="1"/>
    <col min="11268" max="11268" width="23.77734375" style="1" customWidth="1"/>
    <col min="11269" max="11269" width="25.44140625" style="1" customWidth="1"/>
    <col min="11270" max="11270" width="19" style="1" customWidth="1"/>
    <col min="11271" max="11271" width="6.5546875" style="1" customWidth="1"/>
    <col min="11272" max="11287" width="0" style="1" hidden="1" customWidth="1"/>
    <col min="11288" max="11519" width="8.77734375" style="1"/>
    <col min="11520" max="11520" width="25.44140625" style="1" customWidth="1"/>
    <col min="11521" max="11521" width="32.77734375" style="1" customWidth="1"/>
    <col min="11522" max="11522" width="17.44140625" style="1" customWidth="1"/>
    <col min="11523" max="11523" width="17.21875" style="1" customWidth="1"/>
    <col min="11524" max="11524" width="23.77734375" style="1" customWidth="1"/>
    <col min="11525" max="11525" width="25.44140625" style="1" customWidth="1"/>
    <col min="11526" max="11526" width="19" style="1" customWidth="1"/>
    <col min="11527" max="11527" width="6.5546875" style="1" customWidth="1"/>
    <col min="11528" max="11543" width="0" style="1" hidden="1" customWidth="1"/>
    <col min="11544" max="11775" width="8.77734375" style="1"/>
    <col min="11776" max="11776" width="25.44140625" style="1" customWidth="1"/>
    <col min="11777" max="11777" width="32.77734375" style="1" customWidth="1"/>
    <col min="11778" max="11778" width="17.44140625" style="1" customWidth="1"/>
    <col min="11779" max="11779" width="17.21875" style="1" customWidth="1"/>
    <col min="11780" max="11780" width="23.77734375" style="1" customWidth="1"/>
    <col min="11781" max="11781" width="25.44140625" style="1" customWidth="1"/>
    <col min="11782" max="11782" width="19" style="1" customWidth="1"/>
    <col min="11783" max="11783" width="6.5546875" style="1" customWidth="1"/>
    <col min="11784" max="11799" width="0" style="1" hidden="1" customWidth="1"/>
    <col min="11800" max="12031" width="8.77734375" style="1"/>
    <col min="12032" max="12032" width="25.44140625" style="1" customWidth="1"/>
    <col min="12033" max="12033" width="32.77734375" style="1" customWidth="1"/>
    <col min="12034" max="12034" width="17.44140625" style="1" customWidth="1"/>
    <col min="12035" max="12035" width="17.21875" style="1" customWidth="1"/>
    <col min="12036" max="12036" width="23.77734375" style="1" customWidth="1"/>
    <col min="12037" max="12037" width="25.44140625" style="1" customWidth="1"/>
    <col min="12038" max="12038" width="19" style="1" customWidth="1"/>
    <col min="12039" max="12039" width="6.5546875" style="1" customWidth="1"/>
    <col min="12040" max="12055" width="0" style="1" hidden="1" customWidth="1"/>
    <col min="12056" max="12287" width="8.77734375" style="1"/>
    <col min="12288" max="12288" width="25.44140625" style="1" customWidth="1"/>
    <col min="12289" max="12289" width="32.77734375" style="1" customWidth="1"/>
    <col min="12290" max="12290" width="17.44140625" style="1" customWidth="1"/>
    <col min="12291" max="12291" width="17.21875" style="1" customWidth="1"/>
    <col min="12292" max="12292" width="23.77734375" style="1" customWidth="1"/>
    <col min="12293" max="12293" width="25.44140625" style="1" customWidth="1"/>
    <col min="12294" max="12294" width="19" style="1" customWidth="1"/>
    <col min="12295" max="12295" width="6.5546875" style="1" customWidth="1"/>
    <col min="12296" max="12311" width="0" style="1" hidden="1" customWidth="1"/>
    <col min="12312" max="12543" width="8.77734375" style="1"/>
    <col min="12544" max="12544" width="25.44140625" style="1" customWidth="1"/>
    <col min="12545" max="12545" width="32.77734375" style="1" customWidth="1"/>
    <col min="12546" max="12546" width="17.44140625" style="1" customWidth="1"/>
    <col min="12547" max="12547" width="17.21875" style="1" customWidth="1"/>
    <col min="12548" max="12548" width="23.77734375" style="1" customWidth="1"/>
    <col min="12549" max="12549" width="25.44140625" style="1" customWidth="1"/>
    <col min="12550" max="12550" width="19" style="1" customWidth="1"/>
    <col min="12551" max="12551" width="6.5546875" style="1" customWidth="1"/>
    <col min="12552" max="12567" width="0" style="1" hidden="1" customWidth="1"/>
    <col min="12568" max="12799" width="8.77734375" style="1"/>
    <col min="12800" max="12800" width="25.44140625" style="1" customWidth="1"/>
    <col min="12801" max="12801" width="32.77734375" style="1" customWidth="1"/>
    <col min="12802" max="12802" width="17.44140625" style="1" customWidth="1"/>
    <col min="12803" max="12803" width="17.21875" style="1" customWidth="1"/>
    <col min="12804" max="12804" width="23.77734375" style="1" customWidth="1"/>
    <col min="12805" max="12805" width="25.44140625" style="1" customWidth="1"/>
    <col min="12806" max="12806" width="19" style="1" customWidth="1"/>
    <col min="12807" max="12807" width="6.5546875" style="1" customWidth="1"/>
    <col min="12808" max="12823" width="0" style="1" hidden="1" customWidth="1"/>
    <col min="12824" max="13055" width="8.77734375" style="1"/>
    <col min="13056" max="13056" width="25.44140625" style="1" customWidth="1"/>
    <col min="13057" max="13057" width="32.77734375" style="1" customWidth="1"/>
    <col min="13058" max="13058" width="17.44140625" style="1" customWidth="1"/>
    <col min="13059" max="13059" width="17.21875" style="1" customWidth="1"/>
    <col min="13060" max="13060" width="23.77734375" style="1" customWidth="1"/>
    <col min="13061" max="13061" width="25.44140625" style="1" customWidth="1"/>
    <col min="13062" max="13062" width="19" style="1" customWidth="1"/>
    <col min="13063" max="13063" width="6.5546875" style="1" customWidth="1"/>
    <col min="13064" max="13079" width="0" style="1" hidden="1" customWidth="1"/>
    <col min="13080" max="13311" width="8.77734375" style="1"/>
    <col min="13312" max="13312" width="25.44140625" style="1" customWidth="1"/>
    <col min="13313" max="13313" width="32.77734375" style="1" customWidth="1"/>
    <col min="13314" max="13314" width="17.44140625" style="1" customWidth="1"/>
    <col min="13315" max="13315" width="17.21875" style="1" customWidth="1"/>
    <col min="13316" max="13316" width="23.77734375" style="1" customWidth="1"/>
    <col min="13317" max="13317" width="25.44140625" style="1" customWidth="1"/>
    <col min="13318" max="13318" width="19" style="1" customWidth="1"/>
    <col min="13319" max="13319" width="6.5546875" style="1" customWidth="1"/>
    <col min="13320" max="13335" width="0" style="1" hidden="1" customWidth="1"/>
    <col min="13336" max="13567" width="8.77734375" style="1"/>
    <col min="13568" max="13568" width="25.44140625" style="1" customWidth="1"/>
    <col min="13569" max="13569" width="32.77734375" style="1" customWidth="1"/>
    <col min="13570" max="13570" width="17.44140625" style="1" customWidth="1"/>
    <col min="13571" max="13571" width="17.21875" style="1" customWidth="1"/>
    <col min="13572" max="13572" width="23.77734375" style="1" customWidth="1"/>
    <col min="13573" max="13573" width="25.44140625" style="1" customWidth="1"/>
    <col min="13574" max="13574" width="19" style="1" customWidth="1"/>
    <col min="13575" max="13575" width="6.5546875" style="1" customWidth="1"/>
    <col min="13576" max="13591" width="0" style="1" hidden="1" customWidth="1"/>
    <col min="13592" max="13823" width="8.77734375" style="1"/>
    <col min="13824" max="13824" width="25.44140625" style="1" customWidth="1"/>
    <col min="13825" max="13825" width="32.77734375" style="1" customWidth="1"/>
    <col min="13826" max="13826" width="17.44140625" style="1" customWidth="1"/>
    <col min="13827" max="13827" width="17.21875" style="1" customWidth="1"/>
    <col min="13828" max="13828" width="23.77734375" style="1" customWidth="1"/>
    <col min="13829" max="13829" width="25.44140625" style="1" customWidth="1"/>
    <col min="13830" max="13830" width="19" style="1" customWidth="1"/>
    <col min="13831" max="13831" width="6.5546875" style="1" customWidth="1"/>
    <col min="13832" max="13847" width="0" style="1" hidden="1" customWidth="1"/>
    <col min="13848" max="14079" width="8.77734375" style="1"/>
    <col min="14080" max="14080" width="25.44140625" style="1" customWidth="1"/>
    <col min="14081" max="14081" width="32.77734375" style="1" customWidth="1"/>
    <col min="14082" max="14082" width="17.44140625" style="1" customWidth="1"/>
    <col min="14083" max="14083" width="17.21875" style="1" customWidth="1"/>
    <col min="14084" max="14084" width="23.77734375" style="1" customWidth="1"/>
    <col min="14085" max="14085" width="25.44140625" style="1" customWidth="1"/>
    <col min="14086" max="14086" width="19" style="1" customWidth="1"/>
    <col min="14087" max="14087" width="6.5546875" style="1" customWidth="1"/>
    <col min="14088" max="14103" width="0" style="1" hidden="1" customWidth="1"/>
    <col min="14104" max="14335" width="8.77734375" style="1"/>
    <col min="14336" max="14336" width="25.44140625" style="1" customWidth="1"/>
    <col min="14337" max="14337" width="32.77734375" style="1" customWidth="1"/>
    <col min="14338" max="14338" width="17.44140625" style="1" customWidth="1"/>
    <col min="14339" max="14339" width="17.21875" style="1" customWidth="1"/>
    <col min="14340" max="14340" width="23.77734375" style="1" customWidth="1"/>
    <col min="14341" max="14341" width="25.44140625" style="1" customWidth="1"/>
    <col min="14342" max="14342" width="19" style="1" customWidth="1"/>
    <col min="14343" max="14343" width="6.5546875" style="1" customWidth="1"/>
    <col min="14344" max="14359" width="0" style="1" hidden="1" customWidth="1"/>
    <col min="14360" max="14591" width="8.77734375" style="1"/>
    <col min="14592" max="14592" width="25.44140625" style="1" customWidth="1"/>
    <col min="14593" max="14593" width="32.77734375" style="1" customWidth="1"/>
    <col min="14594" max="14594" width="17.44140625" style="1" customWidth="1"/>
    <col min="14595" max="14595" width="17.21875" style="1" customWidth="1"/>
    <col min="14596" max="14596" width="23.77734375" style="1" customWidth="1"/>
    <col min="14597" max="14597" width="25.44140625" style="1" customWidth="1"/>
    <col min="14598" max="14598" width="19" style="1" customWidth="1"/>
    <col min="14599" max="14599" width="6.5546875" style="1" customWidth="1"/>
    <col min="14600" max="14615" width="0" style="1" hidden="1" customWidth="1"/>
    <col min="14616" max="14847" width="8.77734375" style="1"/>
    <col min="14848" max="14848" width="25.44140625" style="1" customWidth="1"/>
    <col min="14849" max="14849" width="32.77734375" style="1" customWidth="1"/>
    <col min="14850" max="14850" width="17.44140625" style="1" customWidth="1"/>
    <col min="14851" max="14851" width="17.21875" style="1" customWidth="1"/>
    <col min="14852" max="14852" width="23.77734375" style="1" customWidth="1"/>
    <col min="14853" max="14853" width="25.44140625" style="1" customWidth="1"/>
    <col min="14854" max="14854" width="19" style="1" customWidth="1"/>
    <col min="14855" max="14855" width="6.5546875" style="1" customWidth="1"/>
    <col min="14856" max="14871" width="0" style="1" hidden="1" customWidth="1"/>
    <col min="14872" max="15103" width="8.77734375" style="1"/>
    <col min="15104" max="15104" width="25.44140625" style="1" customWidth="1"/>
    <col min="15105" max="15105" width="32.77734375" style="1" customWidth="1"/>
    <col min="15106" max="15106" width="17.44140625" style="1" customWidth="1"/>
    <col min="15107" max="15107" width="17.21875" style="1" customWidth="1"/>
    <col min="15108" max="15108" width="23.77734375" style="1" customWidth="1"/>
    <col min="15109" max="15109" width="25.44140625" style="1" customWidth="1"/>
    <col min="15110" max="15110" width="19" style="1" customWidth="1"/>
    <col min="15111" max="15111" width="6.5546875" style="1" customWidth="1"/>
    <col min="15112" max="15127" width="0" style="1" hidden="1" customWidth="1"/>
    <col min="15128" max="15359" width="8.77734375" style="1"/>
    <col min="15360" max="15360" width="25.44140625" style="1" customWidth="1"/>
    <col min="15361" max="15361" width="32.77734375" style="1" customWidth="1"/>
    <col min="15362" max="15362" width="17.44140625" style="1" customWidth="1"/>
    <col min="15363" max="15363" width="17.21875" style="1" customWidth="1"/>
    <col min="15364" max="15364" width="23.77734375" style="1" customWidth="1"/>
    <col min="15365" max="15365" width="25.44140625" style="1" customWidth="1"/>
    <col min="15366" max="15366" width="19" style="1" customWidth="1"/>
    <col min="15367" max="15367" width="6.5546875" style="1" customWidth="1"/>
    <col min="15368" max="15383" width="0" style="1" hidden="1" customWidth="1"/>
    <col min="15384" max="15615" width="8.77734375" style="1"/>
    <col min="15616" max="15616" width="25.44140625" style="1" customWidth="1"/>
    <col min="15617" max="15617" width="32.77734375" style="1" customWidth="1"/>
    <col min="15618" max="15618" width="17.44140625" style="1" customWidth="1"/>
    <col min="15619" max="15619" width="17.21875" style="1" customWidth="1"/>
    <col min="15620" max="15620" width="23.77734375" style="1" customWidth="1"/>
    <col min="15621" max="15621" width="25.44140625" style="1" customWidth="1"/>
    <col min="15622" max="15622" width="19" style="1" customWidth="1"/>
    <col min="15623" max="15623" width="6.5546875" style="1" customWidth="1"/>
    <col min="15624" max="15639" width="0" style="1" hidden="1" customWidth="1"/>
    <col min="15640" max="15871" width="8.77734375" style="1"/>
    <col min="15872" max="15872" width="25.44140625" style="1" customWidth="1"/>
    <col min="15873" max="15873" width="32.77734375" style="1" customWidth="1"/>
    <col min="15874" max="15874" width="17.44140625" style="1" customWidth="1"/>
    <col min="15875" max="15875" width="17.21875" style="1" customWidth="1"/>
    <col min="15876" max="15876" width="23.77734375" style="1" customWidth="1"/>
    <col min="15877" max="15877" width="25.44140625" style="1" customWidth="1"/>
    <col min="15878" max="15878" width="19" style="1" customWidth="1"/>
    <col min="15879" max="15879" width="6.5546875" style="1" customWidth="1"/>
    <col min="15880" max="15895" width="0" style="1" hidden="1" customWidth="1"/>
    <col min="15896" max="16127" width="8.77734375" style="1"/>
    <col min="16128" max="16128" width="25.44140625" style="1" customWidth="1"/>
    <col min="16129" max="16129" width="32.77734375" style="1" customWidth="1"/>
    <col min="16130" max="16130" width="17.44140625" style="1" customWidth="1"/>
    <col min="16131" max="16131" width="17.21875" style="1" customWidth="1"/>
    <col min="16132" max="16132" width="23.77734375" style="1" customWidth="1"/>
    <col min="16133" max="16133" width="25.44140625" style="1" customWidth="1"/>
    <col min="16134" max="16134" width="19" style="1" customWidth="1"/>
    <col min="16135" max="16135" width="6.5546875" style="1" customWidth="1"/>
    <col min="16136" max="16151" width="0" style="1" hidden="1" customWidth="1"/>
    <col min="16152" max="16384" width="8.77734375" style="1"/>
  </cols>
  <sheetData>
    <row r="1" spans="2:22" ht="42.75" customHeight="1" thickBot="1" x14ac:dyDescent="0.3">
      <c r="B1" s="312" t="s">
        <v>68</v>
      </c>
      <c r="C1" s="313"/>
      <c r="D1" s="313"/>
      <c r="E1" s="124" t="s">
        <v>97</v>
      </c>
      <c r="F1" s="123" t="str">
        <f>K11</f>
        <v>November</v>
      </c>
      <c r="G1" s="123">
        <f>K10</f>
        <v>2023</v>
      </c>
      <c r="H1" s="122"/>
      <c r="I1" s="121"/>
      <c r="J1" s="120" t="s">
        <v>96</v>
      </c>
      <c r="K1" s="120"/>
      <c r="L1" s="120"/>
      <c r="M1" s="118"/>
      <c r="N1" s="118"/>
      <c r="O1" s="118"/>
      <c r="P1" s="119"/>
      <c r="Q1" s="119"/>
      <c r="R1" s="119"/>
      <c r="S1" s="119"/>
      <c r="T1" s="118"/>
      <c r="U1" s="118"/>
    </row>
    <row r="2" spans="2:22" ht="8.25" customHeight="1" thickBot="1" x14ac:dyDescent="0.3">
      <c r="B2" s="117"/>
      <c r="C2" s="111"/>
      <c r="D2" s="111"/>
      <c r="E2" s="111"/>
      <c r="F2" s="111"/>
      <c r="G2" s="111"/>
      <c r="H2" s="111"/>
      <c r="I2" s="30"/>
    </row>
    <row r="3" spans="2:22" ht="20.25" customHeight="1" x14ac:dyDescent="0.25">
      <c r="B3" s="116" t="s">
        <v>95</v>
      </c>
      <c r="C3" s="314" t="s">
        <v>94</v>
      </c>
      <c r="D3" s="314"/>
      <c r="E3" s="314"/>
      <c r="F3" s="115" t="s">
        <v>93</v>
      </c>
      <c r="G3" s="314" t="s">
        <v>92</v>
      </c>
      <c r="H3" s="315"/>
      <c r="I3" s="30"/>
    </row>
    <row r="4" spans="2:22" ht="62.25" customHeight="1" thickBot="1" x14ac:dyDescent="0.3">
      <c r="B4" s="114" t="s">
        <v>91</v>
      </c>
      <c r="C4" s="316" t="s">
        <v>98</v>
      </c>
      <c r="D4" s="317"/>
      <c r="E4" s="317"/>
      <c r="F4" s="176" t="s">
        <v>99</v>
      </c>
      <c r="G4" s="317" t="s">
        <v>100</v>
      </c>
      <c r="H4" s="318"/>
      <c r="I4" s="112"/>
    </row>
    <row r="5" spans="2:22" ht="20.25" customHeight="1" thickBot="1" x14ac:dyDescent="0.3">
      <c r="B5" s="111"/>
      <c r="C5" s="111"/>
      <c r="D5" s="111"/>
      <c r="E5" s="111"/>
      <c r="F5" s="111"/>
      <c r="G5" s="111"/>
      <c r="H5" s="111"/>
      <c r="I5" s="30"/>
    </row>
    <row r="6" spans="2:22" ht="24" customHeight="1" x14ac:dyDescent="0.25">
      <c r="B6" s="319" t="s">
        <v>90</v>
      </c>
      <c r="C6" s="319"/>
      <c r="D6" s="319"/>
      <c r="E6" s="319"/>
      <c r="F6" s="320" t="str">
        <f>CONCATENATE(F1," 1, ",G1)</f>
        <v>November 1, 2023</v>
      </c>
      <c r="G6" s="320" t="e">
        <f>CONCATENATE(#REF!," 1, ",#REF!)</f>
        <v>#REF!</v>
      </c>
      <c r="H6" s="110"/>
      <c r="I6" s="30"/>
      <c r="M6" s="295" t="s">
        <v>89</v>
      </c>
      <c r="N6" s="215"/>
      <c r="P6" s="300" t="s">
        <v>88</v>
      </c>
      <c r="Q6" s="301"/>
      <c r="R6" s="301"/>
      <c r="S6" s="302"/>
      <c r="V6" s="4"/>
    </row>
    <row r="7" spans="2:22" ht="24" customHeight="1" thickBot="1" x14ac:dyDescent="0.3">
      <c r="B7" s="306" t="s">
        <v>101</v>
      </c>
      <c r="C7" s="306"/>
      <c r="D7" s="306"/>
      <c r="E7" s="306"/>
      <c r="F7" s="99">
        <v>690</v>
      </c>
      <c r="G7" s="5" t="s">
        <v>71</v>
      </c>
      <c r="H7" s="5"/>
      <c r="I7" s="98"/>
      <c r="M7" s="296"/>
      <c r="N7" s="297"/>
      <c r="P7" s="303"/>
      <c r="Q7" s="304"/>
      <c r="R7" s="304"/>
      <c r="S7" s="305"/>
    </row>
    <row r="8" spans="2:22" ht="24" customHeight="1" thickBot="1" x14ac:dyDescent="0.3">
      <c r="B8" s="254" t="s">
        <v>102</v>
      </c>
      <c r="C8" s="254"/>
      <c r="D8" s="254"/>
      <c r="E8" s="254"/>
      <c r="F8" s="254"/>
      <c r="G8" s="254"/>
      <c r="H8" s="254"/>
      <c r="I8" s="95"/>
      <c r="M8" s="298"/>
      <c r="N8" s="299"/>
      <c r="P8" s="307" t="s">
        <v>84</v>
      </c>
      <c r="Q8" s="308"/>
      <c r="R8" s="308"/>
      <c r="S8" s="309"/>
      <c r="U8" s="109" t="s">
        <v>87</v>
      </c>
    </row>
    <row r="9" spans="2:22" ht="24" customHeight="1" thickBot="1" x14ac:dyDescent="0.3">
      <c r="B9" s="254" t="s">
        <v>86</v>
      </c>
      <c r="C9" s="254"/>
      <c r="D9" s="254"/>
      <c r="E9" s="254"/>
      <c r="F9" s="254"/>
      <c r="G9" s="254"/>
      <c r="H9" s="254"/>
      <c r="I9" s="95"/>
      <c r="J9" s="310" t="s">
        <v>85</v>
      </c>
      <c r="K9" s="311"/>
      <c r="L9" s="108"/>
      <c r="M9" s="65" t="s">
        <v>84</v>
      </c>
      <c r="N9" s="60">
        <v>2023</v>
      </c>
      <c r="P9" s="107" t="s">
        <v>83</v>
      </c>
      <c r="Q9" s="106" t="s">
        <v>82</v>
      </c>
      <c r="R9" s="106" t="s">
        <v>81</v>
      </c>
      <c r="S9" s="106" t="s">
        <v>80</v>
      </c>
      <c r="U9" s="105" t="s">
        <v>79</v>
      </c>
    </row>
    <row r="10" spans="2:22" ht="24" customHeight="1" thickBot="1" x14ac:dyDescent="0.3">
      <c r="B10" s="272" t="s">
        <v>78</v>
      </c>
      <c r="C10" s="272"/>
      <c r="D10" s="290" t="str">
        <f>CONCATENATE("The ",F1," ",G1," Average is")</f>
        <v>The November 2023 Average is</v>
      </c>
      <c r="E10" s="290"/>
      <c r="F10" s="290"/>
      <c r="G10" s="104">
        <f>K15</f>
        <v>630</v>
      </c>
      <c r="H10" s="103" t="s">
        <v>77</v>
      </c>
      <c r="I10" s="102"/>
      <c r="J10" s="94" t="s">
        <v>76</v>
      </c>
      <c r="K10" s="177">
        <v>2023</v>
      </c>
      <c r="M10" s="50" t="s">
        <v>37</v>
      </c>
      <c r="N10" s="60" t="s">
        <v>36</v>
      </c>
      <c r="P10" s="266">
        <v>45047</v>
      </c>
      <c r="Q10" s="269">
        <v>415.67500000000001</v>
      </c>
      <c r="R10" s="68">
        <v>45108</v>
      </c>
      <c r="S10" s="291">
        <v>44896</v>
      </c>
      <c r="U10" s="97" t="s">
        <v>75</v>
      </c>
    </row>
    <row r="11" spans="2:22" ht="24" customHeight="1" thickBot="1" x14ac:dyDescent="0.3">
      <c r="B11" s="294" t="s">
        <v>74</v>
      </c>
      <c r="C11" s="294"/>
      <c r="D11" s="294"/>
      <c r="E11" s="294"/>
      <c r="F11" s="294"/>
      <c r="G11" s="294"/>
      <c r="H11" s="294"/>
      <c r="I11" s="101"/>
      <c r="J11" s="94" t="s">
        <v>73</v>
      </c>
      <c r="K11" s="177" t="s">
        <v>42</v>
      </c>
      <c r="M11" s="50" t="s">
        <v>33</v>
      </c>
      <c r="N11" s="182" t="s">
        <v>4</v>
      </c>
      <c r="P11" s="267"/>
      <c r="Q11" s="270"/>
      <c r="R11" s="67">
        <v>45139</v>
      </c>
      <c r="S11" s="292"/>
      <c r="U11" s="97" t="s">
        <v>72</v>
      </c>
    </row>
    <row r="12" spans="2:22" ht="24" customHeight="1" thickBot="1" x14ac:dyDescent="0.3">
      <c r="B12" s="254" t="s">
        <v>103</v>
      </c>
      <c r="C12" s="254"/>
      <c r="D12" s="254"/>
      <c r="E12" s="254"/>
      <c r="F12" s="99">
        <f>K14</f>
        <v>690</v>
      </c>
      <c r="G12" s="5" t="s">
        <v>71</v>
      </c>
      <c r="I12" s="98"/>
      <c r="J12" s="88"/>
      <c r="K12" s="87"/>
      <c r="M12" s="50" t="s">
        <v>32</v>
      </c>
      <c r="N12" s="182" t="s">
        <v>4</v>
      </c>
      <c r="P12" s="268"/>
      <c r="Q12" s="271"/>
      <c r="R12" s="67">
        <v>45170</v>
      </c>
      <c r="S12" s="292"/>
      <c r="U12" s="97" t="s">
        <v>70</v>
      </c>
    </row>
    <row r="13" spans="2:22" ht="24" customHeight="1" thickBot="1" x14ac:dyDescent="0.3">
      <c r="B13" s="254" t="s">
        <v>152</v>
      </c>
      <c r="C13" s="254"/>
      <c r="D13" s="254"/>
      <c r="E13" s="254"/>
      <c r="F13" s="254"/>
      <c r="G13" s="254"/>
      <c r="H13" s="254"/>
      <c r="I13" s="95"/>
      <c r="J13" s="288" t="s">
        <v>68</v>
      </c>
      <c r="K13" s="289"/>
      <c r="M13" s="50" t="s">
        <v>30</v>
      </c>
      <c r="N13" s="182" t="s">
        <v>4</v>
      </c>
      <c r="P13" s="266">
        <v>45139</v>
      </c>
      <c r="Q13" s="269">
        <v>421.62</v>
      </c>
      <c r="R13" s="68">
        <v>45200</v>
      </c>
      <c r="S13" s="292"/>
      <c r="U13" s="96" t="s">
        <v>67</v>
      </c>
    </row>
    <row r="14" spans="2:22" ht="24" customHeight="1" thickBot="1" x14ac:dyDescent="0.3">
      <c r="B14" s="254"/>
      <c r="C14" s="254"/>
      <c r="D14" s="254"/>
      <c r="E14" s="254"/>
      <c r="F14" s="254"/>
      <c r="G14" s="254"/>
      <c r="H14" s="254"/>
      <c r="I14" s="95"/>
      <c r="J14" s="94" t="s">
        <v>65</v>
      </c>
      <c r="K14" s="93">
        <v>690</v>
      </c>
      <c r="M14" s="50" t="s">
        <v>27</v>
      </c>
      <c r="N14" s="182">
        <v>612</v>
      </c>
      <c r="P14" s="267"/>
      <c r="Q14" s="270"/>
      <c r="R14" s="67">
        <v>45231</v>
      </c>
      <c r="S14" s="292"/>
    </row>
    <row r="15" spans="2:22" ht="56.25" customHeight="1" thickBot="1" x14ac:dyDescent="0.3">
      <c r="B15" s="283" t="s">
        <v>153</v>
      </c>
      <c r="C15" s="284"/>
      <c r="D15" s="284"/>
      <c r="E15" s="284"/>
      <c r="F15" s="284"/>
      <c r="G15" s="284"/>
      <c r="H15" s="285"/>
      <c r="I15" s="92"/>
      <c r="J15" s="91" t="s">
        <v>63</v>
      </c>
      <c r="K15" s="178">
        <v>630</v>
      </c>
      <c r="M15" s="50" t="s">
        <v>26</v>
      </c>
      <c r="N15" s="182">
        <v>621</v>
      </c>
      <c r="P15" s="268"/>
      <c r="Q15" s="271"/>
      <c r="R15" s="67">
        <v>45261</v>
      </c>
      <c r="S15" s="292"/>
    </row>
    <row r="16" spans="2:22" ht="24" customHeight="1" thickBot="1" x14ac:dyDescent="0.3">
      <c r="B16" s="286" t="s">
        <v>62</v>
      </c>
      <c r="C16" s="287"/>
      <c r="D16" s="287"/>
      <c r="E16" s="287"/>
      <c r="F16" s="287"/>
      <c r="G16" s="287"/>
      <c r="H16" s="287"/>
      <c r="I16" s="89"/>
      <c r="J16" s="88"/>
      <c r="K16" s="87"/>
      <c r="M16" s="50" t="s">
        <v>53</v>
      </c>
      <c r="N16" s="182">
        <v>635</v>
      </c>
      <c r="P16" s="266">
        <v>45231</v>
      </c>
      <c r="Q16" s="269"/>
      <c r="R16" s="68">
        <v>45292</v>
      </c>
      <c r="S16" s="292"/>
      <c r="U16" s="75"/>
    </row>
    <row r="17" spans="2:21" ht="43.5" customHeight="1" thickBot="1" x14ac:dyDescent="0.3">
      <c r="B17" s="263" t="s">
        <v>105</v>
      </c>
      <c r="C17" s="264"/>
      <c r="D17" s="264"/>
      <c r="E17" s="264"/>
      <c r="F17" s="264"/>
      <c r="G17" s="264"/>
      <c r="H17" s="265"/>
      <c r="I17" s="86"/>
      <c r="J17" s="288" t="s">
        <v>61</v>
      </c>
      <c r="K17" s="289"/>
      <c r="M17" s="50" t="s">
        <v>52</v>
      </c>
      <c r="N17" s="182">
        <v>640</v>
      </c>
      <c r="P17" s="267"/>
      <c r="Q17" s="270"/>
      <c r="R17" s="67">
        <v>45323</v>
      </c>
      <c r="S17" s="292"/>
      <c r="U17" s="75"/>
    </row>
    <row r="18" spans="2:21" ht="40.5" customHeight="1" thickBot="1" x14ac:dyDescent="0.3">
      <c r="B18" s="243" t="s">
        <v>131</v>
      </c>
      <c r="C18" s="244"/>
      <c r="D18" s="244"/>
      <c r="E18" s="244"/>
      <c r="F18" s="244"/>
      <c r="G18" s="244"/>
      <c r="H18" s="245"/>
      <c r="I18" s="30"/>
      <c r="J18" s="85" t="s">
        <v>59</v>
      </c>
      <c r="K18" s="179">
        <v>45139</v>
      </c>
      <c r="M18" s="50" t="s">
        <v>49</v>
      </c>
      <c r="N18" s="182">
        <v>645</v>
      </c>
      <c r="P18" s="268"/>
      <c r="Q18" s="271"/>
      <c r="R18" s="67">
        <v>45352</v>
      </c>
      <c r="S18" s="292"/>
      <c r="U18" s="75"/>
    </row>
    <row r="19" spans="2:21" ht="56.25" customHeight="1" thickBot="1" x14ac:dyDescent="0.3">
      <c r="B19" s="29" t="s">
        <v>24</v>
      </c>
      <c r="C19" s="28" t="s">
        <v>23</v>
      </c>
      <c r="D19" s="27" t="s">
        <v>22</v>
      </c>
      <c r="E19" s="27" t="s">
        <v>58</v>
      </c>
      <c r="F19" s="27" t="s">
        <v>20</v>
      </c>
      <c r="G19" s="279" t="s">
        <v>19</v>
      </c>
      <c r="H19" s="280"/>
      <c r="I19" s="26"/>
      <c r="J19" s="83" t="s">
        <v>57</v>
      </c>
      <c r="K19" s="180">
        <v>421.62</v>
      </c>
      <c r="M19" s="50" t="s">
        <v>47</v>
      </c>
      <c r="N19" s="182">
        <v>645</v>
      </c>
      <c r="P19" s="266">
        <v>45323</v>
      </c>
      <c r="Q19" s="269"/>
      <c r="R19" s="68">
        <v>45383</v>
      </c>
      <c r="S19" s="292"/>
      <c r="U19" s="75"/>
    </row>
    <row r="20" spans="2:21" ht="21.75" customHeight="1" thickBot="1" x14ac:dyDescent="0.3">
      <c r="B20" s="48">
        <v>302.01</v>
      </c>
      <c r="C20" s="136" t="s">
        <v>122</v>
      </c>
      <c r="D20" s="47">
        <v>3.75</v>
      </c>
      <c r="E20" s="46">
        <v>0</v>
      </c>
      <c r="F20" s="45">
        <f t="shared" ref="F20:F30" si="0">D20+E20</f>
        <v>3.75</v>
      </c>
      <c r="G20" s="281">
        <f t="shared" ref="G20:G30" si="1">IF((ABS(($K$15-$K$14)*F20/100))&gt;0.1, ($K$15-$K$14)*F20/100, 0)</f>
        <v>-2.25</v>
      </c>
      <c r="H20" s="282" t="e">
        <f>IF((ABS((J15-J14)*E20/100))&gt;0.1, (J15-J14)*E20/100, 0)</f>
        <v>#VALUE!</v>
      </c>
      <c r="I20" s="16"/>
      <c r="J20" s="79" t="s">
        <v>56</v>
      </c>
      <c r="K20" s="80" t="s">
        <v>104</v>
      </c>
      <c r="M20" s="50" t="s">
        <v>45</v>
      </c>
      <c r="N20" s="182">
        <v>646</v>
      </c>
      <c r="P20" s="267"/>
      <c r="Q20" s="270"/>
      <c r="R20" s="67">
        <v>45413</v>
      </c>
      <c r="S20" s="292"/>
      <c r="U20" s="75"/>
    </row>
    <row r="21" spans="2:21" ht="21.75" customHeight="1" thickBot="1" x14ac:dyDescent="0.3">
      <c r="B21" s="22" t="s">
        <v>107</v>
      </c>
      <c r="C21" s="132" t="s">
        <v>117</v>
      </c>
      <c r="D21" s="20">
        <v>6.85</v>
      </c>
      <c r="E21" s="20">
        <v>1</v>
      </c>
      <c r="F21" s="39">
        <f t="shared" si="0"/>
        <v>7.85</v>
      </c>
      <c r="G21" s="273">
        <f t="shared" si="1"/>
        <v>-4.71</v>
      </c>
      <c r="H21" s="274" t="e">
        <f>IF((ABS((#REF!-J15)*E21/100))&gt;0.1, (#REF!-J15)*E21/100, 0)</f>
        <v>#REF!</v>
      </c>
      <c r="I21" s="16"/>
      <c r="J21" s="79" t="s">
        <v>55</v>
      </c>
      <c r="K21" s="78">
        <v>389.00400000000002</v>
      </c>
      <c r="M21" s="50" t="s">
        <v>42</v>
      </c>
      <c r="N21" s="182">
        <v>630</v>
      </c>
      <c r="P21" s="268"/>
      <c r="Q21" s="271"/>
      <c r="R21" s="67">
        <v>45444</v>
      </c>
      <c r="S21" s="292"/>
      <c r="U21" s="75"/>
    </row>
    <row r="22" spans="2:21" ht="21.75" customHeight="1" thickBot="1" x14ac:dyDescent="0.3">
      <c r="B22" s="22" t="s">
        <v>108</v>
      </c>
      <c r="C22" s="132" t="s">
        <v>118</v>
      </c>
      <c r="D22" s="20">
        <v>6.85</v>
      </c>
      <c r="E22" s="20">
        <v>1</v>
      </c>
      <c r="F22" s="39">
        <f t="shared" si="0"/>
        <v>7.85</v>
      </c>
      <c r="G22" s="273">
        <f t="shared" si="1"/>
        <v>-4.71</v>
      </c>
      <c r="H22" s="274" t="e">
        <f>IF((ABS((#REF!-#REF!)*E22/100))&gt;0.1, (#REF!-#REF!)*E22/100, 0)</f>
        <v>#REF!</v>
      </c>
      <c r="I22" s="16"/>
      <c r="J22" s="77" t="s">
        <v>54</v>
      </c>
      <c r="K22" s="181">
        <v>45108</v>
      </c>
      <c r="L22" s="1"/>
      <c r="M22" s="42" t="s">
        <v>40</v>
      </c>
      <c r="N22" s="183"/>
      <c r="P22" s="266">
        <v>45413</v>
      </c>
      <c r="Q22" s="269"/>
      <c r="R22" s="68">
        <v>45474</v>
      </c>
      <c r="S22" s="292"/>
      <c r="U22" s="75"/>
    </row>
    <row r="23" spans="2:21" ht="21.75" customHeight="1" thickBot="1" x14ac:dyDescent="0.3">
      <c r="B23" s="22" t="s">
        <v>109</v>
      </c>
      <c r="C23" s="132" t="s">
        <v>119</v>
      </c>
      <c r="D23" s="20">
        <v>6.85</v>
      </c>
      <c r="E23" s="20">
        <v>1</v>
      </c>
      <c r="F23" s="39">
        <f t="shared" si="0"/>
        <v>7.85</v>
      </c>
      <c r="G23" s="273">
        <f t="shared" si="1"/>
        <v>-4.71</v>
      </c>
      <c r="H23" s="274" t="e">
        <f>IF((ABS((#REF!-#REF!)*E23/100))&gt;0.1, (#REF!-#REF!)*E23/100, 0)</f>
        <v>#REF!</v>
      </c>
      <c r="I23" s="16"/>
      <c r="K23" s="1"/>
      <c r="L23" s="1"/>
      <c r="M23" s="65"/>
      <c r="N23" s="64">
        <v>2024</v>
      </c>
      <c r="P23" s="267"/>
      <c r="Q23" s="270"/>
      <c r="R23" s="67">
        <v>45505</v>
      </c>
      <c r="S23" s="292"/>
      <c r="U23" s="75"/>
    </row>
    <row r="24" spans="2:21" ht="21.75" customHeight="1" thickBot="1" x14ac:dyDescent="0.3">
      <c r="B24" s="22" t="s">
        <v>110</v>
      </c>
      <c r="C24" s="132" t="s">
        <v>120</v>
      </c>
      <c r="D24" s="20">
        <v>6.85</v>
      </c>
      <c r="E24" s="20">
        <v>1</v>
      </c>
      <c r="F24" s="39">
        <f t="shared" si="0"/>
        <v>7.85</v>
      </c>
      <c r="G24" s="273">
        <f t="shared" si="1"/>
        <v>-4.71</v>
      </c>
      <c r="H24" s="274" t="e">
        <f>IF((ABS((#REF!-#REF!)*E24/100))&gt;0.1, (#REF!-#REF!)*E24/100, 0)</f>
        <v>#REF!</v>
      </c>
      <c r="I24" s="16"/>
      <c r="J24" s="1"/>
      <c r="K24" s="1"/>
      <c r="L24" s="1"/>
      <c r="M24" s="50" t="s">
        <v>37</v>
      </c>
      <c r="N24" s="60" t="s">
        <v>36</v>
      </c>
      <c r="P24" s="268"/>
      <c r="Q24" s="271"/>
      <c r="R24" s="67">
        <v>45536</v>
      </c>
      <c r="S24" s="292"/>
      <c r="U24" s="75"/>
    </row>
    <row r="25" spans="2:21" ht="21.75" customHeight="1" thickBot="1" x14ac:dyDescent="0.3">
      <c r="B25" s="22" t="s">
        <v>111</v>
      </c>
      <c r="C25" s="132" t="s">
        <v>121</v>
      </c>
      <c r="D25" s="20">
        <v>8.25</v>
      </c>
      <c r="E25" s="20">
        <v>1</v>
      </c>
      <c r="F25" s="39">
        <f t="shared" si="0"/>
        <v>9.25</v>
      </c>
      <c r="G25" s="273">
        <f t="shared" si="1"/>
        <v>-5.55</v>
      </c>
      <c r="H25" s="274" t="e">
        <f>IF((ABS((#REF!-#REF!)*E25/100))&gt;0.1, (#REF!-#REF!)*E25/100, 0)</f>
        <v>#REF!</v>
      </c>
      <c r="I25" s="16"/>
      <c r="J25" s="1"/>
      <c r="K25" s="1"/>
      <c r="L25" s="1"/>
      <c r="M25" s="50" t="s">
        <v>33</v>
      </c>
      <c r="N25" s="182"/>
      <c r="P25" s="266">
        <v>45505</v>
      </c>
      <c r="Q25" s="269"/>
      <c r="R25" s="68">
        <v>45566</v>
      </c>
      <c r="S25" s="292"/>
      <c r="U25" s="75"/>
    </row>
    <row r="26" spans="2:21" ht="30.6" thickBot="1" x14ac:dyDescent="0.3">
      <c r="B26" s="22" t="s">
        <v>115</v>
      </c>
      <c r="C26" s="134" t="s">
        <v>123</v>
      </c>
      <c r="D26" s="20">
        <v>6.7</v>
      </c>
      <c r="E26" s="40">
        <v>1</v>
      </c>
      <c r="F26" s="39">
        <f>D26+E26</f>
        <v>7.7</v>
      </c>
      <c r="G26" s="273">
        <f>IF((ABS(($K$15-$K$14)*F26/100))&gt;0.1, ($K$15-$K$14)*F26/100, 0)</f>
        <v>-4.62</v>
      </c>
      <c r="H26" s="274" t="e">
        <f>IF((ABS((#REF!-#REF!)*E26/100))&gt;0.1, (#REF!-#REF!)*E26/100, 0)</f>
        <v>#REF!</v>
      </c>
      <c r="I26" s="16"/>
      <c r="J26" s="1"/>
      <c r="K26" s="1"/>
      <c r="L26" s="1"/>
      <c r="M26" s="50" t="s">
        <v>32</v>
      </c>
      <c r="N26" s="182"/>
      <c r="P26" s="267"/>
      <c r="Q26" s="270"/>
      <c r="R26" s="67">
        <v>45597</v>
      </c>
      <c r="S26" s="292"/>
    </row>
    <row r="27" spans="2:21" ht="30.6" thickBot="1" x14ac:dyDescent="0.3">
      <c r="B27" s="25" t="s">
        <v>116</v>
      </c>
      <c r="C27" s="135" t="s">
        <v>124</v>
      </c>
      <c r="D27" s="23">
        <v>6.2</v>
      </c>
      <c r="E27" s="23">
        <v>1</v>
      </c>
      <c r="F27" s="81">
        <f t="shared" si="0"/>
        <v>7.2</v>
      </c>
      <c r="G27" s="275">
        <f t="shared" si="1"/>
        <v>-4.32</v>
      </c>
      <c r="H27" s="276" t="e">
        <f>IF((ABS((#REF!-#REF!)*E27/100))&gt;0.1, (#REF!-#REF!)*E27/100, 0)</f>
        <v>#REF!</v>
      </c>
      <c r="I27" s="16"/>
      <c r="J27" s="1"/>
      <c r="K27" s="1"/>
      <c r="L27" s="1"/>
      <c r="M27" s="50" t="s">
        <v>30</v>
      </c>
      <c r="N27" s="182"/>
      <c r="P27" s="268"/>
      <c r="Q27" s="271"/>
      <c r="R27" s="67">
        <v>45627</v>
      </c>
      <c r="S27" s="292"/>
    </row>
    <row r="28" spans="2:21" ht="30.6" thickBot="1" x14ac:dyDescent="0.3">
      <c r="B28" s="22" t="s">
        <v>112</v>
      </c>
      <c r="C28" s="134" t="s">
        <v>125</v>
      </c>
      <c r="D28" s="20">
        <v>5.5</v>
      </c>
      <c r="E28" s="20">
        <v>1</v>
      </c>
      <c r="F28" s="39">
        <f t="shared" si="0"/>
        <v>6.5</v>
      </c>
      <c r="G28" s="273">
        <f t="shared" si="1"/>
        <v>-3.9</v>
      </c>
      <c r="H28" s="274" t="e">
        <f>IF((ABS((#REF!-#REF!)*E28/100))&gt;0.1, (#REF!-#REF!)*E28/100, 0)</f>
        <v>#REF!</v>
      </c>
      <c r="I28" s="16"/>
      <c r="J28" s="1"/>
      <c r="K28" s="1"/>
      <c r="L28" s="1"/>
      <c r="M28" s="50" t="s">
        <v>27</v>
      </c>
      <c r="N28" s="182"/>
      <c r="P28" s="266">
        <v>45597</v>
      </c>
      <c r="Q28" s="269"/>
      <c r="R28" s="68">
        <v>45658</v>
      </c>
      <c r="S28" s="292"/>
    </row>
    <row r="29" spans="2:21" ht="30.6" thickBot="1" x14ac:dyDescent="0.3">
      <c r="B29" s="22" t="s">
        <v>113</v>
      </c>
      <c r="C29" s="134" t="s">
        <v>126</v>
      </c>
      <c r="D29" s="20">
        <v>4.9000000000000004</v>
      </c>
      <c r="E29" s="20">
        <v>1</v>
      </c>
      <c r="F29" s="39">
        <f t="shared" si="0"/>
        <v>5.9</v>
      </c>
      <c r="G29" s="273">
        <f t="shared" si="1"/>
        <v>-3.54</v>
      </c>
      <c r="H29" s="274" t="e">
        <f>IF((ABS((#REF!-#REF!)*E29/100))&gt;0.1, (#REF!-#REF!)*E29/100, 0)</f>
        <v>#REF!</v>
      </c>
      <c r="I29" s="16"/>
      <c r="J29" s="1"/>
      <c r="K29" s="1"/>
      <c r="L29" s="1"/>
      <c r="M29" s="50" t="s">
        <v>26</v>
      </c>
      <c r="N29" s="182"/>
      <c r="P29" s="267"/>
      <c r="Q29" s="270"/>
      <c r="R29" s="67">
        <v>45689</v>
      </c>
      <c r="S29" s="292"/>
    </row>
    <row r="30" spans="2:21" ht="30.6" thickBot="1" x14ac:dyDescent="0.3">
      <c r="B30" s="19" t="s">
        <v>114</v>
      </c>
      <c r="C30" s="133" t="s">
        <v>127</v>
      </c>
      <c r="D30" s="17">
        <v>4.5</v>
      </c>
      <c r="E30" s="37">
        <v>1</v>
      </c>
      <c r="F30" s="36">
        <f t="shared" si="0"/>
        <v>5.5</v>
      </c>
      <c r="G30" s="277">
        <f t="shared" si="1"/>
        <v>-3.3</v>
      </c>
      <c r="H30" s="278" t="e">
        <f>IF((ABS((#REF!-#REF!)*E30/100))&gt;0.1, (#REF!-#REF!)*E30/100, 0)</f>
        <v>#REF!</v>
      </c>
      <c r="I30" s="16"/>
      <c r="J30" s="1"/>
      <c r="K30" s="1"/>
      <c r="L30" s="1"/>
      <c r="M30" s="50" t="s">
        <v>53</v>
      </c>
      <c r="N30" s="182"/>
      <c r="P30" s="268"/>
      <c r="Q30" s="271"/>
      <c r="R30" s="67">
        <v>45717</v>
      </c>
      <c r="S30" s="293"/>
    </row>
    <row r="31" spans="2:21" ht="21.75" customHeight="1" thickBot="1" x14ac:dyDescent="0.3">
      <c r="B31" s="74"/>
      <c r="C31" s="73"/>
      <c r="D31" s="72"/>
      <c r="E31" s="71"/>
      <c r="F31" s="70"/>
      <c r="G31" s="69"/>
      <c r="H31" s="69"/>
      <c r="I31" s="16"/>
      <c r="J31" s="1"/>
      <c r="K31" s="1"/>
      <c r="L31" s="1"/>
      <c r="M31" s="50" t="s">
        <v>52</v>
      </c>
      <c r="N31" s="182"/>
      <c r="P31" s="266">
        <v>45709</v>
      </c>
      <c r="Q31" s="269" t="s">
        <v>51</v>
      </c>
      <c r="R31" s="68">
        <v>45748</v>
      </c>
      <c r="S31" s="1"/>
    </row>
    <row r="32" spans="2:21" ht="21.75" customHeight="1" thickBot="1" x14ac:dyDescent="0.3">
      <c r="B32" s="272" t="s">
        <v>50</v>
      </c>
      <c r="C32" s="272"/>
      <c r="D32" s="272"/>
      <c r="E32" s="272"/>
      <c r="F32" s="272"/>
      <c r="G32" s="272"/>
      <c r="H32" s="272"/>
      <c r="I32" s="16"/>
      <c r="J32" s="1"/>
      <c r="K32" s="1"/>
      <c r="M32" s="50" t="s">
        <v>49</v>
      </c>
      <c r="N32" s="182"/>
      <c r="P32" s="267"/>
      <c r="Q32" s="270"/>
      <c r="R32" s="67">
        <v>45778</v>
      </c>
    </row>
    <row r="33" spans="2:18" ht="21.75" customHeight="1" thickBot="1" x14ac:dyDescent="0.3">
      <c r="B33" s="254" t="s">
        <v>48</v>
      </c>
      <c r="C33" s="254"/>
      <c r="D33" s="254"/>
      <c r="E33" s="254"/>
      <c r="F33" s="254"/>
      <c r="G33" s="254"/>
      <c r="H33" s="254"/>
      <c r="I33" s="16"/>
      <c r="M33" s="50" t="s">
        <v>47</v>
      </c>
      <c r="N33" s="182"/>
      <c r="P33" s="268"/>
      <c r="Q33" s="271"/>
      <c r="R33" s="67">
        <v>45809</v>
      </c>
    </row>
    <row r="34" spans="2:18" ht="21.75" customHeight="1" x14ac:dyDescent="0.25">
      <c r="B34" s="254" t="s">
        <v>46</v>
      </c>
      <c r="C34" s="254"/>
      <c r="D34" s="254"/>
      <c r="E34" s="254"/>
      <c r="F34" s="254"/>
      <c r="G34" s="254"/>
      <c r="H34" s="254"/>
      <c r="I34" s="16"/>
      <c r="M34" s="50" t="s">
        <v>45</v>
      </c>
      <c r="N34" s="182"/>
      <c r="P34" s="1" t="s">
        <v>44</v>
      </c>
      <c r="Q34" s="66"/>
      <c r="R34" s="1" t="s">
        <v>44</v>
      </c>
    </row>
    <row r="35" spans="2:18" ht="21.75" customHeight="1" x14ac:dyDescent="0.25">
      <c r="B35" s="254" t="s">
        <v>43</v>
      </c>
      <c r="C35" s="254"/>
      <c r="D35" s="254"/>
      <c r="E35" s="254"/>
      <c r="F35" s="254"/>
      <c r="G35" s="254"/>
      <c r="H35" s="254"/>
      <c r="I35" s="16"/>
      <c r="M35" s="50" t="s">
        <v>42</v>
      </c>
      <c r="N35" s="182"/>
    </row>
    <row r="36" spans="2:18" ht="21.75" customHeight="1" thickBot="1" x14ac:dyDescent="0.3">
      <c r="B36" s="254" t="s">
        <v>41</v>
      </c>
      <c r="C36" s="254"/>
      <c r="D36" s="254"/>
      <c r="E36" s="254"/>
      <c r="F36" s="254"/>
      <c r="G36" s="254"/>
      <c r="H36" s="254"/>
      <c r="I36" s="16"/>
      <c r="M36" s="42" t="s">
        <v>40</v>
      </c>
      <c r="N36" s="183"/>
    </row>
    <row r="37" spans="2:18" ht="21.75" customHeight="1" thickBot="1" x14ac:dyDescent="0.3">
      <c r="B37" s="56" t="s">
        <v>39</v>
      </c>
      <c r="C37" s="63" t="str">
        <f>K20</f>
        <v>December 2022</v>
      </c>
      <c r="D37" s="255" t="s">
        <v>38</v>
      </c>
      <c r="E37" s="255"/>
      <c r="F37" s="61">
        <f>K21</f>
        <v>389.00400000000002</v>
      </c>
      <c r="G37" s="56"/>
      <c r="H37" s="56"/>
      <c r="I37" s="16"/>
      <c r="M37" s="125"/>
      <c r="N37" s="126">
        <v>2025</v>
      </c>
    </row>
    <row r="38" spans="2:18" ht="21.75" customHeight="1" x14ac:dyDescent="0.25">
      <c r="B38" s="56"/>
      <c r="C38" s="63"/>
      <c r="D38" s="175"/>
      <c r="E38" s="175"/>
      <c r="F38" s="61"/>
      <c r="G38" s="56"/>
      <c r="H38" s="56"/>
      <c r="I38" s="16"/>
      <c r="M38" s="127" t="s">
        <v>37</v>
      </c>
      <c r="N38" s="128" t="s">
        <v>36</v>
      </c>
    </row>
    <row r="39" spans="2:18" ht="21.75" customHeight="1" x14ac:dyDescent="0.25">
      <c r="B39" s="256" t="s">
        <v>35</v>
      </c>
      <c r="C39" s="256"/>
      <c r="D39" s="256"/>
      <c r="E39" s="59">
        <f>K18</f>
        <v>45139</v>
      </c>
      <c r="F39" s="58" t="s">
        <v>34</v>
      </c>
      <c r="G39" s="57">
        <f>K19</f>
        <v>421.62</v>
      </c>
      <c r="H39" s="56"/>
      <c r="I39" s="16"/>
      <c r="M39" s="50" t="s">
        <v>33</v>
      </c>
      <c r="N39" s="182"/>
    </row>
    <row r="40" spans="2:18" ht="21.75" customHeight="1" thickBot="1" x14ac:dyDescent="0.3">
      <c r="B40" s="56"/>
      <c r="C40" s="56"/>
      <c r="D40" s="56"/>
      <c r="E40" s="56"/>
      <c r="F40" s="56"/>
      <c r="G40" s="56"/>
      <c r="H40" s="56"/>
      <c r="I40" s="16"/>
      <c r="M40" s="50" t="s">
        <v>32</v>
      </c>
      <c r="N40" s="182"/>
    </row>
    <row r="41" spans="2:18" ht="40.5" customHeight="1" thickBot="1" x14ac:dyDescent="0.3">
      <c r="B41" s="257" t="s">
        <v>132</v>
      </c>
      <c r="C41" s="258"/>
      <c r="D41" s="258"/>
      <c r="E41" s="258"/>
      <c r="F41" s="258"/>
      <c r="G41" s="258"/>
      <c r="H41" s="259"/>
      <c r="I41" s="30"/>
      <c r="M41" s="42" t="s">
        <v>30</v>
      </c>
      <c r="N41" s="183"/>
    </row>
    <row r="42" spans="2:18" ht="63" thickBot="1" x14ac:dyDescent="0.3">
      <c r="B42" s="55" t="s">
        <v>24</v>
      </c>
      <c r="C42" s="54" t="s">
        <v>23</v>
      </c>
      <c r="D42" s="53" t="s">
        <v>22</v>
      </c>
      <c r="E42" s="53" t="s">
        <v>21</v>
      </c>
      <c r="F42" s="53" t="s">
        <v>20</v>
      </c>
      <c r="G42" s="52" t="s">
        <v>29</v>
      </c>
      <c r="H42" s="51" t="s">
        <v>28</v>
      </c>
      <c r="I42" s="26"/>
    </row>
    <row r="43" spans="2:18" ht="30" customHeight="1" x14ac:dyDescent="0.25">
      <c r="B43" s="48">
        <v>302.01</v>
      </c>
      <c r="C43" s="136" t="s">
        <v>122</v>
      </c>
      <c r="D43" s="47">
        <v>3.75</v>
      </c>
      <c r="E43" s="46">
        <v>0</v>
      </c>
      <c r="F43" s="45">
        <f t="shared" ref="F43:F53" si="2">D43+E43</f>
        <v>3.75</v>
      </c>
      <c r="G43" s="144">
        <v>0.96250000000000002</v>
      </c>
      <c r="H43" s="260" t="str">
        <f t="shared" ref="H43" si="3">(IF((($K$19-$K$21)/$K$21)&gt;0.05, "5.00%",($K$19-$K$21)/$K$21))</f>
        <v>5.00%</v>
      </c>
      <c r="I43" s="34"/>
      <c r="P43" s="129"/>
      <c r="Q43" s="2">
        <f>(($K$19-$K$21)/$K$21)</f>
        <v>8.3844896196440102E-2</v>
      </c>
    </row>
    <row r="44" spans="2:18" ht="30" customHeight="1" x14ac:dyDescent="0.25">
      <c r="B44" s="22" t="s">
        <v>107</v>
      </c>
      <c r="C44" s="132" t="s">
        <v>117</v>
      </c>
      <c r="D44" s="20">
        <v>6.85</v>
      </c>
      <c r="E44" s="20">
        <v>1</v>
      </c>
      <c r="F44" s="39">
        <f t="shared" si="2"/>
        <v>7.85</v>
      </c>
      <c r="G44" s="145">
        <v>0.92149999999999999</v>
      </c>
      <c r="H44" s="261"/>
      <c r="I44" s="34"/>
      <c r="P44" s="129"/>
      <c r="Q44" s="2" t="str">
        <f t="shared" ref="Q44:Q53" si="4">(IF((($K$19-$K$21)/$K$21)&gt;0.05, "5.00%",($K$19-$K$21)/$K$21))</f>
        <v>5.00%</v>
      </c>
    </row>
    <row r="45" spans="2:18" ht="30" customHeight="1" x14ac:dyDescent="0.25">
      <c r="B45" s="22" t="s">
        <v>108</v>
      </c>
      <c r="C45" s="132" t="s">
        <v>118</v>
      </c>
      <c r="D45" s="20">
        <v>6.85</v>
      </c>
      <c r="E45" s="20">
        <v>1</v>
      </c>
      <c r="F45" s="39">
        <f t="shared" si="2"/>
        <v>7.85</v>
      </c>
      <c r="G45" s="145">
        <v>0.92149999999999999</v>
      </c>
      <c r="H45" s="261"/>
      <c r="I45" s="34"/>
      <c r="P45" s="129"/>
      <c r="Q45" s="2" t="str">
        <f t="shared" si="4"/>
        <v>5.00%</v>
      </c>
    </row>
    <row r="46" spans="2:18" ht="30" customHeight="1" x14ac:dyDescent="0.25">
      <c r="B46" s="22" t="s">
        <v>109</v>
      </c>
      <c r="C46" s="132" t="s">
        <v>119</v>
      </c>
      <c r="D46" s="20">
        <v>6.85</v>
      </c>
      <c r="E46" s="20">
        <v>1</v>
      </c>
      <c r="F46" s="39">
        <f t="shared" si="2"/>
        <v>7.85</v>
      </c>
      <c r="G46" s="145">
        <v>0.92149999999999999</v>
      </c>
      <c r="H46" s="261"/>
      <c r="I46" s="34"/>
      <c r="P46" s="129"/>
      <c r="Q46" s="2" t="str">
        <f t="shared" si="4"/>
        <v>5.00%</v>
      </c>
    </row>
    <row r="47" spans="2:18" ht="30" customHeight="1" x14ac:dyDescent="0.25">
      <c r="B47" s="22" t="s">
        <v>110</v>
      </c>
      <c r="C47" s="132" t="s">
        <v>120</v>
      </c>
      <c r="D47" s="20">
        <v>6.85</v>
      </c>
      <c r="E47" s="20">
        <v>1</v>
      </c>
      <c r="F47" s="39">
        <f t="shared" si="2"/>
        <v>7.85</v>
      </c>
      <c r="G47" s="145">
        <v>0.92149999999999999</v>
      </c>
      <c r="H47" s="261"/>
      <c r="I47" s="34"/>
      <c r="P47" s="129"/>
      <c r="Q47" s="2" t="str">
        <f t="shared" si="4"/>
        <v>5.00%</v>
      </c>
    </row>
    <row r="48" spans="2:18" ht="30" customHeight="1" x14ac:dyDescent="0.25">
      <c r="B48" s="22" t="s">
        <v>111</v>
      </c>
      <c r="C48" s="132" t="s">
        <v>121</v>
      </c>
      <c r="D48" s="20">
        <v>8.25</v>
      </c>
      <c r="E48" s="20">
        <v>1</v>
      </c>
      <c r="F48" s="39">
        <f t="shared" si="2"/>
        <v>9.25</v>
      </c>
      <c r="G48" s="145">
        <v>0.90749999999999997</v>
      </c>
      <c r="H48" s="261"/>
      <c r="I48" s="34"/>
      <c r="P48" s="129"/>
      <c r="Q48" s="2" t="str">
        <f t="shared" si="4"/>
        <v>5.00%</v>
      </c>
    </row>
    <row r="49" spans="2:26" ht="30" x14ac:dyDescent="0.25">
      <c r="B49" s="22" t="s">
        <v>115</v>
      </c>
      <c r="C49" s="134" t="s">
        <v>123</v>
      </c>
      <c r="D49" s="20">
        <v>6.7</v>
      </c>
      <c r="E49" s="40">
        <v>1</v>
      </c>
      <c r="F49" s="39">
        <f>D49+E49</f>
        <v>7.7</v>
      </c>
      <c r="G49" s="145">
        <v>0.92300000000000004</v>
      </c>
      <c r="H49" s="261"/>
      <c r="I49" s="34"/>
      <c r="P49" s="129"/>
      <c r="Q49" s="2" t="str">
        <f t="shared" si="4"/>
        <v>5.00%</v>
      </c>
    </row>
    <row r="50" spans="2:26" ht="30" x14ac:dyDescent="0.25">
      <c r="B50" s="25" t="s">
        <v>116</v>
      </c>
      <c r="C50" s="135" t="s">
        <v>124</v>
      </c>
      <c r="D50" s="23">
        <v>6.2</v>
      </c>
      <c r="E50" s="23">
        <v>1</v>
      </c>
      <c r="F50" s="81">
        <f t="shared" si="2"/>
        <v>7.2</v>
      </c>
      <c r="G50" s="146">
        <v>0.92800000000000005</v>
      </c>
      <c r="H50" s="261"/>
      <c r="I50" s="34"/>
      <c r="P50" s="129"/>
      <c r="Q50" s="2" t="str">
        <f t="shared" si="4"/>
        <v>5.00%</v>
      </c>
    </row>
    <row r="51" spans="2:26" ht="30" x14ac:dyDescent="0.25">
      <c r="B51" s="22" t="s">
        <v>112</v>
      </c>
      <c r="C51" s="134" t="s">
        <v>125</v>
      </c>
      <c r="D51" s="20">
        <v>5.5</v>
      </c>
      <c r="E51" s="20">
        <v>1</v>
      </c>
      <c r="F51" s="39">
        <f t="shared" si="2"/>
        <v>6.5</v>
      </c>
      <c r="G51" s="145">
        <v>0.93500000000000005</v>
      </c>
      <c r="H51" s="261"/>
      <c r="I51" s="34"/>
      <c r="P51" s="129"/>
      <c r="Q51" s="2" t="str">
        <f t="shared" si="4"/>
        <v>5.00%</v>
      </c>
    </row>
    <row r="52" spans="2:26" ht="30" x14ac:dyDescent="0.25">
      <c r="B52" s="22" t="s">
        <v>113</v>
      </c>
      <c r="C52" s="134" t="s">
        <v>126</v>
      </c>
      <c r="D52" s="20">
        <v>4.9000000000000004</v>
      </c>
      <c r="E52" s="20">
        <v>1</v>
      </c>
      <c r="F52" s="39">
        <f t="shared" si="2"/>
        <v>5.9</v>
      </c>
      <c r="G52" s="145">
        <v>0.94099999999999995</v>
      </c>
      <c r="H52" s="261"/>
      <c r="I52" s="34"/>
      <c r="P52" s="129"/>
      <c r="Q52" s="2" t="str">
        <f t="shared" si="4"/>
        <v>5.00%</v>
      </c>
    </row>
    <row r="53" spans="2:26" ht="30.6" thickBot="1" x14ac:dyDescent="0.3">
      <c r="B53" s="19" t="s">
        <v>114</v>
      </c>
      <c r="C53" s="133" t="s">
        <v>127</v>
      </c>
      <c r="D53" s="17">
        <v>4.5</v>
      </c>
      <c r="E53" s="37">
        <v>1</v>
      </c>
      <c r="F53" s="36">
        <f t="shared" si="2"/>
        <v>5.5</v>
      </c>
      <c r="G53" s="147">
        <v>0.94499999999999995</v>
      </c>
      <c r="H53" s="262"/>
      <c r="I53" s="34"/>
      <c r="P53" s="129"/>
      <c r="Q53" s="2" t="str">
        <f t="shared" si="4"/>
        <v>5.00%</v>
      </c>
    </row>
    <row r="54" spans="2:26" x14ac:dyDescent="0.25">
      <c r="B54" s="33"/>
      <c r="C54" s="32"/>
      <c r="D54" s="32"/>
      <c r="E54" s="32"/>
      <c r="F54" s="32"/>
      <c r="G54" s="32"/>
      <c r="H54" s="32"/>
      <c r="I54" s="31"/>
    </row>
    <row r="55" spans="2:26" ht="21" customHeight="1" thickBot="1" x14ac:dyDescent="0.3">
      <c r="B55" s="33"/>
      <c r="C55" s="32"/>
      <c r="D55" s="32"/>
      <c r="E55" s="32"/>
      <c r="F55" s="32"/>
      <c r="G55" s="32"/>
      <c r="H55" s="32"/>
      <c r="I55" s="31"/>
    </row>
    <row r="56" spans="2:26" ht="41.25" customHeight="1" thickBot="1" x14ac:dyDescent="0.3">
      <c r="B56" s="263" t="s">
        <v>105</v>
      </c>
      <c r="C56" s="264"/>
      <c r="D56" s="264"/>
      <c r="E56" s="264"/>
      <c r="F56" s="264"/>
      <c r="G56" s="264"/>
      <c r="H56" s="265"/>
      <c r="I56" s="11"/>
    </row>
    <row r="57" spans="2:26" ht="40.5" customHeight="1" thickBot="1" x14ac:dyDescent="0.3">
      <c r="B57" s="243" t="s">
        <v>25</v>
      </c>
      <c r="C57" s="244"/>
      <c r="D57" s="244"/>
      <c r="E57" s="244"/>
      <c r="F57" s="244"/>
      <c r="G57" s="244"/>
      <c r="H57" s="245"/>
      <c r="I57" s="30"/>
    </row>
    <row r="58" spans="2:26" ht="47.4" thickBot="1" x14ac:dyDescent="0.3">
      <c r="B58" s="29" t="s">
        <v>24</v>
      </c>
      <c r="C58" s="28" t="s">
        <v>23</v>
      </c>
      <c r="D58" s="27" t="s">
        <v>22</v>
      </c>
      <c r="E58" s="27" t="s">
        <v>21</v>
      </c>
      <c r="F58" s="27" t="s">
        <v>20</v>
      </c>
      <c r="G58" s="246" t="s">
        <v>19</v>
      </c>
      <c r="H58" s="247"/>
      <c r="I58" s="26"/>
    </row>
    <row r="59" spans="2:26" ht="21.75" customHeight="1" x14ac:dyDescent="0.25">
      <c r="B59" s="25" t="s">
        <v>18</v>
      </c>
      <c r="C59" s="24" t="s">
        <v>17</v>
      </c>
      <c r="D59" s="23">
        <v>6</v>
      </c>
      <c r="E59" s="23">
        <v>1</v>
      </c>
      <c r="F59" s="23">
        <f>D59+E59</f>
        <v>7</v>
      </c>
      <c r="G59" s="248">
        <f>IF((ABS(($K$15-$K$14)*F59/100))&gt;0.1, ($K$15-$K$14)*F59/100, 0)</f>
        <v>-4.2</v>
      </c>
      <c r="H59" s="249" t="e">
        <f>IF((ABS((#REF!-#REF!)*E59/100))&gt;0.1, (#REF!-#REF!)*E59/100, 0)</f>
        <v>#REF!</v>
      </c>
      <c r="I59" s="16"/>
    </row>
    <row r="60" spans="2:26" ht="21.75" customHeight="1" x14ac:dyDescent="0.25">
      <c r="B60" s="22" t="s">
        <v>16</v>
      </c>
      <c r="C60" s="21" t="s">
        <v>15</v>
      </c>
      <c r="D60" s="20">
        <v>6</v>
      </c>
      <c r="E60" s="20">
        <v>1</v>
      </c>
      <c r="F60" s="20">
        <f>D60+E60</f>
        <v>7</v>
      </c>
      <c r="G60" s="250">
        <f>IF((ABS(($K$15-$K$14)*F60/100))&gt;0.1, ($K$15-$K$14)*F60/100, 0)</f>
        <v>-4.2</v>
      </c>
      <c r="H60" s="251" t="e">
        <f>IF((ABS((#REF!-#REF!)*E60/100))&gt;0.1, (#REF!-#REF!)*E60/100, 0)</f>
        <v>#REF!</v>
      </c>
      <c r="I60" s="16"/>
    </row>
    <row r="61" spans="2:26" ht="21" customHeight="1" thickBot="1" x14ac:dyDescent="0.3">
      <c r="B61" s="19" t="s">
        <v>14</v>
      </c>
      <c r="C61" s="18" t="s">
        <v>13</v>
      </c>
      <c r="D61" s="17">
        <v>6</v>
      </c>
      <c r="E61" s="17">
        <v>1</v>
      </c>
      <c r="F61" s="17">
        <f>D61+E61</f>
        <v>7</v>
      </c>
      <c r="G61" s="252">
        <f>IF((ABS(($K$15-$K$14)*F61/100))&gt;0.1, ($K$15-$K$14)*F61/100, 0)</f>
        <v>-4.2</v>
      </c>
      <c r="H61" s="253" t="e">
        <f>IF((ABS((#REF!-#REF!)*E61/100))&gt;0.1, (#REF!-#REF!)*E61/100, 0)</f>
        <v>#REF!</v>
      </c>
      <c r="I61" s="16"/>
    </row>
    <row r="62" spans="2:26" ht="61.5" customHeight="1" thickBot="1" x14ac:dyDescent="0.3">
      <c r="I62" s="11"/>
    </row>
    <row r="63" spans="2:26" ht="43.5" customHeight="1" thickBot="1" x14ac:dyDescent="0.3">
      <c r="B63" s="239" t="s">
        <v>154</v>
      </c>
      <c r="C63" s="240"/>
      <c r="D63" s="240"/>
      <c r="E63" s="240"/>
      <c r="F63" s="240"/>
      <c r="G63" s="240"/>
      <c r="H63" s="241"/>
      <c r="I63" s="11"/>
    </row>
    <row r="64" spans="2:26" s="3" customFormat="1" ht="15.75" customHeight="1" x14ac:dyDescent="0.25">
      <c r="B64" s="225"/>
      <c r="C64" s="226"/>
      <c r="D64" s="226"/>
      <c r="E64" s="226"/>
      <c r="F64" s="226"/>
      <c r="G64" s="226"/>
      <c r="H64" s="227"/>
      <c r="I64" s="11"/>
      <c r="M64" s="1"/>
      <c r="N64" s="1"/>
      <c r="O64" s="1"/>
      <c r="P64" s="2"/>
      <c r="Q64" s="2"/>
      <c r="R64" s="2"/>
      <c r="S64" s="2"/>
      <c r="T64" s="1"/>
      <c r="U64" s="1"/>
      <c r="V64" s="1"/>
      <c r="W64" s="1"/>
      <c r="X64" s="1"/>
      <c r="Y64" s="1"/>
      <c r="Z64" s="1"/>
    </row>
    <row r="65" spans="2:26" s="4" customFormat="1" ht="33" customHeight="1" thickBot="1" x14ac:dyDescent="0.3">
      <c r="B65" s="236" t="s">
        <v>133</v>
      </c>
      <c r="C65" s="237"/>
      <c r="D65" s="165"/>
      <c r="E65" s="166"/>
      <c r="F65" s="166"/>
      <c r="G65" s="166"/>
      <c r="H65" s="167"/>
      <c r="I65" s="7"/>
      <c r="J65" s="3"/>
      <c r="K65" s="3"/>
      <c r="L65" s="3"/>
      <c r="M65" s="1"/>
      <c r="N65" s="1"/>
      <c r="O65" s="1"/>
      <c r="P65" s="2"/>
      <c r="Q65" s="2"/>
      <c r="R65" s="2"/>
      <c r="S65" s="2"/>
      <c r="T65" s="1"/>
      <c r="U65" s="1"/>
      <c r="V65" s="1"/>
      <c r="W65" s="1"/>
      <c r="X65" s="1"/>
      <c r="Y65" s="1"/>
      <c r="Z65" s="1"/>
    </row>
    <row r="66" spans="2:26" s="4" customFormat="1" ht="33" customHeight="1" thickBot="1" x14ac:dyDescent="0.3">
      <c r="B66" s="223" t="s">
        <v>142</v>
      </c>
      <c r="C66" s="224"/>
      <c r="D66" s="224"/>
      <c r="E66" s="224"/>
      <c r="F66" s="184"/>
      <c r="G66" s="166"/>
      <c r="H66" s="167"/>
      <c r="I66" s="7"/>
      <c r="J66" s="3"/>
      <c r="K66" s="3"/>
      <c r="L66" s="3"/>
      <c r="M66" s="1"/>
      <c r="N66" s="1"/>
      <c r="O66" s="1"/>
      <c r="P66" s="2"/>
      <c r="Q66" s="2"/>
      <c r="R66" s="2"/>
      <c r="S66" s="2"/>
      <c r="T66" s="1"/>
      <c r="U66" s="1"/>
      <c r="V66" s="1"/>
      <c r="W66" s="1"/>
      <c r="X66" s="1"/>
      <c r="Y66" s="1"/>
      <c r="Z66" s="1"/>
    </row>
    <row r="67" spans="2:26" s="3" customFormat="1" ht="15.75" customHeight="1" thickBot="1" x14ac:dyDescent="0.3">
      <c r="B67" s="225"/>
      <c r="C67" s="226"/>
      <c r="D67" s="226"/>
      <c r="E67" s="226"/>
      <c r="F67" s="226"/>
      <c r="G67" s="226"/>
      <c r="H67" s="227"/>
      <c r="I67" s="11"/>
      <c r="M67" s="1"/>
      <c r="N67" s="1"/>
      <c r="O67" s="1"/>
      <c r="P67" s="2"/>
      <c r="Q67" s="2"/>
      <c r="R67" s="2"/>
      <c r="S67" s="2"/>
      <c r="T67" s="1"/>
      <c r="U67" s="1"/>
      <c r="V67" s="1"/>
      <c r="W67" s="1"/>
      <c r="X67" s="1"/>
      <c r="Y67" s="1"/>
      <c r="Z67" s="1"/>
    </row>
    <row r="68" spans="2:26" s="4" customFormat="1" ht="66" customHeight="1" thickBot="1" x14ac:dyDescent="0.3">
      <c r="B68" s="228" t="s">
        <v>144</v>
      </c>
      <c r="C68" s="224"/>
      <c r="D68" s="224"/>
      <c r="E68" s="224"/>
      <c r="F68" s="184"/>
      <c r="G68" s="161"/>
      <c r="H68" s="168"/>
      <c r="I68" s="162"/>
      <c r="J68" s="3"/>
      <c r="K68" s="3"/>
      <c r="L68" s="3"/>
      <c r="M68" s="1"/>
      <c r="N68" s="1"/>
      <c r="O68" s="1"/>
      <c r="P68" s="2"/>
      <c r="Q68" s="2"/>
      <c r="R68" s="2"/>
      <c r="S68" s="2"/>
      <c r="T68" s="1"/>
      <c r="U68" s="1"/>
      <c r="V68" s="1"/>
      <c r="W68" s="1"/>
      <c r="X68" s="1"/>
      <c r="Y68" s="1"/>
      <c r="Z68" s="1"/>
    </row>
    <row r="69" spans="2:26" s="3" customFormat="1" ht="15.75" customHeight="1" thickBot="1" x14ac:dyDescent="0.3">
      <c r="B69" s="225"/>
      <c r="C69" s="226"/>
      <c r="D69" s="226"/>
      <c r="E69" s="226"/>
      <c r="F69" s="226"/>
      <c r="G69" s="226"/>
      <c r="H69" s="227"/>
      <c r="I69" s="11"/>
      <c r="M69" s="1"/>
      <c r="N69" s="1"/>
      <c r="O69" s="1"/>
      <c r="P69" s="2"/>
      <c r="Q69" s="2"/>
      <c r="R69" s="2"/>
      <c r="S69" s="2"/>
      <c r="T69" s="1"/>
      <c r="U69" s="1"/>
      <c r="V69" s="1"/>
      <c r="W69" s="1"/>
      <c r="X69" s="1"/>
      <c r="Y69" s="1"/>
      <c r="Z69" s="1"/>
    </row>
    <row r="70" spans="2:26" s="4" customFormat="1" ht="33" customHeight="1" thickBot="1" x14ac:dyDescent="0.3">
      <c r="B70" s="234" t="s">
        <v>134</v>
      </c>
      <c r="C70" s="235"/>
      <c r="D70" s="235"/>
      <c r="E70" s="235"/>
      <c r="F70" s="160">
        <f>F66+F68</f>
        <v>0</v>
      </c>
      <c r="G70" s="166"/>
      <c r="H70" s="167"/>
      <c r="I70" s="7"/>
      <c r="J70" s="3"/>
      <c r="K70" s="3"/>
      <c r="L70" s="3"/>
      <c r="M70" s="1"/>
      <c r="N70" s="1"/>
      <c r="O70" s="1"/>
      <c r="P70" s="2"/>
      <c r="Q70" s="2"/>
      <c r="R70" s="2"/>
      <c r="S70" s="2"/>
      <c r="T70" s="1"/>
      <c r="U70" s="1"/>
      <c r="V70" s="1"/>
      <c r="W70" s="1"/>
      <c r="X70" s="1"/>
      <c r="Y70" s="1"/>
      <c r="Z70" s="1"/>
    </row>
    <row r="71" spans="2:26" s="4" customFormat="1" ht="22.5" customHeight="1" x14ac:dyDescent="0.25">
      <c r="B71" s="169"/>
      <c r="C71" s="170"/>
      <c r="D71" s="171"/>
      <c r="E71" s="172"/>
      <c r="F71" s="172"/>
      <c r="G71" s="172"/>
      <c r="H71" s="173"/>
      <c r="I71" s="7"/>
      <c r="J71" s="3"/>
      <c r="K71" s="3"/>
      <c r="L71" s="3"/>
      <c r="M71" s="1"/>
      <c r="N71" s="1"/>
      <c r="O71" s="1"/>
      <c r="P71" s="2"/>
      <c r="Q71" s="2"/>
      <c r="R71" s="2"/>
      <c r="S71" s="2"/>
      <c r="T71" s="1"/>
      <c r="U71" s="1"/>
      <c r="V71" s="1"/>
      <c r="W71" s="1"/>
      <c r="X71" s="1"/>
      <c r="Y71" s="1"/>
      <c r="Z71" s="1"/>
    </row>
    <row r="72" spans="2:26" s="4" customFormat="1" ht="33" customHeight="1" thickBot="1" x14ac:dyDescent="0.3">
      <c r="B72" s="236" t="s">
        <v>136</v>
      </c>
      <c r="C72" s="237"/>
      <c r="D72" s="165"/>
      <c r="E72" s="166"/>
      <c r="F72" s="166"/>
      <c r="G72" s="166"/>
      <c r="H72" s="167"/>
      <c r="I72" s="7"/>
      <c r="J72" s="3"/>
      <c r="K72" s="3"/>
      <c r="L72" s="3"/>
      <c r="M72" s="1"/>
      <c r="N72" s="1"/>
      <c r="O72" s="1"/>
      <c r="P72" s="2"/>
      <c r="Q72" s="2"/>
      <c r="R72" s="2"/>
      <c r="S72" s="2"/>
      <c r="T72" s="1"/>
      <c r="U72" s="1"/>
      <c r="V72" s="1"/>
      <c r="W72" s="1"/>
      <c r="X72" s="1"/>
      <c r="Y72" s="1"/>
      <c r="Z72" s="1"/>
    </row>
    <row r="73" spans="2:26" s="4" customFormat="1" ht="66" customHeight="1" thickBot="1" x14ac:dyDescent="0.3">
      <c r="B73" s="228" t="s">
        <v>145</v>
      </c>
      <c r="C73" s="242"/>
      <c r="D73" s="242"/>
      <c r="E73" s="242"/>
      <c r="F73" s="185"/>
      <c r="G73" s="166"/>
      <c r="H73" s="167"/>
      <c r="I73" s="7"/>
      <c r="J73" s="3"/>
      <c r="K73" s="3"/>
      <c r="L73" s="3"/>
      <c r="M73" s="1"/>
      <c r="N73" s="1"/>
      <c r="O73" s="1"/>
      <c r="P73" s="2"/>
      <c r="Q73" s="2"/>
      <c r="R73" s="2"/>
      <c r="S73" s="2"/>
      <c r="T73" s="1"/>
      <c r="U73" s="1"/>
      <c r="V73" s="1"/>
      <c r="W73" s="1"/>
      <c r="X73" s="1"/>
      <c r="Y73" s="1"/>
      <c r="Z73" s="1"/>
    </row>
    <row r="74" spans="2:26" s="3" customFormat="1" ht="15.75" customHeight="1" thickBot="1" x14ac:dyDescent="0.3">
      <c r="B74" s="225"/>
      <c r="C74" s="226"/>
      <c r="D74" s="226"/>
      <c r="E74" s="226"/>
      <c r="F74" s="226"/>
      <c r="G74" s="226"/>
      <c r="H74" s="227"/>
      <c r="I74" s="11"/>
      <c r="M74" s="1"/>
      <c r="N74" s="1"/>
      <c r="O74" s="1"/>
      <c r="P74" s="2"/>
      <c r="Q74" s="2"/>
      <c r="R74" s="2"/>
      <c r="S74" s="2"/>
      <c r="T74" s="1"/>
      <c r="U74" s="1"/>
      <c r="V74" s="1"/>
      <c r="W74" s="1"/>
      <c r="X74" s="1"/>
      <c r="Y74" s="1"/>
      <c r="Z74" s="1"/>
    </row>
    <row r="75" spans="2:26" s="4" customFormat="1" ht="66" customHeight="1" thickBot="1" x14ac:dyDescent="0.3">
      <c r="B75" s="228" t="s">
        <v>146</v>
      </c>
      <c r="C75" s="242"/>
      <c r="D75" s="242"/>
      <c r="E75" s="242"/>
      <c r="F75" s="185"/>
      <c r="G75" s="166"/>
      <c r="H75" s="167"/>
      <c r="I75" s="7"/>
      <c r="J75" s="3"/>
      <c r="K75" s="3"/>
      <c r="L75" s="3"/>
      <c r="M75" s="1"/>
      <c r="N75" s="1"/>
      <c r="O75" s="1"/>
      <c r="P75" s="2"/>
      <c r="Q75" s="2"/>
      <c r="R75" s="2"/>
      <c r="S75" s="2"/>
      <c r="T75" s="1"/>
      <c r="U75" s="1"/>
      <c r="V75" s="1"/>
      <c r="W75" s="1"/>
      <c r="X75" s="1"/>
      <c r="Y75" s="1"/>
      <c r="Z75" s="1"/>
    </row>
    <row r="76" spans="2:26" s="3" customFormat="1" ht="15.75" customHeight="1" thickBot="1" x14ac:dyDescent="0.3">
      <c r="B76" s="225"/>
      <c r="C76" s="226"/>
      <c r="D76" s="226"/>
      <c r="E76" s="226"/>
      <c r="F76" s="226"/>
      <c r="G76" s="226"/>
      <c r="H76" s="227"/>
      <c r="I76" s="11"/>
      <c r="M76" s="1"/>
      <c r="N76" s="1"/>
      <c r="O76" s="1"/>
      <c r="P76" s="2"/>
      <c r="Q76" s="2"/>
      <c r="R76" s="2"/>
      <c r="S76" s="2"/>
      <c r="T76" s="1"/>
      <c r="U76" s="1"/>
      <c r="V76" s="1"/>
      <c r="W76" s="1"/>
      <c r="X76" s="1"/>
      <c r="Y76" s="1"/>
      <c r="Z76" s="1"/>
    </row>
    <row r="77" spans="2:26" s="4" customFormat="1" ht="33" customHeight="1" thickBot="1" x14ac:dyDescent="0.3">
      <c r="B77" s="234" t="s">
        <v>137</v>
      </c>
      <c r="C77" s="235"/>
      <c r="D77" s="235"/>
      <c r="E77" s="235"/>
      <c r="F77" s="160">
        <f>(F66*F73)*F75</f>
        <v>0</v>
      </c>
      <c r="G77" s="166"/>
      <c r="H77" s="167"/>
      <c r="I77" s="7"/>
      <c r="J77" s="3"/>
      <c r="K77" s="3"/>
      <c r="L77" s="3"/>
      <c r="M77" s="1"/>
      <c r="N77" s="1"/>
      <c r="O77" s="1"/>
      <c r="P77" s="2"/>
      <c r="Q77" s="2"/>
      <c r="R77" s="2"/>
      <c r="S77" s="2"/>
      <c r="T77" s="1"/>
      <c r="U77" s="1"/>
      <c r="V77" s="1"/>
      <c r="W77" s="1"/>
      <c r="X77" s="1"/>
      <c r="Y77" s="1"/>
      <c r="Z77" s="1"/>
    </row>
    <row r="78" spans="2:26" s="4" customFormat="1" ht="22.5" customHeight="1" x14ac:dyDescent="0.25">
      <c r="B78" s="169"/>
      <c r="C78" s="170"/>
      <c r="D78" s="171"/>
      <c r="E78" s="172"/>
      <c r="F78" s="172"/>
      <c r="G78" s="172"/>
      <c r="H78" s="173"/>
      <c r="I78" s="7"/>
      <c r="J78" s="3"/>
      <c r="K78" s="3"/>
      <c r="L78" s="3"/>
      <c r="M78" s="1"/>
      <c r="N78" s="1"/>
      <c r="O78" s="1"/>
      <c r="P78" s="2"/>
      <c r="Q78" s="2"/>
      <c r="R78" s="2"/>
      <c r="S78" s="2"/>
      <c r="T78" s="1"/>
      <c r="U78" s="1"/>
      <c r="V78" s="1"/>
      <c r="W78" s="1"/>
      <c r="X78" s="1"/>
      <c r="Y78" s="1"/>
      <c r="Z78" s="1"/>
    </row>
    <row r="79" spans="2:26" s="4" customFormat="1" ht="33" customHeight="1" thickBot="1" x14ac:dyDescent="0.3">
      <c r="B79" s="236" t="s">
        <v>138</v>
      </c>
      <c r="C79" s="237"/>
      <c r="D79" s="237"/>
      <c r="E79" s="237"/>
      <c r="F79" s="237"/>
      <c r="G79" s="237"/>
      <c r="H79" s="238"/>
      <c r="I79" s="7"/>
      <c r="J79" s="3"/>
      <c r="K79" s="3"/>
      <c r="L79" s="3"/>
      <c r="M79" s="1"/>
      <c r="N79" s="1"/>
      <c r="O79" s="1"/>
      <c r="P79" s="2"/>
      <c r="Q79" s="2"/>
      <c r="R79" s="2"/>
      <c r="S79" s="2"/>
      <c r="T79" s="1"/>
      <c r="U79" s="1"/>
      <c r="V79" s="1"/>
      <c r="W79" s="1"/>
      <c r="X79" s="1"/>
      <c r="Y79" s="1"/>
      <c r="Z79" s="1"/>
    </row>
    <row r="80" spans="2:26" s="4" customFormat="1" ht="33" customHeight="1" thickBot="1" x14ac:dyDescent="0.3">
      <c r="B80" s="229" t="s">
        <v>148</v>
      </c>
      <c r="C80" s="230"/>
      <c r="D80" s="230"/>
      <c r="E80" s="230"/>
      <c r="F80" s="163">
        <f>F70+F77</f>
        <v>0</v>
      </c>
      <c r="G80" s="164" t="s">
        <v>139</v>
      </c>
      <c r="H80" s="167"/>
      <c r="I80" s="7"/>
      <c r="J80" s="3"/>
      <c r="K80" s="3"/>
      <c r="L80" s="3"/>
      <c r="M80" s="1"/>
      <c r="N80" s="1"/>
      <c r="O80" s="1"/>
      <c r="P80" s="2"/>
      <c r="Q80" s="2"/>
      <c r="R80" s="2"/>
      <c r="S80" s="2"/>
      <c r="T80" s="1"/>
      <c r="U80" s="1"/>
      <c r="V80" s="1"/>
      <c r="W80" s="1"/>
      <c r="X80" s="1"/>
      <c r="Y80" s="1"/>
      <c r="Z80" s="1"/>
    </row>
    <row r="81" spans="2:26" s="3" customFormat="1" ht="15.75" customHeight="1" thickBot="1" x14ac:dyDescent="0.3">
      <c r="B81" s="231"/>
      <c r="C81" s="232"/>
      <c r="D81" s="232"/>
      <c r="E81" s="232"/>
      <c r="F81" s="232"/>
      <c r="G81" s="232"/>
      <c r="H81" s="233"/>
      <c r="I81" s="11"/>
      <c r="M81" s="1"/>
      <c r="N81" s="1"/>
      <c r="O81" s="1"/>
      <c r="P81" s="2"/>
      <c r="Q81" s="2"/>
      <c r="R81" s="2"/>
      <c r="S81" s="2"/>
      <c r="T81" s="1"/>
      <c r="U81" s="1"/>
      <c r="V81" s="1"/>
      <c r="W81" s="1"/>
      <c r="X81" s="1"/>
      <c r="Y81" s="1"/>
      <c r="Z81" s="1"/>
    </row>
    <row r="82" spans="2:26" ht="73.5" customHeight="1" thickBot="1" x14ac:dyDescent="0.3">
      <c r="I82" s="11"/>
    </row>
    <row r="83" spans="2:26" ht="43.5" customHeight="1" thickBot="1" x14ac:dyDescent="0.3">
      <c r="B83" s="239" t="s">
        <v>155</v>
      </c>
      <c r="C83" s="240"/>
      <c r="D83" s="240"/>
      <c r="E83" s="240"/>
      <c r="F83" s="240"/>
      <c r="G83" s="240"/>
      <c r="H83" s="241"/>
      <c r="I83" s="11"/>
    </row>
    <row r="84" spans="2:26" s="3" customFormat="1" ht="15.75" customHeight="1" x14ac:dyDescent="0.25">
      <c r="B84" s="225"/>
      <c r="C84" s="226"/>
      <c r="D84" s="226"/>
      <c r="E84" s="226"/>
      <c r="F84" s="226"/>
      <c r="G84" s="226"/>
      <c r="H84" s="227"/>
      <c r="I84" s="11"/>
      <c r="M84" s="1"/>
      <c r="N84" s="1"/>
      <c r="O84" s="1"/>
      <c r="P84" s="2"/>
      <c r="Q84" s="2"/>
      <c r="R84" s="2"/>
      <c r="S84" s="2"/>
      <c r="T84" s="1"/>
      <c r="U84" s="1"/>
      <c r="V84" s="1"/>
      <c r="W84" s="1"/>
      <c r="X84" s="1"/>
      <c r="Y84" s="1"/>
      <c r="Z84" s="1"/>
    </row>
    <row r="85" spans="2:26" s="4" customFormat="1" ht="33" customHeight="1" thickBot="1" x14ac:dyDescent="0.3">
      <c r="B85" s="321" t="s">
        <v>150</v>
      </c>
      <c r="C85" s="322"/>
      <c r="D85" s="322"/>
      <c r="E85" s="322"/>
      <c r="F85" s="322"/>
      <c r="G85" s="166"/>
      <c r="H85" s="167"/>
      <c r="I85" s="7"/>
      <c r="J85" s="3"/>
      <c r="K85" s="3"/>
      <c r="L85" s="3"/>
      <c r="M85" s="1"/>
      <c r="N85" s="1"/>
      <c r="O85" s="1"/>
      <c r="P85" s="2"/>
      <c r="Q85" s="2"/>
      <c r="R85" s="2"/>
      <c r="S85" s="2"/>
      <c r="T85" s="1"/>
      <c r="U85" s="1"/>
      <c r="V85" s="1"/>
      <c r="W85" s="1"/>
      <c r="X85" s="1"/>
      <c r="Y85" s="1"/>
      <c r="Z85" s="1"/>
    </row>
    <row r="86" spans="2:26" s="4" customFormat="1" ht="33" customHeight="1" thickBot="1" x14ac:dyDescent="0.3">
      <c r="B86" s="223" t="s">
        <v>143</v>
      </c>
      <c r="C86" s="224"/>
      <c r="D86" s="224"/>
      <c r="E86" s="224"/>
      <c r="F86" s="184"/>
      <c r="G86" s="166"/>
      <c r="H86" s="167"/>
      <c r="I86" s="7"/>
      <c r="J86" s="3"/>
      <c r="K86" s="3"/>
      <c r="L86" s="3"/>
      <c r="M86" s="1"/>
      <c r="N86" s="1"/>
      <c r="O86" s="1"/>
      <c r="P86" s="2"/>
      <c r="Q86" s="2"/>
      <c r="R86" s="2"/>
      <c r="S86" s="2"/>
      <c r="T86" s="1"/>
      <c r="U86" s="1"/>
      <c r="V86" s="1"/>
      <c r="W86" s="1"/>
      <c r="X86" s="1"/>
      <c r="Y86" s="1"/>
      <c r="Z86" s="1"/>
    </row>
    <row r="87" spans="2:26" s="3" customFormat="1" ht="15.75" customHeight="1" thickBot="1" x14ac:dyDescent="0.3">
      <c r="B87" s="225"/>
      <c r="C87" s="226"/>
      <c r="D87" s="226"/>
      <c r="E87" s="226"/>
      <c r="F87" s="226"/>
      <c r="G87" s="226"/>
      <c r="H87" s="227"/>
      <c r="I87" s="11"/>
      <c r="M87" s="1"/>
      <c r="N87" s="1"/>
      <c r="O87" s="1"/>
      <c r="P87" s="2"/>
      <c r="Q87" s="2"/>
      <c r="R87" s="2"/>
      <c r="S87" s="2"/>
      <c r="T87" s="1"/>
      <c r="U87" s="1"/>
      <c r="V87" s="1"/>
      <c r="W87" s="1"/>
      <c r="X87" s="1"/>
      <c r="Y87" s="1"/>
      <c r="Z87" s="1"/>
    </row>
    <row r="88" spans="2:26" s="4" customFormat="1" ht="66" customHeight="1" thickBot="1" x14ac:dyDescent="0.3">
      <c r="B88" s="228" t="s">
        <v>147</v>
      </c>
      <c r="C88" s="224"/>
      <c r="D88" s="224"/>
      <c r="E88" s="224"/>
      <c r="F88" s="184"/>
      <c r="G88" s="161"/>
      <c r="H88" s="168"/>
      <c r="I88" s="162"/>
      <c r="J88" s="3"/>
      <c r="K88" s="3"/>
      <c r="L88" s="3"/>
      <c r="M88" s="1"/>
      <c r="N88" s="1"/>
      <c r="O88" s="1"/>
      <c r="P88" s="2"/>
      <c r="Q88" s="2"/>
      <c r="R88" s="2"/>
      <c r="S88" s="2"/>
      <c r="T88" s="1"/>
      <c r="U88" s="1"/>
      <c r="V88" s="1"/>
      <c r="W88" s="1"/>
      <c r="X88" s="1"/>
      <c r="Y88" s="1"/>
      <c r="Z88" s="1"/>
    </row>
    <row r="89" spans="2:26" s="3" customFormat="1" ht="15.75" customHeight="1" thickBot="1" x14ac:dyDescent="0.3">
      <c r="B89" s="225"/>
      <c r="C89" s="226"/>
      <c r="D89" s="226"/>
      <c r="E89" s="226"/>
      <c r="F89" s="226"/>
      <c r="G89" s="226"/>
      <c r="H89" s="227"/>
      <c r="I89" s="11"/>
      <c r="M89" s="1"/>
      <c r="N89" s="1"/>
      <c r="O89" s="1"/>
      <c r="P89" s="2"/>
      <c r="Q89" s="2"/>
      <c r="R89" s="2"/>
      <c r="S89" s="2"/>
      <c r="T89" s="1"/>
      <c r="U89" s="1"/>
      <c r="V89" s="1"/>
      <c r="W89" s="1"/>
      <c r="X89" s="1"/>
      <c r="Y89" s="1"/>
      <c r="Z89" s="1"/>
    </row>
    <row r="90" spans="2:26" s="4" customFormat="1" ht="33" customHeight="1" thickBot="1" x14ac:dyDescent="0.3">
      <c r="B90" s="229" t="s">
        <v>149</v>
      </c>
      <c r="C90" s="230"/>
      <c r="D90" s="230"/>
      <c r="E90" s="230"/>
      <c r="F90" s="163">
        <f>F86+F88</f>
        <v>0</v>
      </c>
      <c r="G90" s="164" t="s">
        <v>139</v>
      </c>
      <c r="H90" s="167"/>
      <c r="I90" s="7"/>
      <c r="J90" s="3"/>
      <c r="K90" s="3"/>
      <c r="L90" s="3"/>
      <c r="M90" s="1"/>
      <c r="N90" s="1"/>
      <c r="O90" s="1"/>
      <c r="P90" s="2"/>
      <c r="Q90" s="2"/>
      <c r="R90" s="2"/>
      <c r="S90" s="2"/>
      <c r="T90" s="1"/>
      <c r="U90" s="1"/>
      <c r="V90" s="1"/>
      <c r="W90" s="1"/>
      <c r="X90" s="1"/>
      <c r="Y90" s="1"/>
      <c r="Z90" s="1"/>
    </row>
    <row r="91" spans="2:26" s="3" customFormat="1" ht="15.75" customHeight="1" thickBot="1" x14ac:dyDescent="0.3">
      <c r="B91" s="231"/>
      <c r="C91" s="232"/>
      <c r="D91" s="232"/>
      <c r="E91" s="232"/>
      <c r="F91" s="232"/>
      <c r="G91" s="232"/>
      <c r="H91" s="233"/>
      <c r="I91" s="11"/>
      <c r="M91" s="1"/>
      <c r="N91" s="1"/>
      <c r="O91" s="1"/>
      <c r="P91" s="2"/>
      <c r="Q91" s="2"/>
      <c r="R91" s="2"/>
      <c r="S91" s="2"/>
      <c r="T91" s="1"/>
      <c r="U91" s="1"/>
      <c r="V91" s="1"/>
      <c r="W91" s="1"/>
      <c r="X91" s="1"/>
      <c r="Y91" s="1"/>
      <c r="Z91" s="1"/>
    </row>
    <row r="92" spans="2:26" ht="73.5" customHeight="1" thickBot="1" x14ac:dyDescent="0.3">
      <c r="I92" s="11"/>
    </row>
    <row r="93" spans="2:26" ht="43.5" customHeight="1" thickBot="1" x14ac:dyDescent="0.3">
      <c r="B93" s="219" t="s">
        <v>140</v>
      </c>
      <c r="C93" s="220"/>
      <c r="D93" s="220"/>
      <c r="E93" s="220"/>
      <c r="F93" s="220"/>
      <c r="G93" s="220"/>
      <c r="H93" s="221"/>
      <c r="I93" s="11"/>
    </row>
    <row r="94" spans="2:26" s="3" customFormat="1" ht="15" customHeight="1" x14ac:dyDescent="0.25">
      <c r="B94" s="217"/>
      <c r="C94" s="217"/>
      <c r="D94" s="217"/>
      <c r="E94" s="217"/>
      <c r="F94" s="217"/>
      <c r="G94" s="217"/>
      <c r="H94" s="217"/>
      <c r="I94" s="11"/>
      <c r="M94" s="1"/>
      <c r="N94" s="1"/>
      <c r="O94" s="1"/>
      <c r="P94" s="2"/>
      <c r="Q94" s="2"/>
      <c r="R94" s="2"/>
      <c r="S94" s="2"/>
      <c r="T94" s="1"/>
      <c r="U94" s="1"/>
      <c r="V94" s="1"/>
      <c r="W94" s="1"/>
      <c r="X94" s="1"/>
      <c r="Y94" s="1"/>
      <c r="Z94" s="1"/>
    </row>
    <row r="95" spans="2:26" s="3" customFormat="1" ht="21.75" customHeight="1" x14ac:dyDescent="0.25">
      <c r="B95" s="222" t="s">
        <v>151</v>
      </c>
      <c r="C95" s="222"/>
      <c r="D95" s="222"/>
      <c r="E95" s="222"/>
      <c r="F95" s="222"/>
      <c r="G95" s="222"/>
      <c r="H95" s="222"/>
      <c r="I95" s="11"/>
      <c r="M95" s="1"/>
      <c r="N95" s="1"/>
      <c r="O95" s="1"/>
      <c r="P95" s="2"/>
      <c r="Q95" s="2"/>
      <c r="R95" s="2"/>
      <c r="S95" s="2"/>
      <c r="T95" s="1"/>
      <c r="U95" s="1"/>
      <c r="V95" s="1"/>
      <c r="W95" s="1"/>
      <c r="X95" s="1"/>
      <c r="Y95" s="1"/>
      <c r="Z95" s="1"/>
    </row>
    <row r="96" spans="2:26" s="3" customFormat="1" ht="14.25" customHeight="1" thickBot="1" x14ac:dyDescent="0.3">
      <c r="B96" s="217"/>
      <c r="C96" s="217"/>
      <c r="D96" s="217"/>
      <c r="E96" s="217"/>
      <c r="F96" s="217"/>
      <c r="G96" s="217"/>
      <c r="H96" s="217"/>
      <c r="I96" s="11"/>
      <c r="M96" s="1"/>
      <c r="N96" s="1"/>
      <c r="O96" s="1"/>
      <c r="P96" s="2"/>
      <c r="Q96" s="2"/>
      <c r="R96" s="2"/>
      <c r="S96" s="2"/>
      <c r="T96" s="1"/>
      <c r="U96" s="1"/>
      <c r="V96" s="1"/>
      <c r="W96" s="1"/>
      <c r="X96" s="1"/>
      <c r="Y96" s="1"/>
      <c r="Z96" s="1"/>
    </row>
    <row r="97" spans="2:26" s="3" customFormat="1" ht="46.5" customHeight="1" x14ac:dyDescent="0.25">
      <c r="B97" s="209" t="s">
        <v>130</v>
      </c>
      <c r="C97" s="211" t="s">
        <v>5</v>
      </c>
      <c r="D97" s="213" t="s">
        <v>4</v>
      </c>
      <c r="E97" s="211" t="s">
        <v>3</v>
      </c>
      <c r="F97" s="211"/>
      <c r="G97" s="211" t="s">
        <v>2</v>
      </c>
      <c r="H97" s="215"/>
      <c r="I97" s="11"/>
      <c r="M97" s="1"/>
      <c r="N97" s="1"/>
      <c r="O97" s="1"/>
      <c r="P97" s="2"/>
      <c r="Q97" s="2"/>
      <c r="R97" s="2"/>
      <c r="S97" s="2"/>
      <c r="T97" s="1"/>
      <c r="U97" s="1"/>
      <c r="V97" s="1"/>
      <c r="W97" s="1"/>
      <c r="X97" s="1"/>
      <c r="Y97" s="1"/>
      <c r="Z97" s="1"/>
    </row>
    <row r="98" spans="2:26" s="3" customFormat="1" ht="46.5" customHeight="1" thickBot="1" x14ac:dyDescent="0.3">
      <c r="B98" s="210"/>
      <c r="C98" s="212"/>
      <c r="D98" s="214"/>
      <c r="E98" s="212"/>
      <c r="F98" s="212"/>
      <c r="G98" s="212"/>
      <c r="H98" s="216"/>
      <c r="I98" s="11"/>
      <c r="M98" s="1"/>
      <c r="N98" s="1"/>
      <c r="O98" s="1"/>
      <c r="P98" s="2"/>
      <c r="Q98" s="2"/>
      <c r="R98" s="2"/>
      <c r="S98" s="2"/>
      <c r="T98" s="1"/>
      <c r="U98" s="1"/>
      <c r="V98" s="1"/>
      <c r="W98" s="1"/>
      <c r="X98" s="1"/>
      <c r="Y98" s="1"/>
      <c r="Z98" s="1"/>
    </row>
    <row r="99" spans="2:26" s="3" customFormat="1" ht="18.75" customHeight="1" x14ac:dyDescent="0.25">
      <c r="B99" s="217"/>
      <c r="C99" s="217"/>
      <c r="D99" s="217"/>
      <c r="E99" s="217"/>
      <c r="F99" s="217"/>
      <c r="G99" s="217"/>
      <c r="H99" s="217"/>
      <c r="I99" s="11"/>
      <c r="M99" s="1"/>
      <c r="N99" s="1"/>
      <c r="O99" s="1"/>
      <c r="P99" s="2"/>
      <c r="Q99" s="2"/>
      <c r="R99" s="2"/>
      <c r="S99" s="2"/>
      <c r="T99" s="1"/>
      <c r="U99" s="1"/>
      <c r="V99" s="1"/>
      <c r="W99" s="1"/>
      <c r="X99" s="1"/>
      <c r="Y99" s="1"/>
      <c r="Z99" s="1"/>
    </row>
    <row r="100" spans="2:26" s="3" customFormat="1" ht="21.75" customHeight="1" x14ac:dyDescent="0.25">
      <c r="B100" s="222" t="s">
        <v>135</v>
      </c>
      <c r="C100" s="222"/>
      <c r="D100" s="222"/>
      <c r="E100" s="222"/>
      <c r="F100" s="222"/>
      <c r="G100" s="222"/>
      <c r="H100" s="222"/>
      <c r="I100" s="11"/>
      <c r="M100" s="1"/>
      <c r="N100" s="1"/>
      <c r="O100" s="1"/>
      <c r="P100" s="2"/>
      <c r="Q100" s="2"/>
      <c r="R100" s="2"/>
      <c r="S100" s="2"/>
      <c r="T100" s="1"/>
      <c r="U100" s="1"/>
      <c r="V100" s="1"/>
      <c r="W100" s="1"/>
      <c r="X100" s="1"/>
      <c r="Y100" s="1"/>
      <c r="Z100" s="1"/>
    </row>
    <row r="101" spans="2:26" s="3" customFormat="1" ht="15.75" customHeight="1" x14ac:dyDescent="0.25">
      <c r="B101" s="217"/>
      <c r="C101" s="217"/>
      <c r="D101" s="217"/>
      <c r="E101" s="217"/>
      <c r="F101" s="217"/>
      <c r="G101" s="217"/>
      <c r="H101" s="217"/>
      <c r="I101" s="11"/>
      <c r="M101" s="1"/>
      <c r="N101" s="1"/>
      <c r="O101" s="1"/>
      <c r="P101" s="2"/>
      <c r="Q101" s="2"/>
      <c r="R101" s="2"/>
      <c r="S101" s="2"/>
      <c r="T101" s="1"/>
      <c r="U101" s="1"/>
      <c r="V101" s="1"/>
      <c r="W101" s="1"/>
      <c r="X101" s="1"/>
      <c r="Y101" s="1"/>
      <c r="Z101" s="1"/>
    </row>
    <row r="102" spans="2:26" s="3" customFormat="1" ht="33" customHeight="1" x14ac:dyDescent="0.25">
      <c r="B102" s="206" t="s">
        <v>9</v>
      </c>
      <c r="C102" s="206"/>
      <c r="D102" s="206"/>
      <c r="E102" s="206"/>
      <c r="F102" s="206"/>
      <c r="G102" s="206"/>
      <c r="H102" s="206"/>
      <c r="I102" s="11"/>
      <c r="M102" s="1"/>
      <c r="N102" s="1"/>
      <c r="O102" s="1"/>
      <c r="P102" s="2"/>
      <c r="Q102" s="2"/>
      <c r="R102" s="2"/>
      <c r="S102" s="2"/>
      <c r="T102" s="1"/>
      <c r="U102" s="1"/>
      <c r="V102" s="1"/>
      <c r="W102" s="1"/>
      <c r="X102" s="1"/>
      <c r="Y102" s="1"/>
      <c r="Z102" s="1"/>
    </row>
    <row r="103" spans="2:26" s="4" customFormat="1" ht="33" customHeight="1" x14ac:dyDescent="0.25">
      <c r="B103" s="207" t="s">
        <v>0</v>
      </c>
      <c r="C103" s="207"/>
      <c r="E103" s="10"/>
      <c r="F103" s="10"/>
      <c r="G103" s="10"/>
      <c r="H103" s="10"/>
      <c r="I103" s="7"/>
      <c r="J103" s="3"/>
      <c r="K103" s="3"/>
      <c r="L103" s="3"/>
      <c r="M103" s="1"/>
      <c r="N103" s="1"/>
      <c r="O103" s="1"/>
      <c r="P103" s="2"/>
      <c r="Q103" s="2"/>
      <c r="R103" s="2"/>
      <c r="S103" s="2"/>
      <c r="T103" s="1"/>
      <c r="U103" s="1"/>
      <c r="V103" s="1"/>
      <c r="W103" s="1"/>
      <c r="X103" s="1"/>
      <c r="Y103" s="1"/>
      <c r="Z103" s="1"/>
    </row>
    <row r="104" spans="2:26" s="4" customFormat="1" ht="33" customHeight="1" x14ac:dyDescent="0.25">
      <c r="C104" s="9" t="str">
        <f>CONCATENATE(" $45.000"," + ($",G20,") =")</f>
        <v xml:space="preserve"> $45.000 + ($-2.25) =</v>
      </c>
      <c r="D104" s="6">
        <f>(45+G20)</f>
        <v>42.75</v>
      </c>
      <c r="E104" s="5"/>
      <c r="F104" s="5"/>
      <c r="G104" s="5"/>
      <c r="H104" s="5"/>
      <c r="I104" s="7"/>
      <c r="J104" s="3"/>
      <c r="K104" s="3"/>
      <c r="L104" s="3"/>
      <c r="M104" s="1"/>
      <c r="N104" s="1"/>
      <c r="O104" s="1"/>
      <c r="P104" s="2"/>
      <c r="Q104" s="2"/>
      <c r="R104" s="2"/>
      <c r="S104" s="2"/>
      <c r="T104" s="1"/>
      <c r="U104" s="1"/>
      <c r="V104" s="1"/>
      <c r="W104" s="1"/>
      <c r="X104" s="1"/>
      <c r="Y104" s="1"/>
      <c r="Z104" s="1"/>
    </row>
    <row r="105" spans="2:26" s="4" customFormat="1" ht="33" customHeight="1" x14ac:dyDescent="0.25">
      <c r="B105" s="207" t="s">
        <v>8</v>
      </c>
      <c r="C105" s="207"/>
      <c r="D105" s="15"/>
      <c r="E105" s="5"/>
      <c r="F105" s="5"/>
      <c r="G105" s="5"/>
      <c r="H105" s="5"/>
      <c r="I105" s="7"/>
      <c r="J105" s="3"/>
      <c r="K105" s="3"/>
      <c r="L105" s="3"/>
      <c r="M105" s="1"/>
      <c r="N105" s="1"/>
      <c r="O105" s="1"/>
      <c r="P105" s="2"/>
      <c r="Q105" s="2"/>
      <c r="R105" s="2"/>
      <c r="S105" s="2"/>
      <c r="T105" s="1"/>
      <c r="U105" s="1"/>
      <c r="V105" s="1"/>
      <c r="W105" s="1"/>
      <c r="X105" s="1"/>
      <c r="Y105" s="1"/>
      <c r="Z105" s="1"/>
    </row>
    <row r="106" spans="2:26" s="4" customFormat="1" ht="33" customHeight="1" x14ac:dyDescent="0.25">
      <c r="C106" s="14" t="str">
        <f>CONCATENATE(" $45.000"," x ",H43, " =")</f>
        <v xml:space="preserve"> $45.000 x 5.00% =</v>
      </c>
      <c r="D106" s="13">
        <f>(45*H43)</f>
        <v>2.25</v>
      </c>
      <c r="E106" s="5"/>
      <c r="F106" s="5"/>
      <c r="G106" s="5"/>
      <c r="H106" s="5"/>
      <c r="I106" s="7"/>
      <c r="J106" s="3"/>
      <c r="K106" s="3"/>
      <c r="L106" s="3"/>
      <c r="M106" s="1"/>
      <c r="N106" s="1"/>
      <c r="O106" s="1"/>
      <c r="P106" s="2"/>
      <c r="Q106" s="2"/>
      <c r="R106" s="2"/>
      <c r="S106" s="2"/>
      <c r="T106" s="1"/>
      <c r="U106" s="1"/>
      <c r="V106" s="1"/>
      <c r="W106" s="1"/>
      <c r="X106" s="1"/>
      <c r="Y106" s="1"/>
      <c r="Z106" s="1"/>
    </row>
    <row r="107" spans="2:26" s="4" customFormat="1" ht="33" customHeight="1" x14ac:dyDescent="0.25">
      <c r="C107" s="218" t="str">
        <f>CONCATENATE("$",D106," x 96.25% (Difference of 100% Material Minus Total % Asphalt + Fuel Allowance) =")</f>
        <v>$2.25 x 96.25% (Difference of 100% Material Minus Total % Asphalt + Fuel Allowance) =</v>
      </c>
      <c r="D107" s="218"/>
      <c r="E107" s="218"/>
      <c r="F107" s="218"/>
      <c r="G107" s="218"/>
      <c r="H107" s="6">
        <f>(D106*96.25)/100</f>
        <v>2.1659999999999999</v>
      </c>
      <c r="I107" s="7"/>
      <c r="J107" s="3"/>
      <c r="K107" s="3"/>
      <c r="L107" s="3"/>
      <c r="M107" s="1"/>
      <c r="N107" s="1"/>
      <c r="O107" s="131">
        <f>D106*96.25/100</f>
        <v>2.1656249999999999</v>
      </c>
      <c r="P107" s="2"/>
      <c r="Q107" s="2"/>
      <c r="R107" s="2"/>
      <c r="S107" s="2"/>
      <c r="T107" s="1"/>
      <c r="U107" s="1"/>
      <c r="V107" s="1"/>
      <c r="W107" s="1"/>
      <c r="X107" s="1"/>
      <c r="Y107" s="1"/>
      <c r="Z107" s="1"/>
    </row>
    <row r="108" spans="2:26" s="4" customFormat="1" ht="33" customHeight="1" x14ac:dyDescent="0.25">
      <c r="B108" s="207" t="s">
        <v>128</v>
      </c>
      <c r="C108" s="207"/>
      <c r="D108" s="207"/>
      <c r="E108" s="207"/>
      <c r="F108" s="207"/>
      <c r="G108" s="5"/>
      <c r="H108" s="5"/>
      <c r="I108" s="7"/>
      <c r="J108" s="3"/>
      <c r="K108" s="3"/>
      <c r="L108" s="3"/>
      <c r="M108" s="1"/>
      <c r="N108" s="1"/>
      <c r="O108" s="1"/>
      <c r="P108" s="2"/>
      <c r="Q108" s="2"/>
      <c r="R108" s="2"/>
      <c r="S108" s="2"/>
      <c r="T108" s="1"/>
      <c r="U108" s="1"/>
      <c r="V108" s="1"/>
      <c r="W108" s="1"/>
      <c r="X108" s="1"/>
      <c r="Y108" s="1"/>
      <c r="Z108" s="1"/>
    </row>
    <row r="109" spans="2:26" s="4" customFormat="1" ht="33" customHeight="1" x14ac:dyDescent="0.25">
      <c r="C109" s="174" t="str">
        <f>CONCATENATE("$",D104," + $",H107, "  =")</f>
        <v>$42.75 + $2.166  =</v>
      </c>
      <c r="D109" s="12">
        <f>D104+H107</f>
        <v>44.915999999999997</v>
      </c>
      <c r="E109" s="5"/>
      <c r="F109" s="5"/>
      <c r="G109" s="5"/>
      <c r="H109" s="5"/>
      <c r="I109" s="7"/>
      <c r="J109" s="3"/>
      <c r="K109" s="130"/>
      <c r="L109" s="3"/>
      <c r="M109" s="1"/>
      <c r="N109" s="1"/>
      <c r="O109" s="1"/>
      <c r="P109" s="2"/>
      <c r="Q109" s="2"/>
      <c r="R109" s="2"/>
      <c r="S109" s="2"/>
      <c r="T109" s="1"/>
      <c r="U109" s="1"/>
      <c r="V109" s="1"/>
      <c r="W109" s="1"/>
      <c r="X109" s="1"/>
      <c r="Y109" s="1"/>
      <c r="Z109" s="1"/>
    </row>
    <row r="110" spans="2:26" ht="29.25" customHeight="1" thickBot="1" x14ac:dyDescent="0.3">
      <c r="I110" s="11"/>
    </row>
    <row r="111" spans="2:26" ht="43.5" customHeight="1" thickBot="1" x14ac:dyDescent="0.3">
      <c r="B111" s="219" t="s">
        <v>141</v>
      </c>
      <c r="C111" s="220"/>
      <c r="D111" s="220"/>
      <c r="E111" s="220"/>
      <c r="F111" s="220"/>
      <c r="G111" s="220"/>
      <c r="H111" s="221"/>
      <c r="I111" s="11"/>
    </row>
    <row r="112" spans="2:26" ht="21.75" customHeight="1" x14ac:dyDescent="0.25">
      <c r="B112" s="217"/>
      <c r="C112" s="217"/>
      <c r="D112" s="217"/>
      <c r="E112" s="217"/>
      <c r="F112" s="217"/>
      <c r="G112" s="217"/>
      <c r="H112" s="217"/>
      <c r="I112" s="11"/>
    </row>
    <row r="113" spans="2:26" ht="21.75" customHeight="1" x14ac:dyDescent="0.25">
      <c r="B113" s="222" t="s">
        <v>6</v>
      </c>
      <c r="C113" s="222"/>
      <c r="D113" s="222"/>
      <c r="E113" s="222"/>
      <c r="F113" s="222"/>
      <c r="G113" s="222"/>
      <c r="H113" s="222"/>
      <c r="I113" s="11"/>
    </row>
    <row r="114" spans="2:26" ht="14.25" customHeight="1" thickBot="1" x14ac:dyDescent="0.3">
      <c r="B114" s="217"/>
      <c r="C114" s="217"/>
      <c r="D114" s="217"/>
      <c r="E114" s="217"/>
      <c r="F114" s="217"/>
      <c r="G114" s="217"/>
      <c r="H114" s="217"/>
      <c r="I114" s="11"/>
    </row>
    <row r="115" spans="2:26" ht="46.5" customHeight="1" x14ac:dyDescent="0.25">
      <c r="B115" s="209" t="s">
        <v>130</v>
      </c>
      <c r="C115" s="211" t="s">
        <v>5</v>
      </c>
      <c r="D115" s="213" t="s">
        <v>4</v>
      </c>
      <c r="E115" s="211" t="s">
        <v>3</v>
      </c>
      <c r="F115" s="211"/>
      <c r="G115" s="211" t="s">
        <v>2</v>
      </c>
      <c r="H115" s="215"/>
      <c r="I115" s="11"/>
    </row>
    <row r="116" spans="2:26" ht="46.5" customHeight="1" thickBot="1" x14ac:dyDescent="0.3">
      <c r="B116" s="210"/>
      <c r="C116" s="212"/>
      <c r="D116" s="214"/>
      <c r="E116" s="212"/>
      <c r="F116" s="212"/>
      <c r="G116" s="212"/>
      <c r="H116" s="216"/>
      <c r="I116" s="11"/>
    </row>
    <row r="117" spans="2:26" ht="18.75" customHeight="1" x14ac:dyDescent="0.25">
      <c r="B117" s="217"/>
      <c r="C117" s="217"/>
      <c r="D117" s="217"/>
      <c r="E117" s="217"/>
      <c r="F117" s="217"/>
      <c r="G117" s="217"/>
      <c r="H117" s="217"/>
      <c r="I117" s="11"/>
    </row>
    <row r="118" spans="2:26" ht="33" customHeight="1" x14ac:dyDescent="0.25">
      <c r="B118" s="206" t="s">
        <v>1</v>
      </c>
      <c r="C118" s="206"/>
      <c r="D118" s="206"/>
      <c r="E118" s="206"/>
      <c r="F118" s="206"/>
      <c r="G118" s="206"/>
      <c r="H118" s="206"/>
      <c r="I118" s="11"/>
    </row>
    <row r="119" spans="2:26" s="4" customFormat="1" ht="33" customHeight="1" x14ac:dyDescent="0.25">
      <c r="B119" s="207" t="s">
        <v>0</v>
      </c>
      <c r="C119" s="207"/>
      <c r="E119" s="10"/>
      <c r="F119" s="10"/>
      <c r="G119" s="10"/>
      <c r="H119" s="10"/>
      <c r="I119" s="7"/>
      <c r="J119" s="3"/>
      <c r="K119" s="3"/>
      <c r="L119" s="3"/>
      <c r="M119" s="1"/>
      <c r="N119" s="1"/>
      <c r="O119" s="1"/>
      <c r="P119" s="2"/>
      <c r="Q119" s="2"/>
      <c r="R119" s="2"/>
      <c r="S119" s="2"/>
      <c r="T119" s="1"/>
      <c r="U119" s="1"/>
      <c r="V119" s="1"/>
      <c r="W119" s="1"/>
      <c r="X119" s="1"/>
      <c r="Y119" s="1"/>
      <c r="Z119" s="1"/>
    </row>
    <row r="120" spans="2:26" s="4" customFormat="1" ht="33" customHeight="1" x14ac:dyDescent="0.25">
      <c r="C120" s="9" t="str">
        <f>CONCATENATE(" $45.000"," + ($",G59,") =")</f>
        <v xml:space="preserve"> $45.000 + ($-4.2) =</v>
      </c>
      <c r="D120" s="6">
        <f>(45+G59)</f>
        <v>40.799999999999997</v>
      </c>
      <c r="E120" s="5"/>
      <c r="F120" s="5"/>
      <c r="G120" s="5"/>
      <c r="H120" s="5"/>
      <c r="I120" s="7"/>
      <c r="J120" s="3"/>
      <c r="K120" s="3"/>
      <c r="L120" s="3"/>
      <c r="M120" s="1"/>
      <c r="N120" s="1"/>
      <c r="O120" s="1"/>
      <c r="P120" s="2"/>
      <c r="Q120" s="2"/>
      <c r="R120" s="2"/>
      <c r="S120" s="2"/>
      <c r="T120" s="1"/>
      <c r="U120" s="1"/>
      <c r="V120" s="1"/>
      <c r="W120" s="1"/>
      <c r="X120" s="1"/>
      <c r="Y120" s="1"/>
      <c r="Z120" s="1"/>
    </row>
    <row r="121" spans="2:26" s="4" customFormat="1" ht="40.5" customHeight="1" x14ac:dyDescent="0.3">
      <c r="B121" s="208" t="s">
        <v>129</v>
      </c>
      <c r="C121" s="208"/>
      <c r="D121" s="8">
        <f>D120</f>
        <v>40.799999999999997</v>
      </c>
      <c r="E121" s="5"/>
      <c r="F121" s="5"/>
      <c r="G121" s="5"/>
      <c r="H121" s="5"/>
      <c r="I121" s="7"/>
      <c r="J121" s="3"/>
      <c r="K121" s="3"/>
      <c r="L121" s="3"/>
      <c r="M121" s="1"/>
      <c r="N121" s="1"/>
      <c r="O121" s="1"/>
      <c r="P121" s="2"/>
      <c r="Q121" s="2"/>
      <c r="R121" s="2"/>
      <c r="S121" s="2"/>
      <c r="T121" s="1"/>
      <c r="U121" s="1"/>
      <c r="V121" s="1"/>
      <c r="W121" s="1"/>
      <c r="X121" s="1"/>
      <c r="Y121" s="1"/>
      <c r="Z121" s="1"/>
    </row>
    <row r="122" spans="2:26" s="4" customFormat="1" ht="33" customHeight="1" x14ac:dyDescent="0.25">
      <c r="D122" s="6"/>
      <c r="E122" s="5"/>
      <c r="F122" s="5"/>
      <c r="G122" s="5"/>
      <c r="H122" s="5"/>
      <c r="J122" s="3"/>
      <c r="K122" s="3"/>
      <c r="L122" s="3"/>
      <c r="M122" s="1"/>
      <c r="N122" s="1"/>
      <c r="O122" s="1"/>
      <c r="P122" s="2"/>
      <c r="Q122" s="2"/>
      <c r="R122" s="2"/>
      <c r="S122" s="2"/>
      <c r="T122" s="1"/>
      <c r="U122" s="1"/>
      <c r="V122" s="1"/>
      <c r="W122" s="1"/>
      <c r="X122" s="1"/>
      <c r="Y122" s="1"/>
      <c r="Z122" s="1"/>
    </row>
    <row r="125" spans="2:26" ht="50.25" customHeight="1" x14ac:dyDescent="0.25"/>
    <row r="126" spans="2:26" ht="56.25" customHeight="1" x14ac:dyDescent="0.25"/>
    <row r="127" spans="2:26" ht="18" customHeight="1" x14ac:dyDescent="0.25"/>
    <row r="128" spans="2:26"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sheetData>
  <sheetProtection algorithmName="SHA-512" hashValue="OZkKiQqOpNP2ua/JsOkJmVYuSx2spveDJD9T/2x21R41pWopg+cmSA2xxjGgplZORLwGPmmokrMLi9JOA2MPzQ==" saltValue="hBkzZRJFrtbFUxWG2sFaNQ==" spinCount="100000" sheet="1" formatColumns="0" formatRows="0" selectLockedCells="1"/>
  <mergeCells count="126">
    <mergeCell ref="B118:H118"/>
    <mergeCell ref="B119:C119"/>
    <mergeCell ref="B121:C121"/>
    <mergeCell ref="B115:B116"/>
    <mergeCell ref="C115:C116"/>
    <mergeCell ref="D115:D116"/>
    <mergeCell ref="E115:F116"/>
    <mergeCell ref="G115:H116"/>
    <mergeCell ref="B117:H117"/>
    <mergeCell ref="C107:G107"/>
    <mergeCell ref="B108:F108"/>
    <mergeCell ref="B111:H111"/>
    <mergeCell ref="B112:H112"/>
    <mergeCell ref="B113:H113"/>
    <mergeCell ref="B114:H114"/>
    <mergeCell ref="B99:H99"/>
    <mergeCell ref="B100:H100"/>
    <mergeCell ref="B101:H101"/>
    <mergeCell ref="B102:H102"/>
    <mergeCell ref="B103:C103"/>
    <mergeCell ref="B105:C105"/>
    <mergeCell ref="B91:H91"/>
    <mergeCell ref="B93:H93"/>
    <mergeCell ref="B94:H94"/>
    <mergeCell ref="B95:H95"/>
    <mergeCell ref="B96:H96"/>
    <mergeCell ref="B97:B98"/>
    <mergeCell ref="C97:C98"/>
    <mergeCell ref="D97:D98"/>
    <mergeCell ref="E97:F98"/>
    <mergeCell ref="G97:H98"/>
    <mergeCell ref="B85:F85"/>
    <mergeCell ref="B86:E86"/>
    <mergeCell ref="B87:H87"/>
    <mergeCell ref="B88:E88"/>
    <mergeCell ref="B89:H89"/>
    <mergeCell ref="B90:E90"/>
    <mergeCell ref="B77:E77"/>
    <mergeCell ref="B79:H79"/>
    <mergeCell ref="B80:E80"/>
    <mergeCell ref="B81:H81"/>
    <mergeCell ref="B83:H83"/>
    <mergeCell ref="B84:H84"/>
    <mergeCell ref="B70:E70"/>
    <mergeCell ref="B72:C72"/>
    <mergeCell ref="B73:E73"/>
    <mergeCell ref="B74:H74"/>
    <mergeCell ref="B75:E75"/>
    <mergeCell ref="B76:H76"/>
    <mergeCell ref="B64:H64"/>
    <mergeCell ref="B65:C65"/>
    <mergeCell ref="B66:E66"/>
    <mergeCell ref="B67:H67"/>
    <mergeCell ref="B68:E68"/>
    <mergeCell ref="B69:H69"/>
    <mergeCell ref="B57:H57"/>
    <mergeCell ref="G58:H58"/>
    <mergeCell ref="G59:H59"/>
    <mergeCell ref="G60:H60"/>
    <mergeCell ref="G61:H61"/>
    <mergeCell ref="B63:H63"/>
    <mergeCell ref="B36:H36"/>
    <mergeCell ref="D37:E37"/>
    <mergeCell ref="B39:D39"/>
    <mergeCell ref="B41:H41"/>
    <mergeCell ref="H43:H53"/>
    <mergeCell ref="B56:H56"/>
    <mergeCell ref="B34:H34"/>
    <mergeCell ref="B35:H35"/>
    <mergeCell ref="G25:H25"/>
    <mergeCell ref="P25:P27"/>
    <mergeCell ref="Q25:Q27"/>
    <mergeCell ref="G26:H26"/>
    <mergeCell ref="G27:H27"/>
    <mergeCell ref="G28:H28"/>
    <mergeCell ref="P28:P30"/>
    <mergeCell ref="Q28:Q30"/>
    <mergeCell ref="G29:H29"/>
    <mergeCell ref="G30:H30"/>
    <mergeCell ref="G22:H22"/>
    <mergeCell ref="P22:P24"/>
    <mergeCell ref="Q22:Q24"/>
    <mergeCell ref="G23:H23"/>
    <mergeCell ref="G24:H24"/>
    <mergeCell ref="P31:P33"/>
    <mergeCell ref="Q31:Q33"/>
    <mergeCell ref="B32:H32"/>
    <mergeCell ref="B33:H33"/>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B17:H17"/>
    <mergeCell ref="J17:K17"/>
    <mergeCell ref="B18:H18"/>
    <mergeCell ref="G19:H19"/>
    <mergeCell ref="P19:P21"/>
    <mergeCell ref="Q19:Q21"/>
    <mergeCell ref="G20:H20"/>
    <mergeCell ref="G21:H21"/>
    <mergeCell ref="M6:N8"/>
    <mergeCell ref="P6:S7"/>
    <mergeCell ref="B7:E7"/>
    <mergeCell ref="B8:H8"/>
    <mergeCell ref="P8:S8"/>
    <mergeCell ref="B9:H9"/>
    <mergeCell ref="J9:K9"/>
    <mergeCell ref="B1:D1"/>
    <mergeCell ref="C3:E3"/>
    <mergeCell ref="G3:H3"/>
    <mergeCell ref="C4:E4"/>
    <mergeCell ref="G4:H4"/>
    <mergeCell ref="B6:E6"/>
    <mergeCell ref="F6:G6"/>
  </mergeCells>
  <dataValidations count="8">
    <dataValidation type="list" allowBlank="1" showInputMessage="1" showErrorMessage="1" sqref="K15" xr:uid="{0CBFD642-41CB-4048-9841-B50E18A5262A}">
      <formula1>$N$9:$N$41</formula1>
    </dataValidation>
    <dataValidation type="list" allowBlank="1" showInputMessage="1" showErrorMessage="1" sqref="K10" xr:uid="{C275F757-5093-43CA-9458-31693A3AF14B}">
      <formula1>"2019, 2020, 2021, 2022, 2023"</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402 JE65488 TA65488 ACW65488 AMS65488 AWO65488 BGK65488 BQG65488 CAC65488 CJY65488 CTU65488 DDQ65488 DNM65488 DXI65488 EHE65488 ERA65488 FAW65488 FKS65488 FUO65488 GEK65488 GOG65488 GYC65488 HHY65488 HRU65488 IBQ65488 ILM65488 IVI65488 JFE65488 JPA65488 JYW65488 KIS65488 KSO65488 LCK65488 LMG65488 LWC65488 MFY65488 MPU65488 MZQ65488 NJM65488 NTI65488 ODE65488 ONA65488 OWW65488 PGS65488 PQO65488 QAK65488 QKG65488 QUC65488 RDY65488 RNU65488 RXQ65488 SHM65488 SRI65488 TBE65488 TLA65488 TUW65488 UES65488 UOO65488 UYK65488 VIG65488 VSC65488 WBY65488 WLU65488 WVQ65488 K130938 JE131024 TA131024 ACW131024 AMS131024 AWO131024 BGK131024 BQG131024 CAC131024 CJY131024 CTU131024 DDQ131024 DNM131024 DXI131024 EHE131024 ERA131024 FAW131024 FKS131024 FUO131024 GEK131024 GOG131024 GYC131024 HHY131024 HRU131024 IBQ131024 ILM131024 IVI131024 JFE131024 JPA131024 JYW131024 KIS131024 KSO131024 LCK131024 LMG131024 LWC131024 MFY131024 MPU131024 MZQ131024 NJM131024 NTI131024 ODE131024 ONA131024 OWW131024 PGS131024 PQO131024 QAK131024 QKG131024 QUC131024 RDY131024 RNU131024 RXQ131024 SHM131024 SRI131024 TBE131024 TLA131024 TUW131024 UES131024 UOO131024 UYK131024 VIG131024 VSC131024 WBY131024 WLU131024 WVQ131024 K196474 JE196560 TA196560 ACW196560 AMS196560 AWO196560 BGK196560 BQG196560 CAC196560 CJY196560 CTU196560 DDQ196560 DNM196560 DXI196560 EHE196560 ERA196560 FAW196560 FKS196560 FUO196560 GEK196560 GOG196560 GYC196560 HHY196560 HRU196560 IBQ196560 ILM196560 IVI196560 JFE196560 JPA196560 JYW196560 KIS196560 KSO196560 LCK196560 LMG196560 LWC196560 MFY196560 MPU196560 MZQ196560 NJM196560 NTI196560 ODE196560 ONA196560 OWW196560 PGS196560 PQO196560 QAK196560 QKG196560 QUC196560 RDY196560 RNU196560 RXQ196560 SHM196560 SRI196560 TBE196560 TLA196560 TUW196560 UES196560 UOO196560 UYK196560 VIG196560 VSC196560 WBY196560 WLU196560 WVQ196560 K262010 JE262096 TA262096 ACW262096 AMS262096 AWO262096 BGK262096 BQG262096 CAC262096 CJY262096 CTU262096 DDQ262096 DNM262096 DXI262096 EHE262096 ERA262096 FAW262096 FKS262096 FUO262096 GEK262096 GOG262096 GYC262096 HHY262096 HRU262096 IBQ262096 ILM262096 IVI262096 JFE262096 JPA262096 JYW262096 KIS262096 KSO262096 LCK262096 LMG262096 LWC262096 MFY262096 MPU262096 MZQ262096 NJM262096 NTI262096 ODE262096 ONA262096 OWW262096 PGS262096 PQO262096 QAK262096 QKG262096 QUC262096 RDY262096 RNU262096 RXQ262096 SHM262096 SRI262096 TBE262096 TLA262096 TUW262096 UES262096 UOO262096 UYK262096 VIG262096 VSC262096 WBY262096 WLU262096 WVQ262096 K327546 JE327632 TA327632 ACW327632 AMS327632 AWO327632 BGK327632 BQG327632 CAC327632 CJY327632 CTU327632 DDQ327632 DNM327632 DXI327632 EHE327632 ERA327632 FAW327632 FKS327632 FUO327632 GEK327632 GOG327632 GYC327632 HHY327632 HRU327632 IBQ327632 ILM327632 IVI327632 JFE327632 JPA327632 JYW327632 KIS327632 KSO327632 LCK327632 LMG327632 LWC327632 MFY327632 MPU327632 MZQ327632 NJM327632 NTI327632 ODE327632 ONA327632 OWW327632 PGS327632 PQO327632 QAK327632 QKG327632 QUC327632 RDY327632 RNU327632 RXQ327632 SHM327632 SRI327632 TBE327632 TLA327632 TUW327632 UES327632 UOO327632 UYK327632 VIG327632 VSC327632 WBY327632 WLU327632 WVQ327632 K393082 JE393168 TA393168 ACW393168 AMS393168 AWO393168 BGK393168 BQG393168 CAC393168 CJY393168 CTU393168 DDQ393168 DNM393168 DXI393168 EHE393168 ERA393168 FAW393168 FKS393168 FUO393168 GEK393168 GOG393168 GYC393168 HHY393168 HRU393168 IBQ393168 ILM393168 IVI393168 JFE393168 JPA393168 JYW393168 KIS393168 KSO393168 LCK393168 LMG393168 LWC393168 MFY393168 MPU393168 MZQ393168 NJM393168 NTI393168 ODE393168 ONA393168 OWW393168 PGS393168 PQO393168 QAK393168 QKG393168 QUC393168 RDY393168 RNU393168 RXQ393168 SHM393168 SRI393168 TBE393168 TLA393168 TUW393168 UES393168 UOO393168 UYK393168 VIG393168 VSC393168 WBY393168 WLU393168 WVQ393168 K458618 JE458704 TA458704 ACW458704 AMS458704 AWO458704 BGK458704 BQG458704 CAC458704 CJY458704 CTU458704 DDQ458704 DNM458704 DXI458704 EHE458704 ERA458704 FAW458704 FKS458704 FUO458704 GEK458704 GOG458704 GYC458704 HHY458704 HRU458704 IBQ458704 ILM458704 IVI458704 JFE458704 JPA458704 JYW458704 KIS458704 KSO458704 LCK458704 LMG458704 LWC458704 MFY458704 MPU458704 MZQ458704 NJM458704 NTI458704 ODE458704 ONA458704 OWW458704 PGS458704 PQO458704 QAK458704 QKG458704 QUC458704 RDY458704 RNU458704 RXQ458704 SHM458704 SRI458704 TBE458704 TLA458704 TUW458704 UES458704 UOO458704 UYK458704 VIG458704 VSC458704 WBY458704 WLU458704 WVQ458704 K524154 JE524240 TA524240 ACW524240 AMS524240 AWO524240 BGK524240 BQG524240 CAC524240 CJY524240 CTU524240 DDQ524240 DNM524240 DXI524240 EHE524240 ERA524240 FAW524240 FKS524240 FUO524240 GEK524240 GOG524240 GYC524240 HHY524240 HRU524240 IBQ524240 ILM524240 IVI524240 JFE524240 JPA524240 JYW524240 KIS524240 KSO524240 LCK524240 LMG524240 LWC524240 MFY524240 MPU524240 MZQ524240 NJM524240 NTI524240 ODE524240 ONA524240 OWW524240 PGS524240 PQO524240 QAK524240 QKG524240 QUC524240 RDY524240 RNU524240 RXQ524240 SHM524240 SRI524240 TBE524240 TLA524240 TUW524240 UES524240 UOO524240 UYK524240 VIG524240 VSC524240 WBY524240 WLU524240 WVQ524240 K589690 JE589776 TA589776 ACW589776 AMS589776 AWO589776 BGK589776 BQG589776 CAC589776 CJY589776 CTU589776 DDQ589776 DNM589776 DXI589776 EHE589776 ERA589776 FAW589776 FKS589776 FUO589776 GEK589776 GOG589776 GYC589776 HHY589776 HRU589776 IBQ589776 ILM589776 IVI589776 JFE589776 JPA589776 JYW589776 KIS589776 KSO589776 LCK589776 LMG589776 LWC589776 MFY589776 MPU589776 MZQ589776 NJM589776 NTI589776 ODE589776 ONA589776 OWW589776 PGS589776 PQO589776 QAK589776 QKG589776 QUC589776 RDY589776 RNU589776 RXQ589776 SHM589776 SRI589776 TBE589776 TLA589776 TUW589776 UES589776 UOO589776 UYK589776 VIG589776 VSC589776 WBY589776 WLU589776 WVQ589776 K655226 JE655312 TA655312 ACW655312 AMS655312 AWO655312 BGK655312 BQG655312 CAC655312 CJY655312 CTU655312 DDQ655312 DNM655312 DXI655312 EHE655312 ERA655312 FAW655312 FKS655312 FUO655312 GEK655312 GOG655312 GYC655312 HHY655312 HRU655312 IBQ655312 ILM655312 IVI655312 JFE655312 JPA655312 JYW655312 KIS655312 KSO655312 LCK655312 LMG655312 LWC655312 MFY655312 MPU655312 MZQ655312 NJM655312 NTI655312 ODE655312 ONA655312 OWW655312 PGS655312 PQO655312 QAK655312 QKG655312 QUC655312 RDY655312 RNU655312 RXQ655312 SHM655312 SRI655312 TBE655312 TLA655312 TUW655312 UES655312 UOO655312 UYK655312 VIG655312 VSC655312 WBY655312 WLU655312 WVQ655312 K720762 JE720848 TA720848 ACW720848 AMS720848 AWO720848 BGK720848 BQG720848 CAC720848 CJY720848 CTU720848 DDQ720848 DNM720848 DXI720848 EHE720848 ERA720848 FAW720848 FKS720848 FUO720848 GEK720848 GOG720848 GYC720848 HHY720848 HRU720848 IBQ720848 ILM720848 IVI720848 JFE720848 JPA720848 JYW720848 KIS720848 KSO720848 LCK720848 LMG720848 LWC720848 MFY720848 MPU720848 MZQ720848 NJM720848 NTI720848 ODE720848 ONA720848 OWW720848 PGS720848 PQO720848 QAK720848 QKG720848 QUC720848 RDY720848 RNU720848 RXQ720848 SHM720848 SRI720848 TBE720848 TLA720848 TUW720848 UES720848 UOO720848 UYK720848 VIG720848 VSC720848 WBY720848 WLU720848 WVQ720848 K786298 JE786384 TA786384 ACW786384 AMS786384 AWO786384 BGK786384 BQG786384 CAC786384 CJY786384 CTU786384 DDQ786384 DNM786384 DXI786384 EHE786384 ERA786384 FAW786384 FKS786384 FUO786384 GEK786384 GOG786384 GYC786384 HHY786384 HRU786384 IBQ786384 ILM786384 IVI786384 JFE786384 JPA786384 JYW786384 KIS786384 KSO786384 LCK786384 LMG786384 LWC786384 MFY786384 MPU786384 MZQ786384 NJM786384 NTI786384 ODE786384 ONA786384 OWW786384 PGS786384 PQO786384 QAK786384 QKG786384 QUC786384 RDY786384 RNU786384 RXQ786384 SHM786384 SRI786384 TBE786384 TLA786384 TUW786384 UES786384 UOO786384 UYK786384 VIG786384 VSC786384 WBY786384 WLU786384 WVQ786384 K851834 JE851920 TA851920 ACW851920 AMS851920 AWO851920 BGK851920 BQG851920 CAC851920 CJY851920 CTU851920 DDQ851920 DNM851920 DXI851920 EHE851920 ERA851920 FAW851920 FKS851920 FUO851920 GEK851920 GOG851920 GYC851920 HHY851920 HRU851920 IBQ851920 ILM851920 IVI851920 JFE851920 JPA851920 JYW851920 KIS851920 KSO851920 LCK851920 LMG851920 LWC851920 MFY851920 MPU851920 MZQ851920 NJM851920 NTI851920 ODE851920 ONA851920 OWW851920 PGS851920 PQO851920 QAK851920 QKG851920 QUC851920 RDY851920 RNU851920 RXQ851920 SHM851920 SRI851920 TBE851920 TLA851920 TUW851920 UES851920 UOO851920 UYK851920 VIG851920 VSC851920 WBY851920 WLU851920 WVQ851920 K917370 JE917456 TA917456 ACW917456 AMS917456 AWO917456 BGK917456 BQG917456 CAC917456 CJY917456 CTU917456 DDQ917456 DNM917456 DXI917456 EHE917456 ERA917456 FAW917456 FKS917456 FUO917456 GEK917456 GOG917456 GYC917456 HHY917456 HRU917456 IBQ917456 ILM917456 IVI917456 JFE917456 JPA917456 JYW917456 KIS917456 KSO917456 LCK917456 LMG917456 LWC917456 MFY917456 MPU917456 MZQ917456 NJM917456 NTI917456 ODE917456 ONA917456 OWW917456 PGS917456 PQO917456 QAK917456 QKG917456 QUC917456 RDY917456 RNU917456 RXQ917456 SHM917456 SRI917456 TBE917456 TLA917456 TUW917456 UES917456 UOO917456 UYK917456 VIG917456 VSC917456 WBY917456 WLU917456 WVQ917456 K982906 JE982992 TA982992 ACW982992 AMS982992 AWO982992 BGK982992 BQG982992 CAC982992 CJY982992 CTU982992 DDQ982992 DNM982992 DXI982992 EHE982992 ERA982992 FAW982992 FKS982992 FUO982992 GEK982992 GOG982992 GYC982992 HHY982992 HRU982992 IBQ982992 ILM982992 IVI982992 JFE982992 JPA982992 JYW982992 KIS982992 KSO982992 LCK982992 LMG982992 LWC982992 MFY982992 MPU982992 MZQ982992 NJM982992 NTI982992 ODE982992 ONA982992 OWW982992 PGS982992 PQO982992 QAK982992 QKG982992 QUC982992 RDY982992 RNU982992 RXQ982992 SHM982992 SRI982992 TBE982992 TLA982992 TUW982992 UES982992 UOO982992 UYK982992 VIG982992 VSC982992 WBY982992 WLU982992 WVQ982992" xr:uid="{33924E4B-C0A2-4F1A-AE91-0C330F162A67}">
      <formula1>$M$11:$M$22</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406 JE65492 TA65492 ACW65492 AMS65492 AWO65492 BGK65492 BQG65492 CAC65492 CJY65492 CTU65492 DDQ65492 DNM65492 DXI65492 EHE65492 ERA65492 FAW65492 FKS65492 FUO65492 GEK65492 GOG65492 GYC65492 HHY65492 HRU65492 IBQ65492 ILM65492 IVI65492 JFE65492 JPA65492 JYW65492 KIS65492 KSO65492 LCK65492 LMG65492 LWC65492 MFY65492 MPU65492 MZQ65492 NJM65492 NTI65492 ODE65492 ONA65492 OWW65492 PGS65492 PQO65492 QAK65492 QKG65492 QUC65492 RDY65492 RNU65492 RXQ65492 SHM65492 SRI65492 TBE65492 TLA65492 TUW65492 UES65492 UOO65492 UYK65492 VIG65492 VSC65492 WBY65492 WLU65492 WVQ65492 K130942 JE131028 TA131028 ACW131028 AMS131028 AWO131028 BGK131028 BQG131028 CAC131028 CJY131028 CTU131028 DDQ131028 DNM131028 DXI131028 EHE131028 ERA131028 FAW131028 FKS131028 FUO131028 GEK131028 GOG131028 GYC131028 HHY131028 HRU131028 IBQ131028 ILM131028 IVI131028 JFE131028 JPA131028 JYW131028 KIS131028 KSO131028 LCK131028 LMG131028 LWC131028 MFY131028 MPU131028 MZQ131028 NJM131028 NTI131028 ODE131028 ONA131028 OWW131028 PGS131028 PQO131028 QAK131028 QKG131028 QUC131028 RDY131028 RNU131028 RXQ131028 SHM131028 SRI131028 TBE131028 TLA131028 TUW131028 UES131028 UOO131028 UYK131028 VIG131028 VSC131028 WBY131028 WLU131028 WVQ131028 K196478 JE196564 TA196564 ACW196564 AMS196564 AWO196564 BGK196564 BQG196564 CAC196564 CJY196564 CTU196564 DDQ196564 DNM196564 DXI196564 EHE196564 ERA196564 FAW196564 FKS196564 FUO196564 GEK196564 GOG196564 GYC196564 HHY196564 HRU196564 IBQ196564 ILM196564 IVI196564 JFE196564 JPA196564 JYW196564 KIS196564 KSO196564 LCK196564 LMG196564 LWC196564 MFY196564 MPU196564 MZQ196564 NJM196564 NTI196564 ODE196564 ONA196564 OWW196564 PGS196564 PQO196564 QAK196564 QKG196564 QUC196564 RDY196564 RNU196564 RXQ196564 SHM196564 SRI196564 TBE196564 TLA196564 TUW196564 UES196564 UOO196564 UYK196564 VIG196564 VSC196564 WBY196564 WLU196564 WVQ196564 K262014 JE262100 TA262100 ACW262100 AMS262100 AWO262100 BGK262100 BQG262100 CAC262100 CJY262100 CTU262100 DDQ262100 DNM262100 DXI262100 EHE262100 ERA262100 FAW262100 FKS262100 FUO262100 GEK262100 GOG262100 GYC262100 HHY262100 HRU262100 IBQ262100 ILM262100 IVI262100 JFE262100 JPA262100 JYW262100 KIS262100 KSO262100 LCK262100 LMG262100 LWC262100 MFY262100 MPU262100 MZQ262100 NJM262100 NTI262100 ODE262100 ONA262100 OWW262100 PGS262100 PQO262100 QAK262100 QKG262100 QUC262100 RDY262100 RNU262100 RXQ262100 SHM262100 SRI262100 TBE262100 TLA262100 TUW262100 UES262100 UOO262100 UYK262100 VIG262100 VSC262100 WBY262100 WLU262100 WVQ262100 K327550 JE327636 TA327636 ACW327636 AMS327636 AWO327636 BGK327636 BQG327636 CAC327636 CJY327636 CTU327636 DDQ327636 DNM327636 DXI327636 EHE327636 ERA327636 FAW327636 FKS327636 FUO327636 GEK327636 GOG327636 GYC327636 HHY327636 HRU327636 IBQ327636 ILM327636 IVI327636 JFE327636 JPA327636 JYW327636 KIS327636 KSO327636 LCK327636 LMG327636 LWC327636 MFY327636 MPU327636 MZQ327636 NJM327636 NTI327636 ODE327636 ONA327636 OWW327636 PGS327636 PQO327636 QAK327636 QKG327636 QUC327636 RDY327636 RNU327636 RXQ327636 SHM327636 SRI327636 TBE327636 TLA327636 TUW327636 UES327636 UOO327636 UYK327636 VIG327636 VSC327636 WBY327636 WLU327636 WVQ327636 K393086 JE393172 TA393172 ACW393172 AMS393172 AWO393172 BGK393172 BQG393172 CAC393172 CJY393172 CTU393172 DDQ393172 DNM393172 DXI393172 EHE393172 ERA393172 FAW393172 FKS393172 FUO393172 GEK393172 GOG393172 GYC393172 HHY393172 HRU393172 IBQ393172 ILM393172 IVI393172 JFE393172 JPA393172 JYW393172 KIS393172 KSO393172 LCK393172 LMG393172 LWC393172 MFY393172 MPU393172 MZQ393172 NJM393172 NTI393172 ODE393172 ONA393172 OWW393172 PGS393172 PQO393172 QAK393172 QKG393172 QUC393172 RDY393172 RNU393172 RXQ393172 SHM393172 SRI393172 TBE393172 TLA393172 TUW393172 UES393172 UOO393172 UYK393172 VIG393172 VSC393172 WBY393172 WLU393172 WVQ393172 K458622 JE458708 TA458708 ACW458708 AMS458708 AWO458708 BGK458708 BQG458708 CAC458708 CJY458708 CTU458708 DDQ458708 DNM458708 DXI458708 EHE458708 ERA458708 FAW458708 FKS458708 FUO458708 GEK458708 GOG458708 GYC458708 HHY458708 HRU458708 IBQ458708 ILM458708 IVI458708 JFE458708 JPA458708 JYW458708 KIS458708 KSO458708 LCK458708 LMG458708 LWC458708 MFY458708 MPU458708 MZQ458708 NJM458708 NTI458708 ODE458708 ONA458708 OWW458708 PGS458708 PQO458708 QAK458708 QKG458708 QUC458708 RDY458708 RNU458708 RXQ458708 SHM458708 SRI458708 TBE458708 TLA458708 TUW458708 UES458708 UOO458708 UYK458708 VIG458708 VSC458708 WBY458708 WLU458708 WVQ458708 K524158 JE524244 TA524244 ACW524244 AMS524244 AWO524244 BGK524244 BQG524244 CAC524244 CJY524244 CTU524244 DDQ524244 DNM524244 DXI524244 EHE524244 ERA524244 FAW524244 FKS524244 FUO524244 GEK524244 GOG524244 GYC524244 HHY524244 HRU524244 IBQ524244 ILM524244 IVI524244 JFE524244 JPA524244 JYW524244 KIS524244 KSO524244 LCK524244 LMG524244 LWC524244 MFY524244 MPU524244 MZQ524244 NJM524244 NTI524244 ODE524244 ONA524244 OWW524244 PGS524244 PQO524244 QAK524244 QKG524244 QUC524244 RDY524244 RNU524244 RXQ524244 SHM524244 SRI524244 TBE524244 TLA524244 TUW524244 UES524244 UOO524244 UYK524244 VIG524244 VSC524244 WBY524244 WLU524244 WVQ524244 K589694 JE589780 TA589780 ACW589780 AMS589780 AWO589780 BGK589780 BQG589780 CAC589780 CJY589780 CTU589780 DDQ589780 DNM589780 DXI589780 EHE589780 ERA589780 FAW589780 FKS589780 FUO589780 GEK589780 GOG589780 GYC589780 HHY589780 HRU589780 IBQ589780 ILM589780 IVI589780 JFE589780 JPA589780 JYW589780 KIS589780 KSO589780 LCK589780 LMG589780 LWC589780 MFY589780 MPU589780 MZQ589780 NJM589780 NTI589780 ODE589780 ONA589780 OWW589780 PGS589780 PQO589780 QAK589780 QKG589780 QUC589780 RDY589780 RNU589780 RXQ589780 SHM589780 SRI589780 TBE589780 TLA589780 TUW589780 UES589780 UOO589780 UYK589780 VIG589780 VSC589780 WBY589780 WLU589780 WVQ589780 K655230 JE655316 TA655316 ACW655316 AMS655316 AWO655316 BGK655316 BQG655316 CAC655316 CJY655316 CTU655316 DDQ655316 DNM655316 DXI655316 EHE655316 ERA655316 FAW655316 FKS655316 FUO655316 GEK655316 GOG655316 GYC655316 HHY655316 HRU655316 IBQ655316 ILM655316 IVI655316 JFE655316 JPA655316 JYW655316 KIS655316 KSO655316 LCK655316 LMG655316 LWC655316 MFY655316 MPU655316 MZQ655316 NJM655316 NTI655316 ODE655316 ONA655316 OWW655316 PGS655316 PQO655316 QAK655316 QKG655316 QUC655316 RDY655316 RNU655316 RXQ655316 SHM655316 SRI655316 TBE655316 TLA655316 TUW655316 UES655316 UOO655316 UYK655316 VIG655316 VSC655316 WBY655316 WLU655316 WVQ655316 K720766 JE720852 TA720852 ACW720852 AMS720852 AWO720852 BGK720852 BQG720852 CAC720852 CJY720852 CTU720852 DDQ720852 DNM720852 DXI720852 EHE720852 ERA720852 FAW720852 FKS720852 FUO720852 GEK720852 GOG720852 GYC720852 HHY720852 HRU720852 IBQ720852 ILM720852 IVI720852 JFE720852 JPA720852 JYW720852 KIS720852 KSO720852 LCK720852 LMG720852 LWC720852 MFY720852 MPU720852 MZQ720852 NJM720852 NTI720852 ODE720852 ONA720852 OWW720852 PGS720852 PQO720852 QAK720852 QKG720852 QUC720852 RDY720852 RNU720852 RXQ720852 SHM720852 SRI720852 TBE720852 TLA720852 TUW720852 UES720852 UOO720852 UYK720852 VIG720852 VSC720852 WBY720852 WLU720852 WVQ720852 K786302 JE786388 TA786388 ACW786388 AMS786388 AWO786388 BGK786388 BQG786388 CAC786388 CJY786388 CTU786388 DDQ786388 DNM786388 DXI786388 EHE786388 ERA786388 FAW786388 FKS786388 FUO786388 GEK786388 GOG786388 GYC786388 HHY786388 HRU786388 IBQ786388 ILM786388 IVI786388 JFE786388 JPA786388 JYW786388 KIS786388 KSO786388 LCK786388 LMG786388 LWC786388 MFY786388 MPU786388 MZQ786388 NJM786388 NTI786388 ODE786388 ONA786388 OWW786388 PGS786388 PQO786388 QAK786388 QKG786388 QUC786388 RDY786388 RNU786388 RXQ786388 SHM786388 SRI786388 TBE786388 TLA786388 TUW786388 UES786388 UOO786388 UYK786388 VIG786388 VSC786388 WBY786388 WLU786388 WVQ786388 K851838 JE851924 TA851924 ACW851924 AMS851924 AWO851924 BGK851924 BQG851924 CAC851924 CJY851924 CTU851924 DDQ851924 DNM851924 DXI851924 EHE851924 ERA851924 FAW851924 FKS851924 FUO851924 GEK851924 GOG851924 GYC851924 HHY851924 HRU851924 IBQ851924 ILM851924 IVI851924 JFE851924 JPA851924 JYW851924 KIS851924 KSO851924 LCK851924 LMG851924 LWC851924 MFY851924 MPU851924 MZQ851924 NJM851924 NTI851924 ODE851924 ONA851924 OWW851924 PGS851924 PQO851924 QAK851924 QKG851924 QUC851924 RDY851924 RNU851924 RXQ851924 SHM851924 SRI851924 TBE851924 TLA851924 TUW851924 UES851924 UOO851924 UYK851924 VIG851924 VSC851924 WBY851924 WLU851924 WVQ851924 K917374 JE917460 TA917460 ACW917460 AMS917460 AWO917460 BGK917460 BQG917460 CAC917460 CJY917460 CTU917460 DDQ917460 DNM917460 DXI917460 EHE917460 ERA917460 FAW917460 FKS917460 FUO917460 GEK917460 GOG917460 GYC917460 HHY917460 HRU917460 IBQ917460 ILM917460 IVI917460 JFE917460 JPA917460 JYW917460 KIS917460 KSO917460 LCK917460 LMG917460 LWC917460 MFY917460 MPU917460 MZQ917460 NJM917460 NTI917460 ODE917460 ONA917460 OWW917460 PGS917460 PQO917460 QAK917460 QKG917460 QUC917460 RDY917460 RNU917460 RXQ917460 SHM917460 SRI917460 TBE917460 TLA917460 TUW917460 UES917460 UOO917460 UYK917460 VIG917460 VSC917460 WBY917460 WLU917460 WVQ917460 K982910 JE982996 TA982996 ACW982996 AMS982996 AWO982996 BGK982996 BQG982996 CAC982996 CJY982996 CTU982996 DDQ982996 DNM982996 DXI982996 EHE982996 ERA982996 FAW982996 FKS982996 FUO982996 GEK982996 GOG982996 GYC982996 HHY982996 HRU982996 IBQ982996 ILM982996 IVI982996 JFE982996 JPA982996 JYW982996 KIS982996 KSO982996 LCK982996 LMG982996 LWC982996 MFY982996 MPU982996 MZQ982996 NJM982996 NTI982996 ODE982996 ONA982996 OWW982996 PGS982996 PQO982996 QAK982996 QKG982996 QUC982996 RDY982996 RNU982996 RXQ982996 SHM982996 SRI982996 TBE982996 TLA982996 TUW982996 UES982996 UOO982996 UYK982996 VIG982996 VSC982996 WBY982996 WLU982996 WVQ982996" xr:uid="{FAE5E167-5692-4EFC-962F-F64ABD8FB2BC}">
      <formula1>$N$11:$N$22</formula1>
    </dataValidation>
    <dataValidation type="list" allowBlank="1" showInputMessage="1" showErrorMessage="1" sqref="WVQ982991 WLU982991 WBY982991 VSC982991 VIG982991 UYK982991 UOO982991 UES982991 TUW982991 TLA982991 TBE982991 SRI982991 SHM982991 RXQ982991 RNU982991 RDY982991 QUC982991 QKG982991 QAK982991 PQO982991 PGS982991 OWW982991 ONA982991 ODE982991 NTI982991 NJM982991 MZQ982991 MPU982991 MFY982991 LWC982991 LMG982991 LCK982991 KSO982991 KIS982991 JYW982991 JPA982991 JFE982991 IVI982991 ILM982991 IBQ982991 HRU982991 HHY982991 GYC982991 GOG982991 GEK982991 FUO982991 FKS982991 FAW982991 ERA982991 EHE982991 DXI982991 DNM982991 DDQ982991 CTU982991 CJY982991 CAC982991 BQG982991 BGK982991 AWO982991 AMS982991 ACW982991 TA982991 JE982991 K982905 WVQ917455 WLU917455 WBY917455 VSC917455 VIG917455 UYK917455 UOO917455 UES917455 TUW917455 TLA917455 TBE917455 SRI917455 SHM917455 RXQ917455 RNU917455 RDY917455 QUC917455 QKG917455 QAK917455 PQO917455 PGS917455 OWW917455 ONA917455 ODE917455 NTI917455 NJM917455 MZQ917455 MPU917455 MFY917455 LWC917455 LMG917455 LCK917455 KSO917455 KIS917455 JYW917455 JPA917455 JFE917455 IVI917455 ILM917455 IBQ917455 HRU917455 HHY917455 GYC917455 GOG917455 GEK917455 FUO917455 FKS917455 FAW917455 ERA917455 EHE917455 DXI917455 DNM917455 DDQ917455 CTU917455 CJY917455 CAC917455 BQG917455 BGK917455 AWO917455 AMS917455 ACW917455 TA917455 JE917455 K917369 WVQ851919 WLU851919 WBY851919 VSC851919 VIG851919 UYK851919 UOO851919 UES851919 TUW851919 TLA851919 TBE851919 SRI851919 SHM851919 RXQ851919 RNU851919 RDY851919 QUC851919 QKG851919 QAK851919 PQO851919 PGS851919 OWW851919 ONA851919 ODE851919 NTI851919 NJM851919 MZQ851919 MPU851919 MFY851919 LWC851919 LMG851919 LCK851919 KSO851919 KIS851919 JYW851919 JPA851919 JFE851919 IVI851919 ILM851919 IBQ851919 HRU851919 HHY851919 GYC851919 GOG851919 GEK851919 FUO851919 FKS851919 FAW851919 ERA851919 EHE851919 DXI851919 DNM851919 DDQ851919 CTU851919 CJY851919 CAC851919 BQG851919 BGK851919 AWO851919 AMS851919 ACW851919 TA851919 JE851919 K851833 WVQ786383 WLU786383 WBY786383 VSC786383 VIG786383 UYK786383 UOO786383 UES786383 TUW786383 TLA786383 TBE786383 SRI786383 SHM786383 RXQ786383 RNU786383 RDY786383 QUC786383 QKG786383 QAK786383 PQO786383 PGS786383 OWW786383 ONA786383 ODE786383 NTI786383 NJM786383 MZQ786383 MPU786383 MFY786383 LWC786383 LMG786383 LCK786383 KSO786383 KIS786383 JYW786383 JPA786383 JFE786383 IVI786383 ILM786383 IBQ786383 HRU786383 HHY786383 GYC786383 GOG786383 GEK786383 FUO786383 FKS786383 FAW786383 ERA786383 EHE786383 DXI786383 DNM786383 DDQ786383 CTU786383 CJY786383 CAC786383 BQG786383 BGK786383 AWO786383 AMS786383 ACW786383 TA786383 JE786383 K786297 WVQ720847 WLU720847 WBY720847 VSC720847 VIG720847 UYK720847 UOO720847 UES720847 TUW720847 TLA720847 TBE720847 SRI720847 SHM720847 RXQ720847 RNU720847 RDY720847 QUC720847 QKG720847 QAK720847 PQO720847 PGS720847 OWW720847 ONA720847 ODE720847 NTI720847 NJM720847 MZQ720847 MPU720847 MFY720847 LWC720847 LMG720847 LCK720847 KSO720847 KIS720847 JYW720847 JPA720847 JFE720847 IVI720847 ILM720847 IBQ720847 HRU720847 HHY720847 GYC720847 GOG720847 GEK720847 FUO720847 FKS720847 FAW720847 ERA720847 EHE720847 DXI720847 DNM720847 DDQ720847 CTU720847 CJY720847 CAC720847 BQG720847 BGK720847 AWO720847 AMS720847 ACW720847 TA720847 JE720847 K720761 WVQ655311 WLU655311 WBY655311 VSC655311 VIG655311 UYK655311 UOO655311 UES655311 TUW655311 TLA655311 TBE655311 SRI655311 SHM655311 RXQ655311 RNU655311 RDY655311 QUC655311 QKG655311 QAK655311 PQO655311 PGS655311 OWW655311 ONA655311 ODE655311 NTI655311 NJM655311 MZQ655311 MPU655311 MFY655311 LWC655311 LMG655311 LCK655311 KSO655311 KIS655311 JYW655311 JPA655311 JFE655311 IVI655311 ILM655311 IBQ655311 HRU655311 HHY655311 GYC655311 GOG655311 GEK655311 FUO655311 FKS655311 FAW655311 ERA655311 EHE655311 DXI655311 DNM655311 DDQ655311 CTU655311 CJY655311 CAC655311 BQG655311 BGK655311 AWO655311 AMS655311 ACW655311 TA655311 JE655311 K655225 WVQ589775 WLU589775 WBY589775 VSC589775 VIG589775 UYK589775 UOO589775 UES589775 TUW589775 TLA589775 TBE589775 SRI589775 SHM589775 RXQ589775 RNU589775 RDY589775 QUC589775 QKG589775 QAK589775 PQO589775 PGS589775 OWW589775 ONA589775 ODE589775 NTI589775 NJM589775 MZQ589775 MPU589775 MFY589775 LWC589775 LMG589775 LCK589775 KSO589775 KIS589775 JYW589775 JPA589775 JFE589775 IVI589775 ILM589775 IBQ589775 HRU589775 HHY589775 GYC589775 GOG589775 GEK589775 FUO589775 FKS589775 FAW589775 ERA589775 EHE589775 DXI589775 DNM589775 DDQ589775 CTU589775 CJY589775 CAC589775 BQG589775 BGK589775 AWO589775 AMS589775 ACW589775 TA589775 JE589775 K589689 WVQ524239 WLU524239 WBY524239 VSC524239 VIG524239 UYK524239 UOO524239 UES524239 TUW524239 TLA524239 TBE524239 SRI524239 SHM524239 RXQ524239 RNU524239 RDY524239 QUC524239 QKG524239 QAK524239 PQO524239 PGS524239 OWW524239 ONA524239 ODE524239 NTI524239 NJM524239 MZQ524239 MPU524239 MFY524239 LWC524239 LMG524239 LCK524239 KSO524239 KIS524239 JYW524239 JPA524239 JFE524239 IVI524239 ILM524239 IBQ524239 HRU524239 HHY524239 GYC524239 GOG524239 GEK524239 FUO524239 FKS524239 FAW524239 ERA524239 EHE524239 DXI524239 DNM524239 DDQ524239 CTU524239 CJY524239 CAC524239 BQG524239 BGK524239 AWO524239 AMS524239 ACW524239 TA524239 JE524239 K524153 WVQ458703 WLU458703 WBY458703 VSC458703 VIG458703 UYK458703 UOO458703 UES458703 TUW458703 TLA458703 TBE458703 SRI458703 SHM458703 RXQ458703 RNU458703 RDY458703 QUC458703 QKG458703 QAK458703 PQO458703 PGS458703 OWW458703 ONA458703 ODE458703 NTI458703 NJM458703 MZQ458703 MPU458703 MFY458703 LWC458703 LMG458703 LCK458703 KSO458703 KIS458703 JYW458703 JPA458703 JFE458703 IVI458703 ILM458703 IBQ458703 HRU458703 HHY458703 GYC458703 GOG458703 GEK458703 FUO458703 FKS458703 FAW458703 ERA458703 EHE458703 DXI458703 DNM458703 DDQ458703 CTU458703 CJY458703 CAC458703 BQG458703 BGK458703 AWO458703 AMS458703 ACW458703 TA458703 JE458703 K458617 WVQ393167 WLU393167 WBY393167 VSC393167 VIG393167 UYK393167 UOO393167 UES393167 TUW393167 TLA393167 TBE393167 SRI393167 SHM393167 RXQ393167 RNU393167 RDY393167 QUC393167 QKG393167 QAK393167 PQO393167 PGS393167 OWW393167 ONA393167 ODE393167 NTI393167 NJM393167 MZQ393167 MPU393167 MFY393167 LWC393167 LMG393167 LCK393167 KSO393167 KIS393167 JYW393167 JPA393167 JFE393167 IVI393167 ILM393167 IBQ393167 HRU393167 HHY393167 GYC393167 GOG393167 GEK393167 FUO393167 FKS393167 FAW393167 ERA393167 EHE393167 DXI393167 DNM393167 DDQ393167 CTU393167 CJY393167 CAC393167 BQG393167 BGK393167 AWO393167 AMS393167 ACW393167 TA393167 JE393167 K393081 WVQ327631 WLU327631 WBY327631 VSC327631 VIG327631 UYK327631 UOO327631 UES327631 TUW327631 TLA327631 TBE327631 SRI327631 SHM327631 RXQ327631 RNU327631 RDY327631 QUC327631 QKG327631 QAK327631 PQO327631 PGS327631 OWW327631 ONA327631 ODE327631 NTI327631 NJM327631 MZQ327631 MPU327631 MFY327631 LWC327631 LMG327631 LCK327631 KSO327631 KIS327631 JYW327631 JPA327631 JFE327631 IVI327631 ILM327631 IBQ327631 HRU327631 HHY327631 GYC327631 GOG327631 GEK327631 FUO327631 FKS327631 FAW327631 ERA327631 EHE327631 DXI327631 DNM327631 DDQ327631 CTU327631 CJY327631 CAC327631 BQG327631 BGK327631 AWO327631 AMS327631 ACW327631 TA327631 JE327631 K327545 WVQ262095 WLU262095 WBY262095 VSC262095 VIG262095 UYK262095 UOO262095 UES262095 TUW262095 TLA262095 TBE262095 SRI262095 SHM262095 RXQ262095 RNU262095 RDY262095 QUC262095 QKG262095 QAK262095 PQO262095 PGS262095 OWW262095 ONA262095 ODE262095 NTI262095 NJM262095 MZQ262095 MPU262095 MFY262095 LWC262095 LMG262095 LCK262095 KSO262095 KIS262095 JYW262095 JPA262095 JFE262095 IVI262095 ILM262095 IBQ262095 HRU262095 HHY262095 GYC262095 GOG262095 GEK262095 FUO262095 FKS262095 FAW262095 ERA262095 EHE262095 DXI262095 DNM262095 DDQ262095 CTU262095 CJY262095 CAC262095 BQG262095 BGK262095 AWO262095 AMS262095 ACW262095 TA262095 JE262095 K262009 WVQ196559 WLU196559 WBY196559 VSC196559 VIG196559 UYK196559 UOO196559 UES196559 TUW196559 TLA196559 TBE196559 SRI196559 SHM196559 RXQ196559 RNU196559 RDY196559 QUC196559 QKG196559 QAK196559 PQO196559 PGS196559 OWW196559 ONA196559 ODE196559 NTI196559 NJM196559 MZQ196559 MPU196559 MFY196559 LWC196559 LMG196559 LCK196559 KSO196559 KIS196559 JYW196559 JPA196559 JFE196559 IVI196559 ILM196559 IBQ196559 HRU196559 HHY196559 GYC196559 GOG196559 GEK196559 FUO196559 FKS196559 FAW196559 ERA196559 EHE196559 DXI196559 DNM196559 DDQ196559 CTU196559 CJY196559 CAC196559 BQG196559 BGK196559 AWO196559 AMS196559 ACW196559 TA196559 JE196559 K196473 WVQ131023 WLU131023 WBY131023 VSC131023 VIG131023 UYK131023 UOO131023 UES131023 TUW131023 TLA131023 TBE131023 SRI131023 SHM131023 RXQ131023 RNU131023 RDY131023 QUC131023 QKG131023 QAK131023 PQO131023 PGS131023 OWW131023 ONA131023 ODE131023 NTI131023 NJM131023 MZQ131023 MPU131023 MFY131023 LWC131023 LMG131023 LCK131023 KSO131023 KIS131023 JYW131023 JPA131023 JFE131023 IVI131023 ILM131023 IBQ131023 HRU131023 HHY131023 GYC131023 GOG131023 GEK131023 FUO131023 FKS131023 FAW131023 ERA131023 EHE131023 DXI131023 DNM131023 DDQ131023 CTU131023 CJY131023 CAC131023 BQG131023 BGK131023 AWO131023 AMS131023 ACW131023 TA131023 JE131023 K130937 WVQ65487 WLU65487 WBY65487 VSC65487 VIG65487 UYK65487 UOO65487 UES65487 TUW65487 TLA65487 TBE65487 SRI65487 SHM65487 RXQ65487 RNU65487 RDY65487 QUC65487 QKG65487 QAK65487 PQO65487 PGS65487 OWW65487 ONA65487 ODE65487 NTI65487 NJM65487 MZQ65487 MPU65487 MFY65487 LWC65487 LMG65487 LCK65487 KSO65487 KIS65487 JYW65487 JPA65487 JFE65487 IVI65487 ILM65487 IBQ65487 HRU65487 HHY65487 GYC65487 GOG65487 GEK65487 FUO65487 FKS65487 FAW65487 ERA65487 EHE65487 DXI65487 DNM65487 DDQ65487 CTU65487 CJY65487 CAC65487 BQG65487 BGK65487 AWO65487 AMS65487 ACW65487 TA65487 JE65487 K65401" xr:uid="{570067B3-43C6-4971-8572-411044D833F4}">
      <formula1>$N$9:$N$9</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10 JE65496 TA65496 ACW65496 AMS65496 AWO65496 BGK65496 BQG65496 CAC65496 CJY65496 CTU65496 DDQ65496 DNM65496 DXI65496 EHE65496 ERA65496 FAW65496 FKS65496 FUO65496 GEK65496 GOG65496 GYC65496 HHY65496 HRU65496 IBQ65496 ILM65496 IVI65496 JFE65496 JPA65496 JYW65496 KIS65496 KSO65496 LCK65496 LMG65496 LWC65496 MFY65496 MPU65496 MZQ65496 NJM65496 NTI65496 ODE65496 ONA65496 OWW65496 PGS65496 PQO65496 QAK65496 QKG65496 QUC65496 RDY65496 RNU65496 RXQ65496 SHM65496 SRI65496 TBE65496 TLA65496 TUW65496 UES65496 UOO65496 UYK65496 VIG65496 VSC65496 WBY65496 WLU65496 WVQ65496 K130946 JE131032 TA131032 ACW131032 AMS131032 AWO131032 BGK131032 BQG131032 CAC131032 CJY131032 CTU131032 DDQ131032 DNM131032 DXI131032 EHE131032 ERA131032 FAW131032 FKS131032 FUO131032 GEK131032 GOG131032 GYC131032 HHY131032 HRU131032 IBQ131032 ILM131032 IVI131032 JFE131032 JPA131032 JYW131032 KIS131032 KSO131032 LCK131032 LMG131032 LWC131032 MFY131032 MPU131032 MZQ131032 NJM131032 NTI131032 ODE131032 ONA131032 OWW131032 PGS131032 PQO131032 QAK131032 QKG131032 QUC131032 RDY131032 RNU131032 RXQ131032 SHM131032 SRI131032 TBE131032 TLA131032 TUW131032 UES131032 UOO131032 UYK131032 VIG131032 VSC131032 WBY131032 WLU131032 WVQ131032 K196482 JE196568 TA196568 ACW196568 AMS196568 AWO196568 BGK196568 BQG196568 CAC196568 CJY196568 CTU196568 DDQ196568 DNM196568 DXI196568 EHE196568 ERA196568 FAW196568 FKS196568 FUO196568 GEK196568 GOG196568 GYC196568 HHY196568 HRU196568 IBQ196568 ILM196568 IVI196568 JFE196568 JPA196568 JYW196568 KIS196568 KSO196568 LCK196568 LMG196568 LWC196568 MFY196568 MPU196568 MZQ196568 NJM196568 NTI196568 ODE196568 ONA196568 OWW196568 PGS196568 PQO196568 QAK196568 QKG196568 QUC196568 RDY196568 RNU196568 RXQ196568 SHM196568 SRI196568 TBE196568 TLA196568 TUW196568 UES196568 UOO196568 UYK196568 VIG196568 VSC196568 WBY196568 WLU196568 WVQ196568 K262018 JE262104 TA262104 ACW262104 AMS262104 AWO262104 BGK262104 BQG262104 CAC262104 CJY262104 CTU262104 DDQ262104 DNM262104 DXI262104 EHE262104 ERA262104 FAW262104 FKS262104 FUO262104 GEK262104 GOG262104 GYC262104 HHY262104 HRU262104 IBQ262104 ILM262104 IVI262104 JFE262104 JPA262104 JYW262104 KIS262104 KSO262104 LCK262104 LMG262104 LWC262104 MFY262104 MPU262104 MZQ262104 NJM262104 NTI262104 ODE262104 ONA262104 OWW262104 PGS262104 PQO262104 QAK262104 QKG262104 QUC262104 RDY262104 RNU262104 RXQ262104 SHM262104 SRI262104 TBE262104 TLA262104 TUW262104 UES262104 UOO262104 UYK262104 VIG262104 VSC262104 WBY262104 WLU262104 WVQ262104 K327554 JE327640 TA327640 ACW327640 AMS327640 AWO327640 BGK327640 BQG327640 CAC327640 CJY327640 CTU327640 DDQ327640 DNM327640 DXI327640 EHE327640 ERA327640 FAW327640 FKS327640 FUO327640 GEK327640 GOG327640 GYC327640 HHY327640 HRU327640 IBQ327640 ILM327640 IVI327640 JFE327640 JPA327640 JYW327640 KIS327640 KSO327640 LCK327640 LMG327640 LWC327640 MFY327640 MPU327640 MZQ327640 NJM327640 NTI327640 ODE327640 ONA327640 OWW327640 PGS327640 PQO327640 QAK327640 QKG327640 QUC327640 RDY327640 RNU327640 RXQ327640 SHM327640 SRI327640 TBE327640 TLA327640 TUW327640 UES327640 UOO327640 UYK327640 VIG327640 VSC327640 WBY327640 WLU327640 WVQ327640 K393090 JE393176 TA393176 ACW393176 AMS393176 AWO393176 BGK393176 BQG393176 CAC393176 CJY393176 CTU393176 DDQ393176 DNM393176 DXI393176 EHE393176 ERA393176 FAW393176 FKS393176 FUO393176 GEK393176 GOG393176 GYC393176 HHY393176 HRU393176 IBQ393176 ILM393176 IVI393176 JFE393176 JPA393176 JYW393176 KIS393176 KSO393176 LCK393176 LMG393176 LWC393176 MFY393176 MPU393176 MZQ393176 NJM393176 NTI393176 ODE393176 ONA393176 OWW393176 PGS393176 PQO393176 QAK393176 QKG393176 QUC393176 RDY393176 RNU393176 RXQ393176 SHM393176 SRI393176 TBE393176 TLA393176 TUW393176 UES393176 UOO393176 UYK393176 VIG393176 VSC393176 WBY393176 WLU393176 WVQ393176 K458626 JE458712 TA458712 ACW458712 AMS458712 AWO458712 BGK458712 BQG458712 CAC458712 CJY458712 CTU458712 DDQ458712 DNM458712 DXI458712 EHE458712 ERA458712 FAW458712 FKS458712 FUO458712 GEK458712 GOG458712 GYC458712 HHY458712 HRU458712 IBQ458712 ILM458712 IVI458712 JFE458712 JPA458712 JYW458712 KIS458712 KSO458712 LCK458712 LMG458712 LWC458712 MFY458712 MPU458712 MZQ458712 NJM458712 NTI458712 ODE458712 ONA458712 OWW458712 PGS458712 PQO458712 QAK458712 QKG458712 QUC458712 RDY458712 RNU458712 RXQ458712 SHM458712 SRI458712 TBE458712 TLA458712 TUW458712 UES458712 UOO458712 UYK458712 VIG458712 VSC458712 WBY458712 WLU458712 WVQ458712 K524162 JE524248 TA524248 ACW524248 AMS524248 AWO524248 BGK524248 BQG524248 CAC524248 CJY524248 CTU524248 DDQ524248 DNM524248 DXI524248 EHE524248 ERA524248 FAW524248 FKS524248 FUO524248 GEK524248 GOG524248 GYC524248 HHY524248 HRU524248 IBQ524248 ILM524248 IVI524248 JFE524248 JPA524248 JYW524248 KIS524248 KSO524248 LCK524248 LMG524248 LWC524248 MFY524248 MPU524248 MZQ524248 NJM524248 NTI524248 ODE524248 ONA524248 OWW524248 PGS524248 PQO524248 QAK524248 QKG524248 QUC524248 RDY524248 RNU524248 RXQ524248 SHM524248 SRI524248 TBE524248 TLA524248 TUW524248 UES524248 UOO524248 UYK524248 VIG524248 VSC524248 WBY524248 WLU524248 WVQ524248 K589698 JE589784 TA589784 ACW589784 AMS589784 AWO589784 BGK589784 BQG589784 CAC589784 CJY589784 CTU589784 DDQ589784 DNM589784 DXI589784 EHE589784 ERA589784 FAW589784 FKS589784 FUO589784 GEK589784 GOG589784 GYC589784 HHY589784 HRU589784 IBQ589784 ILM589784 IVI589784 JFE589784 JPA589784 JYW589784 KIS589784 KSO589784 LCK589784 LMG589784 LWC589784 MFY589784 MPU589784 MZQ589784 NJM589784 NTI589784 ODE589784 ONA589784 OWW589784 PGS589784 PQO589784 QAK589784 QKG589784 QUC589784 RDY589784 RNU589784 RXQ589784 SHM589784 SRI589784 TBE589784 TLA589784 TUW589784 UES589784 UOO589784 UYK589784 VIG589784 VSC589784 WBY589784 WLU589784 WVQ589784 K655234 JE655320 TA655320 ACW655320 AMS655320 AWO655320 BGK655320 BQG655320 CAC655320 CJY655320 CTU655320 DDQ655320 DNM655320 DXI655320 EHE655320 ERA655320 FAW655320 FKS655320 FUO655320 GEK655320 GOG655320 GYC655320 HHY655320 HRU655320 IBQ655320 ILM655320 IVI655320 JFE655320 JPA655320 JYW655320 KIS655320 KSO655320 LCK655320 LMG655320 LWC655320 MFY655320 MPU655320 MZQ655320 NJM655320 NTI655320 ODE655320 ONA655320 OWW655320 PGS655320 PQO655320 QAK655320 QKG655320 QUC655320 RDY655320 RNU655320 RXQ655320 SHM655320 SRI655320 TBE655320 TLA655320 TUW655320 UES655320 UOO655320 UYK655320 VIG655320 VSC655320 WBY655320 WLU655320 WVQ655320 K720770 JE720856 TA720856 ACW720856 AMS720856 AWO720856 BGK720856 BQG720856 CAC720856 CJY720856 CTU720856 DDQ720856 DNM720856 DXI720856 EHE720856 ERA720856 FAW720856 FKS720856 FUO720856 GEK720856 GOG720856 GYC720856 HHY720856 HRU720856 IBQ720856 ILM720856 IVI720856 JFE720856 JPA720856 JYW720856 KIS720856 KSO720856 LCK720856 LMG720856 LWC720856 MFY720856 MPU720856 MZQ720856 NJM720856 NTI720856 ODE720856 ONA720856 OWW720856 PGS720856 PQO720856 QAK720856 QKG720856 QUC720856 RDY720856 RNU720856 RXQ720856 SHM720856 SRI720856 TBE720856 TLA720856 TUW720856 UES720856 UOO720856 UYK720856 VIG720856 VSC720856 WBY720856 WLU720856 WVQ720856 K786306 JE786392 TA786392 ACW786392 AMS786392 AWO786392 BGK786392 BQG786392 CAC786392 CJY786392 CTU786392 DDQ786392 DNM786392 DXI786392 EHE786392 ERA786392 FAW786392 FKS786392 FUO786392 GEK786392 GOG786392 GYC786392 HHY786392 HRU786392 IBQ786392 ILM786392 IVI786392 JFE786392 JPA786392 JYW786392 KIS786392 KSO786392 LCK786392 LMG786392 LWC786392 MFY786392 MPU786392 MZQ786392 NJM786392 NTI786392 ODE786392 ONA786392 OWW786392 PGS786392 PQO786392 QAK786392 QKG786392 QUC786392 RDY786392 RNU786392 RXQ786392 SHM786392 SRI786392 TBE786392 TLA786392 TUW786392 UES786392 UOO786392 UYK786392 VIG786392 VSC786392 WBY786392 WLU786392 WVQ786392 K851842 JE851928 TA851928 ACW851928 AMS851928 AWO851928 BGK851928 BQG851928 CAC851928 CJY851928 CTU851928 DDQ851928 DNM851928 DXI851928 EHE851928 ERA851928 FAW851928 FKS851928 FUO851928 GEK851928 GOG851928 GYC851928 HHY851928 HRU851928 IBQ851928 ILM851928 IVI851928 JFE851928 JPA851928 JYW851928 KIS851928 KSO851928 LCK851928 LMG851928 LWC851928 MFY851928 MPU851928 MZQ851928 NJM851928 NTI851928 ODE851928 ONA851928 OWW851928 PGS851928 PQO851928 QAK851928 QKG851928 QUC851928 RDY851928 RNU851928 RXQ851928 SHM851928 SRI851928 TBE851928 TLA851928 TUW851928 UES851928 UOO851928 UYK851928 VIG851928 VSC851928 WBY851928 WLU851928 WVQ851928 K917378 JE917464 TA917464 ACW917464 AMS917464 AWO917464 BGK917464 BQG917464 CAC917464 CJY917464 CTU917464 DDQ917464 DNM917464 DXI917464 EHE917464 ERA917464 FAW917464 FKS917464 FUO917464 GEK917464 GOG917464 GYC917464 HHY917464 HRU917464 IBQ917464 ILM917464 IVI917464 JFE917464 JPA917464 JYW917464 KIS917464 KSO917464 LCK917464 LMG917464 LWC917464 MFY917464 MPU917464 MZQ917464 NJM917464 NTI917464 ODE917464 ONA917464 OWW917464 PGS917464 PQO917464 QAK917464 QKG917464 QUC917464 RDY917464 RNU917464 RXQ917464 SHM917464 SRI917464 TBE917464 TLA917464 TUW917464 UES917464 UOO917464 UYK917464 VIG917464 VSC917464 WBY917464 WLU917464 WVQ917464 K982914 JE983000 TA983000 ACW983000 AMS983000 AWO983000 BGK983000 BQG983000 CAC983000 CJY983000 CTU983000 DDQ983000 DNM983000 DXI983000 EHE983000 ERA983000 FAW983000 FKS983000 FUO983000 GEK983000 GOG983000 GYC983000 HHY983000 HRU983000 IBQ983000 ILM983000 IVI983000 JFE983000 JPA983000 JYW983000 KIS983000 KSO983000 LCK983000 LMG983000 LWC983000 MFY983000 MPU983000 MZQ983000 NJM983000 NTI983000 ODE983000 ONA983000 OWW983000 PGS983000 PQO983000 QAK983000 QKG983000 QUC983000 RDY983000 RNU983000 RXQ983000 SHM983000 SRI983000 TBE983000 TLA983000 TUW983000 UES983000 UOO983000 UYK983000 VIG983000 VSC983000 WBY983000 WLU983000 WVQ983000" xr:uid="{59A15AFB-33EA-45A3-A5C0-FFF84F253EA2}">
      <formula1>$Q$10:$Q$34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09 JE65495 TA65495 ACW65495 AMS65495 AWO65495 BGK65495 BQG65495 CAC65495 CJY65495 CTU65495 DDQ65495 DNM65495 DXI65495 EHE65495 ERA65495 FAW65495 FKS65495 FUO65495 GEK65495 GOG65495 GYC65495 HHY65495 HRU65495 IBQ65495 ILM65495 IVI65495 JFE65495 JPA65495 JYW65495 KIS65495 KSO65495 LCK65495 LMG65495 LWC65495 MFY65495 MPU65495 MZQ65495 NJM65495 NTI65495 ODE65495 ONA65495 OWW65495 PGS65495 PQO65495 QAK65495 QKG65495 QUC65495 RDY65495 RNU65495 RXQ65495 SHM65495 SRI65495 TBE65495 TLA65495 TUW65495 UES65495 UOO65495 UYK65495 VIG65495 VSC65495 WBY65495 WLU65495 WVQ65495 K130945 JE131031 TA131031 ACW131031 AMS131031 AWO131031 BGK131031 BQG131031 CAC131031 CJY131031 CTU131031 DDQ131031 DNM131031 DXI131031 EHE131031 ERA131031 FAW131031 FKS131031 FUO131031 GEK131031 GOG131031 GYC131031 HHY131031 HRU131031 IBQ131031 ILM131031 IVI131031 JFE131031 JPA131031 JYW131031 KIS131031 KSO131031 LCK131031 LMG131031 LWC131031 MFY131031 MPU131031 MZQ131031 NJM131031 NTI131031 ODE131031 ONA131031 OWW131031 PGS131031 PQO131031 QAK131031 QKG131031 QUC131031 RDY131031 RNU131031 RXQ131031 SHM131031 SRI131031 TBE131031 TLA131031 TUW131031 UES131031 UOO131031 UYK131031 VIG131031 VSC131031 WBY131031 WLU131031 WVQ131031 K196481 JE196567 TA196567 ACW196567 AMS196567 AWO196567 BGK196567 BQG196567 CAC196567 CJY196567 CTU196567 DDQ196567 DNM196567 DXI196567 EHE196567 ERA196567 FAW196567 FKS196567 FUO196567 GEK196567 GOG196567 GYC196567 HHY196567 HRU196567 IBQ196567 ILM196567 IVI196567 JFE196567 JPA196567 JYW196567 KIS196567 KSO196567 LCK196567 LMG196567 LWC196567 MFY196567 MPU196567 MZQ196567 NJM196567 NTI196567 ODE196567 ONA196567 OWW196567 PGS196567 PQO196567 QAK196567 QKG196567 QUC196567 RDY196567 RNU196567 RXQ196567 SHM196567 SRI196567 TBE196567 TLA196567 TUW196567 UES196567 UOO196567 UYK196567 VIG196567 VSC196567 WBY196567 WLU196567 WVQ196567 K262017 JE262103 TA262103 ACW262103 AMS262103 AWO262103 BGK262103 BQG262103 CAC262103 CJY262103 CTU262103 DDQ262103 DNM262103 DXI262103 EHE262103 ERA262103 FAW262103 FKS262103 FUO262103 GEK262103 GOG262103 GYC262103 HHY262103 HRU262103 IBQ262103 ILM262103 IVI262103 JFE262103 JPA262103 JYW262103 KIS262103 KSO262103 LCK262103 LMG262103 LWC262103 MFY262103 MPU262103 MZQ262103 NJM262103 NTI262103 ODE262103 ONA262103 OWW262103 PGS262103 PQO262103 QAK262103 QKG262103 QUC262103 RDY262103 RNU262103 RXQ262103 SHM262103 SRI262103 TBE262103 TLA262103 TUW262103 UES262103 UOO262103 UYK262103 VIG262103 VSC262103 WBY262103 WLU262103 WVQ262103 K327553 JE327639 TA327639 ACW327639 AMS327639 AWO327639 BGK327639 BQG327639 CAC327639 CJY327639 CTU327639 DDQ327639 DNM327639 DXI327639 EHE327639 ERA327639 FAW327639 FKS327639 FUO327639 GEK327639 GOG327639 GYC327639 HHY327639 HRU327639 IBQ327639 ILM327639 IVI327639 JFE327639 JPA327639 JYW327639 KIS327639 KSO327639 LCK327639 LMG327639 LWC327639 MFY327639 MPU327639 MZQ327639 NJM327639 NTI327639 ODE327639 ONA327639 OWW327639 PGS327639 PQO327639 QAK327639 QKG327639 QUC327639 RDY327639 RNU327639 RXQ327639 SHM327639 SRI327639 TBE327639 TLA327639 TUW327639 UES327639 UOO327639 UYK327639 VIG327639 VSC327639 WBY327639 WLU327639 WVQ327639 K393089 JE393175 TA393175 ACW393175 AMS393175 AWO393175 BGK393175 BQG393175 CAC393175 CJY393175 CTU393175 DDQ393175 DNM393175 DXI393175 EHE393175 ERA393175 FAW393175 FKS393175 FUO393175 GEK393175 GOG393175 GYC393175 HHY393175 HRU393175 IBQ393175 ILM393175 IVI393175 JFE393175 JPA393175 JYW393175 KIS393175 KSO393175 LCK393175 LMG393175 LWC393175 MFY393175 MPU393175 MZQ393175 NJM393175 NTI393175 ODE393175 ONA393175 OWW393175 PGS393175 PQO393175 QAK393175 QKG393175 QUC393175 RDY393175 RNU393175 RXQ393175 SHM393175 SRI393175 TBE393175 TLA393175 TUW393175 UES393175 UOO393175 UYK393175 VIG393175 VSC393175 WBY393175 WLU393175 WVQ393175 K458625 JE458711 TA458711 ACW458711 AMS458711 AWO458711 BGK458711 BQG458711 CAC458711 CJY458711 CTU458711 DDQ458711 DNM458711 DXI458711 EHE458711 ERA458711 FAW458711 FKS458711 FUO458711 GEK458711 GOG458711 GYC458711 HHY458711 HRU458711 IBQ458711 ILM458711 IVI458711 JFE458711 JPA458711 JYW458711 KIS458711 KSO458711 LCK458711 LMG458711 LWC458711 MFY458711 MPU458711 MZQ458711 NJM458711 NTI458711 ODE458711 ONA458711 OWW458711 PGS458711 PQO458711 QAK458711 QKG458711 QUC458711 RDY458711 RNU458711 RXQ458711 SHM458711 SRI458711 TBE458711 TLA458711 TUW458711 UES458711 UOO458711 UYK458711 VIG458711 VSC458711 WBY458711 WLU458711 WVQ458711 K524161 JE524247 TA524247 ACW524247 AMS524247 AWO524247 BGK524247 BQG524247 CAC524247 CJY524247 CTU524247 DDQ524247 DNM524247 DXI524247 EHE524247 ERA524247 FAW524247 FKS524247 FUO524247 GEK524247 GOG524247 GYC524247 HHY524247 HRU524247 IBQ524247 ILM524247 IVI524247 JFE524247 JPA524247 JYW524247 KIS524247 KSO524247 LCK524247 LMG524247 LWC524247 MFY524247 MPU524247 MZQ524247 NJM524247 NTI524247 ODE524247 ONA524247 OWW524247 PGS524247 PQO524247 QAK524247 QKG524247 QUC524247 RDY524247 RNU524247 RXQ524247 SHM524247 SRI524247 TBE524247 TLA524247 TUW524247 UES524247 UOO524247 UYK524247 VIG524247 VSC524247 WBY524247 WLU524247 WVQ524247 K589697 JE589783 TA589783 ACW589783 AMS589783 AWO589783 BGK589783 BQG589783 CAC589783 CJY589783 CTU589783 DDQ589783 DNM589783 DXI589783 EHE589783 ERA589783 FAW589783 FKS589783 FUO589783 GEK589783 GOG589783 GYC589783 HHY589783 HRU589783 IBQ589783 ILM589783 IVI589783 JFE589783 JPA589783 JYW589783 KIS589783 KSO589783 LCK589783 LMG589783 LWC589783 MFY589783 MPU589783 MZQ589783 NJM589783 NTI589783 ODE589783 ONA589783 OWW589783 PGS589783 PQO589783 QAK589783 QKG589783 QUC589783 RDY589783 RNU589783 RXQ589783 SHM589783 SRI589783 TBE589783 TLA589783 TUW589783 UES589783 UOO589783 UYK589783 VIG589783 VSC589783 WBY589783 WLU589783 WVQ589783 K655233 JE655319 TA655319 ACW655319 AMS655319 AWO655319 BGK655319 BQG655319 CAC655319 CJY655319 CTU655319 DDQ655319 DNM655319 DXI655319 EHE655319 ERA655319 FAW655319 FKS655319 FUO655319 GEK655319 GOG655319 GYC655319 HHY655319 HRU655319 IBQ655319 ILM655319 IVI655319 JFE655319 JPA655319 JYW655319 KIS655319 KSO655319 LCK655319 LMG655319 LWC655319 MFY655319 MPU655319 MZQ655319 NJM655319 NTI655319 ODE655319 ONA655319 OWW655319 PGS655319 PQO655319 QAK655319 QKG655319 QUC655319 RDY655319 RNU655319 RXQ655319 SHM655319 SRI655319 TBE655319 TLA655319 TUW655319 UES655319 UOO655319 UYK655319 VIG655319 VSC655319 WBY655319 WLU655319 WVQ655319 K720769 JE720855 TA720855 ACW720855 AMS720855 AWO720855 BGK720855 BQG720855 CAC720855 CJY720855 CTU720855 DDQ720855 DNM720855 DXI720855 EHE720855 ERA720855 FAW720855 FKS720855 FUO720855 GEK720855 GOG720855 GYC720855 HHY720855 HRU720855 IBQ720855 ILM720855 IVI720855 JFE720855 JPA720855 JYW720855 KIS720855 KSO720855 LCK720855 LMG720855 LWC720855 MFY720855 MPU720855 MZQ720855 NJM720855 NTI720855 ODE720855 ONA720855 OWW720855 PGS720855 PQO720855 QAK720855 QKG720855 QUC720855 RDY720855 RNU720855 RXQ720855 SHM720855 SRI720855 TBE720855 TLA720855 TUW720855 UES720855 UOO720855 UYK720855 VIG720855 VSC720855 WBY720855 WLU720855 WVQ720855 K786305 JE786391 TA786391 ACW786391 AMS786391 AWO786391 BGK786391 BQG786391 CAC786391 CJY786391 CTU786391 DDQ786391 DNM786391 DXI786391 EHE786391 ERA786391 FAW786391 FKS786391 FUO786391 GEK786391 GOG786391 GYC786391 HHY786391 HRU786391 IBQ786391 ILM786391 IVI786391 JFE786391 JPA786391 JYW786391 KIS786391 KSO786391 LCK786391 LMG786391 LWC786391 MFY786391 MPU786391 MZQ786391 NJM786391 NTI786391 ODE786391 ONA786391 OWW786391 PGS786391 PQO786391 QAK786391 QKG786391 QUC786391 RDY786391 RNU786391 RXQ786391 SHM786391 SRI786391 TBE786391 TLA786391 TUW786391 UES786391 UOO786391 UYK786391 VIG786391 VSC786391 WBY786391 WLU786391 WVQ786391 K851841 JE851927 TA851927 ACW851927 AMS851927 AWO851927 BGK851927 BQG851927 CAC851927 CJY851927 CTU851927 DDQ851927 DNM851927 DXI851927 EHE851927 ERA851927 FAW851927 FKS851927 FUO851927 GEK851927 GOG851927 GYC851927 HHY851927 HRU851927 IBQ851927 ILM851927 IVI851927 JFE851927 JPA851927 JYW851927 KIS851927 KSO851927 LCK851927 LMG851927 LWC851927 MFY851927 MPU851927 MZQ851927 NJM851927 NTI851927 ODE851927 ONA851927 OWW851927 PGS851927 PQO851927 QAK851927 QKG851927 QUC851927 RDY851927 RNU851927 RXQ851927 SHM851927 SRI851927 TBE851927 TLA851927 TUW851927 UES851927 UOO851927 UYK851927 VIG851927 VSC851927 WBY851927 WLU851927 WVQ851927 K917377 JE917463 TA917463 ACW917463 AMS917463 AWO917463 BGK917463 BQG917463 CAC917463 CJY917463 CTU917463 DDQ917463 DNM917463 DXI917463 EHE917463 ERA917463 FAW917463 FKS917463 FUO917463 GEK917463 GOG917463 GYC917463 HHY917463 HRU917463 IBQ917463 ILM917463 IVI917463 JFE917463 JPA917463 JYW917463 KIS917463 KSO917463 LCK917463 LMG917463 LWC917463 MFY917463 MPU917463 MZQ917463 NJM917463 NTI917463 ODE917463 ONA917463 OWW917463 PGS917463 PQO917463 QAK917463 QKG917463 QUC917463 RDY917463 RNU917463 RXQ917463 SHM917463 SRI917463 TBE917463 TLA917463 TUW917463 UES917463 UOO917463 UYK917463 VIG917463 VSC917463 WBY917463 WLU917463 WVQ917463 K982913 JE982999 TA982999 ACW982999 AMS982999 AWO982999 BGK982999 BQG982999 CAC982999 CJY982999 CTU982999 DDQ982999 DNM982999 DXI982999 EHE982999 ERA982999 FAW982999 FKS982999 FUO982999 GEK982999 GOG982999 GYC982999 HHY982999 HRU982999 IBQ982999 ILM982999 IVI982999 JFE982999 JPA982999 JYW982999 KIS982999 KSO982999 LCK982999 LMG982999 LWC982999 MFY982999 MPU982999 MZQ982999 NJM982999 NTI982999 ODE982999 ONA982999 OWW982999 PGS982999 PQO982999 QAK982999 QKG982999 QUC982999 RDY982999 RNU982999 RXQ982999 SHM982999 SRI982999 TBE982999 TLA982999 TUW982999 UES982999 UOO982999 UYK982999 VIG982999 VSC982999 WBY982999 WLU982999 WVQ982999" xr:uid="{2220FEE3-E7E9-41F2-B66D-3B3DB55FE944}">
      <formula1>$P$10:$P$34</formula1>
    </dataValidation>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13 JE65499 TA65499 ACW65499 AMS65499 AWO65499 BGK65499 BQG65499 CAC65499 CJY65499 CTU65499 DDQ65499 DNM65499 DXI65499 EHE65499 ERA65499 FAW65499 FKS65499 FUO65499 GEK65499 GOG65499 GYC65499 HHY65499 HRU65499 IBQ65499 ILM65499 IVI65499 JFE65499 JPA65499 JYW65499 KIS65499 KSO65499 LCK65499 LMG65499 LWC65499 MFY65499 MPU65499 MZQ65499 NJM65499 NTI65499 ODE65499 ONA65499 OWW65499 PGS65499 PQO65499 QAK65499 QKG65499 QUC65499 RDY65499 RNU65499 RXQ65499 SHM65499 SRI65499 TBE65499 TLA65499 TUW65499 UES65499 UOO65499 UYK65499 VIG65499 VSC65499 WBY65499 WLU65499 WVQ65499 K130949 JE131035 TA131035 ACW131035 AMS131035 AWO131035 BGK131035 BQG131035 CAC131035 CJY131035 CTU131035 DDQ131035 DNM131035 DXI131035 EHE131035 ERA131035 FAW131035 FKS131035 FUO131035 GEK131035 GOG131035 GYC131035 HHY131035 HRU131035 IBQ131035 ILM131035 IVI131035 JFE131035 JPA131035 JYW131035 KIS131035 KSO131035 LCK131035 LMG131035 LWC131035 MFY131035 MPU131035 MZQ131035 NJM131035 NTI131035 ODE131035 ONA131035 OWW131035 PGS131035 PQO131035 QAK131035 QKG131035 QUC131035 RDY131035 RNU131035 RXQ131035 SHM131035 SRI131035 TBE131035 TLA131035 TUW131035 UES131035 UOO131035 UYK131035 VIG131035 VSC131035 WBY131035 WLU131035 WVQ131035 K196485 JE196571 TA196571 ACW196571 AMS196571 AWO196571 BGK196571 BQG196571 CAC196571 CJY196571 CTU196571 DDQ196571 DNM196571 DXI196571 EHE196571 ERA196571 FAW196571 FKS196571 FUO196571 GEK196571 GOG196571 GYC196571 HHY196571 HRU196571 IBQ196571 ILM196571 IVI196571 JFE196571 JPA196571 JYW196571 KIS196571 KSO196571 LCK196571 LMG196571 LWC196571 MFY196571 MPU196571 MZQ196571 NJM196571 NTI196571 ODE196571 ONA196571 OWW196571 PGS196571 PQO196571 QAK196571 QKG196571 QUC196571 RDY196571 RNU196571 RXQ196571 SHM196571 SRI196571 TBE196571 TLA196571 TUW196571 UES196571 UOO196571 UYK196571 VIG196571 VSC196571 WBY196571 WLU196571 WVQ196571 K262021 JE262107 TA262107 ACW262107 AMS262107 AWO262107 BGK262107 BQG262107 CAC262107 CJY262107 CTU262107 DDQ262107 DNM262107 DXI262107 EHE262107 ERA262107 FAW262107 FKS262107 FUO262107 GEK262107 GOG262107 GYC262107 HHY262107 HRU262107 IBQ262107 ILM262107 IVI262107 JFE262107 JPA262107 JYW262107 KIS262107 KSO262107 LCK262107 LMG262107 LWC262107 MFY262107 MPU262107 MZQ262107 NJM262107 NTI262107 ODE262107 ONA262107 OWW262107 PGS262107 PQO262107 QAK262107 QKG262107 QUC262107 RDY262107 RNU262107 RXQ262107 SHM262107 SRI262107 TBE262107 TLA262107 TUW262107 UES262107 UOO262107 UYK262107 VIG262107 VSC262107 WBY262107 WLU262107 WVQ262107 K327557 JE327643 TA327643 ACW327643 AMS327643 AWO327643 BGK327643 BQG327643 CAC327643 CJY327643 CTU327643 DDQ327643 DNM327643 DXI327643 EHE327643 ERA327643 FAW327643 FKS327643 FUO327643 GEK327643 GOG327643 GYC327643 HHY327643 HRU327643 IBQ327643 ILM327643 IVI327643 JFE327643 JPA327643 JYW327643 KIS327643 KSO327643 LCK327643 LMG327643 LWC327643 MFY327643 MPU327643 MZQ327643 NJM327643 NTI327643 ODE327643 ONA327643 OWW327643 PGS327643 PQO327643 QAK327643 QKG327643 QUC327643 RDY327643 RNU327643 RXQ327643 SHM327643 SRI327643 TBE327643 TLA327643 TUW327643 UES327643 UOO327643 UYK327643 VIG327643 VSC327643 WBY327643 WLU327643 WVQ327643 K393093 JE393179 TA393179 ACW393179 AMS393179 AWO393179 BGK393179 BQG393179 CAC393179 CJY393179 CTU393179 DDQ393179 DNM393179 DXI393179 EHE393179 ERA393179 FAW393179 FKS393179 FUO393179 GEK393179 GOG393179 GYC393179 HHY393179 HRU393179 IBQ393179 ILM393179 IVI393179 JFE393179 JPA393179 JYW393179 KIS393179 KSO393179 LCK393179 LMG393179 LWC393179 MFY393179 MPU393179 MZQ393179 NJM393179 NTI393179 ODE393179 ONA393179 OWW393179 PGS393179 PQO393179 QAK393179 QKG393179 QUC393179 RDY393179 RNU393179 RXQ393179 SHM393179 SRI393179 TBE393179 TLA393179 TUW393179 UES393179 UOO393179 UYK393179 VIG393179 VSC393179 WBY393179 WLU393179 WVQ393179 K458629 JE458715 TA458715 ACW458715 AMS458715 AWO458715 BGK458715 BQG458715 CAC458715 CJY458715 CTU458715 DDQ458715 DNM458715 DXI458715 EHE458715 ERA458715 FAW458715 FKS458715 FUO458715 GEK458715 GOG458715 GYC458715 HHY458715 HRU458715 IBQ458715 ILM458715 IVI458715 JFE458715 JPA458715 JYW458715 KIS458715 KSO458715 LCK458715 LMG458715 LWC458715 MFY458715 MPU458715 MZQ458715 NJM458715 NTI458715 ODE458715 ONA458715 OWW458715 PGS458715 PQO458715 QAK458715 QKG458715 QUC458715 RDY458715 RNU458715 RXQ458715 SHM458715 SRI458715 TBE458715 TLA458715 TUW458715 UES458715 UOO458715 UYK458715 VIG458715 VSC458715 WBY458715 WLU458715 WVQ458715 K524165 JE524251 TA524251 ACW524251 AMS524251 AWO524251 BGK524251 BQG524251 CAC524251 CJY524251 CTU524251 DDQ524251 DNM524251 DXI524251 EHE524251 ERA524251 FAW524251 FKS524251 FUO524251 GEK524251 GOG524251 GYC524251 HHY524251 HRU524251 IBQ524251 ILM524251 IVI524251 JFE524251 JPA524251 JYW524251 KIS524251 KSO524251 LCK524251 LMG524251 LWC524251 MFY524251 MPU524251 MZQ524251 NJM524251 NTI524251 ODE524251 ONA524251 OWW524251 PGS524251 PQO524251 QAK524251 QKG524251 QUC524251 RDY524251 RNU524251 RXQ524251 SHM524251 SRI524251 TBE524251 TLA524251 TUW524251 UES524251 UOO524251 UYK524251 VIG524251 VSC524251 WBY524251 WLU524251 WVQ524251 K589701 JE589787 TA589787 ACW589787 AMS589787 AWO589787 BGK589787 BQG589787 CAC589787 CJY589787 CTU589787 DDQ589787 DNM589787 DXI589787 EHE589787 ERA589787 FAW589787 FKS589787 FUO589787 GEK589787 GOG589787 GYC589787 HHY589787 HRU589787 IBQ589787 ILM589787 IVI589787 JFE589787 JPA589787 JYW589787 KIS589787 KSO589787 LCK589787 LMG589787 LWC589787 MFY589787 MPU589787 MZQ589787 NJM589787 NTI589787 ODE589787 ONA589787 OWW589787 PGS589787 PQO589787 QAK589787 QKG589787 QUC589787 RDY589787 RNU589787 RXQ589787 SHM589787 SRI589787 TBE589787 TLA589787 TUW589787 UES589787 UOO589787 UYK589787 VIG589787 VSC589787 WBY589787 WLU589787 WVQ589787 K655237 JE655323 TA655323 ACW655323 AMS655323 AWO655323 BGK655323 BQG655323 CAC655323 CJY655323 CTU655323 DDQ655323 DNM655323 DXI655323 EHE655323 ERA655323 FAW655323 FKS655323 FUO655323 GEK655323 GOG655323 GYC655323 HHY655323 HRU655323 IBQ655323 ILM655323 IVI655323 JFE655323 JPA655323 JYW655323 KIS655323 KSO655323 LCK655323 LMG655323 LWC655323 MFY655323 MPU655323 MZQ655323 NJM655323 NTI655323 ODE655323 ONA655323 OWW655323 PGS655323 PQO655323 QAK655323 QKG655323 QUC655323 RDY655323 RNU655323 RXQ655323 SHM655323 SRI655323 TBE655323 TLA655323 TUW655323 UES655323 UOO655323 UYK655323 VIG655323 VSC655323 WBY655323 WLU655323 WVQ655323 K720773 JE720859 TA720859 ACW720859 AMS720859 AWO720859 BGK720859 BQG720859 CAC720859 CJY720859 CTU720859 DDQ720859 DNM720859 DXI720859 EHE720859 ERA720859 FAW720859 FKS720859 FUO720859 GEK720859 GOG720859 GYC720859 HHY720859 HRU720859 IBQ720859 ILM720859 IVI720859 JFE720859 JPA720859 JYW720859 KIS720859 KSO720859 LCK720859 LMG720859 LWC720859 MFY720859 MPU720859 MZQ720859 NJM720859 NTI720859 ODE720859 ONA720859 OWW720859 PGS720859 PQO720859 QAK720859 QKG720859 QUC720859 RDY720859 RNU720859 RXQ720859 SHM720859 SRI720859 TBE720859 TLA720859 TUW720859 UES720859 UOO720859 UYK720859 VIG720859 VSC720859 WBY720859 WLU720859 WVQ720859 K786309 JE786395 TA786395 ACW786395 AMS786395 AWO786395 BGK786395 BQG786395 CAC786395 CJY786395 CTU786395 DDQ786395 DNM786395 DXI786395 EHE786395 ERA786395 FAW786395 FKS786395 FUO786395 GEK786395 GOG786395 GYC786395 HHY786395 HRU786395 IBQ786395 ILM786395 IVI786395 JFE786395 JPA786395 JYW786395 KIS786395 KSO786395 LCK786395 LMG786395 LWC786395 MFY786395 MPU786395 MZQ786395 NJM786395 NTI786395 ODE786395 ONA786395 OWW786395 PGS786395 PQO786395 QAK786395 QKG786395 QUC786395 RDY786395 RNU786395 RXQ786395 SHM786395 SRI786395 TBE786395 TLA786395 TUW786395 UES786395 UOO786395 UYK786395 VIG786395 VSC786395 WBY786395 WLU786395 WVQ786395 K851845 JE851931 TA851931 ACW851931 AMS851931 AWO851931 BGK851931 BQG851931 CAC851931 CJY851931 CTU851931 DDQ851931 DNM851931 DXI851931 EHE851931 ERA851931 FAW851931 FKS851931 FUO851931 GEK851931 GOG851931 GYC851931 HHY851931 HRU851931 IBQ851931 ILM851931 IVI851931 JFE851931 JPA851931 JYW851931 KIS851931 KSO851931 LCK851931 LMG851931 LWC851931 MFY851931 MPU851931 MZQ851931 NJM851931 NTI851931 ODE851931 ONA851931 OWW851931 PGS851931 PQO851931 QAK851931 QKG851931 QUC851931 RDY851931 RNU851931 RXQ851931 SHM851931 SRI851931 TBE851931 TLA851931 TUW851931 UES851931 UOO851931 UYK851931 VIG851931 VSC851931 WBY851931 WLU851931 WVQ851931 K917381 JE917467 TA917467 ACW917467 AMS917467 AWO917467 BGK917467 BQG917467 CAC917467 CJY917467 CTU917467 DDQ917467 DNM917467 DXI917467 EHE917467 ERA917467 FAW917467 FKS917467 FUO917467 GEK917467 GOG917467 GYC917467 HHY917467 HRU917467 IBQ917467 ILM917467 IVI917467 JFE917467 JPA917467 JYW917467 KIS917467 KSO917467 LCK917467 LMG917467 LWC917467 MFY917467 MPU917467 MZQ917467 NJM917467 NTI917467 ODE917467 ONA917467 OWW917467 PGS917467 PQO917467 QAK917467 QKG917467 QUC917467 RDY917467 RNU917467 RXQ917467 SHM917467 SRI917467 TBE917467 TLA917467 TUW917467 UES917467 UOO917467 UYK917467 VIG917467 VSC917467 WBY917467 WLU917467 WVQ917467 K982917 JE983003 TA983003 ACW983003 AMS983003 AWO983003 BGK983003 BQG983003 CAC983003 CJY983003 CTU983003 DDQ983003 DNM983003 DXI983003 EHE983003 ERA983003 FAW983003 FKS983003 FUO983003 GEK983003 GOG983003 GYC983003 HHY983003 HRU983003 IBQ983003 ILM983003 IVI983003 JFE983003 JPA983003 JYW983003 KIS983003 KSO983003 LCK983003 LMG983003 LWC983003 MFY983003 MPU983003 MZQ983003 NJM983003 NTI983003 ODE983003 ONA983003 OWW983003 PGS983003 PQO983003 QAK983003 QKG983003 QUC983003 RDY983003 RNU983003 RXQ983003 SHM983003 SRI983003 TBE983003 TLA983003 TUW983003 UES983003 UOO983003 UYK983003 VIG983003 VSC983003 WBY983003 WLU983003 WVQ983003" xr:uid="{FA704D04-0CEE-4E4A-8BC2-9346B37835DD}">
      <formula1>$R$10:$R$34</formula1>
    </dataValidation>
  </dataValidations>
  <hyperlinks>
    <hyperlink ref="P8:S8" r:id="rId1" display="Posted Price" xr:uid="{6AB143FE-61ED-4098-BE6E-DE7329FED14C}"/>
  </hyperlinks>
  <printOptions horizontalCentered="1"/>
  <pageMargins left="0.25" right="0.25" top="0.75" bottom="0.75" header="0.3" footer="0.3"/>
  <pageSetup scale="49" orientation="landscape" horizontalDpi="4294967295" r:id="rId2"/>
  <rowBreaks count="4" manualBreakCount="4">
    <brk id="30" min="1" max="7" man="1"/>
    <brk id="55" min="1" max="7" man="1"/>
    <brk id="81" min="1" max="7" man="1"/>
    <brk id="104"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14FF-DF5A-4BB6-9F13-DCBED42F02CD}">
  <dimension ref="B1:Z148"/>
  <sheetViews>
    <sheetView showGridLines="0" showRowColHeaders="0" zoomScale="90" zoomScaleNormal="90" workbookViewId="0">
      <selection activeCell="F66" sqref="F66"/>
    </sheetView>
  </sheetViews>
  <sheetFormatPr defaultRowHeight="13.2" x14ac:dyDescent="0.25"/>
  <cols>
    <col min="1" max="1" width="8.77734375" style="1"/>
    <col min="2" max="2" width="25.44140625" style="1" customWidth="1"/>
    <col min="3" max="3" width="35" style="1" customWidth="1"/>
    <col min="4" max="4" width="17.44140625" style="1" customWidth="1"/>
    <col min="5" max="5" width="17.21875" style="1" customWidth="1"/>
    <col min="6" max="6" width="23.77734375" style="1" customWidth="1"/>
    <col min="7" max="7" width="25.44140625" style="1" customWidth="1"/>
    <col min="8" max="8" width="19" style="1" customWidth="1"/>
    <col min="9" max="9" width="6.5546875" style="1" customWidth="1"/>
    <col min="10" max="10" width="33.5546875" style="3" hidden="1" customWidth="1"/>
    <col min="11" max="11" width="20.44140625" style="3" hidden="1" customWidth="1"/>
    <col min="12" max="12" width="4.21875" style="3" hidden="1" customWidth="1"/>
    <col min="13" max="13" width="22" style="1" hidden="1" customWidth="1"/>
    <col min="14" max="14" width="22.21875" style="1" hidden="1" customWidth="1"/>
    <col min="15" max="15" width="4.21875" style="1" hidden="1" customWidth="1"/>
    <col min="16" max="17" width="18.77734375" style="2" hidden="1" customWidth="1"/>
    <col min="18" max="18" width="20.44140625" style="2" hidden="1" customWidth="1"/>
    <col min="19" max="19" width="17.44140625" style="2" hidden="1" customWidth="1"/>
    <col min="20" max="20" width="4.21875" style="1" hidden="1" customWidth="1"/>
    <col min="21" max="21" width="4" style="1" hidden="1" customWidth="1"/>
    <col min="22" max="22" width="13.77734375" style="1" customWidth="1"/>
    <col min="23" max="51" width="9.21875" style="1" customWidth="1"/>
    <col min="52" max="255" width="8.77734375" style="1"/>
    <col min="256" max="256" width="25.44140625" style="1" customWidth="1"/>
    <col min="257" max="257" width="32.77734375" style="1" customWidth="1"/>
    <col min="258" max="258" width="17.44140625" style="1" customWidth="1"/>
    <col min="259" max="259" width="17.21875" style="1" customWidth="1"/>
    <col min="260" max="260" width="23.77734375" style="1" customWidth="1"/>
    <col min="261" max="261" width="25.44140625" style="1" customWidth="1"/>
    <col min="262" max="262" width="19" style="1" customWidth="1"/>
    <col min="263" max="263" width="6.5546875" style="1" customWidth="1"/>
    <col min="264" max="279" width="0" style="1" hidden="1" customWidth="1"/>
    <col min="280" max="511" width="8.77734375" style="1"/>
    <col min="512" max="512" width="25.44140625" style="1" customWidth="1"/>
    <col min="513" max="513" width="32.77734375" style="1" customWidth="1"/>
    <col min="514" max="514" width="17.44140625" style="1" customWidth="1"/>
    <col min="515" max="515" width="17.21875" style="1" customWidth="1"/>
    <col min="516" max="516" width="23.77734375" style="1" customWidth="1"/>
    <col min="517" max="517" width="25.44140625" style="1" customWidth="1"/>
    <col min="518" max="518" width="19" style="1" customWidth="1"/>
    <col min="519" max="519" width="6.5546875" style="1" customWidth="1"/>
    <col min="520" max="535" width="0" style="1" hidden="1" customWidth="1"/>
    <col min="536" max="767" width="8.77734375" style="1"/>
    <col min="768" max="768" width="25.44140625" style="1" customWidth="1"/>
    <col min="769" max="769" width="32.77734375" style="1" customWidth="1"/>
    <col min="770" max="770" width="17.44140625" style="1" customWidth="1"/>
    <col min="771" max="771" width="17.21875" style="1" customWidth="1"/>
    <col min="772" max="772" width="23.77734375" style="1" customWidth="1"/>
    <col min="773" max="773" width="25.44140625" style="1" customWidth="1"/>
    <col min="774" max="774" width="19" style="1" customWidth="1"/>
    <col min="775" max="775" width="6.5546875" style="1" customWidth="1"/>
    <col min="776" max="791" width="0" style="1" hidden="1" customWidth="1"/>
    <col min="792" max="1023" width="8.77734375" style="1"/>
    <col min="1024" max="1024" width="25.44140625" style="1" customWidth="1"/>
    <col min="1025" max="1025" width="32.77734375" style="1" customWidth="1"/>
    <col min="1026" max="1026" width="17.44140625" style="1" customWidth="1"/>
    <col min="1027" max="1027" width="17.21875" style="1" customWidth="1"/>
    <col min="1028" max="1028" width="23.77734375" style="1" customWidth="1"/>
    <col min="1029" max="1029" width="25.44140625" style="1" customWidth="1"/>
    <col min="1030" max="1030" width="19" style="1" customWidth="1"/>
    <col min="1031" max="1031" width="6.5546875" style="1" customWidth="1"/>
    <col min="1032" max="1047" width="0" style="1" hidden="1" customWidth="1"/>
    <col min="1048" max="1279" width="8.77734375" style="1"/>
    <col min="1280" max="1280" width="25.44140625" style="1" customWidth="1"/>
    <col min="1281" max="1281" width="32.77734375" style="1" customWidth="1"/>
    <col min="1282" max="1282" width="17.44140625" style="1" customWidth="1"/>
    <col min="1283" max="1283" width="17.21875" style="1" customWidth="1"/>
    <col min="1284" max="1284" width="23.77734375" style="1" customWidth="1"/>
    <col min="1285" max="1285" width="25.44140625" style="1" customWidth="1"/>
    <col min="1286" max="1286" width="19" style="1" customWidth="1"/>
    <col min="1287" max="1287" width="6.5546875" style="1" customWidth="1"/>
    <col min="1288" max="1303" width="0" style="1" hidden="1" customWidth="1"/>
    <col min="1304" max="1535" width="8.77734375" style="1"/>
    <col min="1536" max="1536" width="25.44140625" style="1" customWidth="1"/>
    <col min="1537" max="1537" width="32.77734375" style="1" customWidth="1"/>
    <col min="1538" max="1538" width="17.44140625" style="1" customWidth="1"/>
    <col min="1539" max="1539" width="17.21875" style="1" customWidth="1"/>
    <col min="1540" max="1540" width="23.77734375" style="1" customWidth="1"/>
    <col min="1541" max="1541" width="25.44140625" style="1" customWidth="1"/>
    <col min="1542" max="1542" width="19" style="1" customWidth="1"/>
    <col min="1543" max="1543" width="6.5546875" style="1" customWidth="1"/>
    <col min="1544" max="1559" width="0" style="1" hidden="1" customWidth="1"/>
    <col min="1560" max="1791" width="8.77734375" style="1"/>
    <col min="1792" max="1792" width="25.44140625" style="1" customWidth="1"/>
    <col min="1793" max="1793" width="32.77734375" style="1" customWidth="1"/>
    <col min="1794" max="1794" width="17.44140625" style="1" customWidth="1"/>
    <col min="1795" max="1795" width="17.21875" style="1" customWidth="1"/>
    <col min="1796" max="1796" width="23.77734375" style="1" customWidth="1"/>
    <col min="1797" max="1797" width="25.44140625" style="1" customWidth="1"/>
    <col min="1798" max="1798" width="19" style="1" customWidth="1"/>
    <col min="1799" max="1799" width="6.5546875" style="1" customWidth="1"/>
    <col min="1800" max="1815" width="0" style="1" hidden="1" customWidth="1"/>
    <col min="1816" max="2047" width="8.77734375" style="1"/>
    <col min="2048" max="2048" width="25.44140625" style="1" customWidth="1"/>
    <col min="2049" max="2049" width="32.77734375" style="1" customWidth="1"/>
    <col min="2050" max="2050" width="17.44140625" style="1" customWidth="1"/>
    <col min="2051" max="2051" width="17.21875" style="1" customWidth="1"/>
    <col min="2052" max="2052" width="23.77734375" style="1" customWidth="1"/>
    <col min="2053" max="2053" width="25.44140625" style="1" customWidth="1"/>
    <col min="2054" max="2054" width="19" style="1" customWidth="1"/>
    <col min="2055" max="2055" width="6.5546875" style="1" customWidth="1"/>
    <col min="2056" max="2071" width="0" style="1" hidden="1" customWidth="1"/>
    <col min="2072" max="2303" width="8.77734375" style="1"/>
    <col min="2304" max="2304" width="25.44140625" style="1" customWidth="1"/>
    <col min="2305" max="2305" width="32.77734375" style="1" customWidth="1"/>
    <col min="2306" max="2306" width="17.44140625" style="1" customWidth="1"/>
    <col min="2307" max="2307" width="17.21875" style="1" customWidth="1"/>
    <col min="2308" max="2308" width="23.77734375" style="1" customWidth="1"/>
    <col min="2309" max="2309" width="25.44140625" style="1" customWidth="1"/>
    <col min="2310" max="2310" width="19" style="1" customWidth="1"/>
    <col min="2311" max="2311" width="6.5546875" style="1" customWidth="1"/>
    <col min="2312" max="2327" width="0" style="1" hidden="1" customWidth="1"/>
    <col min="2328" max="2559" width="8.77734375" style="1"/>
    <col min="2560" max="2560" width="25.44140625" style="1" customWidth="1"/>
    <col min="2561" max="2561" width="32.77734375" style="1" customWidth="1"/>
    <col min="2562" max="2562" width="17.44140625" style="1" customWidth="1"/>
    <col min="2563" max="2563" width="17.21875" style="1" customWidth="1"/>
    <col min="2564" max="2564" width="23.77734375" style="1" customWidth="1"/>
    <col min="2565" max="2565" width="25.44140625" style="1" customWidth="1"/>
    <col min="2566" max="2566" width="19" style="1" customWidth="1"/>
    <col min="2567" max="2567" width="6.5546875" style="1" customWidth="1"/>
    <col min="2568" max="2583" width="0" style="1" hidden="1" customWidth="1"/>
    <col min="2584" max="2815" width="8.77734375" style="1"/>
    <col min="2816" max="2816" width="25.44140625" style="1" customWidth="1"/>
    <col min="2817" max="2817" width="32.77734375" style="1" customWidth="1"/>
    <col min="2818" max="2818" width="17.44140625" style="1" customWidth="1"/>
    <col min="2819" max="2819" width="17.21875" style="1" customWidth="1"/>
    <col min="2820" max="2820" width="23.77734375" style="1" customWidth="1"/>
    <col min="2821" max="2821" width="25.44140625" style="1" customWidth="1"/>
    <col min="2822" max="2822" width="19" style="1" customWidth="1"/>
    <col min="2823" max="2823" width="6.5546875" style="1" customWidth="1"/>
    <col min="2824" max="2839" width="0" style="1" hidden="1" customWidth="1"/>
    <col min="2840" max="3071" width="8.77734375" style="1"/>
    <col min="3072" max="3072" width="25.44140625" style="1" customWidth="1"/>
    <col min="3073" max="3073" width="32.77734375" style="1" customWidth="1"/>
    <col min="3074" max="3074" width="17.44140625" style="1" customWidth="1"/>
    <col min="3075" max="3075" width="17.21875" style="1" customWidth="1"/>
    <col min="3076" max="3076" width="23.77734375" style="1" customWidth="1"/>
    <col min="3077" max="3077" width="25.44140625" style="1" customWidth="1"/>
    <col min="3078" max="3078" width="19" style="1" customWidth="1"/>
    <col min="3079" max="3079" width="6.5546875" style="1" customWidth="1"/>
    <col min="3080" max="3095" width="0" style="1" hidden="1" customWidth="1"/>
    <col min="3096" max="3327" width="8.77734375" style="1"/>
    <col min="3328" max="3328" width="25.44140625" style="1" customWidth="1"/>
    <col min="3329" max="3329" width="32.77734375" style="1" customWidth="1"/>
    <col min="3330" max="3330" width="17.44140625" style="1" customWidth="1"/>
    <col min="3331" max="3331" width="17.21875" style="1" customWidth="1"/>
    <col min="3332" max="3332" width="23.77734375" style="1" customWidth="1"/>
    <col min="3333" max="3333" width="25.44140625" style="1" customWidth="1"/>
    <col min="3334" max="3334" width="19" style="1" customWidth="1"/>
    <col min="3335" max="3335" width="6.5546875" style="1" customWidth="1"/>
    <col min="3336" max="3351" width="0" style="1" hidden="1" customWidth="1"/>
    <col min="3352" max="3583" width="8.77734375" style="1"/>
    <col min="3584" max="3584" width="25.44140625" style="1" customWidth="1"/>
    <col min="3585" max="3585" width="32.77734375" style="1" customWidth="1"/>
    <col min="3586" max="3586" width="17.44140625" style="1" customWidth="1"/>
    <col min="3587" max="3587" width="17.21875" style="1" customWidth="1"/>
    <col min="3588" max="3588" width="23.77734375" style="1" customWidth="1"/>
    <col min="3589" max="3589" width="25.44140625" style="1" customWidth="1"/>
    <col min="3590" max="3590" width="19" style="1" customWidth="1"/>
    <col min="3591" max="3591" width="6.5546875" style="1" customWidth="1"/>
    <col min="3592" max="3607" width="0" style="1" hidden="1" customWidth="1"/>
    <col min="3608" max="3839" width="8.77734375" style="1"/>
    <col min="3840" max="3840" width="25.44140625" style="1" customWidth="1"/>
    <col min="3841" max="3841" width="32.77734375" style="1" customWidth="1"/>
    <col min="3842" max="3842" width="17.44140625" style="1" customWidth="1"/>
    <col min="3843" max="3843" width="17.21875" style="1" customWidth="1"/>
    <col min="3844" max="3844" width="23.77734375" style="1" customWidth="1"/>
    <col min="3845" max="3845" width="25.44140625" style="1" customWidth="1"/>
    <col min="3846" max="3846" width="19" style="1" customWidth="1"/>
    <col min="3847" max="3847" width="6.5546875" style="1" customWidth="1"/>
    <col min="3848" max="3863" width="0" style="1" hidden="1" customWidth="1"/>
    <col min="3864" max="4095" width="8.77734375" style="1"/>
    <col min="4096" max="4096" width="25.44140625" style="1" customWidth="1"/>
    <col min="4097" max="4097" width="32.77734375" style="1" customWidth="1"/>
    <col min="4098" max="4098" width="17.44140625" style="1" customWidth="1"/>
    <col min="4099" max="4099" width="17.21875" style="1" customWidth="1"/>
    <col min="4100" max="4100" width="23.77734375" style="1" customWidth="1"/>
    <col min="4101" max="4101" width="25.44140625" style="1" customWidth="1"/>
    <col min="4102" max="4102" width="19" style="1" customWidth="1"/>
    <col min="4103" max="4103" width="6.5546875" style="1" customWidth="1"/>
    <col min="4104" max="4119" width="0" style="1" hidden="1" customWidth="1"/>
    <col min="4120" max="4351" width="8.77734375" style="1"/>
    <col min="4352" max="4352" width="25.44140625" style="1" customWidth="1"/>
    <col min="4353" max="4353" width="32.77734375" style="1" customWidth="1"/>
    <col min="4354" max="4354" width="17.44140625" style="1" customWidth="1"/>
    <col min="4355" max="4355" width="17.21875" style="1" customWidth="1"/>
    <col min="4356" max="4356" width="23.77734375" style="1" customWidth="1"/>
    <col min="4357" max="4357" width="25.44140625" style="1" customWidth="1"/>
    <col min="4358" max="4358" width="19" style="1" customWidth="1"/>
    <col min="4359" max="4359" width="6.5546875" style="1" customWidth="1"/>
    <col min="4360" max="4375" width="0" style="1" hidden="1" customWidth="1"/>
    <col min="4376" max="4607" width="8.77734375" style="1"/>
    <col min="4608" max="4608" width="25.44140625" style="1" customWidth="1"/>
    <col min="4609" max="4609" width="32.77734375" style="1" customWidth="1"/>
    <col min="4610" max="4610" width="17.44140625" style="1" customWidth="1"/>
    <col min="4611" max="4611" width="17.21875" style="1" customWidth="1"/>
    <col min="4612" max="4612" width="23.77734375" style="1" customWidth="1"/>
    <col min="4613" max="4613" width="25.44140625" style="1" customWidth="1"/>
    <col min="4614" max="4614" width="19" style="1" customWidth="1"/>
    <col min="4615" max="4615" width="6.5546875" style="1" customWidth="1"/>
    <col min="4616" max="4631" width="0" style="1" hidden="1" customWidth="1"/>
    <col min="4632" max="4863" width="8.77734375" style="1"/>
    <col min="4864" max="4864" width="25.44140625" style="1" customWidth="1"/>
    <col min="4865" max="4865" width="32.77734375" style="1" customWidth="1"/>
    <col min="4866" max="4866" width="17.44140625" style="1" customWidth="1"/>
    <col min="4867" max="4867" width="17.21875" style="1" customWidth="1"/>
    <col min="4868" max="4868" width="23.77734375" style="1" customWidth="1"/>
    <col min="4869" max="4869" width="25.44140625" style="1" customWidth="1"/>
    <col min="4870" max="4870" width="19" style="1" customWidth="1"/>
    <col min="4871" max="4871" width="6.5546875" style="1" customWidth="1"/>
    <col min="4872" max="4887" width="0" style="1" hidden="1" customWidth="1"/>
    <col min="4888" max="5119" width="8.77734375" style="1"/>
    <col min="5120" max="5120" width="25.44140625" style="1" customWidth="1"/>
    <col min="5121" max="5121" width="32.77734375" style="1" customWidth="1"/>
    <col min="5122" max="5122" width="17.44140625" style="1" customWidth="1"/>
    <col min="5123" max="5123" width="17.21875" style="1" customWidth="1"/>
    <col min="5124" max="5124" width="23.77734375" style="1" customWidth="1"/>
    <col min="5125" max="5125" width="25.44140625" style="1" customWidth="1"/>
    <col min="5126" max="5126" width="19" style="1" customWidth="1"/>
    <col min="5127" max="5127" width="6.5546875" style="1" customWidth="1"/>
    <col min="5128" max="5143" width="0" style="1" hidden="1" customWidth="1"/>
    <col min="5144" max="5375" width="8.77734375" style="1"/>
    <col min="5376" max="5376" width="25.44140625" style="1" customWidth="1"/>
    <col min="5377" max="5377" width="32.77734375" style="1" customWidth="1"/>
    <col min="5378" max="5378" width="17.44140625" style="1" customWidth="1"/>
    <col min="5379" max="5379" width="17.21875" style="1" customWidth="1"/>
    <col min="5380" max="5380" width="23.77734375" style="1" customWidth="1"/>
    <col min="5381" max="5381" width="25.44140625" style="1" customWidth="1"/>
    <col min="5382" max="5382" width="19" style="1" customWidth="1"/>
    <col min="5383" max="5383" width="6.5546875" style="1" customWidth="1"/>
    <col min="5384" max="5399" width="0" style="1" hidden="1" customWidth="1"/>
    <col min="5400" max="5631" width="8.77734375" style="1"/>
    <col min="5632" max="5632" width="25.44140625" style="1" customWidth="1"/>
    <col min="5633" max="5633" width="32.77734375" style="1" customWidth="1"/>
    <col min="5634" max="5634" width="17.44140625" style="1" customWidth="1"/>
    <col min="5635" max="5635" width="17.21875" style="1" customWidth="1"/>
    <col min="5636" max="5636" width="23.77734375" style="1" customWidth="1"/>
    <col min="5637" max="5637" width="25.44140625" style="1" customWidth="1"/>
    <col min="5638" max="5638" width="19" style="1" customWidth="1"/>
    <col min="5639" max="5639" width="6.5546875" style="1" customWidth="1"/>
    <col min="5640" max="5655" width="0" style="1" hidden="1" customWidth="1"/>
    <col min="5656" max="5887" width="8.77734375" style="1"/>
    <col min="5888" max="5888" width="25.44140625" style="1" customWidth="1"/>
    <col min="5889" max="5889" width="32.77734375" style="1" customWidth="1"/>
    <col min="5890" max="5890" width="17.44140625" style="1" customWidth="1"/>
    <col min="5891" max="5891" width="17.21875" style="1" customWidth="1"/>
    <col min="5892" max="5892" width="23.77734375" style="1" customWidth="1"/>
    <col min="5893" max="5893" width="25.44140625" style="1" customWidth="1"/>
    <col min="5894" max="5894" width="19" style="1" customWidth="1"/>
    <col min="5895" max="5895" width="6.5546875" style="1" customWidth="1"/>
    <col min="5896" max="5911" width="0" style="1" hidden="1" customWidth="1"/>
    <col min="5912" max="6143" width="8.77734375" style="1"/>
    <col min="6144" max="6144" width="25.44140625" style="1" customWidth="1"/>
    <col min="6145" max="6145" width="32.77734375" style="1" customWidth="1"/>
    <col min="6146" max="6146" width="17.44140625" style="1" customWidth="1"/>
    <col min="6147" max="6147" width="17.21875" style="1" customWidth="1"/>
    <col min="6148" max="6148" width="23.77734375" style="1" customWidth="1"/>
    <col min="6149" max="6149" width="25.44140625" style="1" customWidth="1"/>
    <col min="6150" max="6150" width="19" style="1" customWidth="1"/>
    <col min="6151" max="6151" width="6.5546875" style="1" customWidth="1"/>
    <col min="6152" max="6167" width="0" style="1" hidden="1" customWidth="1"/>
    <col min="6168" max="6399" width="8.77734375" style="1"/>
    <col min="6400" max="6400" width="25.44140625" style="1" customWidth="1"/>
    <col min="6401" max="6401" width="32.77734375" style="1" customWidth="1"/>
    <col min="6402" max="6402" width="17.44140625" style="1" customWidth="1"/>
    <col min="6403" max="6403" width="17.21875" style="1" customWidth="1"/>
    <col min="6404" max="6404" width="23.77734375" style="1" customWidth="1"/>
    <col min="6405" max="6405" width="25.44140625" style="1" customWidth="1"/>
    <col min="6406" max="6406" width="19" style="1" customWidth="1"/>
    <col min="6407" max="6407" width="6.5546875" style="1" customWidth="1"/>
    <col min="6408" max="6423" width="0" style="1" hidden="1" customWidth="1"/>
    <col min="6424" max="6655" width="8.77734375" style="1"/>
    <col min="6656" max="6656" width="25.44140625" style="1" customWidth="1"/>
    <col min="6657" max="6657" width="32.77734375" style="1" customWidth="1"/>
    <col min="6658" max="6658" width="17.44140625" style="1" customWidth="1"/>
    <col min="6659" max="6659" width="17.21875" style="1" customWidth="1"/>
    <col min="6660" max="6660" width="23.77734375" style="1" customWidth="1"/>
    <col min="6661" max="6661" width="25.44140625" style="1" customWidth="1"/>
    <col min="6662" max="6662" width="19" style="1" customWidth="1"/>
    <col min="6663" max="6663" width="6.5546875" style="1" customWidth="1"/>
    <col min="6664" max="6679" width="0" style="1" hidden="1" customWidth="1"/>
    <col min="6680" max="6911" width="8.77734375" style="1"/>
    <col min="6912" max="6912" width="25.44140625" style="1" customWidth="1"/>
    <col min="6913" max="6913" width="32.77734375" style="1" customWidth="1"/>
    <col min="6914" max="6914" width="17.44140625" style="1" customWidth="1"/>
    <col min="6915" max="6915" width="17.21875" style="1" customWidth="1"/>
    <col min="6916" max="6916" width="23.77734375" style="1" customWidth="1"/>
    <col min="6917" max="6917" width="25.44140625" style="1" customWidth="1"/>
    <col min="6918" max="6918" width="19" style="1" customWidth="1"/>
    <col min="6919" max="6919" width="6.5546875" style="1" customWidth="1"/>
    <col min="6920" max="6935" width="0" style="1" hidden="1" customWidth="1"/>
    <col min="6936" max="7167" width="8.77734375" style="1"/>
    <col min="7168" max="7168" width="25.44140625" style="1" customWidth="1"/>
    <col min="7169" max="7169" width="32.77734375" style="1" customWidth="1"/>
    <col min="7170" max="7170" width="17.44140625" style="1" customWidth="1"/>
    <col min="7171" max="7171" width="17.21875" style="1" customWidth="1"/>
    <col min="7172" max="7172" width="23.77734375" style="1" customWidth="1"/>
    <col min="7173" max="7173" width="25.44140625" style="1" customWidth="1"/>
    <col min="7174" max="7174" width="19" style="1" customWidth="1"/>
    <col min="7175" max="7175" width="6.5546875" style="1" customWidth="1"/>
    <col min="7176" max="7191" width="0" style="1" hidden="1" customWidth="1"/>
    <col min="7192" max="7423" width="8.77734375" style="1"/>
    <col min="7424" max="7424" width="25.44140625" style="1" customWidth="1"/>
    <col min="7425" max="7425" width="32.77734375" style="1" customWidth="1"/>
    <col min="7426" max="7426" width="17.44140625" style="1" customWidth="1"/>
    <col min="7427" max="7427" width="17.21875" style="1" customWidth="1"/>
    <col min="7428" max="7428" width="23.77734375" style="1" customWidth="1"/>
    <col min="7429" max="7429" width="25.44140625" style="1" customWidth="1"/>
    <col min="7430" max="7430" width="19" style="1" customWidth="1"/>
    <col min="7431" max="7431" width="6.5546875" style="1" customWidth="1"/>
    <col min="7432" max="7447" width="0" style="1" hidden="1" customWidth="1"/>
    <col min="7448" max="7679" width="8.77734375" style="1"/>
    <col min="7680" max="7680" width="25.44140625" style="1" customWidth="1"/>
    <col min="7681" max="7681" width="32.77734375" style="1" customWidth="1"/>
    <col min="7682" max="7682" width="17.44140625" style="1" customWidth="1"/>
    <col min="7683" max="7683" width="17.21875" style="1" customWidth="1"/>
    <col min="7684" max="7684" width="23.77734375" style="1" customWidth="1"/>
    <col min="7685" max="7685" width="25.44140625" style="1" customWidth="1"/>
    <col min="7686" max="7686" width="19" style="1" customWidth="1"/>
    <col min="7687" max="7687" width="6.5546875" style="1" customWidth="1"/>
    <col min="7688" max="7703" width="0" style="1" hidden="1" customWidth="1"/>
    <col min="7704" max="7935" width="8.77734375" style="1"/>
    <col min="7936" max="7936" width="25.44140625" style="1" customWidth="1"/>
    <col min="7937" max="7937" width="32.77734375" style="1" customWidth="1"/>
    <col min="7938" max="7938" width="17.44140625" style="1" customWidth="1"/>
    <col min="7939" max="7939" width="17.21875" style="1" customWidth="1"/>
    <col min="7940" max="7940" width="23.77734375" style="1" customWidth="1"/>
    <col min="7941" max="7941" width="25.44140625" style="1" customWidth="1"/>
    <col min="7942" max="7942" width="19" style="1" customWidth="1"/>
    <col min="7943" max="7943" width="6.5546875" style="1" customWidth="1"/>
    <col min="7944" max="7959" width="0" style="1" hidden="1" customWidth="1"/>
    <col min="7960" max="8191" width="8.77734375" style="1"/>
    <col min="8192" max="8192" width="25.44140625" style="1" customWidth="1"/>
    <col min="8193" max="8193" width="32.77734375" style="1" customWidth="1"/>
    <col min="8194" max="8194" width="17.44140625" style="1" customWidth="1"/>
    <col min="8195" max="8195" width="17.21875" style="1" customWidth="1"/>
    <col min="8196" max="8196" width="23.77734375" style="1" customWidth="1"/>
    <col min="8197" max="8197" width="25.44140625" style="1" customWidth="1"/>
    <col min="8198" max="8198" width="19" style="1" customWidth="1"/>
    <col min="8199" max="8199" width="6.5546875" style="1" customWidth="1"/>
    <col min="8200" max="8215" width="0" style="1" hidden="1" customWidth="1"/>
    <col min="8216" max="8447" width="8.77734375" style="1"/>
    <col min="8448" max="8448" width="25.44140625" style="1" customWidth="1"/>
    <col min="8449" max="8449" width="32.77734375" style="1" customWidth="1"/>
    <col min="8450" max="8450" width="17.44140625" style="1" customWidth="1"/>
    <col min="8451" max="8451" width="17.21875" style="1" customWidth="1"/>
    <col min="8452" max="8452" width="23.77734375" style="1" customWidth="1"/>
    <col min="8453" max="8453" width="25.44140625" style="1" customWidth="1"/>
    <col min="8454" max="8454" width="19" style="1" customWidth="1"/>
    <col min="8455" max="8455" width="6.5546875" style="1" customWidth="1"/>
    <col min="8456" max="8471" width="0" style="1" hidden="1" customWidth="1"/>
    <col min="8472" max="8703" width="8.77734375" style="1"/>
    <col min="8704" max="8704" width="25.44140625" style="1" customWidth="1"/>
    <col min="8705" max="8705" width="32.77734375" style="1" customWidth="1"/>
    <col min="8706" max="8706" width="17.44140625" style="1" customWidth="1"/>
    <col min="8707" max="8707" width="17.21875" style="1" customWidth="1"/>
    <col min="8708" max="8708" width="23.77734375" style="1" customWidth="1"/>
    <col min="8709" max="8709" width="25.44140625" style="1" customWidth="1"/>
    <col min="8710" max="8710" width="19" style="1" customWidth="1"/>
    <col min="8711" max="8711" width="6.5546875" style="1" customWidth="1"/>
    <col min="8712" max="8727" width="0" style="1" hidden="1" customWidth="1"/>
    <col min="8728" max="8959" width="8.77734375" style="1"/>
    <col min="8960" max="8960" width="25.44140625" style="1" customWidth="1"/>
    <col min="8961" max="8961" width="32.77734375" style="1" customWidth="1"/>
    <col min="8962" max="8962" width="17.44140625" style="1" customWidth="1"/>
    <col min="8963" max="8963" width="17.21875" style="1" customWidth="1"/>
    <col min="8964" max="8964" width="23.77734375" style="1" customWidth="1"/>
    <col min="8965" max="8965" width="25.44140625" style="1" customWidth="1"/>
    <col min="8966" max="8966" width="19" style="1" customWidth="1"/>
    <col min="8967" max="8967" width="6.5546875" style="1" customWidth="1"/>
    <col min="8968" max="8983" width="0" style="1" hidden="1" customWidth="1"/>
    <col min="8984" max="9215" width="8.77734375" style="1"/>
    <col min="9216" max="9216" width="25.44140625" style="1" customWidth="1"/>
    <col min="9217" max="9217" width="32.77734375" style="1" customWidth="1"/>
    <col min="9218" max="9218" width="17.44140625" style="1" customWidth="1"/>
    <col min="9219" max="9219" width="17.21875" style="1" customWidth="1"/>
    <col min="9220" max="9220" width="23.77734375" style="1" customWidth="1"/>
    <col min="9221" max="9221" width="25.44140625" style="1" customWidth="1"/>
    <col min="9222" max="9222" width="19" style="1" customWidth="1"/>
    <col min="9223" max="9223" width="6.5546875" style="1" customWidth="1"/>
    <col min="9224" max="9239" width="0" style="1" hidden="1" customWidth="1"/>
    <col min="9240" max="9471" width="8.77734375" style="1"/>
    <col min="9472" max="9472" width="25.44140625" style="1" customWidth="1"/>
    <col min="9473" max="9473" width="32.77734375" style="1" customWidth="1"/>
    <col min="9474" max="9474" width="17.44140625" style="1" customWidth="1"/>
    <col min="9475" max="9475" width="17.21875" style="1" customWidth="1"/>
    <col min="9476" max="9476" width="23.77734375" style="1" customWidth="1"/>
    <col min="9477" max="9477" width="25.44140625" style="1" customWidth="1"/>
    <col min="9478" max="9478" width="19" style="1" customWidth="1"/>
    <col min="9479" max="9479" width="6.5546875" style="1" customWidth="1"/>
    <col min="9480" max="9495" width="0" style="1" hidden="1" customWidth="1"/>
    <col min="9496" max="9727" width="8.77734375" style="1"/>
    <col min="9728" max="9728" width="25.44140625" style="1" customWidth="1"/>
    <col min="9729" max="9729" width="32.77734375" style="1" customWidth="1"/>
    <col min="9730" max="9730" width="17.44140625" style="1" customWidth="1"/>
    <col min="9731" max="9731" width="17.21875" style="1" customWidth="1"/>
    <col min="9732" max="9732" width="23.77734375" style="1" customWidth="1"/>
    <col min="9733" max="9733" width="25.44140625" style="1" customWidth="1"/>
    <col min="9734" max="9734" width="19" style="1" customWidth="1"/>
    <col min="9735" max="9735" width="6.5546875" style="1" customWidth="1"/>
    <col min="9736" max="9751" width="0" style="1" hidden="1" customWidth="1"/>
    <col min="9752" max="9983" width="8.77734375" style="1"/>
    <col min="9984" max="9984" width="25.44140625" style="1" customWidth="1"/>
    <col min="9985" max="9985" width="32.77734375" style="1" customWidth="1"/>
    <col min="9986" max="9986" width="17.44140625" style="1" customWidth="1"/>
    <col min="9987" max="9987" width="17.21875" style="1" customWidth="1"/>
    <col min="9988" max="9988" width="23.77734375" style="1" customWidth="1"/>
    <col min="9989" max="9989" width="25.44140625" style="1" customWidth="1"/>
    <col min="9990" max="9990" width="19" style="1" customWidth="1"/>
    <col min="9991" max="9991" width="6.5546875" style="1" customWidth="1"/>
    <col min="9992" max="10007" width="0" style="1" hidden="1" customWidth="1"/>
    <col min="10008" max="10239" width="8.77734375" style="1"/>
    <col min="10240" max="10240" width="25.44140625" style="1" customWidth="1"/>
    <col min="10241" max="10241" width="32.77734375" style="1" customWidth="1"/>
    <col min="10242" max="10242" width="17.44140625" style="1" customWidth="1"/>
    <col min="10243" max="10243" width="17.21875" style="1" customWidth="1"/>
    <col min="10244" max="10244" width="23.77734375" style="1" customWidth="1"/>
    <col min="10245" max="10245" width="25.44140625" style="1" customWidth="1"/>
    <col min="10246" max="10246" width="19" style="1" customWidth="1"/>
    <col min="10247" max="10247" width="6.5546875" style="1" customWidth="1"/>
    <col min="10248" max="10263" width="0" style="1" hidden="1" customWidth="1"/>
    <col min="10264" max="10495" width="8.77734375" style="1"/>
    <col min="10496" max="10496" width="25.44140625" style="1" customWidth="1"/>
    <col min="10497" max="10497" width="32.77734375" style="1" customWidth="1"/>
    <col min="10498" max="10498" width="17.44140625" style="1" customWidth="1"/>
    <col min="10499" max="10499" width="17.21875" style="1" customWidth="1"/>
    <col min="10500" max="10500" width="23.77734375" style="1" customWidth="1"/>
    <col min="10501" max="10501" width="25.44140625" style="1" customWidth="1"/>
    <col min="10502" max="10502" width="19" style="1" customWidth="1"/>
    <col min="10503" max="10503" width="6.5546875" style="1" customWidth="1"/>
    <col min="10504" max="10519" width="0" style="1" hidden="1" customWidth="1"/>
    <col min="10520" max="10751" width="8.77734375" style="1"/>
    <col min="10752" max="10752" width="25.44140625" style="1" customWidth="1"/>
    <col min="10753" max="10753" width="32.77734375" style="1" customWidth="1"/>
    <col min="10754" max="10754" width="17.44140625" style="1" customWidth="1"/>
    <col min="10755" max="10755" width="17.21875" style="1" customWidth="1"/>
    <col min="10756" max="10756" width="23.77734375" style="1" customWidth="1"/>
    <col min="10757" max="10757" width="25.44140625" style="1" customWidth="1"/>
    <col min="10758" max="10758" width="19" style="1" customWidth="1"/>
    <col min="10759" max="10759" width="6.5546875" style="1" customWidth="1"/>
    <col min="10760" max="10775" width="0" style="1" hidden="1" customWidth="1"/>
    <col min="10776" max="11007" width="8.77734375" style="1"/>
    <col min="11008" max="11008" width="25.44140625" style="1" customWidth="1"/>
    <col min="11009" max="11009" width="32.77734375" style="1" customWidth="1"/>
    <col min="11010" max="11010" width="17.44140625" style="1" customWidth="1"/>
    <col min="11011" max="11011" width="17.21875" style="1" customWidth="1"/>
    <col min="11012" max="11012" width="23.77734375" style="1" customWidth="1"/>
    <col min="11013" max="11013" width="25.44140625" style="1" customWidth="1"/>
    <col min="11014" max="11014" width="19" style="1" customWidth="1"/>
    <col min="11015" max="11015" width="6.5546875" style="1" customWidth="1"/>
    <col min="11016" max="11031" width="0" style="1" hidden="1" customWidth="1"/>
    <col min="11032" max="11263" width="8.77734375" style="1"/>
    <col min="11264" max="11264" width="25.44140625" style="1" customWidth="1"/>
    <col min="11265" max="11265" width="32.77734375" style="1" customWidth="1"/>
    <col min="11266" max="11266" width="17.44140625" style="1" customWidth="1"/>
    <col min="11267" max="11267" width="17.21875" style="1" customWidth="1"/>
    <col min="11268" max="11268" width="23.77734375" style="1" customWidth="1"/>
    <col min="11269" max="11269" width="25.44140625" style="1" customWidth="1"/>
    <col min="11270" max="11270" width="19" style="1" customWidth="1"/>
    <col min="11271" max="11271" width="6.5546875" style="1" customWidth="1"/>
    <col min="11272" max="11287" width="0" style="1" hidden="1" customWidth="1"/>
    <col min="11288" max="11519" width="8.77734375" style="1"/>
    <col min="11520" max="11520" width="25.44140625" style="1" customWidth="1"/>
    <col min="11521" max="11521" width="32.77734375" style="1" customWidth="1"/>
    <col min="11522" max="11522" width="17.44140625" style="1" customWidth="1"/>
    <col min="11523" max="11523" width="17.21875" style="1" customWidth="1"/>
    <col min="11524" max="11524" width="23.77734375" style="1" customWidth="1"/>
    <col min="11525" max="11525" width="25.44140625" style="1" customWidth="1"/>
    <col min="11526" max="11526" width="19" style="1" customWidth="1"/>
    <col min="11527" max="11527" width="6.5546875" style="1" customWidth="1"/>
    <col min="11528" max="11543" width="0" style="1" hidden="1" customWidth="1"/>
    <col min="11544" max="11775" width="8.77734375" style="1"/>
    <col min="11776" max="11776" width="25.44140625" style="1" customWidth="1"/>
    <col min="11777" max="11777" width="32.77734375" style="1" customWidth="1"/>
    <col min="11778" max="11778" width="17.44140625" style="1" customWidth="1"/>
    <col min="11779" max="11779" width="17.21875" style="1" customWidth="1"/>
    <col min="11780" max="11780" width="23.77734375" style="1" customWidth="1"/>
    <col min="11781" max="11781" width="25.44140625" style="1" customWidth="1"/>
    <col min="11782" max="11782" width="19" style="1" customWidth="1"/>
    <col min="11783" max="11783" width="6.5546875" style="1" customWidth="1"/>
    <col min="11784" max="11799" width="0" style="1" hidden="1" customWidth="1"/>
    <col min="11800" max="12031" width="8.77734375" style="1"/>
    <col min="12032" max="12032" width="25.44140625" style="1" customWidth="1"/>
    <col min="12033" max="12033" width="32.77734375" style="1" customWidth="1"/>
    <col min="12034" max="12034" width="17.44140625" style="1" customWidth="1"/>
    <col min="12035" max="12035" width="17.21875" style="1" customWidth="1"/>
    <col min="12036" max="12036" width="23.77734375" style="1" customWidth="1"/>
    <col min="12037" max="12037" width="25.44140625" style="1" customWidth="1"/>
    <col min="12038" max="12038" width="19" style="1" customWidth="1"/>
    <col min="12039" max="12039" width="6.5546875" style="1" customWidth="1"/>
    <col min="12040" max="12055" width="0" style="1" hidden="1" customWidth="1"/>
    <col min="12056" max="12287" width="8.77734375" style="1"/>
    <col min="12288" max="12288" width="25.44140625" style="1" customWidth="1"/>
    <col min="12289" max="12289" width="32.77734375" style="1" customWidth="1"/>
    <col min="12290" max="12290" width="17.44140625" style="1" customWidth="1"/>
    <col min="12291" max="12291" width="17.21875" style="1" customWidth="1"/>
    <col min="12292" max="12292" width="23.77734375" style="1" customWidth="1"/>
    <col min="12293" max="12293" width="25.44140625" style="1" customWidth="1"/>
    <col min="12294" max="12294" width="19" style="1" customWidth="1"/>
    <col min="12295" max="12295" width="6.5546875" style="1" customWidth="1"/>
    <col min="12296" max="12311" width="0" style="1" hidden="1" customWidth="1"/>
    <col min="12312" max="12543" width="8.77734375" style="1"/>
    <col min="12544" max="12544" width="25.44140625" style="1" customWidth="1"/>
    <col min="12545" max="12545" width="32.77734375" style="1" customWidth="1"/>
    <col min="12546" max="12546" width="17.44140625" style="1" customWidth="1"/>
    <col min="12547" max="12547" width="17.21875" style="1" customWidth="1"/>
    <col min="12548" max="12548" width="23.77734375" style="1" customWidth="1"/>
    <col min="12549" max="12549" width="25.44140625" style="1" customWidth="1"/>
    <col min="12550" max="12550" width="19" style="1" customWidth="1"/>
    <col min="12551" max="12551" width="6.5546875" style="1" customWidth="1"/>
    <col min="12552" max="12567" width="0" style="1" hidden="1" customWidth="1"/>
    <col min="12568" max="12799" width="8.77734375" style="1"/>
    <col min="12800" max="12800" width="25.44140625" style="1" customWidth="1"/>
    <col min="12801" max="12801" width="32.77734375" style="1" customWidth="1"/>
    <col min="12802" max="12802" width="17.44140625" style="1" customWidth="1"/>
    <col min="12803" max="12803" width="17.21875" style="1" customWidth="1"/>
    <col min="12804" max="12804" width="23.77734375" style="1" customWidth="1"/>
    <col min="12805" max="12805" width="25.44140625" style="1" customWidth="1"/>
    <col min="12806" max="12806" width="19" style="1" customWidth="1"/>
    <col min="12807" max="12807" width="6.5546875" style="1" customWidth="1"/>
    <col min="12808" max="12823" width="0" style="1" hidden="1" customWidth="1"/>
    <col min="12824" max="13055" width="8.77734375" style="1"/>
    <col min="13056" max="13056" width="25.44140625" style="1" customWidth="1"/>
    <col min="13057" max="13057" width="32.77734375" style="1" customWidth="1"/>
    <col min="13058" max="13058" width="17.44140625" style="1" customWidth="1"/>
    <col min="13059" max="13059" width="17.21875" style="1" customWidth="1"/>
    <col min="13060" max="13060" width="23.77734375" style="1" customWidth="1"/>
    <col min="13061" max="13061" width="25.44140625" style="1" customWidth="1"/>
    <col min="13062" max="13062" width="19" style="1" customWidth="1"/>
    <col min="13063" max="13063" width="6.5546875" style="1" customWidth="1"/>
    <col min="13064" max="13079" width="0" style="1" hidden="1" customWidth="1"/>
    <col min="13080" max="13311" width="8.77734375" style="1"/>
    <col min="13312" max="13312" width="25.44140625" style="1" customWidth="1"/>
    <col min="13313" max="13313" width="32.77734375" style="1" customWidth="1"/>
    <col min="13314" max="13314" width="17.44140625" style="1" customWidth="1"/>
    <col min="13315" max="13315" width="17.21875" style="1" customWidth="1"/>
    <col min="13316" max="13316" width="23.77734375" style="1" customWidth="1"/>
    <col min="13317" max="13317" width="25.44140625" style="1" customWidth="1"/>
    <col min="13318" max="13318" width="19" style="1" customWidth="1"/>
    <col min="13319" max="13319" width="6.5546875" style="1" customWidth="1"/>
    <col min="13320" max="13335" width="0" style="1" hidden="1" customWidth="1"/>
    <col min="13336" max="13567" width="8.77734375" style="1"/>
    <col min="13568" max="13568" width="25.44140625" style="1" customWidth="1"/>
    <col min="13569" max="13569" width="32.77734375" style="1" customWidth="1"/>
    <col min="13570" max="13570" width="17.44140625" style="1" customWidth="1"/>
    <col min="13571" max="13571" width="17.21875" style="1" customWidth="1"/>
    <col min="13572" max="13572" width="23.77734375" style="1" customWidth="1"/>
    <col min="13573" max="13573" width="25.44140625" style="1" customWidth="1"/>
    <col min="13574" max="13574" width="19" style="1" customWidth="1"/>
    <col min="13575" max="13575" width="6.5546875" style="1" customWidth="1"/>
    <col min="13576" max="13591" width="0" style="1" hidden="1" customWidth="1"/>
    <col min="13592" max="13823" width="8.77734375" style="1"/>
    <col min="13824" max="13824" width="25.44140625" style="1" customWidth="1"/>
    <col min="13825" max="13825" width="32.77734375" style="1" customWidth="1"/>
    <col min="13826" max="13826" width="17.44140625" style="1" customWidth="1"/>
    <col min="13827" max="13827" width="17.21875" style="1" customWidth="1"/>
    <col min="13828" max="13828" width="23.77734375" style="1" customWidth="1"/>
    <col min="13829" max="13829" width="25.44140625" style="1" customWidth="1"/>
    <col min="13830" max="13830" width="19" style="1" customWidth="1"/>
    <col min="13831" max="13831" width="6.5546875" style="1" customWidth="1"/>
    <col min="13832" max="13847" width="0" style="1" hidden="1" customWidth="1"/>
    <col min="13848" max="14079" width="8.77734375" style="1"/>
    <col min="14080" max="14080" width="25.44140625" style="1" customWidth="1"/>
    <col min="14081" max="14081" width="32.77734375" style="1" customWidth="1"/>
    <col min="14082" max="14082" width="17.44140625" style="1" customWidth="1"/>
    <col min="14083" max="14083" width="17.21875" style="1" customWidth="1"/>
    <col min="14084" max="14084" width="23.77734375" style="1" customWidth="1"/>
    <col min="14085" max="14085" width="25.44140625" style="1" customWidth="1"/>
    <col min="14086" max="14086" width="19" style="1" customWidth="1"/>
    <col min="14087" max="14087" width="6.5546875" style="1" customWidth="1"/>
    <col min="14088" max="14103" width="0" style="1" hidden="1" customWidth="1"/>
    <col min="14104" max="14335" width="8.77734375" style="1"/>
    <col min="14336" max="14336" width="25.44140625" style="1" customWidth="1"/>
    <col min="14337" max="14337" width="32.77734375" style="1" customWidth="1"/>
    <col min="14338" max="14338" width="17.44140625" style="1" customWidth="1"/>
    <col min="14339" max="14339" width="17.21875" style="1" customWidth="1"/>
    <col min="14340" max="14340" width="23.77734375" style="1" customWidth="1"/>
    <col min="14341" max="14341" width="25.44140625" style="1" customWidth="1"/>
    <col min="14342" max="14342" width="19" style="1" customWidth="1"/>
    <col min="14343" max="14343" width="6.5546875" style="1" customWidth="1"/>
    <col min="14344" max="14359" width="0" style="1" hidden="1" customWidth="1"/>
    <col min="14360" max="14591" width="8.77734375" style="1"/>
    <col min="14592" max="14592" width="25.44140625" style="1" customWidth="1"/>
    <col min="14593" max="14593" width="32.77734375" style="1" customWidth="1"/>
    <col min="14594" max="14594" width="17.44140625" style="1" customWidth="1"/>
    <col min="14595" max="14595" width="17.21875" style="1" customWidth="1"/>
    <col min="14596" max="14596" width="23.77734375" style="1" customWidth="1"/>
    <col min="14597" max="14597" width="25.44140625" style="1" customWidth="1"/>
    <col min="14598" max="14598" width="19" style="1" customWidth="1"/>
    <col min="14599" max="14599" width="6.5546875" style="1" customWidth="1"/>
    <col min="14600" max="14615" width="0" style="1" hidden="1" customWidth="1"/>
    <col min="14616" max="14847" width="8.77734375" style="1"/>
    <col min="14848" max="14848" width="25.44140625" style="1" customWidth="1"/>
    <col min="14849" max="14849" width="32.77734375" style="1" customWidth="1"/>
    <col min="14850" max="14850" width="17.44140625" style="1" customWidth="1"/>
    <col min="14851" max="14851" width="17.21875" style="1" customWidth="1"/>
    <col min="14852" max="14852" width="23.77734375" style="1" customWidth="1"/>
    <col min="14853" max="14853" width="25.44140625" style="1" customWidth="1"/>
    <col min="14854" max="14854" width="19" style="1" customWidth="1"/>
    <col min="14855" max="14855" width="6.5546875" style="1" customWidth="1"/>
    <col min="14856" max="14871" width="0" style="1" hidden="1" customWidth="1"/>
    <col min="14872" max="15103" width="8.77734375" style="1"/>
    <col min="15104" max="15104" width="25.44140625" style="1" customWidth="1"/>
    <col min="15105" max="15105" width="32.77734375" style="1" customWidth="1"/>
    <col min="15106" max="15106" width="17.44140625" style="1" customWidth="1"/>
    <col min="15107" max="15107" width="17.21875" style="1" customWidth="1"/>
    <col min="15108" max="15108" width="23.77734375" style="1" customWidth="1"/>
    <col min="15109" max="15109" width="25.44140625" style="1" customWidth="1"/>
    <col min="15110" max="15110" width="19" style="1" customWidth="1"/>
    <col min="15111" max="15111" width="6.5546875" style="1" customWidth="1"/>
    <col min="15112" max="15127" width="0" style="1" hidden="1" customWidth="1"/>
    <col min="15128" max="15359" width="8.77734375" style="1"/>
    <col min="15360" max="15360" width="25.44140625" style="1" customWidth="1"/>
    <col min="15361" max="15361" width="32.77734375" style="1" customWidth="1"/>
    <col min="15362" max="15362" width="17.44140625" style="1" customWidth="1"/>
    <col min="15363" max="15363" width="17.21875" style="1" customWidth="1"/>
    <col min="15364" max="15364" width="23.77734375" style="1" customWidth="1"/>
    <col min="15365" max="15365" width="25.44140625" style="1" customWidth="1"/>
    <col min="15366" max="15366" width="19" style="1" customWidth="1"/>
    <col min="15367" max="15367" width="6.5546875" style="1" customWidth="1"/>
    <col min="15368" max="15383" width="0" style="1" hidden="1" customWidth="1"/>
    <col min="15384" max="15615" width="8.77734375" style="1"/>
    <col min="15616" max="15616" width="25.44140625" style="1" customWidth="1"/>
    <col min="15617" max="15617" width="32.77734375" style="1" customWidth="1"/>
    <col min="15618" max="15618" width="17.44140625" style="1" customWidth="1"/>
    <col min="15619" max="15619" width="17.21875" style="1" customWidth="1"/>
    <col min="15620" max="15620" width="23.77734375" style="1" customWidth="1"/>
    <col min="15621" max="15621" width="25.44140625" style="1" customWidth="1"/>
    <col min="15622" max="15622" width="19" style="1" customWidth="1"/>
    <col min="15623" max="15623" width="6.5546875" style="1" customWidth="1"/>
    <col min="15624" max="15639" width="0" style="1" hidden="1" customWidth="1"/>
    <col min="15640" max="15871" width="8.77734375" style="1"/>
    <col min="15872" max="15872" width="25.44140625" style="1" customWidth="1"/>
    <col min="15873" max="15873" width="32.77734375" style="1" customWidth="1"/>
    <col min="15874" max="15874" width="17.44140625" style="1" customWidth="1"/>
    <col min="15875" max="15875" width="17.21875" style="1" customWidth="1"/>
    <col min="15876" max="15876" width="23.77734375" style="1" customWidth="1"/>
    <col min="15877" max="15877" width="25.44140625" style="1" customWidth="1"/>
    <col min="15878" max="15878" width="19" style="1" customWidth="1"/>
    <col min="15879" max="15879" width="6.5546875" style="1" customWidth="1"/>
    <col min="15880" max="15895" width="0" style="1" hidden="1" customWidth="1"/>
    <col min="15896" max="16127" width="8.77734375" style="1"/>
    <col min="16128" max="16128" width="25.44140625" style="1" customWidth="1"/>
    <col min="16129" max="16129" width="32.77734375" style="1" customWidth="1"/>
    <col min="16130" max="16130" width="17.44140625" style="1" customWidth="1"/>
    <col min="16131" max="16131" width="17.21875" style="1" customWidth="1"/>
    <col min="16132" max="16132" width="23.77734375" style="1" customWidth="1"/>
    <col min="16133" max="16133" width="25.44140625" style="1" customWidth="1"/>
    <col min="16134" max="16134" width="19" style="1" customWidth="1"/>
    <col min="16135" max="16135" width="6.5546875" style="1" customWidth="1"/>
    <col min="16136" max="16151" width="0" style="1" hidden="1" customWidth="1"/>
    <col min="16152" max="16384" width="8.77734375" style="1"/>
  </cols>
  <sheetData>
    <row r="1" spans="2:22" ht="42.75" customHeight="1" thickBot="1" x14ac:dyDescent="0.3">
      <c r="B1" s="312" t="s">
        <v>68</v>
      </c>
      <c r="C1" s="313"/>
      <c r="D1" s="313"/>
      <c r="E1" s="124" t="s">
        <v>97</v>
      </c>
      <c r="F1" s="123" t="str">
        <f>K11</f>
        <v>October</v>
      </c>
      <c r="G1" s="123">
        <f>K10</f>
        <v>2023</v>
      </c>
      <c r="H1" s="122"/>
      <c r="I1" s="121"/>
      <c r="J1" s="120" t="s">
        <v>96</v>
      </c>
      <c r="K1" s="120"/>
      <c r="L1" s="120"/>
      <c r="M1" s="118"/>
      <c r="N1" s="118"/>
      <c r="O1" s="118"/>
      <c r="P1" s="119"/>
      <c r="Q1" s="119"/>
      <c r="R1" s="119"/>
      <c r="S1" s="119"/>
      <c r="T1" s="118"/>
      <c r="U1" s="118"/>
    </row>
    <row r="2" spans="2:22" ht="8.25" customHeight="1" thickBot="1" x14ac:dyDescent="0.3">
      <c r="B2" s="117"/>
      <c r="C2" s="111"/>
      <c r="D2" s="111"/>
      <c r="E2" s="111"/>
      <c r="F2" s="111"/>
      <c r="G2" s="111"/>
      <c r="H2" s="111"/>
      <c r="I2" s="30"/>
    </row>
    <row r="3" spans="2:22" ht="20.25" customHeight="1" x14ac:dyDescent="0.25">
      <c r="B3" s="116" t="s">
        <v>95</v>
      </c>
      <c r="C3" s="314" t="s">
        <v>94</v>
      </c>
      <c r="D3" s="314"/>
      <c r="E3" s="314"/>
      <c r="F3" s="115" t="s">
        <v>93</v>
      </c>
      <c r="G3" s="314" t="s">
        <v>92</v>
      </c>
      <c r="H3" s="315"/>
      <c r="I3" s="30"/>
    </row>
    <row r="4" spans="2:22" ht="62.25" customHeight="1" thickBot="1" x14ac:dyDescent="0.3">
      <c r="B4" s="114" t="s">
        <v>91</v>
      </c>
      <c r="C4" s="316" t="s">
        <v>98</v>
      </c>
      <c r="D4" s="317"/>
      <c r="E4" s="317"/>
      <c r="F4" s="157" t="s">
        <v>99</v>
      </c>
      <c r="G4" s="317" t="s">
        <v>100</v>
      </c>
      <c r="H4" s="318"/>
      <c r="I4" s="112"/>
    </row>
    <row r="5" spans="2:22" ht="20.25" customHeight="1" thickBot="1" x14ac:dyDescent="0.3">
      <c r="B5" s="111"/>
      <c r="C5" s="111"/>
      <c r="D5" s="111"/>
      <c r="E5" s="111"/>
      <c r="F5" s="111"/>
      <c r="G5" s="111"/>
      <c r="H5" s="111"/>
      <c r="I5" s="30"/>
    </row>
    <row r="6" spans="2:22" ht="24" customHeight="1" x14ac:dyDescent="0.25">
      <c r="B6" s="319" t="s">
        <v>90</v>
      </c>
      <c r="C6" s="319"/>
      <c r="D6" s="319"/>
      <c r="E6" s="319"/>
      <c r="F6" s="320" t="str">
        <f>CONCATENATE(F1," 1, ",G1)</f>
        <v>October 1, 2023</v>
      </c>
      <c r="G6" s="320" t="e">
        <f>CONCATENATE(#REF!," 1, ",#REF!)</f>
        <v>#REF!</v>
      </c>
      <c r="H6" s="110"/>
      <c r="I6" s="30"/>
      <c r="M6" s="295" t="s">
        <v>89</v>
      </c>
      <c r="N6" s="215"/>
      <c r="P6" s="300" t="s">
        <v>88</v>
      </c>
      <c r="Q6" s="301"/>
      <c r="R6" s="301"/>
      <c r="S6" s="302"/>
      <c r="V6" s="4"/>
    </row>
    <row r="7" spans="2:22" ht="24" customHeight="1" thickBot="1" x14ac:dyDescent="0.3">
      <c r="B7" s="306" t="s">
        <v>101</v>
      </c>
      <c r="C7" s="306"/>
      <c r="D7" s="306"/>
      <c r="E7" s="306"/>
      <c r="F7" s="99">
        <v>690</v>
      </c>
      <c r="G7" s="5" t="s">
        <v>71</v>
      </c>
      <c r="H7" s="5"/>
      <c r="I7" s="98"/>
      <c r="M7" s="296"/>
      <c r="N7" s="297"/>
      <c r="P7" s="303"/>
      <c r="Q7" s="304"/>
      <c r="R7" s="304"/>
      <c r="S7" s="305"/>
    </row>
    <row r="8" spans="2:22" ht="24" customHeight="1" thickBot="1" x14ac:dyDescent="0.3">
      <c r="B8" s="254" t="s">
        <v>102</v>
      </c>
      <c r="C8" s="254"/>
      <c r="D8" s="254"/>
      <c r="E8" s="254"/>
      <c r="F8" s="254"/>
      <c r="G8" s="254"/>
      <c r="H8" s="254"/>
      <c r="I8" s="95"/>
      <c r="M8" s="298"/>
      <c r="N8" s="299"/>
      <c r="P8" s="307" t="s">
        <v>84</v>
      </c>
      <c r="Q8" s="308"/>
      <c r="R8" s="308"/>
      <c r="S8" s="309"/>
      <c r="U8" s="109" t="s">
        <v>87</v>
      </c>
    </row>
    <row r="9" spans="2:22" ht="24" customHeight="1" thickBot="1" x14ac:dyDescent="0.3">
      <c r="B9" s="254" t="s">
        <v>86</v>
      </c>
      <c r="C9" s="254"/>
      <c r="D9" s="254"/>
      <c r="E9" s="254"/>
      <c r="F9" s="254"/>
      <c r="G9" s="254"/>
      <c r="H9" s="254"/>
      <c r="I9" s="95"/>
      <c r="J9" s="310" t="s">
        <v>85</v>
      </c>
      <c r="K9" s="311"/>
      <c r="L9" s="108"/>
      <c r="M9" s="65" t="s">
        <v>84</v>
      </c>
      <c r="N9" s="60">
        <v>2023</v>
      </c>
      <c r="P9" s="107" t="s">
        <v>83</v>
      </c>
      <c r="Q9" s="106" t="s">
        <v>82</v>
      </c>
      <c r="R9" s="106" t="s">
        <v>81</v>
      </c>
      <c r="S9" s="106" t="s">
        <v>80</v>
      </c>
      <c r="U9" s="105" t="s">
        <v>79</v>
      </c>
    </row>
    <row r="10" spans="2:22" ht="24" customHeight="1" thickBot="1" x14ac:dyDescent="0.3">
      <c r="B10" s="272" t="s">
        <v>78</v>
      </c>
      <c r="C10" s="272"/>
      <c r="D10" s="290" t="str">
        <f>CONCATENATE("The ",F1," ",G1," Average is")</f>
        <v>The October 2023 Average is</v>
      </c>
      <c r="E10" s="290"/>
      <c r="F10" s="290"/>
      <c r="G10" s="104">
        <f>K15</f>
        <v>646</v>
      </c>
      <c r="H10" s="103" t="s">
        <v>77</v>
      </c>
      <c r="I10" s="102"/>
      <c r="J10" s="94" t="s">
        <v>76</v>
      </c>
      <c r="K10" s="177">
        <v>2023</v>
      </c>
      <c r="M10" s="50" t="s">
        <v>37</v>
      </c>
      <c r="N10" s="60" t="s">
        <v>36</v>
      </c>
      <c r="P10" s="266">
        <v>45047</v>
      </c>
      <c r="Q10" s="269">
        <v>415.67500000000001</v>
      </c>
      <c r="R10" s="68">
        <v>45108</v>
      </c>
      <c r="S10" s="291">
        <v>44896</v>
      </c>
      <c r="U10" s="97" t="s">
        <v>75</v>
      </c>
    </row>
    <row r="11" spans="2:22" ht="24" customHeight="1" thickBot="1" x14ac:dyDescent="0.3">
      <c r="B11" s="294" t="s">
        <v>74</v>
      </c>
      <c r="C11" s="294"/>
      <c r="D11" s="294"/>
      <c r="E11" s="294"/>
      <c r="F11" s="294"/>
      <c r="G11" s="294"/>
      <c r="H11" s="294"/>
      <c r="I11" s="101"/>
      <c r="J11" s="94" t="s">
        <v>73</v>
      </c>
      <c r="K11" s="177" t="s">
        <v>45</v>
      </c>
      <c r="M11" s="50" t="s">
        <v>33</v>
      </c>
      <c r="N11" s="182" t="s">
        <v>4</v>
      </c>
      <c r="P11" s="267"/>
      <c r="Q11" s="270"/>
      <c r="R11" s="67">
        <v>45139</v>
      </c>
      <c r="S11" s="292"/>
      <c r="U11" s="97" t="s">
        <v>72</v>
      </c>
    </row>
    <row r="12" spans="2:22" ht="24" customHeight="1" thickBot="1" x14ac:dyDescent="0.3">
      <c r="B12" s="254" t="s">
        <v>103</v>
      </c>
      <c r="C12" s="254"/>
      <c r="D12" s="254"/>
      <c r="E12" s="254"/>
      <c r="F12" s="99">
        <f>K14</f>
        <v>690</v>
      </c>
      <c r="G12" s="5" t="s">
        <v>71</v>
      </c>
      <c r="I12" s="98"/>
      <c r="J12" s="88"/>
      <c r="K12" s="87"/>
      <c r="M12" s="50" t="s">
        <v>32</v>
      </c>
      <c r="N12" s="182" t="s">
        <v>4</v>
      </c>
      <c r="P12" s="268"/>
      <c r="Q12" s="271"/>
      <c r="R12" s="67">
        <v>45170</v>
      </c>
      <c r="S12" s="292"/>
      <c r="U12" s="97" t="s">
        <v>70</v>
      </c>
    </row>
    <row r="13" spans="2:22" ht="24" customHeight="1" thickBot="1" x14ac:dyDescent="0.3">
      <c r="B13" s="254" t="s">
        <v>152</v>
      </c>
      <c r="C13" s="254"/>
      <c r="D13" s="254"/>
      <c r="E13" s="254"/>
      <c r="F13" s="254"/>
      <c r="G13" s="254"/>
      <c r="H13" s="254"/>
      <c r="I13" s="95"/>
      <c r="J13" s="288" t="s">
        <v>68</v>
      </c>
      <c r="K13" s="289"/>
      <c r="M13" s="50" t="s">
        <v>30</v>
      </c>
      <c r="N13" s="182" t="s">
        <v>4</v>
      </c>
      <c r="P13" s="266">
        <v>45139</v>
      </c>
      <c r="Q13" s="269">
        <v>421.62</v>
      </c>
      <c r="R13" s="68">
        <v>45200</v>
      </c>
      <c r="S13" s="292"/>
      <c r="U13" s="96" t="s">
        <v>67</v>
      </c>
    </row>
    <row r="14" spans="2:22" ht="24" customHeight="1" thickBot="1" x14ac:dyDescent="0.3">
      <c r="B14" s="254"/>
      <c r="C14" s="254"/>
      <c r="D14" s="254"/>
      <c r="E14" s="254"/>
      <c r="F14" s="254"/>
      <c r="G14" s="254"/>
      <c r="H14" s="254"/>
      <c r="I14" s="95"/>
      <c r="J14" s="94" t="s">
        <v>65</v>
      </c>
      <c r="K14" s="93">
        <v>690</v>
      </c>
      <c r="M14" s="50" t="s">
        <v>27</v>
      </c>
      <c r="N14" s="182">
        <v>612</v>
      </c>
      <c r="P14" s="267"/>
      <c r="Q14" s="270"/>
      <c r="R14" s="67">
        <v>45231</v>
      </c>
      <c r="S14" s="292"/>
    </row>
    <row r="15" spans="2:22" ht="56.25" customHeight="1" thickBot="1" x14ac:dyDescent="0.3">
      <c r="B15" s="283" t="s">
        <v>153</v>
      </c>
      <c r="C15" s="284"/>
      <c r="D15" s="284"/>
      <c r="E15" s="284"/>
      <c r="F15" s="284"/>
      <c r="G15" s="284"/>
      <c r="H15" s="285"/>
      <c r="I15" s="92"/>
      <c r="J15" s="91" t="s">
        <v>63</v>
      </c>
      <c r="K15" s="178">
        <v>646</v>
      </c>
      <c r="M15" s="50" t="s">
        <v>26</v>
      </c>
      <c r="N15" s="182">
        <v>621</v>
      </c>
      <c r="P15" s="268"/>
      <c r="Q15" s="271"/>
      <c r="R15" s="67">
        <v>45261</v>
      </c>
      <c r="S15" s="292"/>
    </row>
    <row r="16" spans="2:22" ht="24" customHeight="1" thickBot="1" x14ac:dyDescent="0.3">
      <c r="B16" s="286" t="s">
        <v>62</v>
      </c>
      <c r="C16" s="287"/>
      <c r="D16" s="287"/>
      <c r="E16" s="287"/>
      <c r="F16" s="287"/>
      <c r="G16" s="287"/>
      <c r="H16" s="287"/>
      <c r="I16" s="89"/>
      <c r="J16" s="88"/>
      <c r="K16" s="87"/>
      <c r="M16" s="50" t="s">
        <v>53</v>
      </c>
      <c r="N16" s="182">
        <v>635</v>
      </c>
      <c r="P16" s="266">
        <v>45231</v>
      </c>
      <c r="Q16" s="269"/>
      <c r="R16" s="68">
        <v>45292</v>
      </c>
      <c r="S16" s="292"/>
      <c r="U16" s="75"/>
    </row>
    <row r="17" spans="2:21" ht="43.5" customHeight="1" thickBot="1" x14ac:dyDescent="0.3">
      <c r="B17" s="263" t="s">
        <v>105</v>
      </c>
      <c r="C17" s="264"/>
      <c r="D17" s="264"/>
      <c r="E17" s="264"/>
      <c r="F17" s="264"/>
      <c r="G17" s="264"/>
      <c r="H17" s="265"/>
      <c r="I17" s="86"/>
      <c r="J17" s="288" t="s">
        <v>61</v>
      </c>
      <c r="K17" s="289"/>
      <c r="M17" s="50" t="s">
        <v>52</v>
      </c>
      <c r="N17" s="182">
        <v>640</v>
      </c>
      <c r="P17" s="267"/>
      <c r="Q17" s="270"/>
      <c r="R17" s="67">
        <v>45323</v>
      </c>
      <c r="S17" s="292"/>
      <c r="U17" s="75"/>
    </row>
    <row r="18" spans="2:21" ht="40.5" customHeight="1" thickBot="1" x14ac:dyDescent="0.3">
      <c r="B18" s="243" t="s">
        <v>131</v>
      </c>
      <c r="C18" s="244"/>
      <c r="D18" s="244"/>
      <c r="E18" s="244"/>
      <c r="F18" s="244"/>
      <c r="G18" s="244"/>
      <c r="H18" s="245"/>
      <c r="I18" s="30"/>
      <c r="J18" s="85" t="s">
        <v>59</v>
      </c>
      <c r="K18" s="179">
        <v>45139</v>
      </c>
      <c r="M18" s="50" t="s">
        <v>49</v>
      </c>
      <c r="N18" s="182">
        <v>645</v>
      </c>
      <c r="P18" s="268"/>
      <c r="Q18" s="271"/>
      <c r="R18" s="67">
        <v>45352</v>
      </c>
      <c r="S18" s="292"/>
      <c r="U18" s="75"/>
    </row>
    <row r="19" spans="2:21" ht="56.25" customHeight="1" thickBot="1" x14ac:dyDescent="0.3">
      <c r="B19" s="29" t="s">
        <v>24</v>
      </c>
      <c r="C19" s="28" t="s">
        <v>23</v>
      </c>
      <c r="D19" s="27" t="s">
        <v>22</v>
      </c>
      <c r="E19" s="27" t="s">
        <v>58</v>
      </c>
      <c r="F19" s="27" t="s">
        <v>20</v>
      </c>
      <c r="G19" s="279" t="s">
        <v>19</v>
      </c>
      <c r="H19" s="280"/>
      <c r="I19" s="26"/>
      <c r="J19" s="83" t="s">
        <v>57</v>
      </c>
      <c r="K19" s="180">
        <v>421.62</v>
      </c>
      <c r="M19" s="50" t="s">
        <v>47</v>
      </c>
      <c r="N19" s="182">
        <v>645</v>
      </c>
      <c r="P19" s="266">
        <v>45323</v>
      </c>
      <c r="Q19" s="269"/>
      <c r="R19" s="68">
        <v>45383</v>
      </c>
      <c r="S19" s="292"/>
      <c r="U19" s="75"/>
    </row>
    <row r="20" spans="2:21" ht="21.75" customHeight="1" thickBot="1" x14ac:dyDescent="0.3">
      <c r="B20" s="48">
        <v>302.01</v>
      </c>
      <c r="C20" s="136" t="s">
        <v>122</v>
      </c>
      <c r="D20" s="47">
        <v>3.75</v>
      </c>
      <c r="E20" s="46">
        <v>0</v>
      </c>
      <c r="F20" s="45">
        <f t="shared" ref="F20:F30" si="0">D20+E20</f>
        <v>3.75</v>
      </c>
      <c r="G20" s="281">
        <f t="shared" ref="G20:G30" si="1">IF((ABS(($K$15-$K$14)*F20/100))&gt;0.1, ($K$15-$K$14)*F20/100, 0)</f>
        <v>-1.65</v>
      </c>
      <c r="H20" s="282" t="e">
        <f>IF((ABS((J15-J14)*E20/100))&gt;0.1, (J15-J14)*E20/100, 0)</f>
        <v>#VALUE!</v>
      </c>
      <c r="I20" s="16"/>
      <c r="J20" s="79" t="s">
        <v>56</v>
      </c>
      <c r="K20" s="80" t="s">
        <v>104</v>
      </c>
      <c r="M20" s="50" t="s">
        <v>45</v>
      </c>
      <c r="N20" s="182">
        <v>646</v>
      </c>
      <c r="P20" s="267"/>
      <c r="Q20" s="270"/>
      <c r="R20" s="67">
        <v>45413</v>
      </c>
      <c r="S20" s="292"/>
      <c r="U20" s="75"/>
    </row>
    <row r="21" spans="2:21" ht="21.75" customHeight="1" thickBot="1" x14ac:dyDescent="0.3">
      <c r="B21" s="22" t="s">
        <v>107</v>
      </c>
      <c r="C21" s="132" t="s">
        <v>117</v>
      </c>
      <c r="D21" s="20">
        <v>6.85</v>
      </c>
      <c r="E21" s="20">
        <v>1</v>
      </c>
      <c r="F21" s="39">
        <f t="shared" si="0"/>
        <v>7.85</v>
      </c>
      <c r="G21" s="273">
        <f t="shared" si="1"/>
        <v>-3.4540000000000002</v>
      </c>
      <c r="H21" s="274" t="e">
        <f>IF((ABS((#REF!-J15)*E21/100))&gt;0.1, (#REF!-J15)*E21/100, 0)</f>
        <v>#REF!</v>
      </c>
      <c r="I21" s="16"/>
      <c r="J21" s="79" t="s">
        <v>55</v>
      </c>
      <c r="K21" s="78">
        <v>389.00400000000002</v>
      </c>
      <c r="M21" s="50" t="s">
        <v>42</v>
      </c>
      <c r="N21" s="182"/>
      <c r="P21" s="268"/>
      <c r="Q21" s="271"/>
      <c r="R21" s="67">
        <v>45444</v>
      </c>
      <c r="S21" s="292"/>
      <c r="U21" s="75"/>
    </row>
    <row r="22" spans="2:21" ht="21.75" customHeight="1" thickBot="1" x14ac:dyDescent="0.3">
      <c r="B22" s="22" t="s">
        <v>108</v>
      </c>
      <c r="C22" s="132" t="s">
        <v>118</v>
      </c>
      <c r="D22" s="20">
        <v>6.85</v>
      </c>
      <c r="E22" s="20">
        <v>1</v>
      </c>
      <c r="F22" s="39">
        <f t="shared" si="0"/>
        <v>7.85</v>
      </c>
      <c r="G22" s="273">
        <f t="shared" si="1"/>
        <v>-3.4540000000000002</v>
      </c>
      <c r="H22" s="274" t="e">
        <f>IF((ABS((#REF!-#REF!)*E22/100))&gt;0.1, (#REF!-#REF!)*E22/100, 0)</f>
        <v>#REF!</v>
      </c>
      <c r="I22" s="16"/>
      <c r="J22" s="77" t="s">
        <v>54</v>
      </c>
      <c r="K22" s="181">
        <v>45108</v>
      </c>
      <c r="L22" s="1"/>
      <c r="M22" s="42" t="s">
        <v>40</v>
      </c>
      <c r="N22" s="183"/>
      <c r="P22" s="266">
        <v>45413</v>
      </c>
      <c r="Q22" s="269"/>
      <c r="R22" s="68">
        <v>45474</v>
      </c>
      <c r="S22" s="292"/>
      <c r="U22" s="75"/>
    </row>
    <row r="23" spans="2:21" ht="21.75" customHeight="1" thickBot="1" x14ac:dyDescent="0.3">
      <c r="B23" s="22" t="s">
        <v>109</v>
      </c>
      <c r="C23" s="132" t="s">
        <v>119</v>
      </c>
      <c r="D23" s="20">
        <v>6.85</v>
      </c>
      <c r="E23" s="20">
        <v>1</v>
      </c>
      <c r="F23" s="39">
        <f t="shared" si="0"/>
        <v>7.85</v>
      </c>
      <c r="G23" s="273">
        <f t="shared" si="1"/>
        <v>-3.4540000000000002</v>
      </c>
      <c r="H23" s="274" t="e">
        <f>IF((ABS((#REF!-#REF!)*E23/100))&gt;0.1, (#REF!-#REF!)*E23/100, 0)</f>
        <v>#REF!</v>
      </c>
      <c r="I23" s="16"/>
      <c r="K23" s="1"/>
      <c r="L23" s="1"/>
      <c r="M23" s="65"/>
      <c r="N23" s="64">
        <v>2024</v>
      </c>
      <c r="P23" s="267"/>
      <c r="Q23" s="270"/>
      <c r="R23" s="67">
        <v>45505</v>
      </c>
      <c r="S23" s="292"/>
      <c r="U23" s="75"/>
    </row>
    <row r="24" spans="2:21" ht="21.75" customHeight="1" thickBot="1" x14ac:dyDescent="0.3">
      <c r="B24" s="22" t="s">
        <v>110</v>
      </c>
      <c r="C24" s="132" t="s">
        <v>120</v>
      </c>
      <c r="D24" s="20">
        <v>6.85</v>
      </c>
      <c r="E24" s="20">
        <v>1</v>
      </c>
      <c r="F24" s="39">
        <f t="shared" si="0"/>
        <v>7.85</v>
      </c>
      <c r="G24" s="273">
        <f t="shared" si="1"/>
        <v>-3.4540000000000002</v>
      </c>
      <c r="H24" s="274" t="e">
        <f>IF((ABS((#REF!-#REF!)*E24/100))&gt;0.1, (#REF!-#REF!)*E24/100, 0)</f>
        <v>#REF!</v>
      </c>
      <c r="I24" s="16"/>
      <c r="J24" s="1"/>
      <c r="K24" s="1"/>
      <c r="L24" s="1"/>
      <c r="M24" s="50" t="s">
        <v>37</v>
      </c>
      <c r="N24" s="60" t="s">
        <v>36</v>
      </c>
      <c r="P24" s="268"/>
      <c r="Q24" s="271"/>
      <c r="R24" s="67">
        <v>45536</v>
      </c>
      <c r="S24" s="292"/>
      <c r="U24" s="75"/>
    </row>
    <row r="25" spans="2:21" ht="21.75" customHeight="1" thickBot="1" x14ac:dyDescent="0.3">
      <c r="B25" s="22" t="s">
        <v>111</v>
      </c>
      <c r="C25" s="132" t="s">
        <v>121</v>
      </c>
      <c r="D25" s="20">
        <v>8.25</v>
      </c>
      <c r="E25" s="20">
        <v>1</v>
      </c>
      <c r="F25" s="39">
        <f t="shared" si="0"/>
        <v>9.25</v>
      </c>
      <c r="G25" s="273">
        <f t="shared" si="1"/>
        <v>-4.07</v>
      </c>
      <c r="H25" s="274" t="e">
        <f>IF((ABS((#REF!-#REF!)*E25/100))&gt;0.1, (#REF!-#REF!)*E25/100, 0)</f>
        <v>#REF!</v>
      </c>
      <c r="I25" s="16"/>
      <c r="J25" s="1"/>
      <c r="K25" s="1"/>
      <c r="L25" s="1"/>
      <c r="M25" s="50" t="s">
        <v>33</v>
      </c>
      <c r="N25" s="182"/>
      <c r="P25" s="266">
        <v>45505</v>
      </c>
      <c r="Q25" s="269"/>
      <c r="R25" s="68">
        <v>45566</v>
      </c>
      <c r="S25" s="292"/>
      <c r="U25" s="75"/>
    </row>
    <row r="26" spans="2:21" ht="30.6" thickBot="1" x14ac:dyDescent="0.3">
      <c r="B26" s="22" t="s">
        <v>115</v>
      </c>
      <c r="C26" s="134" t="s">
        <v>123</v>
      </c>
      <c r="D26" s="20">
        <v>6.7</v>
      </c>
      <c r="E26" s="40">
        <v>1</v>
      </c>
      <c r="F26" s="39">
        <f>D26+E26</f>
        <v>7.7</v>
      </c>
      <c r="G26" s="273">
        <f>IF((ABS(($K$15-$K$14)*F26/100))&gt;0.1, ($K$15-$K$14)*F26/100, 0)</f>
        <v>-3.3879999999999999</v>
      </c>
      <c r="H26" s="274" t="e">
        <f>IF((ABS((#REF!-#REF!)*E26/100))&gt;0.1, (#REF!-#REF!)*E26/100, 0)</f>
        <v>#REF!</v>
      </c>
      <c r="I26" s="16"/>
      <c r="J26" s="1"/>
      <c r="K26" s="1"/>
      <c r="L26" s="1"/>
      <c r="M26" s="50" t="s">
        <v>32</v>
      </c>
      <c r="N26" s="182"/>
      <c r="P26" s="267"/>
      <c r="Q26" s="270"/>
      <c r="R26" s="67">
        <v>45597</v>
      </c>
      <c r="S26" s="292"/>
    </row>
    <row r="27" spans="2:21" ht="30.6" thickBot="1" x14ac:dyDescent="0.3">
      <c r="B27" s="25" t="s">
        <v>116</v>
      </c>
      <c r="C27" s="135" t="s">
        <v>124</v>
      </c>
      <c r="D27" s="23">
        <v>6.2</v>
      </c>
      <c r="E27" s="23">
        <v>1</v>
      </c>
      <c r="F27" s="81">
        <f t="shared" si="0"/>
        <v>7.2</v>
      </c>
      <c r="G27" s="275">
        <f t="shared" si="1"/>
        <v>-3.1680000000000001</v>
      </c>
      <c r="H27" s="276" t="e">
        <f>IF((ABS((#REF!-#REF!)*E27/100))&gt;0.1, (#REF!-#REF!)*E27/100, 0)</f>
        <v>#REF!</v>
      </c>
      <c r="I27" s="16"/>
      <c r="J27" s="1"/>
      <c r="K27" s="1"/>
      <c r="L27" s="1"/>
      <c r="M27" s="50" t="s">
        <v>30</v>
      </c>
      <c r="N27" s="182"/>
      <c r="P27" s="268"/>
      <c r="Q27" s="271"/>
      <c r="R27" s="67">
        <v>45627</v>
      </c>
      <c r="S27" s="292"/>
    </row>
    <row r="28" spans="2:21" ht="30.6" thickBot="1" x14ac:dyDescent="0.3">
      <c r="B28" s="22" t="s">
        <v>112</v>
      </c>
      <c r="C28" s="134" t="s">
        <v>125</v>
      </c>
      <c r="D28" s="20">
        <v>5.5</v>
      </c>
      <c r="E28" s="20">
        <v>1</v>
      </c>
      <c r="F28" s="39">
        <f t="shared" si="0"/>
        <v>6.5</v>
      </c>
      <c r="G28" s="273">
        <f t="shared" si="1"/>
        <v>-2.86</v>
      </c>
      <c r="H28" s="274" t="e">
        <f>IF((ABS((#REF!-#REF!)*E28/100))&gt;0.1, (#REF!-#REF!)*E28/100, 0)</f>
        <v>#REF!</v>
      </c>
      <c r="I28" s="16"/>
      <c r="J28" s="1"/>
      <c r="K28" s="1"/>
      <c r="L28" s="1"/>
      <c r="M28" s="50" t="s">
        <v>27</v>
      </c>
      <c r="N28" s="182"/>
      <c r="P28" s="266">
        <v>45597</v>
      </c>
      <c r="Q28" s="269"/>
      <c r="R28" s="68">
        <v>45658</v>
      </c>
      <c r="S28" s="292"/>
    </row>
    <row r="29" spans="2:21" ht="30.6" thickBot="1" x14ac:dyDescent="0.3">
      <c r="B29" s="22" t="s">
        <v>113</v>
      </c>
      <c r="C29" s="134" t="s">
        <v>126</v>
      </c>
      <c r="D29" s="20">
        <v>4.9000000000000004</v>
      </c>
      <c r="E29" s="20">
        <v>1</v>
      </c>
      <c r="F29" s="39">
        <f t="shared" si="0"/>
        <v>5.9</v>
      </c>
      <c r="G29" s="273">
        <f t="shared" si="1"/>
        <v>-2.5960000000000001</v>
      </c>
      <c r="H29" s="274" t="e">
        <f>IF((ABS((#REF!-#REF!)*E29/100))&gt;0.1, (#REF!-#REF!)*E29/100, 0)</f>
        <v>#REF!</v>
      </c>
      <c r="I29" s="16"/>
      <c r="J29" s="1"/>
      <c r="K29" s="1"/>
      <c r="L29" s="1"/>
      <c r="M29" s="50" t="s">
        <v>26</v>
      </c>
      <c r="N29" s="182"/>
      <c r="P29" s="267"/>
      <c r="Q29" s="270"/>
      <c r="R29" s="67">
        <v>45689</v>
      </c>
      <c r="S29" s="292"/>
    </row>
    <row r="30" spans="2:21" ht="30.6" thickBot="1" x14ac:dyDescent="0.3">
      <c r="B30" s="19" t="s">
        <v>114</v>
      </c>
      <c r="C30" s="133" t="s">
        <v>127</v>
      </c>
      <c r="D30" s="17">
        <v>4.5</v>
      </c>
      <c r="E30" s="37">
        <v>1</v>
      </c>
      <c r="F30" s="36">
        <f t="shared" si="0"/>
        <v>5.5</v>
      </c>
      <c r="G30" s="277">
        <f t="shared" si="1"/>
        <v>-2.42</v>
      </c>
      <c r="H30" s="278" t="e">
        <f>IF((ABS((#REF!-#REF!)*E30/100))&gt;0.1, (#REF!-#REF!)*E30/100, 0)</f>
        <v>#REF!</v>
      </c>
      <c r="I30" s="16"/>
      <c r="J30" s="1"/>
      <c r="K30" s="1"/>
      <c r="L30" s="1"/>
      <c r="M30" s="50" t="s">
        <v>53</v>
      </c>
      <c r="N30" s="182"/>
      <c r="P30" s="268"/>
      <c r="Q30" s="271"/>
      <c r="R30" s="67">
        <v>45717</v>
      </c>
      <c r="S30" s="293"/>
    </row>
    <row r="31" spans="2:21" ht="21.75" customHeight="1" thickBot="1" x14ac:dyDescent="0.3">
      <c r="B31" s="74"/>
      <c r="C31" s="73"/>
      <c r="D31" s="72"/>
      <c r="E31" s="71"/>
      <c r="F31" s="70"/>
      <c r="G31" s="69"/>
      <c r="H31" s="69"/>
      <c r="I31" s="16"/>
      <c r="J31" s="1"/>
      <c r="K31" s="1"/>
      <c r="L31" s="1"/>
      <c r="M31" s="50" t="s">
        <v>52</v>
      </c>
      <c r="N31" s="182"/>
      <c r="P31" s="266">
        <v>45709</v>
      </c>
      <c r="Q31" s="269" t="s">
        <v>51</v>
      </c>
      <c r="R31" s="68">
        <v>45748</v>
      </c>
      <c r="S31" s="1"/>
    </row>
    <row r="32" spans="2:21" ht="21.75" customHeight="1" thickBot="1" x14ac:dyDescent="0.3">
      <c r="B32" s="272" t="s">
        <v>50</v>
      </c>
      <c r="C32" s="272"/>
      <c r="D32" s="272"/>
      <c r="E32" s="272"/>
      <c r="F32" s="272"/>
      <c r="G32" s="272"/>
      <c r="H32" s="272"/>
      <c r="I32" s="16"/>
      <c r="J32" s="1"/>
      <c r="K32" s="1"/>
      <c r="M32" s="50" t="s">
        <v>49</v>
      </c>
      <c r="N32" s="182"/>
      <c r="P32" s="267"/>
      <c r="Q32" s="270"/>
      <c r="R32" s="67">
        <v>45778</v>
      </c>
    </row>
    <row r="33" spans="2:18" ht="21.75" customHeight="1" thickBot="1" x14ac:dyDescent="0.3">
      <c r="B33" s="254" t="s">
        <v>48</v>
      </c>
      <c r="C33" s="254"/>
      <c r="D33" s="254"/>
      <c r="E33" s="254"/>
      <c r="F33" s="254"/>
      <c r="G33" s="254"/>
      <c r="H33" s="254"/>
      <c r="I33" s="16"/>
      <c r="M33" s="50" t="s">
        <v>47</v>
      </c>
      <c r="N33" s="182"/>
      <c r="P33" s="268"/>
      <c r="Q33" s="271"/>
      <c r="R33" s="67">
        <v>45809</v>
      </c>
    </row>
    <row r="34" spans="2:18" ht="21.75" customHeight="1" x14ac:dyDescent="0.25">
      <c r="B34" s="254" t="s">
        <v>46</v>
      </c>
      <c r="C34" s="254"/>
      <c r="D34" s="254"/>
      <c r="E34" s="254"/>
      <c r="F34" s="254"/>
      <c r="G34" s="254"/>
      <c r="H34" s="254"/>
      <c r="I34" s="16"/>
      <c r="M34" s="50" t="s">
        <v>45</v>
      </c>
      <c r="N34" s="182"/>
      <c r="P34" s="1" t="s">
        <v>44</v>
      </c>
      <c r="Q34" s="66"/>
      <c r="R34" s="1" t="s">
        <v>44</v>
      </c>
    </row>
    <row r="35" spans="2:18" ht="21.75" customHeight="1" x14ac:dyDescent="0.25">
      <c r="B35" s="254" t="s">
        <v>43</v>
      </c>
      <c r="C35" s="254"/>
      <c r="D35" s="254"/>
      <c r="E35" s="254"/>
      <c r="F35" s="254"/>
      <c r="G35" s="254"/>
      <c r="H35" s="254"/>
      <c r="I35" s="16"/>
      <c r="M35" s="50" t="s">
        <v>42</v>
      </c>
      <c r="N35" s="182"/>
    </row>
    <row r="36" spans="2:18" ht="21.75" customHeight="1" thickBot="1" x14ac:dyDescent="0.3">
      <c r="B36" s="254" t="s">
        <v>41</v>
      </c>
      <c r="C36" s="254"/>
      <c r="D36" s="254"/>
      <c r="E36" s="254"/>
      <c r="F36" s="254"/>
      <c r="G36" s="254"/>
      <c r="H36" s="254"/>
      <c r="I36" s="16"/>
      <c r="M36" s="42" t="s">
        <v>40</v>
      </c>
      <c r="N36" s="183"/>
    </row>
    <row r="37" spans="2:18" ht="21.75" customHeight="1" thickBot="1" x14ac:dyDescent="0.3">
      <c r="B37" s="56" t="s">
        <v>39</v>
      </c>
      <c r="C37" s="63" t="str">
        <f>K20</f>
        <v>December 2022</v>
      </c>
      <c r="D37" s="255" t="s">
        <v>38</v>
      </c>
      <c r="E37" s="255"/>
      <c r="F37" s="61">
        <f>K21</f>
        <v>389.00400000000002</v>
      </c>
      <c r="G37" s="56"/>
      <c r="H37" s="56"/>
      <c r="I37" s="16"/>
      <c r="M37" s="125"/>
      <c r="N37" s="126">
        <v>2025</v>
      </c>
    </row>
    <row r="38" spans="2:18" ht="21.75" customHeight="1" x14ac:dyDescent="0.25">
      <c r="B38" s="56"/>
      <c r="C38" s="63"/>
      <c r="D38" s="158"/>
      <c r="E38" s="158"/>
      <c r="F38" s="61"/>
      <c r="G38" s="56"/>
      <c r="H38" s="56"/>
      <c r="I38" s="16"/>
      <c r="M38" s="127" t="s">
        <v>37</v>
      </c>
      <c r="N38" s="128" t="s">
        <v>36</v>
      </c>
    </row>
    <row r="39" spans="2:18" ht="21.75" customHeight="1" x14ac:dyDescent="0.25">
      <c r="B39" s="256" t="s">
        <v>35</v>
      </c>
      <c r="C39" s="256"/>
      <c r="D39" s="256"/>
      <c r="E39" s="59">
        <f>K18</f>
        <v>45139</v>
      </c>
      <c r="F39" s="58" t="s">
        <v>34</v>
      </c>
      <c r="G39" s="57">
        <f>K19</f>
        <v>421.62</v>
      </c>
      <c r="H39" s="56"/>
      <c r="I39" s="16"/>
      <c r="M39" s="50" t="s">
        <v>33</v>
      </c>
      <c r="N39" s="182"/>
    </row>
    <row r="40" spans="2:18" ht="21.75" customHeight="1" thickBot="1" x14ac:dyDescent="0.3">
      <c r="B40" s="56"/>
      <c r="C40" s="56"/>
      <c r="D40" s="56"/>
      <c r="E40" s="56"/>
      <c r="F40" s="56"/>
      <c r="G40" s="56"/>
      <c r="H40" s="56"/>
      <c r="I40" s="16"/>
      <c r="M40" s="50" t="s">
        <v>32</v>
      </c>
      <c r="N40" s="182"/>
    </row>
    <row r="41" spans="2:18" ht="40.5" customHeight="1" thickBot="1" x14ac:dyDescent="0.3">
      <c r="B41" s="257" t="s">
        <v>132</v>
      </c>
      <c r="C41" s="258"/>
      <c r="D41" s="258"/>
      <c r="E41" s="258"/>
      <c r="F41" s="258"/>
      <c r="G41" s="258"/>
      <c r="H41" s="259"/>
      <c r="I41" s="30"/>
      <c r="M41" s="42" t="s">
        <v>30</v>
      </c>
      <c r="N41" s="183"/>
    </row>
    <row r="42" spans="2:18" ht="63" thickBot="1" x14ac:dyDescent="0.3">
      <c r="B42" s="55" t="s">
        <v>24</v>
      </c>
      <c r="C42" s="54" t="s">
        <v>23</v>
      </c>
      <c r="D42" s="53" t="s">
        <v>22</v>
      </c>
      <c r="E42" s="53" t="s">
        <v>21</v>
      </c>
      <c r="F42" s="53" t="s">
        <v>20</v>
      </c>
      <c r="G42" s="52" t="s">
        <v>29</v>
      </c>
      <c r="H42" s="51" t="s">
        <v>28</v>
      </c>
      <c r="I42" s="26"/>
    </row>
    <row r="43" spans="2:18" ht="30" customHeight="1" x14ac:dyDescent="0.25">
      <c r="B43" s="48">
        <v>302.01</v>
      </c>
      <c r="C43" s="136" t="s">
        <v>122</v>
      </c>
      <c r="D43" s="47">
        <v>3.75</v>
      </c>
      <c r="E43" s="46">
        <v>0</v>
      </c>
      <c r="F43" s="45">
        <f t="shared" ref="F43:F53" si="2">D43+E43</f>
        <v>3.75</v>
      </c>
      <c r="G43" s="144">
        <v>0.96250000000000002</v>
      </c>
      <c r="H43" s="260" t="str">
        <f t="shared" ref="H43" si="3">(IF((($K$19-$K$21)/$K$21)&gt;0.05, "5.00%",($K$19-$K$21)/$K$21))</f>
        <v>5.00%</v>
      </c>
      <c r="I43" s="34"/>
      <c r="P43" s="129"/>
      <c r="Q43" s="2">
        <f>(($K$19-$K$21)/$K$21)</f>
        <v>8.3844896196440102E-2</v>
      </c>
    </row>
    <row r="44" spans="2:18" ht="30" customHeight="1" x14ac:dyDescent="0.25">
      <c r="B44" s="22" t="s">
        <v>107</v>
      </c>
      <c r="C44" s="132" t="s">
        <v>117</v>
      </c>
      <c r="D44" s="20">
        <v>6.85</v>
      </c>
      <c r="E44" s="20">
        <v>1</v>
      </c>
      <c r="F44" s="39">
        <f t="shared" si="2"/>
        <v>7.85</v>
      </c>
      <c r="G44" s="145">
        <v>0.92149999999999999</v>
      </c>
      <c r="H44" s="261"/>
      <c r="I44" s="34"/>
      <c r="P44" s="129"/>
      <c r="Q44" s="2" t="str">
        <f t="shared" ref="Q44:Q53" si="4">(IF((($K$19-$K$21)/$K$21)&gt;0.05, "5.00%",($K$19-$K$21)/$K$21))</f>
        <v>5.00%</v>
      </c>
    </row>
    <row r="45" spans="2:18" ht="30" customHeight="1" x14ac:dyDescent="0.25">
      <c r="B45" s="22" t="s">
        <v>108</v>
      </c>
      <c r="C45" s="132" t="s">
        <v>118</v>
      </c>
      <c r="D45" s="20">
        <v>6.85</v>
      </c>
      <c r="E45" s="20">
        <v>1</v>
      </c>
      <c r="F45" s="39">
        <f t="shared" si="2"/>
        <v>7.85</v>
      </c>
      <c r="G45" s="145">
        <v>0.92149999999999999</v>
      </c>
      <c r="H45" s="261"/>
      <c r="I45" s="34"/>
      <c r="P45" s="129"/>
      <c r="Q45" s="2" t="str">
        <f t="shared" si="4"/>
        <v>5.00%</v>
      </c>
    </row>
    <row r="46" spans="2:18" ht="30" customHeight="1" x14ac:dyDescent="0.25">
      <c r="B46" s="22" t="s">
        <v>109</v>
      </c>
      <c r="C46" s="132" t="s">
        <v>119</v>
      </c>
      <c r="D46" s="20">
        <v>6.85</v>
      </c>
      <c r="E46" s="20">
        <v>1</v>
      </c>
      <c r="F46" s="39">
        <f t="shared" si="2"/>
        <v>7.85</v>
      </c>
      <c r="G46" s="145">
        <v>0.92149999999999999</v>
      </c>
      <c r="H46" s="261"/>
      <c r="I46" s="34"/>
      <c r="P46" s="129"/>
      <c r="Q46" s="2" t="str">
        <f t="shared" si="4"/>
        <v>5.00%</v>
      </c>
    </row>
    <row r="47" spans="2:18" ht="30" customHeight="1" x14ac:dyDescent="0.25">
      <c r="B47" s="22" t="s">
        <v>110</v>
      </c>
      <c r="C47" s="132" t="s">
        <v>120</v>
      </c>
      <c r="D47" s="20">
        <v>6.85</v>
      </c>
      <c r="E47" s="20">
        <v>1</v>
      </c>
      <c r="F47" s="39">
        <f t="shared" si="2"/>
        <v>7.85</v>
      </c>
      <c r="G47" s="145">
        <v>0.92149999999999999</v>
      </c>
      <c r="H47" s="261"/>
      <c r="I47" s="34"/>
      <c r="P47" s="129"/>
      <c r="Q47" s="2" t="str">
        <f t="shared" si="4"/>
        <v>5.00%</v>
      </c>
    </row>
    <row r="48" spans="2:18" ht="30" customHeight="1" x14ac:dyDescent="0.25">
      <c r="B48" s="22" t="s">
        <v>111</v>
      </c>
      <c r="C48" s="132" t="s">
        <v>121</v>
      </c>
      <c r="D48" s="20">
        <v>8.25</v>
      </c>
      <c r="E48" s="20">
        <v>1</v>
      </c>
      <c r="F48" s="39">
        <f t="shared" si="2"/>
        <v>9.25</v>
      </c>
      <c r="G48" s="145">
        <v>0.90749999999999997</v>
      </c>
      <c r="H48" s="261"/>
      <c r="I48" s="34"/>
      <c r="P48" s="129"/>
      <c r="Q48" s="2" t="str">
        <f t="shared" si="4"/>
        <v>5.00%</v>
      </c>
    </row>
    <row r="49" spans="2:26" ht="30" x14ac:dyDescent="0.25">
      <c r="B49" s="22" t="s">
        <v>115</v>
      </c>
      <c r="C49" s="134" t="s">
        <v>123</v>
      </c>
      <c r="D49" s="20">
        <v>6.7</v>
      </c>
      <c r="E49" s="40">
        <v>1</v>
      </c>
      <c r="F49" s="39">
        <f>D49+E49</f>
        <v>7.7</v>
      </c>
      <c r="G49" s="145">
        <v>0.92300000000000004</v>
      </c>
      <c r="H49" s="261"/>
      <c r="I49" s="34"/>
      <c r="P49" s="129"/>
      <c r="Q49" s="2" t="str">
        <f t="shared" si="4"/>
        <v>5.00%</v>
      </c>
    </row>
    <row r="50" spans="2:26" ht="30" x14ac:dyDescent="0.25">
      <c r="B50" s="25" t="s">
        <v>116</v>
      </c>
      <c r="C50" s="135" t="s">
        <v>124</v>
      </c>
      <c r="D50" s="23">
        <v>6.2</v>
      </c>
      <c r="E50" s="23">
        <v>1</v>
      </c>
      <c r="F50" s="81">
        <f t="shared" si="2"/>
        <v>7.2</v>
      </c>
      <c r="G50" s="146">
        <v>0.92800000000000005</v>
      </c>
      <c r="H50" s="261"/>
      <c r="I50" s="34"/>
      <c r="P50" s="129"/>
      <c r="Q50" s="2" t="str">
        <f t="shared" si="4"/>
        <v>5.00%</v>
      </c>
    </row>
    <row r="51" spans="2:26" ht="30" x14ac:dyDescent="0.25">
      <c r="B51" s="22" t="s">
        <v>112</v>
      </c>
      <c r="C51" s="134" t="s">
        <v>125</v>
      </c>
      <c r="D51" s="20">
        <v>5.5</v>
      </c>
      <c r="E51" s="20">
        <v>1</v>
      </c>
      <c r="F51" s="39">
        <f t="shared" si="2"/>
        <v>6.5</v>
      </c>
      <c r="G51" s="145">
        <v>0.93500000000000005</v>
      </c>
      <c r="H51" s="261"/>
      <c r="I51" s="34"/>
      <c r="P51" s="129"/>
      <c r="Q51" s="2" t="str">
        <f t="shared" si="4"/>
        <v>5.00%</v>
      </c>
    </row>
    <row r="52" spans="2:26" ht="30" x14ac:dyDescent="0.25">
      <c r="B52" s="22" t="s">
        <v>113</v>
      </c>
      <c r="C52" s="134" t="s">
        <v>126</v>
      </c>
      <c r="D52" s="20">
        <v>4.9000000000000004</v>
      </c>
      <c r="E52" s="20">
        <v>1</v>
      </c>
      <c r="F52" s="39">
        <f t="shared" si="2"/>
        <v>5.9</v>
      </c>
      <c r="G52" s="145">
        <v>0.94099999999999995</v>
      </c>
      <c r="H52" s="261"/>
      <c r="I52" s="34"/>
      <c r="P52" s="129"/>
      <c r="Q52" s="2" t="str">
        <f t="shared" si="4"/>
        <v>5.00%</v>
      </c>
    </row>
    <row r="53" spans="2:26" ht="30.6" thickBot="1" x14ac:dyDescent="0.3">
      <c r="B53" s="19" t="s">
        <v>114</v>
      </c>
      <c r="C53" s="133" t="s">
        <v>127</v>
      </c>
      <c r="D53" s="17">
        <v>4.5</v>
      </c>
      <c r="E53" s="37">
        <v>1</v>
      </c>
      <c r="F53" s="36">
        <f t="shared" si="2"/>
        <v>5.5</v>
      </c>
      <c r="G53" s="147">
        <v>0.94499999999999995</v>
      </c>
      <c r="H53" s="262"/>
      <c r="I53" s="34"/>
      <c r="P53" s="129"/>
      <c r="Q53" s="2" t="str">
        <f t="shared" si="4"/>
        <v>5.00%</v>
      </c>
    </row>
    <row r="54" spans="2:26" x14ac:dyDescent="0.25">
      <c r="B54" s="33"/>
      <c r="C54" s="32"/>
      <c r="D54" s="32"/>
      <c r="E54" s="32"/>
      <c r="F54" s="32"/>
      <c r="G54" s="32"/>
      <c r="H54" s="32"/>
      <c r="I54" s="31"/>
    </row>
    <row r="55" spans="2:26" ht="21" customHeight="1" thickBot="1" x14ac:dyDescent="0.3">
      <c r="B55" s="33"/>
      <c r="C55" s="32"/>
      <c r="D55" s="32"/>
      <c r="E55" s="32"/>
      <c r="F55" s="32"/>
      <c r="G55" s="32"/>
      <c r="H55" s="32"/>
      <c r="I55" s="31"/>
    </row>
    <row r="56" spans="2:26" ht="41.25" customHeight="1" thickBot="1" x14ac:dyDescent="0.3">
      <c r="B56" s="263" t="s">
        <v>105</v>
      </c>
      <c r="C56" s="264"/>
      <c r="D56" s="264"/>
      <c r="E56" s="264"/>
      <c r="F56" s="264"/>
      <c r="G56" s="264"/>
      <c r="H56" s="265"/>
      <c r="I56" s="11"/>
    </row>
    <row r="57" spans="2:26" ht="40.5" customHeight="1" thickBot="1" x14ac:dyDescent="0.3">
      <c r="B57" s="243" t="s">
        <v>25</v>
      </c>
      <c r="C57" s="244"/>
      <c r="D57" s="244"/>
      <c r="E57" s="244"/>
      <c r="F57" s="244"/>
      <c r="G57" s="244"/>
      <c r="H57" s="245"/>
      <c r="I57" s="30"/>
    </row>
    <row r="58" spans="2:26" ht="47.4" thickBot="1" x14ac:dyDescent="0.3">
      <c r="B58" s="29" t="s">
        <v>24</v>
      </c>
      <c r="C58" s="28" t="s">
        <v>23</v>
      </c>
      <c r="D58" s="27" t="s">
        <v>22</v>
      </c>
      <c r="E58" s="27" t="s">
        <v>21</v>
      </c>
      <c r="F58" s="27" t="s">
        <v>20</v>
      </c>
      <c r="G58" s="246" t="s">
        <v>19</v>
      </c>
      <c r="H58" s="247"/>
      <c r="I58" s="26"/>
    </row>
    <row r="59" spans="2:26" ht="21.75" customHeight="1" x14ac:dyDescent="0.25">
      <c r="B59" s="25" t="s">
        <v>18</v>
      </c>
      <c r="C59" s="24" t="s">
        <v>17</v>
      </c>
      <c r="D59" s="23">
        <v>6</v>
      </c>
      <c r="E59" s="23">
        <v>1</v>
      </c>
      <c r="F59" s="23">
        <f>D59+E59</f>
        <v>7</v>
      </c>
      <c r="G59" s="248">
        <f>IF((ABS(($K$15-$K$14)*F59/100))&gt;0.1, ($K$15-$K$14)*F59/100, 0)</f>
        <v>-3.08</v>
      </c>
      <c r="H59" s="249" t="e">
        <f>IF((ABS((#REF!-#REF!)*E59/100))&gt;0.1, (#REF!-#REF!)*E59/100, 0)</f>
        <v>#REF!</v>
      </c>
      <c r="I59" s="16"/>
    </row>
    <row r="60" spans="2:26" ht="21.75" customHeight="1" x14ac:dyDescent="0.25">
      <c r="B60" s="22" t="s">
        <v>16</v>
      </c>
      <c r="C60" s="21" t="s">
        <v>15</v>
      </c>
      <c r="D60" s="20">
        <v>6</v>
      </c>
      <c r="E60" s="20">
        <v>1</v>
      </c>
      <c r="F60" s="20">
        <f>D60+E60</f>
        <v>7</v>
      </c>
      <c r="G60" s="250">
        <f>IF((ABS(($K$15-$K$14)*F60/100))&gt;0.1, ($K$15-$K$14)*F60/100, 0)</f>
        <v>-3.08</v>
      </c>
      <c r="H60" s="251" t="e">
        <f>IF((ABS((#REF!-#REF!)*E60/100))&gt;0.1, (#REF!-#REF!)*E60/100, 0)</f>
        <v>#REF!</v>
      </c>
      <c r="I60" s="16"/>
    </row>
    <row r="61" spans="2:26" ht="21" customHeight="1" thickBot="1" x14ac:dyDescent="0.3">
      <c r="B61" s="19" t="s">
        <v>14</v>
      </c>
      <c r="C61" s="18" t="s">
        <v>13</v>
      </c>
      <c r="D61" s="17">
        <v>6</v>
      </c>
      <c r="E61" s="17">
        <v>1</v>
      </c>
      <c r="F61" s="17">
        <f>D61+E61</f>
        <v>7</v>
      </c>
      <c r="G61" s="252">
        <f>IF((ABS(($K$15-$K$14)*F61/100))&gt;0.1, ($K$15-$K$14)*F61/100, 0)</f>
        <v>-3.08</v>
      </c>
      <c r="H61" s="253" t="e">
        <f>IF((ABS((#REF!-#REF!)*E61/100))&gt;0.1, (#REF!-#REF!)*E61/100, 0)</f>
        <v>#REF!</v>
      </c>
      <c r="I61" s="16"/>
    </row>
    <row r="62" spans="2:26" ht="61.5" customHeight="1" thickBot="1" x14ac:dyDescent="0.3">
      <c r="I62" s="11"/>
    </row>
    <row r="63" spans="2:26" ht="43.5" customHeight="1" thickBot="1" x14ac:dyDescent="0.3">
      <c r="B63" s="239" t="s">
        <v>154</v>
      </c>
      <c r="C63" s="240"/>
      <c r="D63" s="240"/>
      <c r="E63" s="240"/>
      <c r="F63" s="240"/>
      <c r="G63" s="240"/>
      <c r="H63" s="241"/>
      <c r="I63" s="11"/>
    </row>
    <row r="64" spans="2:26" s="3" customFormat="1" ht="15.75" customHeight="1" x14ac:dyDescent="0.25">
      <c r="B64" s="225"/>
      <c r="C64" s="226"/>
      <c r="D64" s="226"/>
      <c r="E64" s="226"/>
      <c r="F64" s="226"/>
      <c r="G64" s="226"/>
      <c r="H64" s="227"/>
      <c r="I64" s="11"/>
      <c r="M64" s="1"/>
      <c r="N64" s="1"/>
      <c r="O64" s="1"/>
      <c r="P64" s="2"/>
      <c r="Q64" s="2"/>
      <c r="R64" s="2"/>
      <c r="S64" s="2"/>
      <c r="T64" s="1"/>
      <c r="U64" s="1"/>
      <c r="V64" s="1"/>
      <c r="W64" s="1"/>
      <c r="X64" s="1"/>
      <c r="Y64" s="1"/>
      <c r="Z64" s="1"/>
    </row>
    <row r="65" spans="2:26" s="4" customFormat="1" ht="33" customHeight="1" thickBot="1" x14ac:dyDescent="0.3">
      <c r="B65" s="236" t="s">
        <v>133</v>
      </c>
      <c r="C65" s="237"/>
      <c r="D65" s="165"/>
      <c r="E65" s="166"/>
      <c r="F65" s="166"/>
      <c r="G65" s="166"/>
      <c r="H65" s="167"/>
      <c r="I65" s="7"/>
      <c r="J65" s="3"/>
      <c r="K65" s="3"/>
      <c r="L65" s="3"/>
      <c r="M65" s="1"/>
      <c r="N65" s="1"/>
      <c r="O65" s="1"/>
      <c r="P65" s="2"/>
      <c r="Q65" s="2"/>
      <c r="R65" s="2"/>
      <c r="S65" s="2"/>
      <c r="T65" s="1"/>
      <c r="U65" s="1"/>
      <c r="V65" s="1"/>
      <c r="W65" s="1"/>
      <c r="X65" s="1"/>
      <c r="Y65" s="1"/>
      <c r="Z65" s="1"/>
    </row>
    <row r="66" spans="2:26" s="4" customFormat="1" ht="33" customHeight="1" thickBot="1" x14ac:dyDescent="0.3">
      <c r="B66" s="223" t="s">
        <v>142</v>
      </c>
      <c r="C66" s="224"/>
      <c r="D66" s="224"/>
      <c r="E66" s="224"/>
      <c r="F66" s="184"/>
      <c r="G66" s="166"/>
      <c r="H66" s="167"/>
      <c r="I66" s="7"/>
      <c r="J66" s="3"/>
      <c r="K66" s="3"/>
      <c r="L66" s="3"/>
      <c r="M66" s="1"/>
      <c r="N66" s="1"/>
      <c r="O66" s="1"/>
      <c r="P66" s="2"/>
      <c r="Q66" s="2"/>
      <c r="R66" s="2"/>
      <c r="S66" s="2"/>
      <c r="T66" s="1"/>
      <c r="U66" s="1"/>
      <c r="V66" s="1"/>
      <c r="W66" s="1"/>
      <c r="X66" s="1"/>
      <c r="Y66" s="1"/>
      <c r="Z66" s="1"/>
    </row>
    <row r="67" spans="2:26" s="3" customFormat="1" ht="15.75" customHeight="1" thickBot="1" x14ac:dyDescent="0.3">
      <c r="B67" s="225"/>
      <c r="C67" s="226"/>
      <c r="D67" s="226"/>
      <c r="E67" s="226"/>
      <c r="F67" s="226"/>
      <c r="G67" s="226"/>
      <c r="H67" s="227"/>
      <c r="I67" s="11"/>
      <c r="M67" s="1"/>
      <c r="N67" s="1"/>
      <c r="O67" s="1"/>
      <c r="P67" s="2"/>
      <c r="Q67" s="2"/>
      <c r="R67" s="2"/>
      <c r="S67" s="2"/>
      <c r="T67" s="1"/>
      <c r="U67" s="1"/>
      <c r="V67" s="1"/>
      <c r="W67" s="1"/>
      <c r="X67" s="1"/>
      <c r="Y67" s="1"/>
      <c r="Z67" s="1"/>
    </row>
    <row r="68" spans="2:26" s="4" customFormat="1" ht="66" customHeight="1" thickBot="1" x14ac:dyDescent="0.3">
      <c r="B68" s="228" t="s">
        <v>144</v>
      </c>
      <c r="C68" s="224"/>
      <c r="D68" s="224"/>
      <c r="E68" s="224"/>
      <c r="F68" s="184"/>
      <c r="G68" s="161"/>
      <c r="H68" s="168"/>
      <c r="I68" s="162"/>
      <c r="J68" s="3"/>
      <c r="K68" s="3"/>
      <c r="L68" s="3"/>
      <c r="M68" s="1"/>
      <c r="N68" s="1"/>
      <c r="O68" s="1"/>
      <c r="P68" s="2"/>
      <c r="Q68" s="2"/>
      <c r="R68" s="2"/>
      <c r="S68" s="2"/>
      <c r="T68" s="1"/>
      <c r="U68" s="1"/>
      <c r="V68" s="1"/>
      <c r="W68" s="1"/>
      <c r="X68" s="1"/>
      <c r="Y68" s="1"/>
      <c r="Z68" s="1"/>
    </row>
    <row r="69" spans="2:26" s="3" customFormat="1" ht="15.75" customHeight="1" thickBot="1" x14ac:dyDescent="0.3">
      <c r="B69" s="225"/>
      <c r="C69" s="226"/>
      <c r="D69" s="226"/>
      <c r="E69" s="226"/>
      <c r="F69" s="226"/>
      <c r="G69" s="226"/>
      <c r="H69" s="227"/>
      <c r="I69" s="11"/>
      <c r="M69" s="1"/>
      <c r="N69" s="1"/>
      <c r="O69" s="1"/>
      <c r="P69" s="2"/>
      <c r="Q69" s="2"/>
      <c r="R69" s="2"/>
      <c r="S69" s="2"/>
      <c r="T69" s="1"/>
      <c r="U69" s="1"/>
      <c r="V69" s="1"/>
      <c r="W69" s="1"/>
      <c r="X69" s="1"/>
      <c r="Y69" s="1"/>
      <c r="Z69" s="1"/>
    </row>
    <row r="70" spans="2:26" s="4" customFormat="1" ht="33" customHeight="1" thickBot="1" x14ac:dyDescent="0.3">
      <c r="B70" s="234" t="s">
        <v>134</v>
      </c>
      <c r="C70" s="235"/>
      <c r="D70" s="235"/>
      <c r="E70" s="235"/>
      <c r="F70" s="160">
        <f>F66+F68</f>
        <v>0</v>
      </c>
      <c r="G70" s="166"/>
      <c r="H70" s="167"/>
      <c r="I70" s="7"/>
      <c r="J70" s="3"/>
      <c r="K70" s="3"/>
      <c r="L70" s="3"/>
      <c r="M70" s="1"/>
      <c r="N70" s="1"/>
      <c r="O70" s="1"/>
      <c r="P70" s="2"/>
      <c r="Q70" s="2"/>
      <c r="R70" s="2"/>
      <c r="S70" s="2"/>
      <c r="T70" s="1"/>
      <c r="U70" s="1"/>
      <c r="V70" s="1"/>
      <c r="W70" s="1"/>
      <c r="X70" s="1"/>
      <c r="Y70" s="1"/>
      <c r="Z70" s="1"/>
    </row>
    <row r="71" spans="2:26" s="4" customFormat="1" ht="22.5" customHeight="1" x14ac:dyDescent="0.25">
      <c r="B71" s="169"/>
      <c r="C71" s="170"/>
      <c r="D71" s="171"/>
      <c r="E71" s="172"/>
      <c r="F71" s="172"/>
      <c r="G71" s="172"/>
      <c r="H71" s="173"/>
      <c r="I71" s="7"/>
      <c r="J71" s="3"/>
      <c r="K71" s="3"/>
      <c r="L71" s="3"/>
      <c r="M71" s="1"/>
      <c r="N71" s="1"/>
      <c r="O71" s="1"/>
      <c r="P71" s="2"/>
      <c r="Q71" s="2"/>
      <c r="R71" s="2"/>
      <c r="S71" s="2"/>
      <c r="T71" s="1"/>
      <c r="U71" s="1"/>
      <c r="V71" s="1"/>
      <c r="W71" s="1"/>
      <c r="X71" s="1"/>
      <c r="Y71" s="1"/>
      <c r="Z71" s="1"/>
    </row>
    <row r="72" spans="2:26" s="4" customFormat="1" ht="33" customHeight="1" thickBot="1" x14ac:dyDescent="0.3">
      <c r="B72" s="236" t="s">
        <v>136</v>
      </c>
      <c r="C72" s="237"/>
      <c r="D72" s="165"/>
      <c r="E72" s="166"/>
      <c r="F72" s="166"/>
      <c r="G72" s="166"/>
      <c r="H72" s="167"/>
      <c r="I72" s="7"/>
      <c r="J72" s="3"/>
      <c r="K72" s="3"/>
      <c r="L72" s="3"/>
      <c r="M72" s="1"/>
      <c r="N72" s="1"/>
      <c r="O72" s="1"/>
      <c r="P72" s="2"/>
      <c r="Q72" s="2"/>
      <c r="R72" s="2"/>
      <c r="S72" s="2"/>
      <c r="T72" s="1"/>
      <c r="U72" s="1"/>
      <c r="V72" s="1"/>
      <c r="W72" s="1"/>
      <c r="X72" s="1"/>
      <c r="Y72" s="1"/>
      <c r="Z72" s="1"/>
    </row>
    <row r="73" spans="2:26" s="4" customFormat="1" ht="66" customHeight="1" thickBot="1" x14ac:dyDescent="0.3">
      <c r="B73" s="228" t="s">
        <v>145</v>
      </c>
      <c r="C73" s="242"/>
      <c r="D73" s="242"/>
      <c r="E73" s="242"/>
      <c r="F73" s="185"/>
      <c r="G73" s="166"/>
      <c r="H73" s="167"/>
      <c r="I73" s="7"/>
      <c r="J73" s="3"/>
      <c r="K73" s="3"/>
      <c r="L73" s="3"/>
      <c r="M73" s="1"/>
      <c r="N73" s="1"/>
      <c r="O73" s="1"/>
      <c r="P73" s="2"/>
      <c r="Q73" s="2"/>
      <c r="R73" s="2"/>
      <c r="S73" s="2"/>
      <c r="T73" s="1"/>
      <c r="U73" s="1"/>
      <c r="V73" s="1"/>
      <c r="W73" s="1"/>
      <c r="X73" s="1"/>
      <c r="Y73" s="1"/>
      <c r="Z73" s="1"/>
    </row>
    <row r="74" spans="2:26" s="3" customFormat="1" ht="15.75" customHeight="1" thickBot="1" x14ac:dyDescent="0.3">
      <c r="B74" s="225"/>
      <c r="C74" s="226"/>
      <c r="D74" s="226"/>
      <c r="E74" s="226"/>
      <c r="F74" s="226"/>
      <c r="G74" s="226"/>
      <c r="H74" s="227"/>
      <c r="I74" s="11"/>
      <c r="M74" s="1"/>
      <c r="N74" s="1"/>
      <c r="O74" s="1"/>
      <c r="P74" s="2"/>
      <c r="Q74" s="2"/>
      <c r="R74" s="2"/>
      <c r="S74" s="2"/>
      <c r="T74" s="1"/>
      <c r="U74" s="1"/>
      <c r="V74" s="1"/>
      <c r="W74" s="1"/>
      <c r="X74" s="1"/>
      <c r="Y74" s="1"/>
      <c r="Z74" s="1"/>
    </row>
    <row r="75" spans="2:26" s="4" customFormat="1" ht="66" customHeight="1" thickBot="1" x14ac:dyDescent="0.3">
      <c r="B75" s="228" t="s">
        <v>146</v>
      </c>
      <c r="C75" s="242"/>
      <c r="D75" s="242"/>
      <c r="E75" s="242"/>
      <c r="F75" s="185"/>
      <c r="G75" s="166"/>
      <c r="H75" s="167"/>
      <c r="I75" s="7"/>
      <c r="J75" s="3"/>
      <c r="K75" s="3"/>
      <c r="L75" s="3"/>
      <c r="M75" s="1"/>
      <c r="N75" s="1"/>
      <c r="O75" s="1"/>
      <c r="P75" s="2"/>
      <c r="Q75" s="2"/>
      <c r="R75" s="2"/>
      <c r="S75" s="2"/>
      <c r="T75" s="1"/>
      <c r="U75" s="1"/>
      <c r="V75" s="1"/>
      <c r="W75" s="1"/>
      <c r="X75" s="1"/>
      <c r="Y75" s="1"/>
      <c r="Z75" s="1"/>
    </row>
    <row r="76" spans="2:26" s="3" customFormat="1" ht="15.75" customHeight="1" thickBot="1" x14ac:dyDescent="0.3">
      <c r="B76" s="225"/>
      <c r="C76" s="226"/>
      <c r="D76" s="226"/>
      <c r="E76" s="226"/>
      <c r="F76" s="226"/>
      <c r="G76" s="226"/>
      <c r="H76" s="227"/>
      <c r="I76" s="11"/>
      <c r="M76" s="1"/>
      <c r="N76" s="1"/>
      <c r="O76" s="1"/>
      <c r="P76" s="2"/>
      <c r="Q76" s="2"/>
      <c r="R76" s="2"/>
      <c r="S76" s="2"/>
      <c r="T76" s="1"/>
      <c r="U76" s="1"/>
      <c r="V76" s="1"/>
      <c r="W76" s="1"/>
      <c r="X76" s="1"/>
      <c r="Y76" s="1"/>
      <c r="Z76" s="1"/>
    </row>
    <row r="77" spans="2:26" s="4" customFormat="1" ht="33" customHeight="1" thickBot="1" x14ac:dyDescent="0.3">
      <c r="B77" s="234" t="s">
        <v>137</v>
      </c>
      <c r="C77" s="235"/>
      <c r="D77" s="235"/>
      <c r="E77" s="235"/>
      <c r="F77" s="160">
        <f>(F66*F73)*F75</f>
        <v>0</v>
      </c>
      <c r="G77" s="166"/>
      <c r="H77" s="167"/>
      <c r="I77" s="7"/>
      <c r="J77" s="3"/>
      <c r="K77" s="3"/>
      <c r="L77" s="3"/>
      <c r="M77" s="1"/>
      <c r="N77" s="1"/>
      <c r="O77" s="1"/>
      <c r="P77" s="2"/>
      <c r="Q77" s="2"/>
      <c r="R77" s="2"/>
      <c r="S77" s="2"/>
      <c r="T77" s="1"/>
      <c r="U77" s="1"/>
      <c r="V77" s="1"/>
      <c r="W77" s="1"/>
      <c r="X77" s="1"/>
      <c r="Y77" s="1"/>
      <c r="Z77" s="1"/>
    </row>
    <row r="78" spans="2:26" s="4" customFormat="1" ht="22.5" customHeight="1" x14ac:dyDescent="0.25">
      <c r="B78" s="169"/>
      <c r="C78" s="170"/>
      <c r="D78" s="171"/>
      <c r="E78" s="172"/>
      <c r="F78" s="172"/>
      <c r="G78" s="172"/>
      <c r="H78" s="173"/>
      <c r="I78" s="7"/>
      <c r="J78" s="3"/>
      <c r="K78" s="3"/>
      <c r="L78" s="3"/>
      <c r="M78" s="1"/>
      <c r="N78" s="1"/>
      <c r="O78" s="1"/>
      <c r="P78" s="2"/>
      <c r="Q78" s="2"/>
      <c r="R78" s="2"/>
      <c r="S78" s="2"/>
      <c r="T78" s="1"/>
      <c r="U78" s="1"/>
      <c r="V78" s="1"/>
      <c r="W78" s="1"/>
      <c r="X78" s="1"/>
      <c r="Y78" s="1"/>
      <c r="Z78" s="1"/>
    </row>
    <row r="79" spans="2:26" s="4" customFormat="1" ht="33" customHeight="1" thickBot="1" x14ac:dyDescent="0.3">
      <c r="B79" s="236" t="s">
        <v>138</v>
      </c>
      <c r="C79" s="237"/>
      <c r="D79" s="237"/>
      <c r="E79" s="237"/>
      <c r="F79" s="237"/>
      <c r="G79" s="237"/>
      <c r="H79" s="238"/>
      <c r="I79" s="7"/>
      <c r="J79" s="3"/>
      <c r="K79" s="3"/>
      <c r="L79" s="3"/>
      <c r="M79" s="1"/>
      <c r="N79" s="1"/>
      <c r="O79" s="1"/>
      <c r="P79" s="2"/>
      <c r="Q79" s="2"/>
      <c r="R79" s="2"/>
      <c r="S79" s="2"/>
      <c r="T79" s="1"/>
      <c r="U79" s="1"/>
      <c r="V79" s="1"/>
      <c r="W79" s="1"/>
      <c r="X79" s="1"/>
      <c r="Y79" s="1"/>
      <c r="Z79" s="1"/>
    </row>
    <row r="80" spans="2:26" s="4" customFormat="1" ht="33" customHeight="1" thickBot="1" x14ac:dyDescent="0.3">
      <c r="B80" s="229" t="s">
        <v>148</v>
      </c>
      <c r="C80" s="230"/>
      <c r="D80" s="230"/>
      <c r="E80" s="230"/>
      <c r="F80" s="163">
        <f>F70+F77</f>
        <v>0</v>
      </c>
      <c r="G80" s="164" t="s">
        <v>139</v>
      </c>
      <c r="H80" s="167"/>
      <c r="I80" s="7"/>
      <c r="J80" s="3"/>
      <c r="K80" s="3"/>
      <c r="L80" s="3"/>
      <c r="M80" s="1"/>
      <c r="N80" s="1"/>
      <c r="O80" s="1"/>
      <c r="P80" s="2"/>
      <c r="Q80" s="2"/>
      <c r="R80" s="2"/>
      <c r="S80" s="2"/>
      <c r="T80" s="1"/>
      <c r="U80" s="1"/>
      <c r="V80" s="1"/>
      <c r="W80" s="1"/>
      <c r="X80" s="1"/>
      <c r="Y80" s="1"/>
      <c r="Z80" s="1"/>
    </row>
    <row r="81" spans="2:26" s="3" customFormat="1" ht="15.75" customHeight="1" thickBot="1" x14ac:dyDescent="0.3">
      <c r="B81" s="231"/>
      <c r="C81" s="232"/>
      <c r="D81" s="232"/>
      <c r="E81" s="232"/>
      <c r="F81" s="232"/>
      <c r="G81" s="232"/>
      <c r="H81" s="233"/>
      <c r="I81" s="11"/>
      <c r="M81" s="1"/>
      <c r="N81" s="1"/>
      <c r="O81" s="1"/>
      <c r="P81" s="2"/>
      <c r="Q81" s="2"/>
      <c r="R81" s="2"/>
      <c r="S81" s="2"/>
      <c r="T81" s="1"/>
      <c r="U81" s="1"/>
      <c r="V81" s="1"/>
      <c r="W81" s="1"/>
      <c r="X81" s="1"/>
      <c r="Y81" s="1"/>
      <c r="Z81" s="1"/>
    </row>
    <row r="82" spans="2:26" ht="73.5" customHeight="1" thickBot="1" x14ac:dyDescent="0.3">
      <c r="I82" s="11"/>
    </row>
    <row r="83" spans="2:26" ht="43.5" customHeight="1" thickBot="1" x14ac:dyDescent="0.3">
      <c r="B83" s="239" t="s">
        <v>155</v>
      </c>
      <c r="C83" s="240"/>
      <c r="D83" s="240"/>
      <c r="E83" s="240"/>
      <c r="F83" s="240"/>
      <c r="G83" s="240"/>
      <c r="H83" s="241"/>
      <c r="I83" s="11"/>
    </row>
    <row r="84" spans="2:26" s="3" customFormat="1" ht="15.75" customHeight="1" x14ac:dyDescent="0.25">
      <c r="B84" s="225"/>
      <c r="C84" s="226"/>
      <c r="D84" s="226"/>
      <c r="E84" s="226"/>
      <c r="F84" s="226"/>
      <c r="G84" s="226"/>
      <c r="H84" s="227"/>
      <c r="I84" s="11"/>
      <c r="M84" s="1"/>
      <c r="N84" s="1"/>
      <c r="O84" s="1"/>
      <c r="P84" s="2"/>
      <c r="Q84" s="2"/>
      <c r="R84" s="2"/>
      <c r="S84" s="2"/>
      <c r="T84" s="1"/>
      <c r="U84" s="1"/>
      <c r="V84" s="1"/>
      <c r="W84" s="1"/>
      <c r="X84" s="1"/>
      <c r="Y84" s="1"/>
      <c r="Z84" s="1"/>
    </row>
    <row r="85" spans="2:26" s="4" customFormat="1" ht="33" customHeight="1" thickBot="1" x14ac:dyDescent="0.3">
      <c r="B85" s="321" t="s">
        <v>150</v>
      </c>
      <c r="C85" s="322"/>
      <c r="D85" s="322"/>
      <c r="E85" s="322"/>
      <c r="F85" s="322"/>
      <c r="G85" s="166"/>
      <c r="H85" s="167"/>
      <c r="I85" s="7"/>
      <c r="J85" s="3"/>
      <c r="K85" s="3"/>
      <c r="L85" s="3"/>
      <c r="M85" s="1"/>
      <c r="N85" s="1"/>
      <c r="O85" s="1"/>
      <c r="P85" s="2"/>
      <c r="Q85" s="2"/>
      <c r="R85" s="2"/>
      <c r="S85" s="2"/>
      <c r="T85" s="1"/>
      <c r="U85" s="1"/>
      <c r="V85" s="1"/>
      <c r="W85" s="1"/>
      <c r="X85" s="1"/>
      <c r="Y85" s="1"/>
      <c r="Z85" s="1"/>
    </row>
    <row r="86" spans="2:26" s="4" customFormat="1" ht="33" customHeight="1" thickBot="1" x14ac:dyDescent="0.3">
      <c r="B86" s="223" t="s">
        <v>143</v>
      </c>
      <c r="C86" s="224"/>
      <c r="D86" s="224"/>
      <c r="E86" s="224"/>
      <c r="F86" s="184"/>
      <c r="G86" s="166"/>
      <c r="H86" s="167"/>
      <c r="I86" s="7"/>
      <c r="J86" s="3"/>
      <c r="K86" s="3"/>
      <c r="L86" s="3"/>
      <c r="M86" s="1"/>
      <c r="N86" s="1"/>
      <c r="O86" s="1"/>
      <c r="P86" s="2"/>
      <c r="Q86" s="2"/>
      <c r="R86" s="2"/>
      <c r="S86" s="2"/>
      <c r="T86" s="1"/>
      <c r="U86" s="1"/>
      <c r="V86" s="1"/>
      <c r="W86" s="1"/>
      <c r="X86" s="1"/>
      <c r="Y86" s="1"/>
      <c r="Z86" s="1"/>
    </row>
    <row r="87" spans="2:26" s="3" customFormat="1" ht="15.75" customHeight="1" thickBot="1" x14ac:dyDescent="0.3">
      <c r="B87" s="225"/>
      <c r="C87" s="226"/>
      <c r="D87" s="226"/>
      <c r="E87" s="226"/>
      <c r="F87" s="226"/>
      <c r="G87" s="226"/>
      <c r="H87" s="227"/>
      <c r="I87" s="11"/>
      <c r="M87" s="1"/>
      <c r="N87" s="1"/>
      <c r="O87" s="1"/>
      <c r="P87" s="2"/>
      <c r="Q87" s="2"/>
      <c r="R87" s="2"/>
      <c r="S87" s="2"/>
      <c r="T87" s="1"/>
      <c r="U87" s="1"/>
      <c r="V87" s="1"/>
      <c r="W87" s="1"/>
      <c r="X87" s="1"/>
      <c r="Y87" s="1"/>
      <c r="Z87" s="1"/>
    </row>
    <row r="88" spans="2:26" s="4" customFormat="1" ht="66" customHeight="1" thickBot="1" x14ac:dyDescent="0.3">
      <c r="B88" s="228" t="s">
        <v>147</v>
      </c>
      <c r="C88" s="224"/>
      <c r="D88" s="224"/>
      <c r="E88" s="224"/>
      <c r="F88" s="184"/>
      <c r="G88" s="161"/>
      <c r="H88" s="168"/>
      <c r="I88" s="162"/>
      <c r="J88" s="3"/>
      <c r="K88" s="3"/>
      <c r="L88" s="3"/>
      <c r="M88" s="1"/>
      <c r="N88" s="1"/>
      <c r="O88" s="1"/>
      <c r="P88" s="2"/>
      <c r="Q88" s="2"/>
      <c r="R88" s="2"/>
      <c r="S88" s="2"/>
      <c r="T88" s="1"/>
      <c r="U88" s="1"/>
      <c r="V88" s="1"/>
      <c r="W88" s="1"/>
      <c r="X88" s="1"/>
      <c r="Y88" s="1"/>
      <c r="Z88" s="1"/>
    </row>
    <row r="89" spans="2:26" s="3" customFormat="1" ht="15.75" customHeight="1" thickBot="1" x14ac:dyDescent="0.3">
      <c r="B89" s="225"/>
      <c r="C89" s="226"/>
      <c r="D89" s="226"/>
      <c r="E89" s="226"/>
      <c r="F89" s="226"/>
      <c r="G89" s="226"/>
      <c r="H89" s="227"/>
      <c r="I89" s="11"/>
      <c r="M89" s="1"/>
      <c r="N89" s="1"/>
      <c r="O89" s="1"/>
      <c r="P89" s="2"/>
      <c r="Q89" s="2"/>
      <c r="R89" s="2"/>
      <c r="S89" s="2"/>
      <c r="T89" s="1"/>
      <c r="U89" s="1"/>
      <c r="V89" s="1"/>
      <c r="W89" s="1"/>
      <c r="X89" s="1"/>
      <c r="Y89" s="1"/>
      <c r="Z89" s="1"/>
    </row>
    <row r="90" spans="2:26" s="4" customFormat="1" ht="33" customHeight="1" thickBot="1" x14ac:dyDescent="0.3">
      <c r="B90" s="229" t="s">
        <v>149</v>
      </c>
      <c r="C90" s="230"/>
      <c r="D90" s="230"/>
      <c r="E90" s="230"/>
      <c r="F90" s="163">
        <f>F86+F88</f>
        <v>0</v>
      </c>
      <c r="G90" s="164" t="s">
        <v>139</v>
      </c>
      <c r="H90" s="167"/>
      <c r="I90" s="7"/>
      <c r="J90" s="3"/>
      <c r="K90" s="3"/>
      <c r="L90" s="3"/>
      <c r="M90" s="1"/>
      <c r="N90" s="1"/>
      <c r="O90" s="1"/>
      <c r="P90" s="2"/>
      <c r="Q90" s="2"/>
      <c r="R90" s="2"/>
      <c r="S90" s="2"/>
      <c r="T90" s="1"/>
      <c r="U90" s="1"/>
      <c r="V90" s="1"/>
      <c r="W90" s="1"/>
      <c r="X90" s="1"/>
      <c r="Y90" s="1"/>
      <c r="Z90" s="1"/>
    </row>
    <row r="91" spans="2:26" s="3" customFormat="1" ht="15.75" customHeight="1" thickBot="1" x14ac:dyDescent="0.3">
      <c r="B91" s="231"/>
      <c r="C91" s="232"/>
      <c r="D91" s="232"/>
      <c r="E91" s="232"/>
      <c r="F91" s="232"/>
      <c r="G91" s="232"/>
      <c r="H91" s="233"/>
      <c r="I91" s="11"/>
      <c r="M91" s="1"/>
      <c r="N91" s="1"/>
      <c r="O91" s="1"/>
      <c r="P91" s="2"/>
      <c r="Q91" s="2"/>
      <c r="R91" s="2"/>
      <c r="S91" s="2"/>
      <c r="T91" s="1"/>
      <c r="U91" s="1"/>
      <c r="V91" s="1"/>
      <c r="W91" s="1"/>
      <c r="X91" s="1"/>
      <c r="Y91" s="1"/>
      <c r="Z91" s="1"/>
    </row>
    <row r="92" spans="2:26" ht="73.5" customHeight="1" thickBot="1" x14ac:dyDescent="0.3">
      <c r="I92" s="11"/>
    </row>
    <row r="93" spans="2:26" ht="43.5" customHeight="1" thickBot="1" x14ac:dyDescent="0.3">
      <c r="B93" s="219" t="s">
        <v>140</v>
      </c>
      <c r="C93" s="220"/>
      <c r="D93" s="220"/>
      <c r="E93" s="220"/>
      <c r="F93" s="220"/>
      <c r="G93" s="220"/>
      <c r="H93" s="221"/>
      <c r="I93" s="11"/>
    </row>
    <row r="94" spans="2:26" s="3" customFormat="1" ht="15" customHeight="1" x14ac:dyDescent="0.25">
      <c r="B94" s="217"/>
      <c r="C94" s="217"/>
      <c r="D94" s="217"/>
      <c r="E94" s="217"/>
      <c r="F94" s="217"/>
      <c r="G94" s="217"/>
      <c r="H94" s="217"/>
      <c r="I94" s="11"/>
      <c r="M94" s="1"/>
      <c r="N94" s="1"/>
      <c r="O94" s="1"/>
      <c r="P94" s="2"/>
      <c r="Q94" s="2"/>
      <c r="R94" s="2"/>
      <c r="S94" s="2"/>
      <c r="T94" s="1"/>
      <c r="U94" s="1"/>
      <c r="V94" s="1"/>
      <c r="W94" s="1"/>
      <c r="X94" s="1"/>
      <c r="Y94" s="1"/>
      <c r="Z94" s="1"/>
    </row>
    <row r="95" spans="2:26" s="3" customFormat="1" ht="21.75" customHeight="1" x14ac:dyDescent="0.25">
      <c r="B95" s="222" t="s">
        <v>151</v>
      </c>
      <c r="C95" s="222"/>
      <c r="D95" s="222"/>
      <c r="E95" s="222"/>
      <c r="F95" s="222"/>
      <c r="G95" s="222"/>
      <c r="H95" s="222"/>
      <c r="I95" s="11"/>
      <c r="M95" s="1"/>
      <c r="N95" s="1"/>
      <c r="O95" s="1"/>
      <c r="P95" s="2"/>
      <c r="Q95" s="2"/>
      <c r="R95" s="2"/>
      <c r="S95" s="2"/>
      <c r="T95" s="1"/>
      <c r="U95" s="1"/>
      <c r="V95" s="1"/>
      <c r="W95" s="1"/>
      <c r="X95" s="1"/>
      <c r="Y95" s="1"/>
      <c r="Z95" s="1"/>
    </row>
    <row r="96" spans="2:26" s="3" customFormat="1" ht="14.25" customHeight="1" thickBot="1" x14ac:dyDescent="0.3">
      <c r="B96" s="217"/>
      <c r="C96" s="217"/>
      <c r="D96" s="217"/>
      <c r="E96" s="217"/>
      <c r="F96" s="217"/>
      <c r="G96" s="217"/>
      <c r="H96" s="217"/>
      <c r="I96" s="11"/>
      <c r="M96" s="1"/>
      <c r="N96" s="1"/>
      <c r="O96" s="1"/>
      <c r="P96" s="2"/>
      <c r="Q96" s="2"/>
      <c r="R96" s="2"/>
      <c r="S96" s="2"/>
      <c r="T96" s="1"/>
      <c r="U96" s="1"/>
      <c r="V96" s="1"/>
      <c r="W96" s="1"/>
      <c r="X96" s="1"/>
      <c r="Y96" s="1"/>
      <c r="Z96" s="1"/>
    </row>
    <row r="97" spans="2:26" s="3" customFormat="1" ht="46.5" customHeight="1" x14ac:dyDescent="0.25">
      <c r="B97" s="209" t="s">
        <v>130</v>
      </c>
      <c r="C97" s="211" t="s">
        <v>5</v>
      </c>
      <c r="D97" s="213" t="s">
        <v>4</v>
      </c>
      <c r="E97" s="211" t="s">
        <v>3</v>
      </c>
      <c r="F97" s="211"/>
      <c r="G97" s="211" t="s">
        <v>2</v>
      </c>
      <c r="H97" s="215"/>
      <c r="I97" s="11"/>
      <c r="M97" s="1"/>
      <c r="N97" s="1"/>
      <c r="O97" s="1"/>
      <c r="P97" s="2"/>
      <c r="Q97" s="2"/>
      <c r="R97" s="2"/>
      <c r="S97" s="2"/>
      <c r="T97" s="1"/>
      <c r="U97" s="1"/>
      <c r="V97" s="1"/>
      <c r="W97" s="1"/>
      <c r="X97" s="1"/>
      <c r="Y97" s="1"/>
      <c r="Z97" s="1"/>
    </row>
    <row r="98" spans="2:26" s="3" customFormat="1" ht="46.5" customHeight="1" thickBot="1" x14ac:dyDescent="0.3">
      <c r="B98" s="210"/>
      <c r="C98" s="212"/>
      <c r="D98" s="214"/>
      <c r="E98" s="212"/>
      <c r="F98" s="212"/>
      <c r="G98" s="212"/>
      <c r="H98" s="216"/>
      <c r="I98" s="11"/>
      <c r="M98" s="1"/>
      <c r="N98" s="1"/>
      <c r="O98" s="1"/>
      <c r="P98" s="2"/>
      <c r="Q98" s="2"/>
      <c r="R98" s="2"/>
      <c r="S98" s="2"/>
      <c r="T98" s="1"/>
      <c r="U98" s="1"/>
      <c r="V98" s="1"/>
      <c r="W98" s="1"/>
      <c r="X98" s="1"/>
      <c r="Y98" s="1"/>
      <c r="Z98" s="1"/>
    </row>
    <row r="99" spans="2:26" s="3" customFormat="1" ht="18.75" customHeight="1" x14ac:dyDescent="0.25">
      <c r="B99" s="217"/>
      <c r="C99" s="217"/>
      <c r="D99" s="217"/>
      <c r="E99" s="217"/>
      <c r="F99" s="217"/>
      <c r="G99" s="217"/>
      <c r="H99" s="217"/>
      <c r="I99" s="11"/>
      <c r="M99" s="1"/>
      <c r="N99" s="1"/>
      <c r="O99" s="1"/>
      <c r="P99" s="2"/>
      <c r="Q99" s="2"/>
      <c r="R99" s="2"/>
      <c r="S99" s="2"/>
      <c r="T99" s="1"/>
      <c r="U99" s="1"/>
      <c r="V99" s="1"/>
      <c r="W99" s="1"/>
      <c r="X99" s="1"/>
      <c r="Y99" s="1"/>
      <c r="Z99" s="1"/>
    </row>
    <row r="100" spans="2:26" s="3" customFormat="1" ht="21.75" customHeight="1" x14ac:dyDescent="0.25">
      <c r="B100" s="222" t="s">
        <v>135</v>
      </c>
      <c r="C100" s="222"/>
      <c r="D100" s="222"/>
      <c r="E100" s="222"/>
      <c r="F100" s="222"/>
      <c r="G100" s="222"/>
      <c r="H100" s="222"/>
      <c r="I100" s="11"/>
      <c r="M100" s="1"/>
      <c r="N100" s="1"/>
      <c r="O100" s="1"/>
      <c r="P100" s="2"/>
      <c r="Q100" s="2"/>
      <c r="R100" s="2"/>
      <c r="S100" s="2"/>
      <c r="T100" s="1"/>
      <c r="U100" s="1"/>
      <c r="V100" s="1"/>
      <c r="W100" s="1"/>
      <c r="X100" s="1"/>
      <c r="Y100" s="1"/>
      <c r="Z100" s="1"/>
    </row>
    <row r="101" spans="2:26" s="3" customFormat="1" ht="15.75" customHeight="1" x14ac:dyDescent="0.25">
      <c r="B101" s="217"/>
      <c r="C101" s="217"/>
      <c r="D101" s="217"/>
      <c r="E101" s="217"/>
      <c r="F101" s="217"/>
      <c r="G101" s="217"/>
      <c r="H101" s="217"/>
      <c r="I101" s="11"/>
      <c r="M101" s="1"/>
      <c r="N101" s="1"/>
      <c r="O101" s="1"/>
      <c r="P101" s="2"/>
      <c r="Q101" s="2"/>
      <c r="R101" s="2"/>
      <c r="S101" s="2"/>
      <c r="T101" s="1"/>
      <c r="U101" s="1"/>
      <c r="V101" s="1"/>
      <c r="W101" s="1"/>
      <c r="X101" s="1"/>
      <c r="Y101" s="1"/>
      <c r="Z101" s="1"/>
    </row>
    <row r="102" spans="2:26" s="3" customFormat="1" ht="33" customHeight="1" x14ac:dyDescent="0.25">
      <c r="B102" s="206" t="s">
        <v>9</v>
      </c>
      <c r="C102" s="206"/>
      <c r="D102" s="206"/>
      <c r="E102" s="206"/>
      <c r="F102" s="206"/>
      <c r="G102" s="206"/>
      <c r="H102" s="206"/>
      <c r="I102" s="11"/>
      <c r="M102" s="1"/>
      <c r="N102" s="1"/>
      <c r="O102" s="1"/>
      <c r="P102" s="2"/>
      <c r="Q102" s="2"/>
      <c r="R102" s="2"/>
      <c r="S102" s="2"/>
      <c r="T102" s="1"/>
      <c r="U102" s="1"/>
      <c r="V102" s="1"/>
      <c r="W102" s="1"/>
      <c r="X102" s="1"/>
      <c r="Y102" s="1"/>
      <c r="Z102" s="1"/>
    </row>
    <row r="103" spans="2:26" s="4" customFormat="1" ht="33" customHeight="1" x14ac:dyDescent="0.25">
      <c r="B103" s="207" t="s">
        <v>0</v>
      </c>
      <c r="C103" s="207"/>
      <c r="E103" s="10"/>
      <c r="F103" s="10"/>
      <c r="G103" s="10"/>
      <c r="H103" s="10"/>
      <c r="I103" s="7"/>
      <c r="J103" s="3"/>
      <c r="K103" s="3"/>
      <c r="L103" s="3"/>
      <c r="M103" s="1"/>
      <c r="N103" s="1"/>
      <c r="O103" s="1"/>
      <c r="P103" s="2"/>
      <c r="Q103" s="2"/>
      <c r="R103" s="2"/>
      <c r="S103" s="2"/>
      <c r="T103" s="1"/>
      <c r="U103" s="1"/>
      <c r="V103" s="1"/>
      <c r="W103" s="1"/>
      <c r="X103" s="1"/>
      <c r="Y103" s="1"/>
      <c r="Z103" s="1"/>
    </row>
    <row r="104" spans="2:26" s="4" customFormat="1" ht="33" customHeight="1" x14ac:dyDescent="0.25">
      <c r="C104" s="9" t="str">
        <f>CONCATENATE(" $45.000"," + ($",G20,") =")</f>
        <v xml:space="preserve"> $45.000 + ($-1.65) =</v>
      </c>
      <c r="D104" s="6">
        <f>(45+G20)</f>
        <v>43.35</v>
      </c>
      <c r="E104" s="5"/>
      <c r="F104" s="5"/>
      <c r="G104" s="5"/>
      <c r="H104" s="5"/>
      <c r="I104" s="7"/>
      <c r="J104" s="3"/>
      <c r="K104" s="3"/>
      <c r="L104" s="3"/>
      <c r="M104" s="1"/>
      <c r="N104" s="1"/>
      <c r="O104" s="1"/>
      <c r="P104" s="2"/>
      <c r="Q104" s="2"/>
      <c r="R104" s="2"/>
      <c r="S104" s="2"/>
      <c r="T104" s="1"/>
      <c r="U104" s="1"/>
      <c r="V104" s="1"/>
      <c r="W104" s="1"/>
      <c r="X104" s="1"/>
      <c r="Y104" s="1"/>
      <c r="Z104" s="1"/>
    </row>
    <row r="105" spans="2:26" s="4" customFormat="1" ht="33" customHeight="1" x14ac:dyDescent="0.25">
      <c r="B105" s="207" t="s">
        <v>8</v>
      </c>
      <c r="C105" s="207"/>
      <c r="D105" s="15"/>
      <c r="E105" s="5"/>
      <c r="F105" s="5"/>
      <c r="G105" s="5"/>
      <c r="H105" s="5"/>
      <c r="I105" s="7"/>
      <c r="J105" s="3"/>
      <c r="K105" s="3"/>
      <c r="L105" s="3"/>
      <c r="M105" s="1"/>
      <c r="N105" s="1"/>
      <c r="O105" s="1"/>
      <c r="P105" s="2"/>
      <c r="Q105" s="2"/>
      <c r="R105" s="2"/>
      <c r="S105" s="2"/>
      <c r="T105" s="1"/>
      <c r="U105" s="1"/>
      <c r="V105" s="1"/>
      <c r="W105" s="1"/>
      <c r="X105" s="1"/>
      <c r="Y105" s="1"/>
      <c r="Z105" s="1"/>
    </row>
    <row r="106" spans="2:26" s="4" customFormat="1" ht="33" customHeight="1" x14ac:dyDescent="0.25">
      <c r="C106" s="14" t="str">
        <f>CONCATENATE(" $45.000"," x ",H43, " =")</f>
        <v xml:space="preserve"> $45.000 x 5.00% =</v>
      </c>
      <c r="D106" s="13">
        <f>(45*H43)</f>
        <v>2.25</v>
      </c>
      <c r="E106" s="5"/>
      <c r="F106" s="5"/>
      <c r="G106" s="5"/>
      <c r="H106" s="5"/>
      <c r="I106" s="7"/>
      <c r="J106" s="3"/>
      <c r="K106" s="3"/>
      <c r="L106" s="3"/>
      <c r="M106" s="1"/>
      <c r="N106" s="1"/>
      <c r="O106" s="1"/>
      <c r="P106" s="2"/>
      <c r="Q106" s="2"/>
      <c r="R106" s="2"/>
      <c r="S106" s="2"/>
      <c r="T106" s="1"/>
      <c r="U106" s="1"/>
      <c r="V106" s="1"/>
      <c r="W106" s="1"/>
      <c r="X106" s="1"/>
      <c r="Y106" s="1"/>
      <c r="Z106" s="1"/>
    </row>
    <row r="107" spans="2:26" s="4" customFormat="1" ht="33" customHeight="1" x14ac:dyDescent="0.25">
      <c r="C107" s="218" t="str">
        <f>CONCATENATE("$",D106," x 96.25% (Difference of 100% Material Minus Total % Asphalt + Fuel Allowance) =")</f>
        <v>$2.25 x 96.25% (Difference of 100% Material Minus Total % Asphalt + Fuel Allowance) =</v>
      </c>
      <c r="D107" s="218"/>
      <c r="E107" s="218"/>
      <c r="F107" s="218"/>
      <c r="G107" s="218"/>
      <c r="H107" s="6">
        <f>(D106*96.25)/100</f>
        <v>2.1659999999999999</v>
      </c>
      <c r="I107" s="7"/>
      <c r="J107" s="3"/>
      <c r="K107" s="3"/>
      <c r="L107" s="3"/>
      <c r="M107" s="1"/>
      <c r="N107" s="1"/>
      <c r="O107" s="131">
        <f>D106*96.25/100</f>
        <v>2.1656249999999999</v>
      </c>
      <c r="P107" s="2"/>
      <c r="Q107" s="2"/>
      <c r="R107" s="2"/>
      <c r="S107" s="2"/>
      <c r="T107" s="1"/>
      <c r="U107" s="1"/>
      <c r="V107" s="1"/>
      <c r="W107" s="1"/>
      <c r="X107" s="1"/>
      <c r="Y107" s="1"/>
      <c r="Z107" s="1"/>
    </row>
    <row r="108" spans="2:26" s="4" customFormat="1" ht="33" customHeight="1" x14ac:dyDescent="0.25">
      <c r="B108" s="207" t="s">
        <v>128</v>
      </c>
      <c r="C108" s="207"/>
      <c r="D108" s="207"/>
      <c r="E108" s="207"/>
      <c r="F108" s="207"/>
      <c r="G108" s="5"/>
      <c r="H108" s="5"/>
      <c r="I108" s="7"/>
      <c r="J108" s="3"/>
      <c r="K108" s="3"/>
      <c r="L108" s="3"/>
      <c r="M108" s="1"/>
      <c r="N108" s="1"/>
      <c r="O108" s="1"/>
      <c r="P108" s="2"/>
      <c r="Q108" s="2"/>
      <c r="R108" s="2"/>
      <c r="S108" s="2"/>
      <c r="T108" s="1"/>
      <c r="U108" s="1"/>
      <c r="V108" s="1"/>
      <c r="W108" s="1"/>
      <c r="X108" s="1"/>
      <c r="Y108" s="1"/>
      <c r="Z108" s="1"/>
    </row>
    <row r="109" spans="2:26" s="4" customFormat="1" ht="33" customHeight="1" x14ac:dyDescent="0.25">
      <c r="C109" s="159" t="str">
        <f>CONCATENATE("$",D104," + $",H107, "  =")</f>
        <v>$43.35 + $2.166  =</v>
      </c>
      <c r="D109" s="12">
        <f>D104+H107</f>
        <v>45.515999999999998</v>
      </c>
      <c r="E109" s="5"/>
      <c r="F109" s="5"/>
      <c r="G109" s="5"/>
      <c r="H109" s="5"/>
      <c r="I109" s="7"/>
      <c r="J109" s="3"/>
      <c r="K109" s="130"/>
      <c r="L109" s="3"/>
      <c r="M109" s="1"/>
      <c r="N109" s="1"/>
      <c r="O109" s="1"/>
      <c r="P109" s="2"/>
      <c r="Q109" s="2"/>
      <c r="R109" s="2"/>
      <c r="S109" s="2"/>
      <c r="T109" s="1"/>
      <c r="U109" s="1"/>
      <c r="V109" s="1"/>
      <c r="W109" s="1"/>
      <c r="X109" s="1"/>
      <c r="Y109" s="1"/>
      <c r="Z109" s="1"/>
    </row>
    <row r="110" spans="2:26" ht="29.25" customHeight="1" thickBot="1" x14ac:dyDescent="0.3">
      <c r="I110" s="11"/>
    </row>
    <row r="111" spans="2:26" ht="43.5" customHeight="1" thickBot="1" x14ac:dyDescent="0.3">
      <c r="B111" s="219" t="s">
        <v>141</v>
      </c>
      <c r="C111" s="220"/>
      <c r="D111" s="220"/>
      <c r="E111" s="220"/>
      <c r="F111" s="220"/>
      <c r="G111" s="220"/>
      <c r="H111" s="221"/>
      <c r="I111" s="11"/>
    </row>
    <row r="112" spans="2:26" ht="21.75" customHeight="1" x14ac:dyDescent="0.25">
      <c r="B112" s="217"/>
      <c r="C112" s="217"/>
      <c r="D112" s="217"/>
      <c r="E112" s="217"/>
      <c r="F112" s="217"/>
      <c r="G112" s="217"/>
      <c r="H112" s="217"/>
      <c r="I112" s="11"/>
    </row>
    <row r="113" spans="2:26" ht="21.75" customHeight="1" x14ac:dyDescent="0.25">
      <c r="B113" s="222" t="s">
        <v>6</v>
      </c>
      <c r="C113" s="222"/>
      <c r="D113" s="222"/>
      <c r="E113" s="222"/>
      <c r="F113" s="222"/>
      <c r="G113" s="222"/>
      <c r="H113" s="222"/>
      <c r="I113" s="11"/>
    </row>
    <row r="114" spans="2:26" ht="14.25" customHeight="1" thickBot="1" x14ac:dyDescent="0.3">
      <c r="B114" s="217"/>
      <c r="C114" s="217"/>
      <c r="D114" s="217"/>
      <c r="E114" s="217"/>
      <c r="F114" s="217"/>
      <c r="G114" s="217"/>
      <c r="H114" s="217"/>
      <c r="I114" s="11"/>
    </row>
    <row r="115" spans="2:26" ht="46.5" customHeight="1" x14ac:dyDescent="0.25">
      <c r="B115" s="209" t="s">
        <v>130</v>
      </c>
      <c r="C115" s="211" t="s">
        <v>5</v>
      </c>
      <c r="D115" s="213" t="s">
        <v>4</v>
      </c>
      <c r="E115" s="211" t="s">
        <v>3</v>
      </c>
      <c r="F115" s="211"/>
      <c r="G115" s="211" t="s">
        <v>2</v>
      </c>
      <c r="H115" s="215"/>
      <c r="I115" s="11"/>
    </row>
    <row r="116" spans="2:26" ht="46.5" customHeight="1" thickBot="1" x14ac:dyDescent="0.3">
      <c r="B116" s="210"/>
      <c r="C116" s="212"/>
      <c r="D116" s="214"/>
      <c r="E116" s="212"/>
      <c r="F116" s="212"/>
      <c r="G116" s="212"/>
      <c r="H116" s="216"/>
      <c r="I116" s="11"/>
    </row>
    <row r="117" spans="2:26" ht="18.75" customHeight="1" x14ac:dyDescent="0.25">
      <c r="B117" s="217"/>
      <c r="C117" s="217"/>
      <c r="D117" s="217"/>
      <c r="E117" s="217"/>
      <c r="F117" s="217"/>
      <c r="G117" s="217"/>
      <c r="H117" s="217"/>
      <c r="I117" s="11"/>
    </row>
    <row r="118" spans="2:26" ht="33" customHeight="1" x14ac:dyDescent="0.25">
      <c r="B118" s="206" t="s">
        <v>1</v>
      </c>
      <c r="C118" s="206"/>
      <c r="D118" s="206"/>
      <c r="E118" s="206"/>
      <c r="F118" s="206"/>
      <c r="G118" s="206"/>
      <c r="H118" s="206"/>
      <c r="I118" s="11"/>
    </row>
    <row r="119" spans="2:26" s="4" customFormat="1" ht="33" customHeight="1" x14ac:dyDescent="0.25">
      <c r="B119" s="207" t="s">
        <v>0</v>
      </c>
      <c r="C119" s="207"/>
      <c r="E119" s="10"/>
      <c r="F119" s="10"/>
      <c r="G119" s="10"/>
      <c r="H119" s="10"/>
      <c r="I119" s="7"/>
      <c r="J119" s="3"/>
      <c r="K119" s="3"/>
      <c r="L119" s="3"/>
      <c r="M119" s="1"/>
      <c r="N119" s="1"/>
      <c r="O119" s="1"/>
      <c r="P119" s="2"/>
      <c r="Q119" s="2"/>
      <c r="R119" s="2"/>
      <c r="S119" s="2"/>
      <c r="T119" s="1"/>
      <c r="U119" s="1"/>
      <c r="V119" s="1"/>
      <c r="W119" s="1"/>
      <c r="X119" s="1"/>
      <c r="Y119" s="1"/>
      <c r="Z119" s="1"/>
    </row>
    <row r="120" spans="2:26" s="4" customFormat="1" ht="33" customHeight="1" x14ac:dyDescent="0.25">
      <c r="C120" s="9" t="str">
        <f>CONCATENATE(" $45.000"," + ($",G59,") =")</f>
        <v xml:space="preserve"> $45.000 + ($-3.08) =</v>
      </c>
      <c r="D120" s="6">
        <f>(45+G59)</f>
        <v>41.92</v>
      </c>
      <c r="E120" s="5"/>
      <c r="F120" s="5"/>
      <c r="G120" s="5"/>
      <c r="H120" s="5"/>
      <c r="I120" s="7"/>
      <c r="J120" s="3"/>
      <c r="K120" s="3"/>
      <c r="L120" s="3"/>
      <c r="M120" s="1"/>
      <c r="N120" s="1"/>
      <c r="O120" s="1"/>
      <c r="P120" s="2"/>
      <c r="Q120" s="2"/>
      <c r="R120" s="2"/>
      <c r="S120" s="2"/>
      <c r="T120" s="1"/>
      <c r="U120" s="1"/>
      <c r="V120" s="1"/>
      <c r="W120" s="1"/>
      <c r="X120" s="1"/>
      <c r="Y120" s="1"/>
      <c r="Z120" s="1"/>
    </row>
    <row r="121" spans="2:26" s="4" customFormat="1" ht="40.5" customHeight="1" x14ac:dyDescent="0.3">
      <c r="B121" s="208" t="s">
        <v>129</v>
      </c>
      <c r="C121" s="208"/>
      <c r="D121" s="8">
        <f>D120</f>
        <v>41.92</v>
      </c>
      <c r="E121" s="5"/>
      <c r="F121" s="5"/>
      <c r="G121" s="5"/>
      <c r="H121" s="5"/>
      <c r="I121" s="7"/>
      <c r="J121" s="3"/>
      <c r="K121" s="3"/>
      <c r="L121" s="3"/>
      <c r="M121" s="1"/>
      <c r="N121" s="1"/>
      <c r="O121" s="1"/>
      <c r="P121" s="2"/>
      <c r="Q121" s="2"/>
      <c r="R121" s="2"/>
      <c r="S121" s="2"/>
      <c r="T121" s="1"/>
      <c r="U121" s="1"/>
      <c r="V121" s="1"/>
      <c r="W121" s="1"/>
      <c r="X121" s="1"/>
      <c r="Y121" s="1"/>
      <c r="Z121" s="1"/>
    </row>
    <row r="122" spans="2:26" s="4" customFormat="1" ht="33" customHeight="1" x14ac:dyDescent="0.25">
      <c r="D122" s="6"/>
      <c r="E122" s="5"/>
      <c r="F122" s="5"/>
      <c r="G122" s="5"/>
      <c r="H122" s="5"/>
      <c r="J122" s="3"/>
      <c r="K122" s="3"/>
      <c r="L122" s="3"/>
      <c r="M122" s="1"/>
      <c r="N122" s="1"/>
      <c r="O122" s="1"/>
      <c r="P122" s="2"/>
      <c r="Q122" s="2"/>
      <c r="R122" s="2"/>
      <c r="S122" s="2"/>
      <c r="T122" s="1"/>
      <c r="U122" s="1"/>
      <c r="V122" s="1"/>
      <c r="W122" s="1"/>
      <c r="X122" s="1"/>
      <c r="Y122" s="1"/>
      <c r="Z122" s="1"/>
    </row>
    <row r="125" spans="2:26" ht="50.25" customHeight="1" x14ac:dyDescent="0.25"/>
    <row r="126" spans="2:26" ht="56.25" customHeight="1" x14ac:dyDescent="0.25"/>
    <row r="127" spans="2:26" ht="18" customHeight="1" x14ac:dyDescent="0.25"/>
    <row r="128" spans="2:26"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sheetData>
  <sheetProtection algorithmName="SHA-512" hashValue="gcXYYITKDBtCf7/UAHiX0ai3dMD+B1qQA8We7z1IbO5Rf8QCVSyRBeiaLOF2uosqPJrHInLECKddDyTvA0bnmQ==" saltValue="JHmUn5Zq6ML/Yr7Nb9OsjQ==" spinCount="100000" sheet="1" formatColumns="0" formatRows="0" selectLockedCells="1"/>
  <mergeCells count="126">
    <mergeCell ref="B117:H117"/>
    <mergeCell ref="B118:H118"/>
    <mergeCell ref="B119:C119"/>
    <mergeCell ref="B121:C121"/>
    <mergeCell ref="B84:H84"/>
    <mergeCell ref="B86:E86"/>
    <mergeCell ref="B87:H87"/>
    <mergeCell ref="B88:E88"/>
    <mergeCell ref="B89:H89"/>
    <mergeCell ref="B90:E90"/>
    <mergeCell ref="B112:H112"/>
    <mergeCell ref="B113:H113"/>
    <mergeCell ref="B114:H114"/>
    <mergeCell ref="B115:B116"/>
    <mergeCell ref="C115:C116"/>
    <mergeCell ref="D115:D116"/>
    <mergeCell ref="E115:F116"/>
    <mergeCell ref="G115:H116"/>
    <mergeCell ref="B103:C103"/>
    <mergeCell ref="B105:C105"/>
    <mergeCell ref="C107:G107"/>
    <mergeCell ref="B108:F108"/>
    <mergeCell ref="B111:H111"/>
    <mergeCell ref="B99:H99"/>
    <mergeCell ref="B100:H100"/>
    <mergeCell ref="B101:H101"/>
    <mergeCell ref="B102:H102"/>
    <mergeCell ref="B80:E80"/>
    <mergeCell ref="B75:E75"/>
    <mergeCell ref="B76:H76"/>
    <mergeCell ref="B77:E77"/>
    <mergeCell ref="B79:H79"/>
    <mergeCell ref="B96:H96"/>
    <mergeCell ref="B93:H93"/>
    <mergeCell ref="B94:H94"/>
    <mergeCell ref="B95:H95"/>
    <mergeCell ref="B97:B98"/>
    <mergeCell ref="C97:C98"/>
    <mergeCell ref="D97:D98"/>
    <mergeCell ref="E97:F98"/>
    <mergeCell ref="G97:H98"/>
    <mergeCell ref="B81:H81"/>
    <mergeCell ref="B70:E70"/>
    <mergeCell ref="B72:C72"/>
    <mergeCell ref="B73:E73"/>
    <mergeCell ref="B74:H74"/>
    <mergeCell ref="B64:H64"/>
    <mergeCell ref="B65:C65"/>
    <mergeCell ref="B85:F85"/>
    <mergeCell ref="B83:H83"/>
    <mergeCell ref="B91:H91"/>
    <mergeCell ref="B66:E66"/>
    <mergeCell ref="B68:E68"/>
    <mergeCell ref="B67:H67"/>
    <mergeCell ref="B69:H69"/>
    <mergeCell ref="B63:H63"/>
    <mergeCell ref="B36:H36"/>
    <mergeCell ref="D37:E37"/>
    <mergeCell ref="B39:D39"/>
    <mergeCell ref="B41:H41"/>
    <mergeCell ref="H43:H53"/>
    <mergeCell ref="B56:H56"/>
    <mergeCell ref="B57:H57"/>
    <mergeCell ref="G58:H58"/>
    <mergeCell ref="G59:H59"/>
    <mergeCell ref="G60:H60"/>
    <mergeCell ref="G61:H61"/>
    <mergeCell ref="B17:H17"/>
    <mergeCell ref="J17:K17"/>
    <mergeCell ref="B18:H18"/>
    <mergeCell ref="G22:H22"/>
    <mergeCell ref="P22:P24"/>
    <mergeCell ref="B35:H35"/>
    <mergeCell ref="G25:H25"/>
    <mergeCell ref="P25:P27"/>
    <mergeCell ref="Q25:Q27"/>
    <mergeCell ref="G26:H26"/>
    <mergeCell ref="G27:H27"/>
    <mergeCell ref="G28:H28"/>
    <mergeCell ref="P28:P30"/>
    <mergeCell ref="Q28:Q30"/>
    <mergeCell ref="G29:H29"/>
    <mergeCell ref="G30:H30"/>
    <mergeCell ref="P31:P33"/>
    <mergeCell ref="Q31:Q33"/>
    <mergeCell ref="B32:H32"/>
    <mergeCell ref="B33:H33"/>
    <mergeCell ref="B34:H34"/>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Q22:Q24"/>
    <mergeCell ref="G23:H23"/>
    <mergeCell ref="G24:H24"/>
    <mergeCell ref="G19:H19"/>
    <mergeCell ref="P19:P21"/>
    <mergeCell ref="Q19:Q21"/>
    <mergeCell ref="G20:H20"/>
    <mergeCell ref="G21:H21"/>
    <mergeCell ref="M6:N8"/>
    <mergeCell ref="P6:S7"/>
    <mergeCell ref="B7:E7"/>
    <mergeCell ref="B8:H8"/>
    <mergeCell ref="P8:S8"/>
    <mergeCell ref="B9:H9"/>
    <mergeCell ref="J9:K9"/>
    <mergeCell ref="B1:D1"/>
    <mergeCell ref="C3:E3"/>
    <mergeCell ref="G3:H3"/>
    <mergeCell ref="C4:E4"/>
    <mergeCell ref="G4:H4"/>
    <mergeCell ref="B6:E6"/>
    <mergeCell ref="F6:G6"/>
  </mergeCells>
  <dataValidations count="8">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13 JE65499 TA65499 ACW65499 AMS65499 AWO65499 BGK65499 BQG65499 CAC65499 CJY65499 CTU65499 DDQ65499 DNM65499 DXI65499 EHE65499 ERA65499 FAW65499 FKS65499 FUO65499 GEK65499 GOG65499 GYC65499 HHY65499 HRU65499 IBQ65499 ILM65499 IVI65499 JFE65499 JPA65499 JYW65499 KIS65499 KSO65499 LCK65499 LMG65499 LWC65499 MFY65499 MPU65499 MZQ65499 NJM65499 NTI65499 ODE65499 ONA65499 OWW65499 PGS65499 PQO65499 QAK65499 QKG65499 QUC65499 RDY65499 RNU65499 RXQ65499 SHM65499 SRI65499 TBE65499 TLA65499 TUW65499 UES65499 UOO65499 UYK65499 VIG65499 VSC65499 WBY65499 WLU65499 WVQ65499 K130949 JE131035 TA131035 ACW131035 AMS131035 AWO131035 BGK131035 BQG131035 CAC131035 CJY131035 CTU131035 DDQ131035 DNM131035 DXI131035 EHE131035 ERA131035 FAW131035 FKS131035 FUO131035 GEK131035 GOG131035 GYC131035 HHY131035 HRU131035 IBQ131035 ILM131035 IVI131035 JFE131035 JPA131035 JYW131035 KIS131035 KSO131035 LCK131035 LMG131035 LWC131035 MFY131035 MPU131035 MZQ131035 NJM131035 NTI131035 ODE131035 ONA131035 OWW131035 PGS131035 PQO131035 QAK131035 QKG131035 QUC131035 RDY131035 RNU131035 RXQ131035 SHM131035 SRI131035 TBE131035 TLA131035 TUW131035 UES131035 UOO131035 UYK131035 VIG131035 VSC131035 WBY131035 WLU131035 WVQ131035 K196485 JE196571 TA196571 ACW196571 AMS196571 AWO196571 BGK196571 BQG196571 CAC196571 CJY196571 CTU196571 DDQ196571 DNM196571 DXI196571 EHE196571 ERA196571 FAW196571 FKS196571 FUO196571 GEK196571 GOG196571 GYC196571 HHY196571 HRU196571 IBQ196571 ILM196571 IVI196571 JFE196571 JPA196571 JYW196571 KIS196571 KSO196571 LCK196571 LMG196571 LWC196571 MFY196571 MPU196571 MZQ196571 NJM196571 NTI196571 ODE196571 ONA196571 OWW196571 PGS196571 PQO196571 QAK196571 QKG196571 QUC196571 RDY196571 RNU196571 RXQ196571 SHM196571 SRI196571 TBE196571 TLA196571 TUW196571 UES196571 UOO196571 UYK196571 VIG196571 VSC196571 WBY196571 WLU196571 WVQ196571 K262021 JE262107 TA262107 ACW262107 AMS262107 AWO262107 BGK262107 BQG262107 CAC262107 CJY262107 CTU262107 DDQ262107 DNM262107 DXI262107 EHE262107 ERA262107 FAW262107 FKS262107 FUO262107 GEK262107 GOG262107 GYC262107 HHY262107 HRU262107 IBQ262107 ILM262107 IVI262107 JFE262107 JPA262107 JYW262107 KIS262107 KSO262107 LCK262107 LMG262107 LWC262107 MFY262107 MPU262107 MZQ262107 NJM262107 NTI262107 ODE262107 ONA262107 OWW262107 PGS262107 PQO262107 QAK262107 QKG262107 QUC262107 RDY262107 RNU262107 RXQ262107 SHM262107 SRI262107 TBE262107 TLA262107 TUW262107 UES262107 UOO262107 UYK262107 VIG262107 VSC262107 WBY262107 WLU262107 WVQ262107 K327557 JE327643 TA327643 ACW327643 AMS327643 AWO327643 BGK327643 BQG327643 CAC327643 CJY327643 CTU327643 DDQ327643 DNM327643 DXI327643 EHE327643 ERA327643 FAW327643 FKS327643 FUO327643 GEK327643 GOG327643 GYC327643 HHY327643 HRU327643 IBQ327643 ILM327643 IVI327643 JFE327643 JPA327643 JYW327643 KIS327643 KSO327643 LCK327643 LMG327643 LWC327643 MFY327643 MPU327643 MZQ327643 NJM327643 NTI327643 ODE327643 ONA327643 OWW327643 PGS327643 PQO327643 QAK327643 QKG327643 QUC327643 RDY327643 RNU327643 RXQ327643 SHM327643 SRI327643 TBE327643 TLA327643 TUW327643 UES327643 UOO327643 UYK327643 VIG327643 VSC327643 WBY327643 WLU327643 WVQ327643 K393093 JE393179 TA393179 ACW393179 AMS393179 AWO393179 BGK393179 BQG393179 CAC393179 CJY393179 CTU393179 DDQ393179 DNM393179 DXI393179 EHE393179 ERA393179 FAW393179 FKS393179 FUO393179 GEK393179 GOG393179 GYC393179 HHY393179 HRU393179 IBQ393179 ILM393179 IVI393179 JFE393179 JPA393179 JYW393179 KIS393179 KSO393179 LCK393179 LMG393179 LWC393179 MFY393179 MPU393179 MZQ393179 NJM393179 NTI393179 ODE393179 ONA393179 OWW393179 PGS393179 PQO393179 QAK393179 QKG393179 QUC393179 RDY393179 RNU393179 RXQ393179 SHM393179 SRI393179 TBE393179 TLA393179 TUW393179 UES393179 UOO393179 UYK393179 VIG393179 VSC393179 WBY393179 WLU393179 WVQ393179 K458629 JE458715 TA458715 ACW458715 AMS458715 AWO458715 BGK458715 BQG458715 CAC458715 CJY458715 CTU458715 DDQ458715 DNM458715 DXI458715 EHE458715 ERA458715 FAW458715 FKS458715 FUO458715 GEK458715 GOG458715 GYC458715 HHY458715 HRU458715 IBQ458715 ILM458715 IVI458715 JFE458715 JPA458715 JYW458715 KIS458715 KSO458715 LCK458715 LMG458715 LWC458715 MFY458715 MPU458715 MZQ458715 NJM458715 NTI458715 ODE458715 ONA458715 OWW458715 PGS458715 PQO458715 QAK458715 QKG458715 QUC458715 RDY458715 RNU458715 RXQ458715 SHM458715 SRI458715 TBE458715 TLA458715 TUW458715 UES458715 UOO458715 UYK458715 VIG458715 VSC458715 WBY458715 WLU458715 WVQ458715 K524165 JE524251 TA524251 ACW524251 AMS524251 AWO524251 BGK524251 BQG524251 CAC524251 CJY524251 CTU524251 DDQ524251 DNM524251 DXI524251 EHE524251 ERA524251 FAW524251 FKS524251 FUO524251 GEK524251 GOG524251 GYC524251 HHY524251 HRU524251 IBQ524251 ILM524251 IVI524251 JFE524251 JPA524251 JYW524251 KIS524251 KSO524251 LCK524251 LMG524251 LWC524251 MFY524251 MPU524251 MZQ524251 NJM524251 NTI524251 ODE524251 ONA524251 OWW524251 PGS524251 PQO524251 QAK524251 QKG524251 QUC524251 RDY524251 RNU524251 RXQ524251 SHM524251 SRI524251 TBE524251 TLA524251 TUW524251 UES524251 UOO524251 UYK524251 VIG524251 VSC524251 WBY524251 WLU524251 WVQ524251 K589701 JE589787 TA589787 ACW589787 AMS589787 AWO589787 BGK589787 BQG589787 CAC589787 CJY589787 CTU589787 DDQ589787 DNM589787 DXI589787 EHE589787 ERA589787 FAW589787 FKS589787 FUO589787 GEK589787 GOG589787 GYC589787 HHY589787 HRU589787 IBQ589787 ILM589787 IVI589787 JFE589787 JPA589787 JYW589787 KIS589787 KSO589787 LCK589787 LMG589787 LWC589787 MFY589787 MPU589787 MZQ589787 NJM589787 NTI589787 ODE589787 ONA589787 OWW589787 PGS589787 PQO589787 QAK589787 QKG589787 QUC589787 RDY589787 RNU589787 RXQ589787 SHM589787 SRI589787 TBE589787 TLA589787 TUW589787 UES589787 UOO589787 UYK589787 VIG589787 VSC589787 WBY589787 WLU589787 WVQ589787 K655237 JE655323 TA655323 ACW655323 AMS655323 AWO655323 BGK655323 BQG655323 CAC655323 CJY655323 CTU655323 DDQ655323 DNM655323 DXI655323 EHE655323 ERA655323 FAW655323 FKS655323 FUO655323 GEK655323 GOG655323 GYC655323 HHY655323 HRU655323 IBQ655323 ILM655323 IVI655323 JFE655323 JPA655323 JYW655323 KIS655323 KSO655323 LCK655323 LMG655323 LWC655323 MFY655323 MPU655323 MZQ655323 NJM655323 NTI655323 ODE655323 ONA655323 OWW655323 PGS655323 PQO655323 QAK655323 QKG655323 QUC655323 RDY655323 RNU655323 RXQ655323 SHM655323 SRI655323 TBE655323 TLA655323 TUW655323 UES655323 UOO655323 UYK655323 VIG655323 VSC655323 WBY655323 WLU655323 WVQ655323 K720773 JE720859 TA720859 ACW720859 AMS720859 AWO720859 BGK720859 BQG720859 CAC720859 CJY720859 CTU720859 DDQ720859 DNM720859 DXI720859 EHE720859 ERA720859 FAW720859 FKS720859 FUO720859 GEK720859 GOG720859 GYC720859 HHY720859 HRU720859 IBQ720859 ILM720859 IVI720859 JFE720859 JPA720859 JYW720859 KIS720859 KSO720859 LCK720859 LMG720859 LWC720859 MFY720859 MPU720859 MZQ720859 NJM720859 NTI720859 ODE720859 ONA720859 OWW720859 PGS720859 PQO720859 QAK720859 QKG720859 QUC720859 RDY720859 RNU720859 RXQ720859 SHM720859 SRI720859 TBE720859 TLA720859 TUW720859 UES720859 UOO720859 UYK720859 VIG720859 VSC720859 WBY720859 WLU720859 WVQ720859 K786309 JE786395 TA786395 ACW786395 AMS786395 AWO786395 BGK786395 BQG786395 CAC786395 CJY786395 CTU786395 DDQ786395 DNM786395 DXI786395 EHE786395 ERA786395 FAW786395 FKS786395 FUO786395 GEK786395 GOG786395 GYC786395 HHY786395 HRU786395 IBQ786395 ILM786395 IVI786395 JFE786395 JPA786395 JYW786395 KIS786395 KSO786395 LCK786395 LMG786395 LWC786395 MFY786395 MPU786395 MZQ786395 NJM786395 NTI786395 ODE786395 ONA786395 OWW786395 PGS786395 PQO786395 QAK786395 QKG786395 QUC786395 RDY786395 RNU786395 RXQ786395 SHM786395 SRI786395 TBE786395 TLA786395 TUW786395 UES786395 UOO786395 UYK786395 VIG786395 VSC786395 WBY786395 WLU786395 WVQ786395 K851845 JE851931 TA851931 ACW851931 AMS851931 AWO851931 BGK851931 BQG851931 CAC851931 CJY851931 CTU851931 DDQ851931 DNM851931 DXI851931 EHE851931 ERA851931 FAW851931 FKS851931 FUO851931 GEK851931 GOG851931 GYC851931 HHY851931 HRU851931 IBQ851931 ILM851931 IVI851931 JFE851931 JPA851931 JYW851931 KIS851931 KSO851931 LCK851931 LMG851931 LWC851931 MFY851931 MPU851931 MZQ851931 NJM851931 NTI851931 ODE851931 ONA851931 OWW851931 PGS851931 PQO851931 QAK851931 QKG851931 QUC851931 RDY851931 RNU851931 RXQ851931 SHM851931 SRI851931 TBE851931 TLA851931 TUW851931 UES851931 UOO851931 UYK851931 VIG851931 VSC851931 WBY851931 WLU851931 WVQ851931 K917381 JE917467 TA917467 ACW917467 AMS917467 AWO917467 BGK917467 BQG917467 CAC917467 CJY917467 CTU917467 DDQ917467 DNM917467 DXI917467 EHE917467 ERA917467 FAW917467 FKS917467 FUO917467 GEK917467 GOG917467 GYC917467 HHY917467 HRU917467 IBQ917467 ILM917467 IVI917467 JFE917467 JPA917467 JYW917467 KIS917467 KSO917467 LCK917467 LMG917467 LWC917467 MFY917467 MPU917467 MZQ917467 NJM917467 NTI917467 ODE917467 ONA917467 OWW917467 PGS917467 PQO917467 QAK917467 QKG917467 QUC917467 RDY917467 RNU917467 RXQ917467 SHM917467 SRI917467 TBE917467 TLA917467 TUW917467 UES917467 UOO917467 UYK917467 VIG917467 VSC917467 WBY917467 WLU917467 WVQ917467 K982917 JE983003 TA983003 ACW983003 AMS983003 AWO983003 BGK983003 BQG983003 CAC983003 CJY983003 CTU983003 DDQ983003 DNM983003 DXI983003 EHE983003 ERA983003 FAW983003 FKS983003 FUO983003 GEK983003 GOG983003 GYC983003 HHY983003 HRU983003 IBQ983003 ILM983003 IVI983003 JFE983003 JPA983003 JYW983003 KIS983003 KSO983003 LCK983003 LMG983003 LWC983003 MFY983003 MPU983003 MZQ983003 NJM983003 NTI983003 ODE983003 ONA983003 OWW983003 PGS983003 PQO983003 QAK983003 QKG983003 QUC983003 RDY983003 RNU983003 RXQ983003 SHM983003 SRI983003 TBE983003 TLA983003 TUW983003 UES983003 UOO983003 UYK983003 VIG983003 VSC983003 WBY983003 WLU983003 WVQ983003" xr:uid="{2FB1A18B-7EBB-43DF-B856-A395A3CDEFEC}">
      <formula1>$R$10:$R$34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09 JE65495 TA65495 ACW65495 AMS65495 AWO65495 BGK65495 BQG65495 CAC65495 CJY65495 CTU65495 DDQ65495 DNM65495 DXI65495 EHE65495 ERA65495 FAW65495 FKS65495 FUO65495 GEK65495 GOG65495 GYC65495 HHY65495 HRU65495 IBQ65495 ILM65495 IVI65495 JFE65495 JPA65495 JYW65495 KIS65495 KSO65495 LCK65495 LMG65495 LWC65495 MFY65495 MPU65495 MZQ65495 NJM65495 NTI65495 ODE65495 ONA65495 OWW65495 PGS65495 PQO65495 QAK65495 QKG65495 QUC65495 RDY65495 RNU65495 RXQ65495 SHM65495 SRI65495 TBE65495 TLA65495 TUW65495 UES65495 UOO65495 UYK65495 VIG65495 VSC65495 WBY65495 WLU65495 WVQ65495 K130945 JE131031 TA131031 ACW131031 AMS131031 AWO131031 BGK131031 BQG131031 CAC131031 CJY131031 CTU131031 DDQ131031 DNM131031 DXI131031 EHE131031 ERA131031 FAW131031 FKS131031 FUO131031 GEK131031 GOG131031 GYC131031 HHY131031 HRU131031 IBQ131031 ILM131031 IVI131031 JFE131031 JPA131031 JYW131031 KIS131031 KSO131031 LCK131031 LMG131031 LWC131031 MFY131031 MPU131031 MZQ131031 NJM131031 NTI131031 ODE131031 ONA131031 OWW131031 PGS131031 PQO131031 QAK131031 QKG131031 QUC131031 RDY131031 RNU131031 RXQ131031 SHM131031 SRI131031 TBE131031 TLA131031 TUW131031 UES131031 UOO131031 UYK131031 VIG131031 VSC131031 WBY131031 WLU131031 WVQ131031 K196481 JE196567 TA196567 ACW196567 AMS196567 AWO196567 BGK196567 BQG196567 CAC196567 CJY196567 CTU196567 DDQ196567 DNM196567 DXI196567 EHE196567 ERA196567 FAW196567 FKS196567 FUO196567 GEK196567 GOG196567 GYC196567 HHY196567 HRU196567 IBQ196567 ILM196567 IVI196567 JFE196567 JPA196567 JYW196567 KIS196567 KSO196567 LCK196567 LMG196567 LWC196567 MFY196567 MPU196567 MZQ196567 NJM196567 NTI196567 ODE196567 ONA196567 OWW196567 PGS196567 PQO196567 QAK196567 QKG196567 QUC196567 RDY196567 RNU196567 RXQ196567 SHM196567 SRI196567 TBE196567 TLA196567 TUW196567 UES196567 UOO196567 UYK196567 VIG196567 VSC196567 WBY196567 WLU196567 WVQ196567 K262017 JE262103 TA262103 ACW262103 AMS262103 AWO262103 BGK262103 BQG262103 CAC262103 CJY262103 CTU262103 DDQ262103 DNM262103 DXI262103 EHE262103 ERA262103 FAW262103 FKS262103 FUO262103 GEK262103 GOG262103 GYC262103 HHY262103 HRU262103 IBQ262103 ILM262103 IVI262103 JFE262103 JPA262103 JYW262103 KIS262103 KSO262103 LCK262103 LMG262103 LWC262103 MFY262103 MPU262103 MZQ262103 NJM262103 NTI262103 ODE262103 ONA262103 OWW262103 PGS262103 PQO262103 QAK262103 QKG262103 QUC262103 RDY262103 RNU262103 RXQ262103 SHM262103 SRI262103 TBE262103 TLA262103 TUW262103 UES262103 UOO262103 UYK262103 VIG262103 VSC262103 WBY262103 WLU262103 WVQ262103 K327553 JE327639 TA327639 ACW327639 AMS327639 AWO327639 BGK327639 BQG327639 CAC327639 CJY327639 CTU327639 DDQ327639 DNM327639 DXI327639 EHE327639 ERA327639 FAW327639 FKS327639 FUO327639 GEK327639 GOG327639 GYC327639 HHY327639 HRU327639 IBQ327639 ILM327639 IVI327639 JFE327639 JPA327639 JYW327639 KIS327639 KSO327639 LCK327639 LMG327639 LWC327639 MFY327639 MPU327639 MZQ327639 NJM327639 NTI327639 ODE327639 ONA327639 OWW327639 PGS327639 PQO327639 QAK327639 QKG327639 QUC327639 RDY327639 RNU327639 RXQ327639 SHM327639 SRI327639 TBE327639 TLA327639 TUW327639 UES327639 UOO327639 UYK327639 VIG327639 VSC327639 WBY327639 WLU327639 WVQ327639 K393089 JE393175 TA393175 ACW393175 AMS393175 AWO393175 BGK393175 BQG393175 CAC393175 CJY393175 CTU393175 DDQ393175 DNM393175 DXI393175 EHE393175 ERA393175 FAW393175 FKS393175 FUO393175 GEK393175 GOG393175 GYC393175 HHY393175 HRU393175 IBQ393175 ILM393175 IVI393175 JFE393175 JPA393175 JYW393175 KIS393175 KSO393175 LCK393175 LMG393175 LWC393175 MFY393175 MPU393175 MZQ393175 NJM393175 NTI393175 ODE393175 ONA393175 OWW393175 PGS393175 PQO393175 QAK393175 QKG393175 QUC393175 RDY393175 RNU393175 RXQ393175 SHM393175 SRI393175 TBE393175 TLA393175 TUW393175 UES393175 UOO393175 UYK393175 VIG393175 VSC393175 WBY393175 WLU393175 WVQ393175 K458625 JE458711 TA458711 ACW458711 AMS458711 AWO458711 BGK458711 BQG458711 CAC458711 CJY458711 CTU458711 DDQ458711 DNM458711 DXI458711 EHE458711 ERA458711 FAW458711 FKS458711 FUO458711 GEK458711 GOG458711 GYC458711 HHY458711 HRU458711 IBQ458711 ILM458711 IVI458711 JFE458711 JPA458711 JYW458711 KIS458711 KSO458711 LCK458711 LMG458711 LWC458711 MFY458711 MPU458711 MZQ458711 NJM458711 NTI458711 ODE458711 ONA458711 OWW458711 PGS458711 PQO458711 QAK458711 QKG458711 QUC458711 RDY458711 RNU458711 RXQ458711 SHM458711 SRI458711 TBE458711 TLA458711 TUW458711 UES458711 UOO458711 UYK458711 VIG458711 VSC458711 WBY458711 WLU458711 WVQ458711 K524161 JE524247 TA524247 ACW524247 AMS524247 AWO524247 BGK524247 BQG524247 CAC524247 CJY524247 CTU524247 DDQ524247 DNM524247 DXI524247 EHE524247 ERA524247 FAW524247 FKS524247 FUO524247 GEK524247 GOG524247 GYC524247 HHY524247 HRU524247 IBQ524247 ILM524247 IVI524247 JFE524247 JPA524247 JYW524247 KIS524247 KSO524247 LCK524247 LMG524247 LWC524247 MFY524247 MPU524247 MZQ524247 NJM524247 NTI524247 ODE524247 ONA524247 OWW524247 PGS524247 PQO524247 QAK524247 QKG524247 QUC524247 RDY524247 RNU524247 RXQ524247 SHM524247 SRI524247 TBE524247 TLA524247 TUW524247 UES524247 UOO524247 UYK524247 VIG524247 VSC524247 WBY524247 WLU524247 WVQ524247 K589697 JE589783 TA589783 ACW589783 AMS589783 AWO589783 BGK589783 BQG589783 CAC589783 CJY589783 CTU589783 DDQ589783 DNM589783 DXI589783 EHE589783 ERA589783 FAW589783 FKS589783 FUO589783 GEK589783 GOG589783 GYC589783 HHY589783 HRU589783 IBQ589783 ILM589783 IVI589783 JFE589783 JPA589783 JYW589783 KIS589783 KSO589783 LCK589783 LMG589783 LWC589783 MFY589783 MPU589783 MZQ589783 NJM589783 NTI589783 ODE589783 ONA589783 OWW589783 PGS589783 PQO589783 QAK589783 QKG589783 QUC589783 RDY589783 RNU589783 RXQ589783 SHM589783 SRI589783 TBE589783 TLA589783 TUW589783 UES589783 UOO589783 UYK589783 VIG589783 VSC589783 WBY589783 WLU589783 WVQ589783 K655233 JE655319 TA655319 ACW655319 AMS655319 AWO655319 BGK655319 BQG655319 CAC655319 CJY655319 CTU655319 DDQ655319 DNM655319 DXI655319 EHE655319 ERA655319 FAW655319 FKS655319 FUO655319 GEK655319 GOG655319 GYC655319 HHY655319 HRU655319 IBQ655319 ILM655319 IVI655319 JFE655319 JPA655319 JYW655319 KIS655319 KSO655319 LCK655319 LMG655319 LWC655319 MFY655319 MPU655319 MZQ655319 NJM655319 NTI655319 ODE655319 ONA655319 OWW655319 PGS655319 PQO655319 QAK655319 QKG655319 QUC655319 RDY655319 RNU655319 RXQ655319 SHM655319 SRI655319 TBE655319 TLA655319 TUW655319 UES655319 UOO655319 UYK655319 VIG655319 VSC655319 WBY655319 WLU655319 WVQ655319 K720769 JE720855 TA720855 ACW720855 AMS720855 AWO720855 BGK720855 BQG720855 CAC720855 CJY720855 CTU720855 DDQ720855 DNM720855 DXI720855 EHE720855 ERA720855 FAW720855 FKS720855 FUO720855 GEK720855 GOG720855 GYC720855 HHY720855 HRU720855 IBQ720855 ILM720855 IVI720855 JFE720855 JPA720855 JYW720855 KIS720855 KSO720855 LCK720855 LMG720855 LWC720855 MFY720855 MPU720855 MZQ720855 NJM720855 NTI720855 ODE720855 ONA720855 OWW720855 PGS720855 PQO720855 QAK720855 QKG720855 QUC720855 RDY720855 RNU720855 RXQ720855 SHM720855 SRI720855 TBE720855 TLA720855 TUW720855 UES720855 UOO720855 UYK720855 VIG720855 VSC720855 WBY720855 WLU720855 WVQ720855 K786305 JE786391 TA786391 ACW786391 AMS786391 AWO786391 BGK786391 BQG786391 CAC786391 CJY786391 CTU786391 DDQ786391 DNM786391 DXI786391 EHE786391 ERA786391 FAW786391 FKS786391 FUO786391 GEK786391 GOG786391 GYC786391 HHY786391 HRU786391 IBQ786391 ILM786391 IVI786391 JFE786391 JPA786391 JYW786391 KIS786391 KSO786391 LCK786391 LMG786391 LWC786391 MFY786391 MPU786391 MZQ786391 NJM786391 NTI786391 ODE786391 ONA786391 OWW786391 PGS786391 PQO786391 QAK786391 QKG786391 QUC786391 RDY786391 RNU786391 RXQ786391 SHM786391 SRI786391 TBE786391 TLA786391 TUW786391 UES786391 UOO786391 UYK786391 VIG786391 VSC786391 WBY786391 WLU786391 WVQ786391 K851841 JE851927 TA851927 ACW851927 AMS851927 AWO851927 BGK851927 BQG851927 CAC851927 CJY851927 CTU851927 DDQ851927 DNM851927 DXI851927 EHE851927 ERA851927 FAW851927 FKS851927 FUO851927 GEK851927 GOG851927 GYC851927 HHY851927 HRU851927 IBQ851927 ILM851927 IVI851927 JFE851927 JPA851927 JYW851927 KIS851927 KSO851927 LCK851927 LMG851927 LWC851927 MFY851927 MPU851927 MZQ851927 NJM851927 NTI851927 ODE851927 ONA851927 OWW851927 PGS851927 PQO851927 QAK851927 QKG851927 QUC851927 RDY851927 RNU851927 RXQ851927 SHM851927 SRI851927 TBE851927 TLA851927 TUW851927 UES851927 UOO851927 UYK851927 VIG851927 VSC851927 WBY851927 WLU851927 WVQ851927 K917377 JE917463 TA917463 ACW917463 AMS917463 AWO917463 BGK917463 BQG917463 CAC917463 CJY917463 CTU917463 DDQ917463 DNM917463 DXI917463 EHE917463 ERA917463 FAW917463 FKS917463 FUO917463 GEK917463 GOG917463 GYC917463 HHY917463 HRU917463 IBQ917463 ILM917463 IVI917463 JFE917463 JPA917463 JYW917463 KIS917463 KSO917463 LCK917463 LMG917463 LWC917463 MFY917463 MPU917463 MZQ917463 NJM917463 NTI917463 ODE917463 ONA917463 OWW917463 PGS917463 PQO917463 QAK917463 QKG917463 QUC917463 RDY917463 RNU917463 RXQ917463 SHM917463 SRI917463 TBE917463 TLA917463 TUW917463 UES917463 UOO917463 UYK917463 VIG917463 VSC917463 WBY917463 WLU917463 WVQ917463 K982913 JE982999 TA982999 ACW982999 AMS982999 AWO982999 BGK982999 BQG982999 CAC982999 CJY982999 CTU982999 DDQ982999 DNM982999 DXI982999 EHE982999 ERA982999 FAW982999 FKS982999 FUO982999 GEK982999 GOG982999 GYC982999 HHY982999 HRU982999 IBQ982999 ILM982999 IVI982999 JFE982999 JPA982999 JYW982999 KIS982999 KSO982999 LCK982999 LMG982999 LWC982999 MFY982999 MPU982999 MZQ982999 NJM982999 NTI982999 ODE982999 ONA982999 OWW982999 PGS982999 PQO982999 QAK982999 QKG982999 QUC982999 RDY982999 RNU982999 RXQ982999 SHM982999 SRI982999 TBE982999 TLA982999 TUW982999 UES982999 UOO982999 UYK982999 VIG982999 VSC982999 WBY982999 WLU982999 WVQ982999" xr:uid="{79E2EFA5-E131-4330-AEA8-D28339CF5E2E}">
      <formula1>$P$10:$P$34</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10 JE65496 TA65496 ACW65496 AMS65496 AWO65496 BGK65496 BQG65496 CAC65496 CJY65496 CTU65496 DDQ65496 DNM65496 DXI65496 EHE65496 ERA65496 FAW65496 FKS65496 FUO65496 GEK65496 GOG65496 GYC65496 HHY65496 HRU65496 IBQ65496 ILM65496 IVI65496 JFE65496 JPA65496 JYW65496 KIS65496 KSO65496 LCK65496 LMG65496 LWC65496 MFY65496 MPU65496 MZQ65496 NJM65496 NTI65496 ODE65496 ONA65496 OWW65496 PGS65496 PQO65496 QAK65496 QKG65496 QUC65496 RDY65496 RNU65496 RXQ65496 SHM65496 SRI65496 TBE65496 TLA65496 TUW65496 UES65496 UOO65496 UYK65496 VIG65496 VSC65496 WBY65496 WLU65496 WVQ65496 K130946 JE131032 TA131032 ACW131032 AMS131032 AWO131032 BGK131032 BQG131032 CAC131032 CJY131032 CTU131032 DDQ131032 DNM131032 DXI131032 EHE131032 ERA131032 FAW131032 FKS131032 FUO131032 GEK131032 GOG131032 GYC131032 HHY131032 HRU131032 IBQ131032 ILM131032 IVI131032 JFE131032 JPA131032 JYW131032 KIS131032 KSO131032 LCK131032 LMG131032 LWC131032 MFY131032 MPU131032 MZQ131032 NJM131032 NTI131032 ODE131032 ONA131032 OWW131032 PGS131032 PQO131032 QAK131032 QKG131032 QUC131032 RDY131032 RNU131032 RXQ131032 SHM131032 SRI131032 TBE131032 TLA131032 TUW131032 UES131032 UOO131032 UYK131032 VIG131032 VSC131032 WBY131032 WLU131032 WVQ131032 K196482 JE196568 TA196568 ACW196568 AMS196568 AWO196568 BGK196568 BQG196568 CAC196568 CJY196568 CTU196568 DDQ196568 DNM196568 DXI196568 EHE196568 ERA196568 FAW196568 FKS196568 FUO196568 GEK196568 GOG196568 GYC196568 HHY196568 HRU196568 IBQ196568 ILM196568 IVI196568 JFE196568 JPA196568 JYW196568 KIS196568 KSO196568 LCK196568 LMG196568 LWC196568 MFY196568 MPU196568 MZQ196568 NJM196568 NTI196568 ODE196568 ONA196568 OWW196568 PGS196568 PQO196568 QAK196568 QKG196568 QUC196568 RDY196568 RNU196568 RXQ196568 SHM196568 SRI196568 TBE196568 TLA196568 TUW196568 UES196568 UOO196568 UYK196568 VIG196568 VSC196568 WBY196568 WLU196568 WVQ196568 K262018 JE262104 TA262104 ACW262104 AMS262104 AWO262104 BGK262104 BQG262104 CAC262104 CJY262104 CTU262104 DDQ262104 DNM262104 DXI262104 EHE262104 ERA262104 FAW262104 FKS262104 FUO262104 GEK262104 GOG262104 GYC262104 HHY262104 HRU262104 IBQ262104 ILM262104 IVI262104 JFE262104 JPA262104 JYW262104 KIS262104 KSO262104 LCK262104 LMG262104 LWC262104 MFY262104 MPU262104 MZQ262104 NJM262104 NTI262104 ODE262104 ONA262104 OWW262104 PGS262104 PQO262104 QAK262104 QKG262104 QUC262104 RDY262104 RNU262104 RXQ262104 SHM262104 SRI262104 TBE262104 TLA262104 TUW262104 UES262104 UOO262104 UYK262104 VIG262104 VSC262104 WBY262104 WLU262104 WVQ262104 K327554 JE327640 TA327640 ACW327640 AMS327640 AWO327640 BGK327640 BQG327640 CAC327640 CJY327640 CTU327640 DDQ327640 DNM327640 DXI327640 EHE327640 ERA327640 FAW327640 FKS327640 FUO327640 GEK327640 GOG327640 GYC327640 HHY327640 HRU327640 IBQ327640 ILM327640 IVI327640 JFE327640 JPA327640 JYW327640 KIS327640 KSO327640 LCK327640 LMG327640 LWC327640 MFY327640 MPU327640 MZQ327640 NJM327640 NTI327640 ODE327640 ONA327640 OWW327640 PGS327640 PQO327640 QAK327640 QKG327640 QUC327640 RDY327640 RNU327640 RXQ327640 SHM327640 SRI327640 TBE327640 TLA327640 TUW327640 UES327640 UOO327640 UYK327640 VIG327640 VSC327640 WBY327640 WLU327640 WVQ327640 K393090 JE393176 TA393176 ACW393176 AMS393176 AWO393176 BGK393176 BQG393176 CAC393176 CJY393176 CTU393176 DDQ393176 DNM393176 DXI393176 EHE393176 ERA393176 FAW393176 FKS393176 FUO393176 GEK393176 GOG393176 GYC393176 HHY393176 HRU393176 IBQ393176 ILM393176 IVI393176 JFE393176 JPA393176 JYW393176 KIS393176 KSO393176 LCK393176 LMG393176 LWC393176 MFY393176 MPU393176 MZQ393176 NJM393176 NTI393176 ODE393176 ONA393176 OWW393176 PGS393176 PQO393176 QAK393176 QKG393176 QUC393176 RDY393176 RNU393176 RXQ393176 SHM393176 SRI393176 TBE393176 TLA393176 TUW393176 UES393176 UOO393176 UYK393176 VIG393176 VSC393176 WBY393176 WLU393176 WVQ393176 K458626 JE458712 TA458712 ACW458712 AMS458712 AWO458712 BGK458712 BQG458712 CAC458712 CJY458712 CTU458712 DDQ458712 DNM458712 DXI458712 EHE458712 ERA458712 FAW458712 FKS458712 FUO458712 GEK458712 GOG458712 GYC458712 HHY458712 HRU458712 IBQ458712 ILM458712 IVI458712 JFE458712 JPA458712 JYW458712 KIS458712 KSO458712 LCK458712 LMG458712 LWC458712 MFY458712 MPU458712 MZQ458712 NJM458712 NTI458712 ODE458712 ONA458712 OWW458712 PGS458712 PQO458712 QAK458712 QKG458712 QUC458712 RDY458712 RNU458712 RXQ458712 SHM458712 SRI458712 TBE458712 TLA458712 TUW458712 UES458712 UOO458712 UYK458712 VIG458712 VSC458712 WBY458712 WLU458712 WVQ458712 K524162 JE524248 TA524248 ACW524248 AMS524248 AWO524248 BGK524248 BQG524248 CAC524248 CJY524248 CTU524248 DDQ524248 DNM524248 DXI524248 EHE524248 ERA524248 FAW524248 FKS524248 FUO524248 GEK524248 GOG524248 GYC524248 HHY524248 HRU524248 IBQ524248 ILM524248 IVI524248 JFE524248 JPA524248 JYW524248 KIS524248 KSO524248 LCK524248 LMG524248 LWC524248 MFY524248 MPU524248 MZQ524248 NJM524248 NTI524248 ODE524248 ONA524248 OWW524248 PGS524248 PQO524248 QAK524248 QKG524248 QUC524248 RDY524248 RNU524248 RXQ524248 SHM524248 SRI524248 TBE524248 TLA524248 TUW524248 UES524248 UOO524248 UYK524248 VIG524248 VSC524248 WBY524248 WLU524248 WVQ524248 K589698 JE589784 TA589784 ACW589784 AMS589784 AWO589784 BGK589784 BQG589784 CAC589784 CJY589784 CTU589784 DDQ589784 DNM589784 DXI589784 EHE589784 ERA589784 FAW589784 FKS589784 FUO589784 GEK589784 GOG589784 GYC589784 HHY589784 HRU589784 IBQ589784 ILM589784 IVI589784 JFE589784 JPA589784 JYW589784 KIS589784 KSO589784 LCK589784 LMG589784 LWC589784 MFY589784 MPU589784 MZQ589784 NJM589784 NTI589784 ODE589784 ONA589784 OWW589784 PGS589784 PQO589784 QAK589784 QKG589784 QUC589784 RDY589784 RNU589784 RXQ589784 SHM589784 SRI589784 TBE589784 TLA589784 TUW589784 UES589784 UOO589784 UYK589784 VIG589784 VSC589784 WBY589784 WLU589784 WVQ589784 K655234 JE655320 TA655320 ACW655320 AMS655320 AWO655320 BGK655320 BQG655320 CAC655320 CJY655320 CTU655320 DDQ655320 DNM655320 DXI655320 EHE655320 ERA655320 FAW655320 FKS655320 FUO655320 GEK655320 GOG655320 GYC655320 HHY655320 HRU655320 IBQ655320 ILM655320 IVI655320 JFE655320 JPA655320 JYW655320 KIS655320 KSO655320 LCK655320 LMG655320 LWC655320 MFY655320 MPU655320 MZQ655320 NJM655320 NTI655320 ODE655320 ONA655320 OWW655320 PGS655320 PQO655320 QAK655320 QKG655320 QUC655320 RDY655320 RNU655320 RXQ655320 SHM655320 SRI655320 TBE655320 TLA655320 TUW655320 UES655320 UOO655320 UYK655320 VIG655320 VSC655320 WBY655320 WLU655320 WVQ655320 K720770 JE720856 TA720856 ACW720856 AMS720856 AWO720856 BGK720856 BQG720856 CAC720856 CJY720856 CTU720856 DDQ720856 DNM720856 DXI720856 EHE720856 ERA720856 FAW720856 FKS720856 FUO720856 GEK720856 GOG720856 GYC720856 HHY720856 HRU720856 IBQ720856 ILM720856 IVI720856 JFE720856 JPA720856 JYW720856 KIS720856 KSO720856 LCK720856 LMG720856 LWC720856 MFY720856 MPU720856 MZQ720856 NJM720856 NTI720856 ODE720856 ONA720856 OWW720856 PGS720856 PQO720856 QAK720856 QKG720856 QUC720856 RDY720856 RNU720856 RXQ720856 SHM720856 SRI720856 TBE720856 TLA720856 TUW720856 UES720856 UOO720856 UYK720856 VIG720856 VSC720856 WBY720856 WLU720856 WVQ720856 K786306 JE786392 TA786392 ACW786392 AMS786392 AWO786392 BGK786392 BQG786392 CAC786392 CJY786392 CTU786392 DDQ786392 DNM786392 DXI786392 EHE786392 ERA786392 FAW786392 FKS786392 FUO786392 GEK786392 GOG786392 GYC786392 HHY786392 HRU786392 IBQ786392 ILM786392 IVI786392 JFE786392 JPA786392 JYW786392 KIS786392 KSO786392 LCK786392 LMG786392 LWC786392 MFY786392 MPU786392 MZQ786392 NJM786392 NTI786392 ODE786392 ONA786392 OWW786392 PGS786392 PQO786392 QAK786392 QKG786392 QUC786392 RDY786392 RNU786392 RXQ786392 SHM786392 SRI786392 TBE786392 TLA786392 TUW786392 UES786392 UOO786392 UYK786392 VIG786392 VSC786392 WBY786392 WLU786392 WVQ786392 K851842 JE851928 TA851928 ACW851928 AMS851928 AWO851928 BGK851928 BQG851928 CAC851928 CJY851928 CTU851928 DDQ851928 DNM851928 DXI851928 EHE851928 ERA851928 FAW851928 FKS851928 FUO851928 GEK851928 GOG851928 GYC851928 HHY851928 HRU851928 IBQ851928 ILM851928 IVI851928 JFE851928 JPA851928 JYW851928 KIS851928 KSO851928 LCK851928 LMG851928 LWC851928 MFY851928 MPU851928 MZQ851928 NJM851928 NTI851928 ODE851928 ONA851928 OWW851928 PGS851928 PQO851928 QAK851928 QKG851928 QUC851928 RDY851928 RNU851928 RXQ851928 SHM851928 SRI851928 TBE851928 TLA851928 TUW851928 UES851928 UOO851928 UYK851928 VIG851928 VSC851928 WBY851928 WLU851928 WVQ851928 K917378 JE917464 TA917464 ACW917464 AMS917464 AWO917464 BGK917464 BQG917464 CAC917464 CJY917464 CTU917464 DDQ917464 DNM917464 DXI917464 EHE917464 ERA917464 FAW917464 FKS917464 FUO917464 GEK917464 GOG917464 GYC917464 HHY917464 HRU917464 IBQ917464 ILM917464 IVI917464 JFE917464 JPA917464 JYW917464 KIS917464 KSO917464 LCK917464 LMG917464 LWC917464 MFY917464 MPU917464 MZQ917464 NJM917464 NTI917464 ODE917464 ONA917464 OWW917464 PGS917464 PQO917464 QAK917464 QKG917464 QUC917464 RDY917464 RNU917464 RXQ917464 SHM917464 SRI917464 TBE917464 TLA917464 TUW917464 UES917464 UOO917464 UYK917464 VIG917464 VSC917464 WBY917464 WLU917464 WVQ917464 K982914 JE983000 TA983000 ACW983000 AMS983000 AWO983000 BGK983000 BQG983000 CAC983000 CJY983000 CTU983000 DDQ983000 DNM983000 DXI983000 EHE983000 ERA983000 FAW983000 FKS983000 FUO983000 GEK983000 GOG983000 GYC983000 HHY983000 HRU983000 IBQ983000 ILM983000 IVI983000 JFE983000 JPA983000 JYW983000 KIS983000 KSO983000 LCK983000 LMG983000 LWC983000 MFY983000 MPU983000 MZQ983000 NJM983000 NTI983000 ODE983000 ONA983000 OWW983000 PGS983000 PQO983000 QAK983000 QKG983000 QUC983000 RDY983000 RNU983000 RXQ983000 SHM983000 SRI983000 TBE983000 TLA983000 TUW983000 UES983000 UOO983000 UYK983000 VIG983000 VSC983000 WBY983000 WLU983000 WVQ983000" xr:uid="{19EC066A-D71B-41F1-BB86-61C0D501D135}">
      <formula1>$Q$10:$Q$34</formula1>
    </dataValidation>
    <dataValidation type="list" allowBlank="1" showInputMessage="1" showErrorMessage="1" sqref="WVQ982991 WLU982991 WBY982991 VSC982991 VIG982991 UYK982991 UOO982991 UES982991 TUW982991 TLA982991 TBE982991 SRI982991 SHM982991 RXQ982991 RNU982991 RDY982991 QUC982991 QKG982991 QAK982991 PQO982991 PGS982991 OWW982991 ONA982991 ODE982991 NTI982991 NJM982991 MZQ982991 MPU982991 MFY982991 LWC982991 LMG982991 LCK982991 KSO982991 KIS982991 JYW982991 JPA982991 JFE982991 IVI982991 ILM982991 IBQ982991 HRU982991 HHY982991 GYC982991 GOG982991 GEK982991 FUO982991 FKS982991 FAW982991 ERA982991 EHE982991 DXI982991 DNM982991 DDQ982991 CTU982991 CJY982991 CAC982991 BQG982991 BGK982991 AWO982991 AMS982991 ACW982991 TA982991 JE982991 K982905 WVQ917455 WLU917455 WBY917455 VSC917455 VIG917455 UYK917455 UOO917455 UES917455 TUW917455 TLA917455 TBE917455 SRI917455 SHM917455 RXQ917455 RNU917455 RDY917455 QUC917455 QKG917455 QAK917455 PQO917455 PGS917455 OWW917455 ONA917455 ODE917455 NTI917455 NJM917455 MZQ917455 MPU917455 MFY917455 LWC917455 LMG917455 LCK917455 KSO917455 KIS917455 JYW917455 JPA917455 JFE917455 IVI917455 ILM917455 IBQ917455 HRU917455 HHY917455 GYC917455 GOG917455 GEK917455 FUO917455 FKS917455 FAW917455 ERA917455 EHE917455 DXI917455 DNM917455 DDQ917455 CTU917455 CJY917455 CAC917455 BQG917455 BGK917455 AWO917455 AMS917455 ACW917455 TA917455 JE917455 K917369 WVQ851919 WLU851919 WBY851919 VSC851919 VIG851919 UYK851919 UOO851919 UES851919 TUW851919 TLA851919 TBE851919 SRI851919 SHM851919 RXQ851919 RNU851919 RDY851919 QUC851919 QKG851919 QAK851919 PQO851919 PGS851919 OWW851919 ONA851919 ODE851919 NTI851919 NJM851919 MZQ851919 MPU851919 MFY851919 LWC851919 LMG851919 LCK851919 KSO851919 KIS851919 JYW851919 JPA851919 JFE851919 IVI851919 ILM851919 IBQ851919 HRU851919 HHY851919 GYC851919 GOG851919 GEK851919 FUO851919 FKS851919 FAW851919 ERA851919 EHE851919 DXI851919 DNM851919 DDQ851919 CTU851919 CJY851919 CAC851919 BQG851919 BGK851919 AWO851919 AMS851919 ACW851919 TA851919 JE851919 K851833 WVQ786383 WLU786383 WBY786383 VSC786383 VIG786383 UYK786383 UOO786383 UES786383 TUW786383 TLA786383 TBE786383 SRI786383 SHM786383 RXQ786383 RNU786383 RDY786383 QUC786383 QKG786383 QAK786383 PQO786383 PGS786383 OWW786383 ONA786383 ODE786383 NTI786383 NJM786383 MZQ786383 MPU786383 MFY786383 LWC786383 LMG786383 LCK786383 KSO786383 KIS786383 JYW786383 JPA786383 JFE786383 IVI786383 ILM786383 IBQ786383 HRU786383 HHY786383 GYC786383 GOG786383 GEK786383 FUO786383 FKS786383 FAW786383 ERA786383 EHE786383 DXI786383 DNM786383 DDQ786383 CTU786383 CJY786383 CAC786383 BQG786383 BGK786383 AWO786383 AMS786383 ACW786383 TA786383 JE786383 K786297 WVQ720847 WLU720847 WBY720847 VSC720847 VIG720847 UYK720847 UOO720847 UES720847 TUW720847 TLA720847 TBE720847 SRI720847 SHM720847 RXQ720847 RNU720847 RDY720847 QUC720847 QKG720847 QAK720847 PQO720847 PGS720847 OWW720847 ONA720847 ODE720847 NTI720847 NJM720847 MZQ720847 MPU720847 MFY720847 LWC720847 LMG720847 LCK720847 KSO720847 KIS720847 JYW720847 JPA720847 JFE720847 IVI720847 ILM720847 IBQ720847 HRU720847 HHY720847 GYC720847 GOG720847 GEK720847 FUO720847 FKS720847 FAW720847 ERA720847 EHE720847 DXI720847 DNM720847 DDQ720847 CTU720847 CJY720847 CAC720847 BQG720847 BGK720847 AWO720847 AMS720847 ACW720847 TA720847 JE720847 K720761 WVQ655311 WLU655311 WBY655311 VSC655311 VIG655311 UYK655311 UOO655311 UES655311 TUW655311 TLA655311 TBE655311 SRI655311 SHM655311 RXQ655311 RNU655311 RDY655311 QUC655311 QKG655311 QAK655311 PQO655311 PGS655311 OWW655311 ONA655311 ODE655311 NTI655311 NJM655311 MZQ655311 MPU655311 MFY655311 LWC655311 LMG655311 LCK655311 KSO655311 KIS655311 JYW655311 JPA655311 JFE655311 IVI655311 ILM655311 IBQ655311 HRU655311 HHY655311 GYC655311 GOG655311 GEK655311 FUO655311 FKS655311 FAW655311 ERA655311 EHE655311 DXI655311 DNM655311 DDQ655311 CTU655311 CJY655311 CAC655311 BQG655311 BGK655311 AWO655311 AMS655311 ACW655311 TA655311 JE655311 K655225 WVQ589775 WLU589775 WBY589775 VSC589775 VIG589775 UYK589775 UOO589775 UES589775 TUW589775 TLA589775 TBE589775 SRI589775 SHM589775 RXQ589775 RNU589775 RDY589775 QUC589775 QKG589775 QAK589775 PQO589775 PGS589775 OWW589775 ONA589775 ODE589775 NTI589775 NJM589775 MZQ589775 MPU589775 MFY589775 LWC589775 LMG589775 LCK589775 KSO589775 KIS589775 JYW589775 JPA589775 JFE589775 IVI589775 ILM589775 IBQ589775 HRU589775 HHY589775 GYC589775 GOG589775 GEK589775 FUO589775 FKS589775 FAW589775 ERA589775 EHE589775 DXI589775 DNM589775 DDQ589775 CTU589775 CJY589775 CAC589775 BQG589775 BGK589775 AWO589775 AMS589775 ACW589775 TA589775 JE589775 K589689 WVQ524239 WLU524239 WBY524239 VSC524239 VIG524239 UYK524239 UOO524239 UES524239 TUW524239 TLA524239 TBE524239 SRI524239 SHM524239 RXQ524239 RNU524239 RDY524239 QUC524239 QKG524239 QAK524239 PQO524239 PGS524239 OWW524239 ONA524239 ODE524239 NTI524239 NJM524239 MZQ524239 MPU524239 MFY524239 LWC524239 LMG524239 LCK524239 KSO524239 KIS524239 JYW524239 JPA524239 JFE524239 IVI524239 ILM524239 IBQ524239 HRU524239 HHY524239 GYC524239 GOG524239 GEK524239 FUO524239 FKS524239 FAW524239 ERA524239 EHE524239 DXI524239 DNM524239 DDQ524239 CTU524239 CJY524239 CAC524239 BQG524239 BGK524239 AWO524239 AMS524239 ACW524239 TA524239 JE524239 K524153 WVQ458703 WLU458703 WBY458703 VSC458703 VIG458703 UYK458703 UOO458703 UES458703 TUW458703 TLA458703 TBE458703 SRI458703 SHM458703 RXQ458703 RNU458703 RDY458703 QUC458703 QKG458703 QAK458703 PQO458703 PGS458703 OWW458703 ONA458703 ODE458703 NTI458703 NJM458703 MZQ458703 MPU458703 MFY458703 LWC458703 LMG458703 LCK458703 KSO458703 KIS458703 JYW458703 JPA458703 JFE458703 IVI458703 ILM458703 IBQ458703 HRU458703 HHY458703 GYC458703 GOG458703 GEK458703 FUO458703 FKS458703 FAW458703 ERA458703 EHE458703 DXI458703 DNM458703 DDQ458703 CTU458703 CJY458703 CAC458703 BQG458703 BGK458703 AWO458703 AMS458703 ACW458703 TA458703 JE458703 K458617 WVQ393167 WLU393167 WBY393167 VSC393167 VIG393167 UYK393167 UOO393167 UES393167 TUW393167 TLA393167 TBE393167 SRI393167 SHM393167 RXQ393167 RNU393167 RDY393167 QUC393167 QKG393167 QAK393167 PQO393167 PGS393167 OWW393167 ONA393167 ODE393167 NTI393167 NJM393167 MZQ393167 MPU393167 MFY393167 LWC393167 LMG393167 LCK393167 KSO393167 KIS393167 JYW393167 JPA393167 JFE393167 IVI393167 ILM393167 IBQ393167 HRU393167 HHY393167 GYC393167 GOG393167 GEK393167 FUO393167 FKS393167 FAW393167 ERA393167 EHE393167 DXI393167 DNM393167 DDQ393167 CTU393167 CJY393167 CAC393167 BQG393167 BGK393167 AWO393167 AMS393167 ACW393167 TA393167 JE393167 K393081 WVQ327631 WLU327631 WBY327631 VSC327631 VIG327631 UYK327631 UOO327631 UES327631 TUW327631 TLA327631 TBE327631 SRI327631 SHM327631 RXQ327631 RNU327631 RDY327631 QUC327631 QKG327631 QAK327631 PQO327631 PGS327631 OWW327631 ONA327631 ODE327631 NTI327631 NJM327631 MZQ327631 MPU327631 MFY327631 LWC327631 LMG327631 LCK327631 KSO327631 KIS327631 JYW327631 JPA327631 JFE327631 IVI327631 ILM327631 IBQ327631 HRU327631 HHY327631 GYC327631 GOG327631 GEK327631 FUO327631 FKS327631 FAW327631 ERA327631 EHE327631 DXI327631 DNM327631 DDQ327631 CTU327631 CJY327631 CAC327631 BQG327631 BGK327631 AWO327631 AMS327631 ACW327631 TA327631 JE327631 K327545 WVQ262095 WLU262095 WBY262095 VSC262095 VIG262095 UYK262095 UOO262095 UES262095 TUW262095 TLA262095 TBE262095 SRI262095 SHM262095 RXQ262095 RNU262095 RDY262095 QUC262095 QKG262095 QAK262095 PQO262095 PGS262095 OWW262095 ONA262095 ODE262095 NTI262095 NJM262095 MZQ262095 MPU262095 MFY262095 LWC262095 LMG262095 LCK262095 KSO262095 KIS262095 JYW262095 JPA262095 JFE262095 IVI262095 ILM262095 IBQ262095 HRU262095 HHY262095 GYC262095 GOG262095 GEK262095 FUO262095 FKS262095 FAW262095 ERA262095 EHE262095 DXI262095 DNM262095 DDQ262095 CTU262095 CJY262095 CAC262095 BQG262095 BGK262095 AWO262095 AMS262095 ACW262095 TA262095 JE262095 K262009 WVQ196559 WLU196559 WBY196559 VSC196559 VIG196559 UYK196559 UOO196559 UES196559 TUW196559 TLA196559 TBE196559 SRI196559 SHM196559 RXQ196559 RNU196559 RDY196559 QUC196559 QKG196559 QAK196559 PQO196559 PGS196559 OWW196559 ONA196559 ODE196559 NTI196559 NJM196559 MZQ196559 MPU196559 MFY196559 LWC196559 LMG196559 LCK196559 KSO196559 KIS196559 JYW196559 JPA196559 JFE196559 IVI196559 ILM196559 IBQ196559 HRU196559 HHY196559 GYC196559 GOG196559 GEK196559 FUO196559 FKS196559 FAW196559 ERA196559 EHE196559 DXI196559 DNM196559 DDQ196559 CTU196559 CJY196559 CAC196559 BQG196559 BGK196559 AWO196559 AMS196559 ACW196559 TA196559 JE196559 K196473 WVQ131023 WLU131023 WBY131023 VSC131023 VIG131023 UYK131023 UOO131023 UES131023 TUW131023 TLA131023 TBE131023 SRI131023 SHM131023 RXQ131023 RNU131023 RDY131023 QUC131023 QKG131023 QAK131023 PQO131023 PGS131023 OWW131023 ONA131023 ODE131023 NTI131023 NJM131023 MZQ131023 MPU131023 MFY131023 LWC131023 LMG131023 LCK131023 KSO131023 KIS131023 JYW131023 JPA131023 JFE131023 IVI131023 ILM131023 IBQ131023 HRU131023 HHY131023 GYC131023 GOG131023 GEK131023 FUO131023 FKS131023 FAW131023 ERA131023 EHE131023 DXI131023 DNM131023 DDQ131023 CTU131023 CJY131023 CAC131023 BQG131023 BGK131023 AWO131023 AMS131023 ACW131023 TA131023 JE131023 K130937 WVQ65487 WLU65487 WBY65487 VSC65487 VIG65487 UYK65487 UOO65487 UES65487 TUW65487 TLA65487 TBE65487 SRI65487 SHM65487 RXQ65487 RNU65487 RDY65487 QUC65487 QKG65487 QAK65487 PQO65487 PGS65487 OWW65487 ONA65487 ODE65487 NTI65487 NJM65487 MZQ65487 MPU65487 MFY65487 LWC65487 LMG65487 LCK65487 KSO65487 KIS65487 JYW65487 JPA65487 JFE65487 IVI65487 ILM65487 IBQ65487 HRU65487 HHY65487 GYC65487 GOG65487 GEK65487 FUO65487 FKS65487 FAW65487 ERA65487 EHE65487 DXI65487 DNM65487 DDQ65487 CTU65487 CJY65487 CAC65487 BQG65487 BGK65487 AWO65487 AMS65487 ACW65487 TA65487 JE65487 K65401" xr:uid="{88590DE7-5519-41CD-B663-ECE30704E816}">
      <formula1>$N$9:$N$9</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406 JE65492 TA65492 ACW65492 AMS65492 AWO65492 BGK65492 BQG65492 CAC65492 CJY65492 CTU65492 DDQ65492 DNM65492 DXI65492 EHE65492 ERA65492 FAW65492 FKS65492 FUO65492 GEK65492 GOG65492 GYC65492 HHY65492 HRU65492 IBQ65492 ILM65492 IVI65492 JFE65492 JPA65492 JYW65492 KIS65492 KSO65492 LCK65492 LMG65492 LWC65492 MFY65492 MPU65492 MZQ65492 NJM65492 NTI65492 ODE65492 ONA65492 OWW65492 PGS65492 PQO65492 QAK65492 QKG65492 QUC65492 RDY65492 RNU65492 RXQ65492 SHM65492 SRI65492 TBE65492 TLA65492 TUW65492 UES65492 UOO65492 UYK65492 VIG65492 VSC65492 WBY65492 WLU65492 WVQ65492 K130942 JE131028 TA131028 ACW131028 AMS131028 AWO131028 BGK131028 BQG131028 CAC131028 CJY131028 CTU131028 DDQ131028 DNM131028 DXI131028 EHE131028 ERA131028 FAW131028 FKS131028 FUO131028 GEK131028 GOG131028 GYC131028 HHY131028 HRU131028 IBQ131028 ILM131028 IVI131028 JFE131028 JPA131028 JYW131028 KIS131028 KSO131028 LCK131028 LMG131028 LWC131028 MFY131028 MPU131028 MZQ131028 NJM131028 NTI131028 ODE131028 ONA131028 OWW131028 PGS131028 PQO131028 QAK131028 QKG131028 QUC131028 RDY131028 RNU131028 RXQ131028 SHM131028 SRI131028 TBE131028 TLA131028 TUW131028 UES131028 UOO131028 UYK131028 VIG131028 VSC131028 WBY131028 WLU131028 WVQ131028 K196478 JE196564 TA196564 ACW196564 AMS196564 AWO196564 BGK196564 BQG196564 CAC196564 CJY196564 CTU196564 DDQ196564 DNM196564 DXI196564 EHE196564 ERA196564 FAW196564 FKS196564 FUO196564 GEK196564 GOG196564 GYC196564 HHY196564 HRU196564 IBQ196564 ILM196564 IVI196564 JFE196564 JPA196564 JYW196564 KIS196564 KSO196564 LCK196564 LMG196564 LWC196564 MFY196564 MPU196564 MZQ196564 NJM196564 NTI196564 ODE196564 ONA196564 OWW196564 PGS196564 PQO196564 QAK196564 QKG196564 QUC196564 RDY196564 RNU196564 RXQ196564 SHM196564 SRI196564 TBE196564 TLA196564 TUW196564 UES196564 UOO196564 UYK196564 VIG196564 VSC196564 WBY196564 WLU196564 WVQ196564 K262014 JE262100 TA262100 ACW262100 AMS262100 AWO262100 BGK262100 BQG262100 CAC262100 CJY262100 CTU262100 DDQ262100 DNM262100 DXI262100 EHE262100 ERA262100 FAW262100 FKS262100 FUO262100 GEK262100 GOG262100 GYC262100 HHY262100 HRU262100 IBQ262100 ILM262100 IVI262100 JFE262100 JPA262100 JYW262100 KIS262100 KSO262100 LCK262100 LMG262100 LWC262100 MFY262100 MPU262100 MZQ262100 NJM262100 NTI262100 ODE262100 ONA262100 OWW262100 PGS262100 PQO262100 QAK262100 QKG262100 QUC262100 RDY262100 RNU262100 RXQ262100 SHM262100 SRI262100 TBE262100 TLA262100 TUW262100 UES262100 UOO262100 UYK262100 VIG262100 VSC262100 WBY262100 WLU262100 WVQ262100 K327550 JE327636 TA327636 ACW327636 AMS327636 AWO327636 BGK327636 BQG327636 CAC327636 CJY327636 CTU327636 DDQ327636 DNM327636 DXI327636 EHE327636 ERA327636 FAW327636 FKS327636 FUO327636 GEK327636 GOG327636 GYC327636 HHY327636 HRU327636 IBQ327636 ILM327636 IVI327636 JFE327636 JPA327636 JYW327636 KIS327636 KSO327636 LCK327636 LMG327636 LWC327636 MFY327636 MPU327636 MZQ327636 NJM327636 NTI327636 ODE327636 ONA327636 OWW327636 PGS327636 PQO327636 QAK327636 QKG327636 QUC327636 RDY327636 RNU327636 RXQ327636 SHM327636 SRI327636 TBE327636 TLA327636 TUW327636 UES327636 UOO327636 UYK327636 VIG327636 VSC327636 WBY327636 WLU327636 WVQ327636 K393086 JE393172 TA393172 ACW393172 AMS393172 AWO393172 BGK393172 BQG393172 CAC393172 CJY393172 CTU393172 DDQ393172 DNM393172 DXI393172 EHE393172 ERA393172 FAW393172 FKS393172 FUO393172 GEK393172 GOG393172 GYC393172 HHY393172 HRU393172 IBQ393172 ILM393172 IVI393172 JFE393172 JPA393172 JYW393172 KIS393172 KSO393172 LCK393172 LMG393172 LWC393172 MFY393172 MPU393172 MZQ393172 NJM393172 NTI393172 ODE393172 ONA393172 OWW393172 PGS393172 PQO393172 QAK393172 QKG393172 QUC393172 RDY393172 RNU393172 RXQ393172 SHM393172 SRI393172 TBE393172 TLA393172 TUW393172 UES393172 UOO393172 UYK393172 VIG393172 VSC393172 WBY393172 WLU393172 WVQ393172 K458622 JE458708 TA458708 ACW458708 AMS458708 AWO458708 BGK458708 BQG458708 CAC458708 CJY458708 CTU458708 DDQ458708 DNM458708 DXI458708 EHE458708 ERA458708 FAW458708 FKS458708 FUO458708 GEK458708 GOG458708 GYC458708 HHY458708 HRU458708 IBQ458708 ILM458708 IVI458708 JFE458708 JPA458708 JYW458708 KIS458708 KSO458708 LCK458708 LMG458708 LWC458708 MFY458708 MPU458708 MZQ458708 NJM458708 NTI458708 ODE458708 ONA458708 OWW458708 PGS458708 PQO458708 QAK458708 QKG458708 QUC458708 RDY458708 RNU458708 RXQ458708 SHM458708 SRI458708 TBE458708 TLA458708 TUW458708 UES458708 UOO458708 UYK458708 VIG458708 VSC458708 WBY458708 WLU458708 WVQ458708 K524158 JE524244 TA524244 ACW524244 AMS524244 AWO524244 BGK524244 BQG524244 CAC524244 CJY524244 CTU524244 DDQ524244 DNM524244 DXI524244 EHE524244 ERA524244 FAW524244 FKS524244 FUO524244 GEK524244 GOG524244 GYC524244 HHY524244 HRU524244 IBQ524244 ILM524244 IVI524244 JFE524244 JPA524244 JYW524244 KIS524244 KSO524244 LCK524244 LMG524244 LWC524244 MFY524244 MPU524244 MZQ524244 NJM524244 NTI524244 ODE524244 ONA524244 OWW524244 PGS524244 PQO524244 QAK524244 QKG524244 QUC524244 RDY524244 RNU524244 RXQ524244 SHM524244 SRI524244 TBE524244 TLA524244 TUW524244 UES524244 UOO524244 UYK524244 VIG524244 VSC524244 WBY524244 WLU524244 WVQ524244 K589694 JE589780 TA589780 ACW589780 AMS589780 AWO589780 BGK589780 BQG589780 CAC589780 CJY589780 CTU589780 DDQ589780 DNM589780 DXI589780 EHE589780 ERA589780 FAW589780 FKS589780 FUO589780 GEK589780 GOG589780 GYC589780 HHY589780 HRU589780 IBQ589780 ILM589780 IVI589780 JFE589780 JPA589780 JYW589780 KIS589780 KSO589780 LCK589780 LMG589780 LWC589780 MFY589780 MPU589780 MZQ589780 NJM589780 NTI589780 ODE589780 ONA589780 OWW589780 PGS589780 PQO589780 QAK589780 QKG589780 QUC589780 RDY589780 RNU589780 RXQ589780 SHM589780 SRI589780 TBE589780 TLA589780 TUW589780 UES589780 UOO589780 UYK589780 VIG589780 VSC589780 WBY589780 WLU589780 WVQ589780 K655230 JE655316 TA655316 ACW655316 AMS655316 AWO655316 BGK655316 BQG655316 CAC655316 CJY655316 CTU655316 DDQ655316 DNM655316 DXI655316 EHE655316 ERA655316 FAW655316 FKS655316 FUO655316 GEK655316 GOG655316 GYC655316 HHY655316 HRU655316 IBQ655316 ILM655316 IVI655316 JFE655316 JPA655316 JYW655316 KIS655316 KSO655316 LCK655316 LMG655316 LWC655316 MFY655316 MPU655316 MZQ655316 NJM655316 NTI655316 ODE655316 ONA655316 OWW655316 PGS655316 PQO655316 QAK655316 QKG655316 QUC655316 RDY655316 RNU655316 RXQ655316 SHM655316 SRI655316 TBE655316 TLA655316 TUW655316 UES655316 UOO655316 UYK655316 VIG655316 VSC655316 WBY655316 WLU655316 WVQ655316 K720766 JE720852 TA720852 ACW720852 AMS720852 AWO720852 BGK720852 BQG720852 CAC720852 CJY720852 CTU720852 DDQ720852 DNM720852 DXI720852 EHE720852 ERA720852 FAW720852 FKS720852 FUO720852 GEK720852 GOG720852 GYC720852 HHY720852 HRU720852 IBQ720852 ILM720852 IVI720852 JFE720852 JPA720852 JYW720852 KIS720852 KSO720852 LCK720852 LMG720852 LWC720852 MFY720852 MPU720852 MZQ720852 NJM720852 NTI720852 ODE720852 ONA720852 OWW720852 PGS720852 PQO720852 QAK720852 QKG720852 QUC720852 RDY720852 RNU720852 RXQ720852 SHM720852 SRI720852 TBE720852 TLA720852 TUW720852 UES720852 UOO720852 UYK720852 VIG720852 VSC720852 WBY720852 WLU720852 WVQ720852 K786302 JE786388 TA786388 ACW786388 AMS786388 AWO786388 BGK786388 BQG786388 CAC786388 CJY786388 CTU786388 DDQ786388 DNM786388 DXI786388 EHE786388 ERA786388 FAW786388 FKS786388 FUO786388 GEK786388 GOG786388 GYC786388 HHY786388 HRU786388 IBQ786388 ILM786388 IVI786388 JFE786388 JPA786388 JYW786388 KIS786388 KSO786388 LCK786388 LMG786388 LWC786388 MFY786388 MPU786388 MZQ786388 NJM786388 NTI786388 ODE786388 ONA786388 OWW786388 PGS786388 PQO786388 QAK786388 QKG786388 QUC786388 RDY786388 RNU786388 RXQ786388 SHM786388 SRI786388 TBE786388 TLA786388 TUW786388 UES786388 UOO786388 UYK786388 VIG786388 VSC786388 WBY786388 WLU786388 WVQ786388 K851838 JE851924 TA851924 ACW851924 AMS851924 AWO851924 BGK851924 BQG851924 CAC851924 CJY851924 CTU851924 DDQ851924 DNM851924 DXI851924 EHE851924 ERA851924 FAW851924 FKS851924 FUO851924 GEK851924 GOG851924 GYC851924 HHY851924 HRU851924 IBQ851924 ILM851924 IVI851924 JFE851924 JPA851924 JYW851924 KIS851924 KSO851924 LCK851924 LMG851924 LWC851924 MFY851924 MPU851924 MZQ851924 NJM851924 NTI851924 ODE851924 ONA851924 OWW851924 PGS851924 PQO851924 QAK851924 QKG851924 QUC851924 RDY851924 RNU851924 RXQ851924 SHM851924 SRI851924 TBE851924 TLA851924 TUW851924 UES851924 UOO851924 UYK851924 VIG851924 VSC851924 WBY851924 WLU851924 WVQ851924 K917374 JE917460 TA917460 ACW917460 AMS917460 AWO917460 BGK917460 BQG917460 CAC917460 CJY917460 CTU917460 DDQ917460 DNM917460 DXI917460 EHE917460 ERA917460 FAW917460 FKS917460 FUO917460 GEK917460 GOG917460 GYC917460 HHY917460 HRU917460 IBQ917460 ILM917460 IVI917460 JFE917460 JPA917460 JYW917460 KIS917460 KSO917460 LCK917460 LMG917460 LWC917460 MFY917460 MPU917460 MZQ917460 NJM917460 NTI917460 ODE917460 ONA917460 OWW917460 PGS917460 PQO917460 QAK917460 QKG917460 QUC917460 RDY917460 RNU917460 RXQ917460 SHM917460 SRI917460 TBE917460 TLA917460 TUW917460 UES917460 UOO917460 UYK917460 VIG917460 VSC917460 WBY917460 WLU917460 WVQ917460 K982910 JE982996 TA982996 ACW982996 AMS982996 AWO982996 BGK982996 BQG982996 CAC982996 CJY982996 CTU982996 DDQ982996 DNM982996 DXI982996 EHE982996 ERA982996 FAW982996 FKS982996 FUO982996 GEK982996 GOG982996 GYC982996 HHY982996 HRU982996 IBQ982996 ILM982996 IVI982996 JFE982996 JPA982996 JYW982996 KIS982996 KSO982996 LCK982996 LMG982996 LWC982996 MFY982996 MPU982996 MZQ982996 NJM982996 NTI982996 ODE982996 ONA982996 OWW982996 PGS982996 PQO982996 QAK982996 QKG982996 QUC982996 RDY982996 RNU982996 RXQ982996 SHM982996 SRI982996 TBE982996 TLA982996 TUW982996 UES982996 UOO982996 UYK982996 VIG982996 VSC982996 WBY982996 WLU982996 WVQ982996" xr:uid="{99D26C32-06EF-474A-A84A-53304E459440}">
      <formula1>$N$11:$N$22</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402 JE65488 TA65488 ACW65488 AMS65488 AWO65488 BGK65488 BQG65488 CAC65488 CJY65488 CTU65488 DDQ65488 DNM65488 DXI65488 EHE65488 ERA65488 FAW65488 FKS65488 FUO65488 GEK65488 GOG65488 GYC65488 HHY65488 HRU65488 IBQ65488 ILM65488 IVI65488 JFE65488 JPA65488 JYW65488 KIS65488 KSO65488 LCK65488 LMG65488 LWC65488 MFY65488 MPU65488 MZQ65488 NJM65488 NTI65488 ODE65488 ONA65488 OWW65488 PGS65488 PQO65488 QAK65488 QKG65488 QUC65488 RDY65488 RNU65488 RXQ65488 SHM65488 SRI65488 TBE65488 TLA65488 TUW65488 UES65488 UOO65488 UYK65488 VIG65488 VSC65488 WBY65488 WLU65488 WVQ65488 K130938 JE131024 TA131024 ACW131024 AMS131024 AWO131024 BGK131024 BQG131024 CAC131024 CJY131024 CTU131024 DDQ131024 DNM131024 DXI131024 EHE131024 ERA131024 FAW131024 FKS131024 FUO131024 GEK131024 GOG131024 GYC131024 HHY131024 HRU131024 IBQ131024 ILM131024 IVI131024 JFE131024 JPA131024 JYW131024 KIS131024 KSO131024 LCK131024 LMG131024 LWC131024 MFY131024 MPU131024 MZQ131024 NJM131024 NTI131024 ODE131024 ONA131024 OWW131024 PGS131024 PQO131024 QAK131024 QKG131024 QUC131024 RDY131024 RNU131024 RXQ131024 SHM131024 SRI131024 TBE131024 TLA131024 TUW131024 UES131024 UOO131024 UYK131024 VIG131024 VSC131024 WBY131024 WLU131024 WVQ131024 K196474 JE196560 TA196560 ACW196560 AMS196560 AWO196560 BGK196560 BQG196560 CAC196560 CJY196560 CTU196560 DDQ196560 DNM196560 DXI196560 EHE196560 ERA196560 FAW196560 FKS196560 FUO196560 GEK196560 GOG196560 GYC196560 HHY196560 HRU196560 IBQ196560 ILM196560 IVI196560 JFE196560 JPA196560 JYW196560 KIS196560 KSO196560 LCK196560 LMG196560 LWC196560 MFY196560 MPU196560 MZQ196560 NJM196560 NTI196560 ODE196560 ONA196560 OWW196560 PGS196560 PQO196560 QAK196560 QKG196560 QUC196560 RDY196560 RNU196560 RXQ196560 SHM196560 SRI196560 TBE196560 TLA196560 TUW196560 UES196560 UOO196560 UYK196560 VIG196560 VSC196560 WBY196560 WLU196560 WVQ196560 K262010 JE262096 TA262096 ACW262096 AMS262096 AWO262096 BGK262096 BQG262096 CAC262096 CJY262096 CTU262096 DDQ262096 DNM262096 DXI262096 EHE262096 ERA262096 FAW262096 FKS262096 FUO262096 GEK262096 GOG262096 GYC262096 HHY262096 HRU262096 IBQ262096 ILM262096 IVI262096 JFE262096 JPA262096 JYW262096 KIS262096 KSO262096 LCK262096 LMG262096 LWC262096 MFY262096 MPU262096 MZQ262096 NJM262096 NTI262096 ODE262096 ONA262096 OWW262096 PGS262096 PQO262096 QAK262096 QKG262096 QUC262096 RDY262096 RNU262096 RXQ262096 SHM262096 SRI262096 TBE262096 TLA262096 TUW262096 UES262096 UOO262096 UYK262096 VIG262096 VSC262096 WBY262096 WLU262096 WVQ262096 K327546 JE327632 TA327632 ACW327632 AMS327632 AWO327632 BGK327632 BQG327632 CAC327632 CJY327632 CTU327632 DDQ327632 DNM327632 DXI327632 EHE327632 ERA327632 FAW327632 FKS327632 FUO327632 GEK327632 GOG327632 GYC327632 HHY327632 HRU327632 IBQ327632 ILM327632 IVI327632 JFE327632 JPA327632 JYW327632 KIS327632 KSO327632 LCK327632 LMG327632 LWC327632 MFY327632 MPU327632 MZQ327632 NJM327632 NTI327632 ODE327632 ONA327632 OWW327632 PGS327632 PQO327632 QAK327632 QKG327632 QUC327632 RDY327632 RNU327632 RXQ327632 SHM327632 SRI327632 TBE327632 TLA327632 TUW327632 UES327632 UOO327632 UYK327632 VIG327632 VSC327632 WBY327632 WLU327632 WVQ327632 K393082 JE393168 TA393168 ACW393168 AMS393168 AWO393168 BGK393168 BQG393168 CAC393168 CJY393168 CTU393168 DDQ393168 DNM393168 DXI393168 EHE393168 ERA393168 FAW393168 FKS393168 FUO393168 GEK393168 GOG393168 GYC393168 HHY393168 HRU393168 IBQ393168 ILM393168 IVI393168 JFE393168 JPA393168 JYW393168 KIS393168 KSO393168 LCK393168 LMG393168 LWC393168 MFY393168 MPU393168 MZQ393168 NJM393168 NTI393168 ODE393168 ONA393168 OWW393168 PGS393168 PQO393168 QAK393168 QKG393168 QUC393168 RDY393168 RNU393168 RXQ393168 SHM393168 SRI393168 TBE393168 TLA393168 TUW393168 UES393168 UOO393168 UYK393168 VIG393168 VSC393168 WBY393168 WLU393168 WVQ393168 K458618 JE458704 TA458704 ACW458704 AMS458704 AWO458704 BGK458704 BQG458704 CAC458704 CJY458704 CTU458704 DDQ458704 DNM458704 DXI458704 EHE458704 ERA458704 FAW458704 FKS458704 FUO458704 GEK458704 GOG458704 GYC458704 HHY458704 HRU458704 IBQ458704 ILM458704 IVI458704 JFE458704 JPA458704 JYW458704 KIS458704 KSO458704 LCK458704 LMG458704 LWC458704 MFY458704 MPU458704 MZQ458704 NJM458704 NTI458704 ODE458704 ONA458704 OWW458704 PGS458704 PQO458704 QAK458704 QKG458704 QUC458704 RDY458704 RNU458704 RXQ458704 SHM458704 SRI458704 TBE458704 TLA458704 TUW458704 UES458704 UOO458704 UYK458704 VIG458704 VSC458704 WBY458704 WLU458704 WVQ458704 K524154 JE524240 TA524240 ACW524240 AMS524240 AWO524240 BGK524240 BQG524240 CAC524240 CJY524240 CTU524240 DDQ524240 DNM524240 DXI524240 EHE524240 ERA524240 FAW524240 FKS524240 FUO524240 GEK524240 GOG524240 GYC524240 HHY524240 HRU524240 IBQ524240 ILM524240 IVI524240 JFE524240 JPA524240 JYW524240 KIS524240 KSO524240 LCK524240 LMG524240 LWC524240 MFY524240 MPU524240 MZQ524240 NJM524240 NTI524240 ODE524240 ONA524240 OWW524240 PGS524240 PQO524240 QAK524240 QKG524240 QUC524240 RDY524240 RNU524240 RXQ524240 SHM524240 SRI524240 TBE524240 TLA524240 TUW524240 UES524240 UOO524240 UYK524240 VIG524240 VSC524240 WBY524240 WLU524240 WVQ524240 K589690 JE589776 TA589776 ACW589776 AMS589776 AWO589776 BGK589776 BQG589776 CAC589776 CJY589776 CTU589776 DDQ589776 DNM589776 DXI589776 EHE589776 ERA589776 FAW589776 FKS589776 FUO589776 GEK589776 GOG589776 GYC589776 HHY589776 HRU589776 IBQ589776 ILM589776 IVI589776 JFE589776 JPA589776 JYW589776 KIS589776 KSO589776 LCK589776 LMG589776 LWC589776 MFY589776 MPU589776 MZQ589776 NJM589776 NTI589776 ODE589776 ONA589776 OWW589776 PGS589776 PQO589776 QAK589776 QKG589776 QUC589776 RDY589776 RNU589776 RXQ589776 SHM589776 SRI589776 TBE589776 TLA589776 TUW589776 UES589776 UOO589776 UYK589776 VIG589776 VSC589776 WBY589776 WLU589776 WVQ589776 K655226 JE655312 TA655312 ACW655312 AMS655312 AWO655312 BGK655312 BQG655312 CAC655312 CJY655312 CTU655312 DDQ655312 DNM655312 DXI655312 EHE655312 ERA655312 FAW655312 FKS655312 FUO655312 GEK655312 GOG655312 GYC655312 HHY655312 HRU655312 IBQ655312 ILM655312 IVI655312 JFE655312 JPA655312 JYW655312 KIS655312 KSO655312 LCK655312 LMG655312 LWC655312 MFY655312 MPU655312 MZQ655312 NJM655312 NTI655312 ODE655312 ONA655312 OWW655312 PGS655312 PQO655312 QAK655312 QKG655312 QUC655312 RDY655312 RNU655312 RXQ655312 SHM655312 SRI655312 TBE655312 TLA655312 TUW655312 UES655312 UOO655312 UYK655312 VIG655312 VSC655312 WBY655312 WLU655312 WVQ655312 K720762 JE720848 TA720848 ACW720848 AMS720848 AWO720848 BGK720848 BQG720848 CAC720848 CJY720848 CTU720848 DDQ720848 DNM720848 DXI720848 EHE720848 ERA720848 FAW720848 FKS720848 FUO720848 GEK720848 GOG720848 GYC720848 HHY720848 HRU720848 IBQ720848 ILM720848 IVI720848 JFE720848 JPA720848 JYW720848 KIS720848 KSO720848 LCK720848 LMG720848 LWC720848 MFY720848 MPU720848 MZQ720848 NJM720848 NTI720848 ODE720848 ONA720848 OWW720848 PGS720848 PQO720848 QAK720848 QKG720848 QUC720848 RDY720848 RNU720848 RXQ720848 SHM720848 SRI720848 TBE720848 TLA720848 TUW720848 UES720848 UOO720848 UYK720848 VIG720848 VSC720848 WBY720848 WLU720848 WVQ720848 K786298 JE786384 TA786384 ACW786384 AMS786384 AWO786384 BGK786384 BQG786384 CAC786384 CJY786384 CTU786384 DDQ786384 DNM786384 DXI786384 EHE786384 ERA786384 FAW786384 FKS786384 FUO786384 GEK786384 GOG786384 GYC786384 HHY786384 HRU786384 IBQ786384 ILM786384 IVI786384 JFE786384 JPA786384 JYW786384 KIS786384 KSO786384 LCK786384 LMG786384 LWC786384 MFY786384 MPU786384 MZQ786384 NJM786384 NTI786384 ODE786384 ONA786384 OWW786384 PGS786384 PQO786384 QAK786384 QKG786384 QUC786384 RDY786384 RNU786384 RXQ786384 SHM786384 SRI786384 TBE786384 TLA786384 TUW786384 UES786384 UOO786384 UYK786384 VIG786384 VSC786384 WBY786384 WLU786384 WVQ786384 K851834 JE851920 TA851920 ACW851920 AMS851920 AWO851920 BGK851920 BQG851920 CAC851920 CJY851920 CTU851920 DDQ851920 DNM851920 DXI851920 EHE851920 ERA851920 FAW851920 FKS851920 FUO851920 GEK851920 GOG851920 GYC851920 HHY851920 HRU851920 IBQ851920 ILM851920 IVI851920 JFE851920 JPA851920 JYW851920 KIS851920 KSO851920 LCK851920 LMG851920 LWC851920 MFY851920 MPU851920 MZQ851920 NJM851920 NTI851920 ODE851920 ONA851920 OWW851920 PGS851920 PQO851920 QAK851920 QKG851920 QUC851920 RDY851920 RNU851920 RXQ851920 SHM851920 SRI851920 TBE851920 TLA851920 TUW851920 UES851920 UOO851920 UYK851920 VIG851920 VSC851920 WBY851920 WLU851920 WVQ851920 K917370 JE917456 TA917456 ACW917456 AMS917456 AWO917456 BGK917456 BQG917456 CAC917456 CJY917456 CTU917456 DDQ917456 DNM917456 DXI917456 EHE917456 ERA917456 FAW917456 FKS917456 FUO917456 GEK917456 GOG917456 GYC917456 HHY917456 HRU917456 IBQ917456 ILM917456 IVI917456 JFE917456 JPA917456 JYW917456 KIS917456 KSO917456 LCK917456 LMG917456 LWC917456 MFY917456 MPU917456 MZQ917456 NJM917456 NTI917456 ODE917456 ONA917456 OWW917456 PGS917456 PQO917456 QAK917456 QKG917456 QUC917456 RDY917456 RNU917456 RXQ917456 SHM917456 SRI917456 TBE917456 TLA917456 TUW917456 UES917456 UOO917456 UYK917456 VIG917456 VSC917456 WBY917456 WLU917456 WVQ917456 K982906 JE982992 TA982992 ACW982992 AMS982992 AWO982992 BGK982992 BQG982992 CAC982992 CJY982992 CTU982992 DDQ982992 DNM982992 DXI982992 EHE982992 ERA982992 FAW982992 FKS982992 FUO982992 GEK982992 GOG982992 GYC982992 HHY982992 HRU982992 IBQ982992 ILM982992 IVI982992 JFE982992 JPA982992 JYW982992 KIS982992 KSO982992 LCK982992 LMG982992 LWC982992 MFY982992 MPU982992 MZQ982992 NJM982992 NTI982992 ODE982992 ONA982992 OWW982992 PGS982992 PQO982992 QAK982992 QKG982992 QUC982992 RDY982992 RNU982992 RXQ982992 SHM982992 SRI982992 TBE982992 TLA982992 TUW982992 UES982992 UOO982992 UYK982992 VIG982992 VSC982992 WBY982992 WLU982992 WVQ982992" xr:uid="{41B00B46-2C83-40DF-9DF0-11AEC9118482}">
      <formula1>$M$11:$M$22</formula1>
    </dataValidation>
    <dataValidation type="list" allowBlank="1" showInputMessage="1" showErrorMessage="1" sqref="K10" xr:uid="{D3B29D63-1CB4-449B-9BF9-F6562209D243}">
      <formula1>"2019, 2020, 2021, 2022, 2023"</formula1>
    </dataValidation>
    <dataValidation type="list" allowBlank="1" showInputMessage="1" showErrorMessage="1" sqref="K15" xr:uid="{0CEB0F69-E3C4-4A39-94DB-A3688E3082C4}">
      <formula1>$N$9:$N$41</formula1>
    </dataValidation>
  </dataValidations>
  <hyperlinks>
    <hyperlink ref="P8:S8" r:id="rId1" display="Posted Price" xr:uid="{672270E5-1C5E-4D83-9AFD-A9D7A5A88615}"/>
  </hyperlinks>
  <printOptions horizontalCentered="1"/>
  <pageMargins left="0.25" right="0.25" top="0.75" bottom="0.75" header="0.3" footer="0.3"/>
  <pageSetup scale="54" orientation="landscape" horizontalDpi="4294967295" r:id="rId2"/>
  <rowBreaks count="3" manualBreakCount="3">
    <brk id="30" min="1" max="7" man="1"/>
    <brk id="55" min="1" max="7" man="1"/>
    <brk id="81" min="1" max="7" man="1"/>
  </rowBreaks>
  <ignoredErrors>
    <ignoredError sqref="F4 B4 B21:B2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5F632-B888-48B7-BC7B-3C06FB348F13}">
  <dimension ref="B1:Z118"/>
  <sheetViews>
    <sheetView showGridLines="0" showRowColHeaders="0" zoomScale="90" zoomScaleNormal="90" workbookViewId="0">
      <selection activeCell="B14" sqref="B14:H14"/>
    </sheetView>
  </sheetViews>
  <sheetFormatPr defaultRowHeight="13.2" x14ac:dyDescent="0.25"/>
  <cols>
    <col min="1" max="1" width="8.77734375" style="1"/>
    <col min="2" max="2" width="25.44140625" style="1" customWidth="1"/>
    <col min="3" max="3" width="35" style="1" customWidth="1"/>
    <col min="4" max="4" width="17.44140625" style="1" customWidth="1"/>
    <col min="5" max="5" width="17.21875" style="1" customWidth="1"/>
    <col min="6" max="6" width="23.77734375" style="1" customWidth="1"/>
    <col min="7" max="7" width="25.44140625" style="1" customWidth="1"/>
    <col min="8" max="8" width="19" style="1" customWidth="1"/>
    <col min="9" max="9" width="6.5546875" style="1" customWidth="1"/>
    <col min="10" max="10" width="33.5546875" style="3" hidden="1" customWidth="1"/>
    <col min="11" max="11" width="20.44140625" style="3" hidden="1" customWidth="1"/>
    <col min="12" max="12" width="4.21875" style="3" hidden="1" customWidth="1"/>
    <col min="13" max="13" width="22" style="1" hidden="1" customWidth="1"/>
    <col min="14" max="14" width="22.21875" style="1" hidden="1" customWidth="1"/>
    <col min="15" max="15" width="4.21875" style="1" hidden="1" customWidth="1"/>
    <col min="16" max="17" width="18.77734375" style="2" hidden="1" customWidth="1"/>
    <col min="18" max="18" width="20.44140625" style="2" hidden="1" customWidth="1"/>
    <col min="19" max="19" width="17.44140625" style="2" hidden="1" customWidth="1"/>
    <col min="20" max="20" width="4.21875" style="1" hidden="1" customWidth="1"/>
    <col min="21" max="21" width="4" style="1" hidden="1" customWidth="1"/>
    <col min="22" max="22" width="13.77734375" style="1" customWidth="1"/>
    <col min="23" max="51" width="9.21875" style="1" customWidth="1"/>
    <col min="52" max="255" width="8.77734375" style="1"/>
    <col min="256" max="256" width="25.44140625" style="1" customWidth="1"/>
    <col min="257" max="257" width="32.77734375" style="1" customWidth="1"/>
    <col min="258" max="258" width="17.44140625" style="1" customWidth="1"/>
    <col min="259" max="259" width="17.21875" style="1" customWidth="1"/>
    <col min="260" max="260" width="23.77734375" style="1" customWidth="1"/>
    <col min="261" max="261" width="25.44140625" style="1" customWidth="1"/>
    <col min="262" max="262" width="19" style="1" customWidth="1"/>
    <col min="263" max="263" width="6.5546875" style="1" customWidth="1"/>
    <col min="264" max="279" width="0" style="1" hidden="1" customWidth="1"/>
    <col min="280" max="511" width="8.77734375" style="1"/>
    <col min="512" max="512" width="25.44140625" style="1" customWidth="1"/>
    <col min="513" max="513" width="32.77734375" style="1" customWidth="1"/>
    <col min="514" max="514" width="17.44140625" style="1" customWidth="1"/>
    <col min="515" max="515" width="17.21875" style="1" customWidth="1"/>
    <col min="516" max="516" width="23.77734375" style="1" customWidth="1"/>
    <col min="517" max="517" width="25.44140625" style="1" customWidth="1"/>
    <col min="518" max="518" width="19" style="1" customWidth="1"/>
    <col min="519" max="519" width="6.5546875" style="1" customWidth="1"/>
    <col min="520" max="535" width="0" style="1" hidden="1" customWidth="1"/>
    <col min="536" max="767" width="8.77734375" style="1"/>
    <col min="768" max="768" width="25.44140625" style="1" customWidth="1"/>
    <col min="769" max="769" width="32.77734375" style="1" customWidth="1"/>
    <col min="770" max="770" width="17.44140625" style="1" customWidth="1"/>
    <col min="771" max="771" width="17.21875" style="1" customWidth="1"/>
    <col min="772" max="772" width="23.77734375" style="1" customWidth="1"/>
    <col min="773" max="773" width="25.44140625" style="1" customWidth="1"/>
    <col min="774" max="774" width="19" style="1" customWidth="1"/>
    <col min="775" max="775" width="6.5546875" style="1" customWidth="1"/>
    <col min="776" max="791" width="0" style="1" hidden="1" customWidth="1"/>
    <col min="792" max="1023" width="8.77734375" style="1"/>
    <col min="1024" max="1024" width="25.44140625" style="1" customWidth="1"/>
    <col min="1025" max="1025" width="32.77734375" style="1" customWidth="1"/>
    <col min="1026" max="1026" width="17.44140625" style="1" customWidth="1"/>
    <col min="1027" max="1027" width="17.21875" style="1" customWidth="1"/>
    <col min="1028" max="1028" width="23.77734375" style="1" customWidth="1"/>
    <col min="1029" max="1029" width="25.44140625" style="1" customWidth="1"/>
    <col min="1030" max="1030" width="19" style="1" customWidth="1"/>
    <col min="1031" max="1031" width="6.5546875" style="1" customWidth="1"/>
    <col min="1032" max="1047" width="0" style="1" hidden="1" customWidth="1"/>
    <col min="1048" max="1279" width="8.77734375" style="1"/>
    <col min="1280" max="1280" width="25.44140625" style="1" customWidth="1"/>
    <col min="1281" max="1281" width="32.77734375" style="1" customWidth="1"/>
    <col min="1282" max="1282" width="17.44140625" style="1" customWidth="1"/>
    <col min="1283" max="1283" width="17.21875" style="1" customWidth="1"/>
    <col min="1284" max="1284" width="23.77734375" style="1" customWidth="1"/>
    <col min="1285" max="1285" width="25.44140625" style="1" customWidth="1"/>
    <col min="1286" max="1286" width="19" style="1" customWidth="1"/>
    <col min="1287" max="1287" width="6.5546875" style="1" customWidth="1"/>
    <col min="1288" max="1303" width="0" style="1" hidden="1" customWidth="1"/>
    <col min="1304" max="1535" width="8.77734375" style="1"/>
    <col min="1536" max="1536" width="25.44140625" style="1" customWidth="1"/>
    <col min="1537" max="1537" width="32.77734375" style="1" customWidth="1"/>
    <col min="1538" max="1538" width="17.44140625" style="1" customWidth="1"/>
    <col min="1539" max="1539" width="17.21875" style="1" customWidth="1"/>
    <col min="1540" max="1540" width="23.77734375" style="1" customWidth="1"/>
    <col min="1541" max="1541" width="25.44140625" style="1" customWidth="1"/>
    <col min="1542" max="1542" width="19" style="1" customWidth="1"/>
    <col min="1543" max="1543" width="6.5546875" style="1" customWidth="1"/>
    <col min="1544" max="1559" width="0" style="1" hidden="1" customWidth="1"/>
    <col min="1560" max="1791" width="8.77734375" style="1"/>
    <col min="1792" max="1792" width="25.44140625" style="1" customWidth="1"/>
    <col min="1793" max="1793" width="32.77734375" style="1" customWidth="1"/>
    <col min="1794" max="1794" width="17.44140625" style="1" customWidth="1"/>
    <col min="1795" max="1795" width="17.21875" style="1" customWidth="1"/>
    <col min="1796" max="1796" width="23.77734375" style="1" customWidth="1"/>
    <col min="1797" max="1797" width="25.44140625" style="1" customWidth="1"/>
    <col min="1798" max="1798" width="19" style="1" customWidth="1"/>
    <col min="1799" max="1799" width="6.5546875" style="1" customWidth="1"/>
    <col min="1800" max="1815" width="0" style="1" hidden="1" customWidth="1"/>
    <col min="1816" max="2047" width="8.77734375" style="1"/>
    <col min="2048" max="2048" width="25.44140625" style="1" customWidth="1"/>
    <col min="2049" max="2049" width="32.77734375" style="1" customWidth="1"/>
    <col min="2050" max="2050" width="17.44140625" style="1" customWidth="1"/>
    <col min="2051" max="2051" width="17.21875" style="1" customWidth="1"/>
    <col min="2052" max="2052" width="23.77734375" style="1" customWidth="1"/>
    <col min="2053" max="2053" width="25.44140625" style="1" customWidth="1"/>
    <col min="2054" max="2054" width="19" style="1" customWidth="1"/>
    <col min="2055" max="2055" width="6.5546875" style="1" customWidth="1"/>
    <col min="2056" max="2071" width="0" style="1" hidden="1" customWidth="1"/>
    <col min="2072" max="2303" width="8.77734375" style="1"/>
    <col min="2304" max="2304" width="25.44140625" style="1" customWidth="1"/>
    <col min="2305" max="2305" width="32.77734375" style="1" customWidth="1"/>
    <col min="2306" max="2306" width="17.44140625" style="1" customWidth="1"/>
    <col min="2307" max="2307" width="17.21875" style="1" customWidth="1"/>
    <col min="2308" max="2308" width="23.77734375" style="1" customWidth="1"/>
    <col min="2309" max="2309" width="25.44140625" style="1" customWidth="1"/>
    <col min="2310" max="2310" width="19" style="1" customWidth="1"/>
    <col min="2311" max="2311" width="6.5546875" style="1" customWidth="1"/>
    <col min="2312" max="2327" width="0" style="1" hidden="1" customWidth="1"/>
    <col min="2328" max="2559" width="8.77734375" style="1"/>
    <col min="2560" max="2560" width="25.44140625" style="1" customWidth="1"/>
    <col min="2561" max="2561" width="32.77734375" style="1" customWidth="1"/>
    <col min="2562" max="2562" width="17.44140625" style="1" customWidth="1"/>
    <col min="2563" max="2563" width="17.21875" style="1" customWidth="1"/>
    <col min="2564" max="2564" width="23.77734375" style="1" customWidth="1"/>
    <col min="2565" max="2565" width="25.44140625" style="1" customWidth="1"/>
    <col min="2566" max="2566" width="19" style="1" customWidth="1"/>
    <col min="2567" max="2567" width="6.5546875" style="1" customWidth="1"/>
    <col min="2568" max="2583" width="0" style="1" hidden="1" customWidth="1"/>
    <col min="2584" max="2815" width="8.77734375" style="1"/>
    <col min="2816" max="2816" width="25.44140625" style="1" customWidth="1"/>
    <col min="2817" max="2817" width="32.77734375" style="1" customWidth="1"/>
    <col min="2818" max="2818" width="17.44140625" style="1" customWidth="1"/>
    <col min="2819" max="2819" width="17.21875" style="1" customWidth="1"/>
    <col min="2820" max="2820" width="23.77734375" style="1" customWidth="1"/>
    <col min="2821" max="2821" width="25.44140625" style="1" customWidth="1"/>
    <col min="2822" max="2822" width="19" style="1" customWidth="1"/>
    <col min="2823" max="2823" width="6.5546875" style="1" customWidth="1"/>
    <col min="2824" max="2839" width="0" style="1" hidden="1" customWidth="1"/>
    <col min="2840" max="3071" width="8.77734375" style="1"/>
    <col min="3072" max="3072" width="25.44140625" style="1" customWidth="1"/>
    <col min="3073" max="3073" width="32.77734375" style="1" customWidth="1"/>
    <col min="3074" max="3074" width="17.44140625" style="1" customWidth="1"/>
    <col min="3075" max="3075" width="17.21875" style="1" customWidth="1"/>
    <col min="3076" max="3076" width="23.77734375" style="1" customWidth="1"/>
    <col min="3077" max="3077" width="25.44140625" style="1" customWidth="1"/>
    <col min="3078" max="3078" width="19" style="1" customWidth="1"/>
    <col min="3079" max="3079" width="6.5546875" style="1" customWidth="1"/>
    <col min="3080" max="3095" width="0" style="1" hidden="1" customWidth="1"/>
    <col min="3096" max="3327" width="8.77734375" style="1"/>
    <col min="3328" max="3328" width="25.44140625" style="1" customWidth="1"/>
    <col min="3329" max="3329" width="32.77734375" style="1" customWidth="1"/>
    <col min="3330" max="3330" width="17.44140625" style="1" customWidth="1"/>
    <col min="3331" max="3331" width="17.21875" style="1" customWidth="1"/>
    <col min="3332" max="3332" width="23.77734375" style="1" customWidth="1"/>
    <col min="3333" max="3333" width="25.44140625" style="1" customWidth="1"/>
    <col min="3334" max="3334" width="19" style="1" customWidth="1"/>
    <col min="3335" max="3335" width="6.5546875" style="1" customWidth="1"/>
    <col min="3336" max="3351" width="0" style="1" hidden="1" customWidth="1"/>
    <col min="3352" max="3583" width="8.77734375" style="1"/>
    <col min="3584" max="3584" width="25.44140625" style="1" customWidth="1"/>
    <col min="3585" max="3585" width="32.77734375" style="1" customWidth="1"/>
    <col min="3586" max="3586" width="17.44140625" style="1" customWidth="1"/>
    <col min="3587" max="3587" width="17.21875" style="1" customWidth="1"/>
    <col min="3588" max="3588" width="23.77734375" style="1" customWidth="1"/>
    <col min="3589" max="3589" width="25.44140625" style="1" customWidth="1"/>
    <col min="3590" max="3590" width="19" style="1" customWidth="1"/>
    <col min="3591" max="3591" width="6.5546875" style="1" customWidth="1"/>
    <col min="3592" max="3607" width="0" style="1" hidden="1" customWidth="1"/>
    <col min="3608" max="3839" width="8.77734375" style="1"/>
    <col min="3840" max="3840" width="25.44140625" style="1" customWidth="1"/>
    <col min="3841" max="3841" width="32.77734375" style="1" customWidth="1"/>
    <col min="3842" max="3842" width="17.44140625" style="1" customWidth="1"/>
    <col min="3843" max="3843" width="17.21875" style="1" customWidth="1"/>
    <col min="3844" max="3844" width="23.77734375" style="1" customWidth="1"/>
    <col min="3845" max="3845" width="25.44140625" style="1" customWidth="1"/>
    <col min="3846" max="3846" width="19" style="1" customWidth="1"/>
    <col min="3847" max="3847" width="6.5546875" style="1" customWidth="1"/>
    <col min="3848" max="3863" width="0" style="1" hidden="1" customWidth="1"/>
    <col min="3864" max="4095" width="8.77734375" style="1"/>
    <col min="4096" max="4096" width="25.44140625" style="1" customWidth="1"/>
    <col min="4097" max="4097" width="32.77734375" style="1" customWidth="1"/>
    <col min="4098" max="4098" width="17.44140625" style="1" customWidth="1"/>
    <col min="4099" max="4099" width="17.21875" style="1" customWidth="1"/>
    <col min="4100" max="4100" width="23.77734375" style="1" customWidth="1"/>
    <col min="4101" max="4101" width="25.44140625" style="1" customWidth="1"/>
    <col min="4102" max="4102" width="19" style="1" customWidth="1"/>
    <col min="4103" max="4103" width="6.5546875" style="1" customWidth="1"/>
    <col min="4104" max="4119" width="0" style="1" hidden="1" customWidth="1"/>
    <col min="4120" max="4351" width="8.77734375" style="1"/>
    <col min="4352" max="4352" width="25.44140625" style="1" customWidth="1"/>
    <col min="4353" max="4353" width="32.77734375" style="1" customWidth="1"/>
    <col min="4354" max="4354" width="17.44140625" style="1" customWidth="1"/>
    <col min="4355" max="4355" width="17.21875" style="1" customWidth="1"/>
    <col min="4356" max="4356" width="23.77734375" style="1" customWidth="1"/>
    <col min="4357" max="4357" width="25.44140625" style="1" customWidth="1"/>
    <col min="4358" max="4358" width="19" style="1" customWidth="1"/>
    <col min="4359" max="4359" width="6.5546875" style="1" customWidth="1"/>
    <col min="4360" max="4375" width="0" style="1" hidden="1" customWidth="1"/>
    <col min="4376" max="4607" width="8.77734375" style="1"/>
    <col min="4608" max="4608" width="25.44140625" style="1" customWidth="1"/>
    <col min="4609" max="4609" width="32.77734375" style="1" customWidth="1"/>
    <col min="4610" max="4610" width="17.44140625" style="1" customWidth="1"/>
    <col min="4611" max="4611" width="17.21875" style="1" customWidth="1"/>
    <col min="4612" max="4612" width="23.77734375" style="1" customWidth="1"/>
    <col min="4613" max="4613" width="25.44140625" style="1" customWidth="1"/>
    <col min="4614" max="4614" width="19" style="1" customWidth="1"/>
    <col min="4615" max="4615" width="6.5546875" style="1" customWidth="1"/>
    <col min="4616" max="4631" width="0" style="1" hidden="1" customWidth="1"/>
    <col min="4632" max="4863" width="8.77734375" style="1"/>
    <col min="4864" max="4864" width="25.44140625" style="1" customWidth="1"/>
    <col min="4865" max="4865" width="32.77734375" style="1" customWidth="1"/>
    <col min="4866" max="4866" width="17.44140625" style="1" customWidth="1"/>
    <col min="4867" max="4867" width="17.21875" style="1" customWidth="1"/>
    <col min="4868" max="4868" width="23.77734375" style="1" customWidth="1"/>
    <col min="4869" max="4869" width="25.44140625" style="1" customWidth="1"/>
    <col min="4870" max="4870" width="19" style="1" customWidth="1"/>
    <col min="4871" max="4871" width="6.5546875" style="1" customWidth="1"/>
    <col min="4872" max="4887" width="0" style="1" hidden="1" customWidth="1"/>
    <col min="4888" max="5119" width="8.77734375" style="1"/>
    <col min="5120" max="5120" width="25.44140625" style="1" customWidth="1"/>
    <col min="5121" max="5121" width="32.77734375" style="1" customWidth="1"/>
    <col min="5122" max="5122" width="17.44140625" style="1" customWidth="1"/>
    <col min="5123" max="5123" width="17.21875" style="1" customWidth="1"/>
    <col min="5124" max="5124" width="23.77734375" style="1" customWidth="1"/>
    <col min="5125" max="5125" width="25.44140625" style="1" customWidth="1"/>
    <col min="5126" max="5126" width="19" style="1" customWidth="1"/>
    <col min="5127" max="5127" width="6.5546875" style="1" customWidth="1"/>
    <col min="5128" max="5143" width="0" style="1" hidden="1" customWidth="1"/>
    <col min="5144" max="5375" width="8.77734375" style="1"/>
    <col min="5376" max="5376" width="25.44140625" style="1" customWidth="1"/>
    <col min="5377" max="5377" width="32.77734375" style="1" customWidth="1"/>
    <col min="5378" max="5378" width="17.44140625" style="1" customWidth="1"/>
    <col min="5379" max="5379" width="17.21875" style="1" customWidth="1"/>
    <col min="5380" max="5380" width="23.77734375" style="1" customWidth="1"/>
    <col min="5381" max="5381" width="25.44140625" style="1" customWidth="1"/>
    <col min="5382" max="5382" width="19" style="1" customWidth="1"/>
    <col min="5383" max="5383" width="6.5546875" style="1" customWidth="1"/>
    <col min="5384" max="5399" width="0" style="1" hidden="1" customWidth="1"/>
    <col min="5400" max="5631" width="8.77734375" style="1"/>
    <col min="5632" max="5632" width="25.44140625" style="1" customWidth="1"/>
    <col min="5633" max="5633" width="32.77734375" style="1" customWidth="1"/>
    <col min="5634" max="5634" width="17.44140625" style="1" customWidth="1"/>
    <col min="5635" max="5635" width="17.21875" style="1" customWidth="1"/>
    <col min="5636" max="5636" width="23.77734375" style="1" customWidth="1"/>
    <col min="5637" max="5637" width="25.44140625" style="1" customWidth="1"/>
    <col min="5638" max="5638" width="19" style="1" customWidth="1"/>
    <col min="5639" max="5639" width="6.5546875" style="1" customWidth="1"/>
    <col min="5640" max="5655" width="0" style="1" hidden="1" customWidth="1"/>
    <col min="5656" max="5887" width="8.77734375" style="1"/>
    <col min="5888" max="5888" width="25.44140625" style="1" customWidth="1"/>
    <col min="5889" max="5889" width="32.77734375" style="1" customWidth="1"/>
    <col min="5890" max="5890" width="17.44140625" style="1" customWidth="1"/>
    <col min="5891" max="5891" width="17.21875" style="1" customWidth="1"/>
    <col min="5892" max="5892" width="23.77734375" style="1" customWidth="1"/>
    <col min="5893" max="5893" width="25.44140625" style="1" customWidth="1"/>
    <col min="5894" max="5894" width="19" style="1" customWidth="1"/>
    <col min="5895" max="5895" width="6.5546875" style="1" customWidth="1"/>
    <col min="5896" max="5911" width="0" style="1" hidden="1" customWidth="1"/>
    <col min="5912" max="6143" width="8.77734375" style="1"/>
    <col min="6144" max="6144" width="25.44140625" style="1" customWidth="1"/>
    <col min="6145" max="6145" width="32.77734375" style="1" customWidth="1"/>
    <col min="6146" max="6146" width="17.44140625" style="1" customWidth="1"/>
    <col min="6147" max="6147" width="17.21875" style="1" customWidth="1"/>
    <col min="6148" max="6148" width="23.77734375" style="1" customWidth="1"/>
    <col min="6149" max="6149" width="25.44140625" style="1" customWidth="1"/>
    <col min="6150" max="6150" width="19" style="1" customWidth="1"/>
    <col min="6151" max="6151" width="6.5546875" style="1" customWidth="1"/>
    <col min="6152" max="6167" width="0" style="1" hidden="1" customWidth="1"/>
    <col min="6168" max="6399" width="8.77734375" style="1"/>
    <col min="6400" max="6400" width="25.44140625" style="1" customWidth="1"/>
    <col min="6401" max="6401" width="32.77734375" style="1" customWidth="1"/>
    <col min="6402" max="6402" width="17.44140625" style="1" customWidth="1"/>
    <col min="6403" max="6403" width="17.21875" style="1" customWidth="1"/>
    <col min="6404" max="6404" width="23.77734375" style="1" customWidth="1"/>
    <col min="6405" max="6405" width="25.44140625" style="1" customWidth="1"/>
    <col min="6406" max="6406" width="19" style="1" customWidth="1"/>
    <col min="6407" max="6407" width="6.5546875" style="1" customWidth="1"/>
    <col min="6408" max="6423" width="0" style="1" hidden="1" customWidth="1"/>
    <col min="6424" max="6655" width="8.77734375" style="1"/>
    <col min="6656" max="6656" width="25.44140625" style="1" customWidth="1"/>
    <col min="6657" max="6657" width="32.77734375" style="1" customWidth="1"/>
    <col min="6658" max="6658" width="17.44140625" style="1" customWidth="1"/>
    <col min="6659" max="6659" width="17.21875" style="1" customWidth="1"/>
    <col min="6660" max="6660" width="23.77734375" style="1" customWidth="1"/>
    <col min="6661" max="6661" width="25.44140625" style="1" customWidth="1"/>
    <col min="6662" max="6662" width="19" style="1" customWidth="1"/>
    <col min="6663" max="6663" width="6.5546875" style="1" customWidth="1"/>
    <col min="6664" max="6679" width="0" style="1" hidden="1" customWidth="1"/>
    <col min="6680" max="6911" width="8.77734375" style="1"/>
    <col min="6912" max="6912" width="25.44140625" style="1" customWidth="1"/>
    <col min="6913" max="6913" width="32.77734375" style="1" customWidth="1"/>
    <col min="6914" max="6914" width="17.44140625" style="1" customWidth="1"/>
    <col min="6915" max="6915" width="17.21875" style="1" customWidth="1"/>
    <col min="6916" max="6916" width="23.77734375" style="1" customWidth="1"/>
    <col min="6917" max="6917" width="25.44140625" style="1" customWidth="1"/>
    <col min="6918" max="6918" width="19" style="1" customWidth="1"/>
    <col min="6919" max="6919" width="6.5546875" style="1" customWidth="1"/>
    <col min="6920" max="6935" width="0" style="1" hidden="1" customWidth="1"/>
    <col min="6936" max="7167" width="8.77734375" style="1"/>
    <col min="7168" max="7168" width="25.44140625" style="1" customWidth="1"/>
    <col min="7169" max="7169" width="32.77734375" style="1" customWidth="1"/>
    <col min="7170" max="7170" width="17.44140625" style="1" customWidth="1"/>
    <col min="7171" max="7171" width="17.21875" style="1" customWidth="1"/>
    <col min="7172" max="7172" width="23.77734375" style="1" customWidth="1"/>
    <col min="7173" max="7173" width="25.44140625" style="1" customWidth="1"/>
    <col min="7174" max="7174" width="19" style="1" customWidth="1"/>
    <col min="7175" max="7175" width="6.5546875" style="1" customWidth="1"/>
    <col min="7176" max="7191" width="0" style="1" hidden="1" customWidth="1"/>
    <col min="7192" max="7423" width="8.77734375" style="1"/>
    <col min="7424" max="7424" width="25.44140625" style="1" customWidth="1"/>
    <col min="7425" max="7425" width="32.77734375" style="1" customWidth="1"/>
    <col min="7426" max="7426" width="17.44140625" style="1" customWidth="1"/>
    <col min="7427" max="7427" width="17.21875" style="1" customWidth="1"/>
    <col min="7428" max="7428" width="23.77734375" style="1" customWidth="1"/>
    <col min="7429" max="7429" width="25.44140625" style="1" customWidth="1"/>
    <col min="7430" max="7430" width="19" style="1" customWidth="1"/>
    <col min="7431" max="7431" width="6.5546875" style="1" customWidth="1"/>
    <col min="7432" max="7447" width="0" style="1" hidden="1" customWidth="1"/>
    <col min="7448" max="7679" width="8.77734375" style="1"/>
    <col min="7680" max="7680" width="25.44140625" style="1" customWidth="1"/>
    <col min="7681" max="7681" width="32.77734375" style="1" customWidth="1"/>
    <col min="7682" max="7682" width="17.44140625" style="1" customWidth="1"/>
    <col min="7683" max="7683" width="17.21875" style="1" customWidth="1"/>
    <col min="7684" max="7684" width="23.77734375" style="1" customWidth="1"/>
    <col min="7685" max="7685" width="25.44140625" style="1" customWidth="1"/>
    <col min="7686" max="7686" width="19" style="1" customWidth="1"/>
    <col min="7687" max="7687" width="6.5546875" style="1" customWidth="1"/>
    <col min="7688" max="7703" width="0" style="1" hidden="1" customWidth="1"/>
    <col min="7704" max="7935" width="8.77734375" style="1"/>
    <col min="7936" max="7936" width="25.44140625" style="1" customWidth="1"/>
    <col min="7937" max="7937" width="32.77734375" style="1" customWidth="1"/>
    <col min="7938" max="7938" width="17.44140625" style="1" customWidth="1"/>
    <col min="7939" max="7939" width="17.21875" style="1" customWidth="1"/>
    <col min="7940" max="7940" width="23.77734375" style="1" customWidth="1"/>
    <col min="7941" max="7941" width="25.44140625" style="1" customWidth="1"/>
    <col min="7942" max="7942" width="19" style="1" customWidth="1"/>
    <col min="7943" max="7943" width="6.5546875" style="1" customWidth="1"/>
    <col min="7944" max="7959" width="0" style="1" hidden="1" customWidth="1"/>
    <col min="7960" max="8191" width="8.77734375" style="1"/>
    <col min="8192" max="8192" width="25.44140625" style="1" customWidth="1"/>
    <col min="8193" max="8193" width="32.77734375" style="1" customWidth="1"/>
    <col min="8194" max="8194" width="17.44140625" style="1" customWidth="1"/>
    <col min="8195" max="8195" width="17.21875" style="1" customWidth="1"/>
    <col min="8196" max="8196" width="23.77734375" style="1" customWidth="1"/>
    <col min="8197" max="8197" width="25.44140625" style="1" customWidth="1"/>
    <col min="8198" max="8198" width="19" style="1" customWidth="1"/>
    <col min="8199" max="8199" width="6.5546875" style="1" customWidth="1"/>
    <col min="8200" max="8215" width="0" style="1" hidden="1" customWidth="1"/>
    <col min="8216" max="8447" width="8.77734375" style="1"/>
    <col min="8448" max="8448" width="25.44140625" style="1" customWidth="1"/>
    <col min="8449" max="8449" width="32.77734375" style="1" customWidth="1"/>
    <col min="8450" max="8450" width="17.44140625" style="1" customWidth="1"/>
    <col min="8451" max="8451" width="17.21875" style="1" customWidth="1"/>
    <col min="8452" max="8452" width="23.77734375" style="1" customWidth="1"/>
    <col min="8453" max="8453" width="25.44140625" style="1" customWidth="1"/>
    <col min="8454" max="8454" width="19" style="1" customWidth="1"/>
    <col min="8455" max="8455" width="6.5546875" style="1" customWidth="1"/>
    <col min="8456" max="8471" width="0" style="1" hidden="1" customWidth="1"/>
    <col min="8472" max="8703" width="8.77734375" style="1"/>
    <col min="8704" max="8704" width="25.44140625" style="1" customWidth="1"/>
    <col min="8705" max="8705" width="32.77734375" style="1" customWidth="1"/>
    <col min="8706" max="8706" width="17.44140625" style="1" customWidth="1"/>
    <col min="8707" max="8707" width="17.21875" style="1" customWidth="1"/>
    <col min="8708" max="8708" width="23.77734375" style="1" customWidth="1"/>
    <col min="8709" max="8709" width="25.44140625" style="1" customWidth="1"/>
    <col min="8710" max="8710" width="19" style="1" customWidth="1"/>
    <col min="8711" max="8711" width="6.5546875" style="1" customWidth="1"/>
    <col min="8712" max="8727" width="0" style="1" hidden="1" customWidth="1"/>
    <col min="8728" max="8959" width="8.77734375" style="1"/>
    <col min="8960" max="8960" width="25.44140625" style="1" customWidth="1"/>
    <col min="8961" max="8961" width="32.77734375" style="1" customWidth="1"/>
    <col min="8962" max="8962" width="17.44140625" style="1" customWidth="1"/>
    <col min="8963" max="8963" width="17.21875" style="1" customWidth="1"/>
    <col min="8964" max="8964" width="23.77734375" style="1" customWidth="1"/>
    <col min="8965" max="8965" width="25.44140625" style="1" customWidth="1"/>
    <col min="8966" max="8966" width="19" style="1" customWidth="1"/>
    <col min="8967" max="8967" width="6.5546875" style="1" customWidth="1"/>
    <col min="8968" max="8983" width="0" style="1" hidden="1" customWidth="1"/>
    <col min="8984" max="9215" width="8.77734375" style="1"/>
    <col min="9216" max="9216" width="25.44140625" style="1" customWidth="1"/>
    <col min="9217" max="9217" width="32.77734375" style="1" customWidth="1"/>
    <col min="9218" max="9218" width="17.44140625" style="1" customWidth="1"/>
    <col min="9219" max="9219" width="17.21875" style="1" customWidth="1"/>
    <col min="9220" max="9220" width="23.77734375" style="1" customWidth="1"/>
    <col min="9221" max="9221" width="25.44140625" style="1" customWidth="1"/>
    <col min="9222" max="9222" width="19" style="1" customWidth="1"/>
    <col min="9223" max="9223" width="6.5546875" style="1" customWidth="1"/>
    <col min="9224" max="9239" width="0" style="1" hidden="1" customWidth="1"/>
    <col min="9240" max="9471" width="8.77734375" style="1"/>
    <col min="9472" max="9472" width="25.44140625" style="1" customWidth="1"/>
    <col min="9473" max="9473" width="32.77734375" style="1" customWidth="1"/>
    <col min="9474" max="9474" width="17.44140625" style="1" customWidth="1"/>
    <col min="9475" max="9475" width="17.21875" style="1" customWidth="1"/>
    <col min="9476" max="9476" width="23.77734375" style="1" customWidth="1"/>
    <col min="9477" max="9477" width="25.44140625" style="1" customWidth="1"/>
    <col min="9478" max="9478" width="19" style="1" customWidth="1"/>
    <col min="9479" max="9479" width="6.5546875" style="1" customWidth="1"/>
    <col min="9480" max="9495" width="0" style="1" hidden="1" customWidth="1"/>
    <col min="9496" max="9727" width="8.77734375" style="1"/>
    <col min="9728" max="9728" width="25.44140625" style="1" customWidth="1"/>
    <col min="9729" max="9729" width="32.77734375" style="1" customWidth="1"/>
    <col min="9730" max="9730" width="17.44140625" style="1" customWidth="1"/>
    <col min="9731" max="9731" width="17.21875" style="1" customWidth="1"/>
    <col min="9732" max="9732" width="23.77734375" style="1" customWidth="1"/>
    <col min="9733" max="9733" width="25.44140625" style="1" customWidth="1"/>
    <col min="9734" max="9734" width="19" style="1" customWidth="1"/>
    <col min="9735" max="9735" width="6.5546875" style="1" customWidth="1"/>
    <col min="9736" max="9751" width="0" style="1" hidden="1" customWidth="1"/>
    <col min="9752" max="9983" width="8.77734375" style="1"/>
    <col min="9984" max="9984" width="25.44140625" style="1" customWidth="1"/>
    <col min="9985" max="9985" width="32.77734375" style="1" customWidth="1"/>
    <col min="9986" max="9986" width="17.44140625" style="1" customWidth="1"/>
    <col min="9987" max="9987" width="17.21875" style="1" customWidth="1"/>
    <col min="9988" max="9988" width="23.77734375" style="1" customWidth="1"/>
    <col min="9989" max="9989" width="25.44140625" style="1" customWidth="1"/>
    <col min="9990" max="9990" width="19" style="1" customWidth="1"/>
    <col min="9991" max="9991" width="6.5546875" style="1" customWidth="1"/>
    <col min="9992" max="10007" width="0" style="1" hidden="1" customWidth="1"/>
    <col min="10008" max="10239" width="8.77734375" style="1"/>
    <col min="10240" max="10240" width="25.44140625" style="1" customWidth="1"/>
    <col min="10241" max="10241" width="32.77734375" style="1" customWidth="1"/>
    <col min="10242" max="10242" width="17.44140625" style="1" customWidth="1"/>
    <col min="10243" max="10243" width="17.21875" style="1" customWidth="1"/>
    <col min="10244" max="10244" width="23.77734375" style="1" customWidth="1"/>
    <col min="10245" max="10245" width="25.44140625" style="1" customWidth="1"/>
    <col min="10246" max="10246" width="19" style="1" customWidth="1"/>
    <col min="10247" max="10247" width="6.5546875" style="1" customWidth="1"/>
    <col min="10248" max="10263" width="0" style="1" hidden="1" customWidth="1"/>
    <col min="10264" max="10495" width="8.77734375" style="1"/>
    <col min="10496" max="10496" width="25.44140625" style="1" customWidth="1"/>
    <col min="10497" max="10497" width="32.77734375" style="1" customWidth="1"/>
    <col min="10498" max="10498" width="17.44140625" style="1" customWidth="1"/>
    <col min="10499" max="10499" width="17.21875" style="1" customWidth="1"/>
    <col min="10500" max="10500" width="23.77734375" style="1" customWidth="1"/>
    <col min="10501" max="10501" width="25.44140625" style="1" customWidth="1"/>
    <col min="10502" max="10502" width="19" style="1" customWidth="1"/>
    <col min="10503" max="10503" width="6.5546875" style="1" customWidth="1"/>
    <col min="10504" max="10519" width="0" style="1" hidden="1" customWidth="1"/>
    <col min="10520" max="10751" width="8.77734375" style="1"/>
    <col min="10752" max="10752" width="25.44140625" style="1" customWidth="1"/>
    <col min="10753" max="10753" width="32.77734375" style="1" customWidth="1"/>
    <col min="10754" max="10754" width="17.44140625" style="1" customWidth="1"/>
    <col min="10755" max="10755" width="17.21875" style="1" customWidth="1"/>
    <col min="10756" max="10756" width="23.77734375" style="1" customWidth="1"/>
    <col min="10757" max="10757" width="25.44140625" style="1" customWidth="1"/>
    <col min="10758" max="10758" width="19" style="1" customWidth="1"/>
    <col min="10759" max="10759" width="6.5546875" style="1" customWidth="1"/>
    <col min="10760" max="10775" width="0" style="1" hidden="1" customWidth="1"/>
    <col min="10776" max="11007" width="8.77734375" style="1"/>
    <col min="11008" max="11008" width="25.44140625" style="1" customWidth="1"/>
    <col min="11009" max="11009" width="32.77734375" style="1" customWidth="1"/>
    <col min="11010" max="11010" width="17.44140625" style="1" customWidth="1"/>
    <col min="11011" max="11011" width="17.21875" style="1" customWidth="1"/>
    <col min="11012" max="11012" width="23.77734375" style="1" customWidth="1"/>
    <col min="11013" max="11013" width="25.44140625" style="1" customWidth="1"/>
    <col min="11014" max="11014" width="19" style="1" customWidth="1"/>
    <col min="11015" max="11015" width="6.5546875" style="1" customWidth="1"/>
    <col min="11016" max="11031" width="0" style="1" hidden="1" customWidth="1"/>
    <col min="11032" max="11263" width="8.77734375" style="1"/>
    <col min="11264" max="11264" width="25.44140625" style="1" customWidth="1"/>
    <col min="11265" max="11265" width="32.77734375" style="1" customWidth="1"/>
    <col min="11266" max="11266" width="17.44140625" style="1" customWidth="1"/>
    <col min="11267" max="11267" width="17.21875" style="1" customWidth="1"/>
    <col min="11268" max="11268" width="23.77734375" style="1" customWidth="1"/>
    <col min="11269" max="11269" width="25.44140625" style="1" customWidth="1"/>
    <col min="11270" max="11270" width="19" style="1" customWidth="1"/>
    <col min="11271" max="11271" width="6.5546875" style="1" customWidth="1"/>
    <col min="11272" max="11287" width="0" style="1" hidden="1" customWidth="1"/>
    <col min="11288" max="11519" width="8.77734375" style="1"/>
    <col min="11520" max="11520" width="25.44140625" style="1" customWidth="1"/>
    <col min="11521" max="11521" width="32.77734375" style="1" customWidth="1"/>
    <col min="11522" max="11522" width="17.44140625" style="1" customWidth="1"/>
    <col min="11523" max="11523" width="17.21875" style="1" customWidth="1"/>
    <col min="11524" max="11524" width="23.77734375" style="1" customWidth="1"/>
    <col min="11525" max="11525" width="25.44140625" style="1" customWidth="1"/>
    <col min="11526" max="11526" width="19" style="1" customWidth="1"/>
    <col min="11527" max="11527" width="6.5546875" style="1" customWidth="1"/>
    <col min="11528" max="11543" width="0" style="1" hidden="1" customWidth="1"/>
    <col min="11544" max="11775" width="8.77734375" style="1"/>
    <col min="11776" max="11776" width="25.44140625" style="1" customWidth="1"/>
    <col min="11777" max="11777" width="32.77734375" style="1" customWidth="1"/>
    <col min="11778" max="11778" width="17.44140625" style="1" customWidth="1"/>
    <col min="11779" max="11779" width="17.21875" style="1" customWidth="1"/>
    <col min="11780" max="11780" width="23.77734375" style="1" customWidth="1"/>
    <col min="11781" max="11781" width="25.44140625" style="1" customWidth="1"/>
    <col min="11782" max="11782" width="19" style="1" customWidth="1"/>
    <col min="11783" max="11783" width="6.5546875" style="1" customWidth="1"/>
    <col min="11784" max="11799" width="0" style="1" hidden="1" customWidth="1"/>
    <col min="11800" max="12031" width="8.77734375" style="1"/>
    <col min="12032" max="12032" width="25.44140625" style="1" customWidth="1"/>
    <col min="12033" max="12033" width="32.77734375" style="1" customWidth="1"/>
    <col min="12034" max="12034" width="17.44140625" style="1" customWidth="1"/>
    <col min="12035" max="12035" width="17.21875" style="1" customWidth="1"/>
    <col min="12036" max="12036" width="23.77734375" style="1" customWidth="1"/>
    <col min="12037" max="12037" width="25.44140625" style="1" customWidth="1"/>
    <col min="12038" max="12038" width="19" style="1" customWidth="1"/>
    <col min="12039" max="12039" width="6.5546875" style="1" customWidth="1"/>
    <col min="12040" max="12055" width="0" style="1" hidden="1" customWidth="1"/>
    <col min="12056" max="12287" width="8.77734375" style="1"/>
    <col min="12288" max="12288" width="25.44140625" style="1" customWidth="1"/>
    <col min="12289" max="12289" width="32.77734375" style="1" customWidth="1"/>
    <col min="12290" max="12290" width="17.44140625" style="1" customWidth="1"/>
    <col min="12291" max="12291" width="17.21875" style="1" customWidth="1"/>
    <col min="12292" max="12292" width="23.77734375" style="1" customWidth="1"/>
    <col min="12293" max="12293" width="25.44140625" style="1" customWidth="1"/>
    <col min="12294" max="12294" width="19" style="1" customWidth="1"/>
    <col min="12295" max="12295" width="6.5546875" style="1" customWidth="1"/>
    <col min="12296" max="12311" width="0" style="1" hidden="1" customWidth="1"/>
    <col min="12312" max="12543" width="8.77734375" style="1"/>
    <col min="12544" max="12544" width="25.44140625" style="1" customWidth="1"/>
    <col min="12545" max="12545" width="32.77734375" style="1" customWidth="1"/>
    <col min="12546" max="12546" width="17.44140625" style="1" customWidth="1"/>
    <col min="12547" max="12547" width="17.21875" style="1" customWidth="1"/>
    <col min="12548" max="12548" width="23.77734375" style="1" customWidth="1"/>
    <col min="12549" max="12549" width="25.44140625" style="1" customWidth="1"/>
    <col min="12550" max="12550" width="19" style="1" customWidth="1"/>
    <col min="12551" max="12551" width="6.5546875" style="1" customWidth="1"/>
    <col min="12552" max="12567" width="0" style="1" hidden="1" customWidth="1"/>
    <col min="12568" max="12799" width="8.77734375" style="1"/>
    <col min="12800" max="12800" width="25.44140625" style="1" customWidth="1"/>
    <col min="12801" max="12801" width="32.77734375" style="1" customWidth="1"/>
    <col min="12802" max="12802" width="17.44140625" style="1" customWidth="1"/>
    <col min="12803" max="12803" width="17.21875" style="1" customWidth="1"/>
    <col min="12804" max="12804" width="23.77734375" style="1" customWidth="1"/>
    <col min="12805" max="12805" width="25.44140625" style="1" customWidth="1"/>
    <col min="12806" max="12806" width="19" style="1" customWidth="1"/>
    <col min="12807" max="12807" width="6.5546875" style="1" customWidth="1"/>
    <col min="12808" max="12823" width="0" style="1" hidden="1" customWidth="1"/>
    <col min="12824" max="13055" width="8.77734375" style="1"/>
    <col min="13056" max="13056" width="25.44140625" style="1" customWidth="1"/>
    <col min="13057" max="13057" width="32.77734375" style="1" customWidth="1"/>
    <col min="13058" max="13058" width="17.44140625" style="1" customWidth="1"/>
    <col min="13059" max="13059" width="17.21875" style="1" customWidth="1"/>
    <col min="13060" max="13060" width="23.77734375" style="1" customWidth="1"/>
    <col min="13061" max="13061" width="25.44140625" style="1" customWidth="1"/>
    <col min="13062" max="13062" width="19" style="1" customWidth="1"/>
    <col min="13063" max="13063" width="6.5546875" style="1" customWidth="1"/>
    <col min="13064" max="13079" width="0" style="1" hidden="1" customWidth="1"/>
    <col min="13080" max="13311" width="8.77734375" style="1"/>
    <col min="13312" max="13312" width="25.44140625" style="1" customWidth="1"/>
    <col min="13313" max="13313" width="32.77734375" style="1" customWidth="1"/>
    <col min="13314" max="13314" width="17.44140625" style="1" customWidth="1"/>
    <col min="13315" max="13315" width="17.21875" style="1" customWidth="1"/>
    <col min="13316" max="13316" width="23.77734375" style="1" customWidth="1"/>
    <col min="13317" max="13317" width="25.44140625" style="1" customWidth="1"/>
    <col min="13318" max="13318" width="19" style="1" customWidth="1"/>
    <col min="13319" max="13319" width="6.5546875" style="1" customWidth="1"/>
    <col min="13320" max="13335" width="0" style="1" hidden="1" customWidth="1"/>
    <col min="13336" max="13567" width="8.77734375" style="1"/>
    <col min="13568" max="13568" width="25.44140625" style="1" customWidth="1"/>
    <col min="13569" max="13569" width="32.77734375" style="1" customWidth="1"/>
    <col min="13570" max="13570" width="17.44140625" style="1" customWidth="1"/>
    <col min="13571" max="13571" width="17.21875" style="1" customWidth="1"/>
    <col min="13572" max="13572" width="23.77734375" style="1" customWidth="1"/>
    <col min="13573" max="13573" width="25.44140625" style="1" customWidth="1"/>
    <col min="13574" max="13574" width="19" style="1" customWidth="1"/>
    <col min="13575" max="13575" width="6.5546875" style="1" customWidth="1"/>
    <col min="13576" max="13591" width="0" style="1" hidden="1" customWidth="1"/>
    <col min="13592" max="13823" width="8.77734375" style="1"/>
    <col min="13824" max="13824" width="25.44140625" style="1" customWidth="1"/>
    <col min="13825" max="13825" width="32.77734375" style="1" customWidth="1"/>
    <col min="13826" max="13826" width="17.44140625" style="1" customWidth="1"/>
    <col min="13827" max="13827" width="17.21875" style="1" customWidth="1"/>
    <col min="13828" max="13828" width="23.77734375" style="1" customWidth="1"/>
    <col min="13829" max="13829" width="25.44140625" style="1" customWidth="1"/>
    <col min="13830" max="13830" width="19" style="1" customWidth="1"/>
    <col min="13831" max="13831" width="6.5546875" style="1" customWidth="1"/>
    <col min="13832" max="13847" width="0" style="1" hidden="1" customWidth="1"/>
    <col min="13848" max="14079" width="8.77734375" style="1"/>
    <col min="14080" max="14080" width="25.44140625" style="1" customWidth="1"/>
    <col min="14081" max="14081" width="32.77734375" style="1" customWidth="1"/>
    <col min="14082" max="14082" width="17.44140625" style="1" customWidth="1"/>
    <col min="14083" max="14083" width="17.21875" style="1" customWidth="1"/>
    <col min="14084" max="14084" width="23.77734375" style="1" customWidth="1"/>
    <col min="14085" max="14085" width="25.44140625" style="1" customWidth="1"/>
    <col min="14086" max="14086" width="19" style="1" customWidth="1"/>
    <col min="14087" max="14087" width="6.5546875" style="1" customWidth="1"/>
    <col min="14088" max="14103" width="0" style="1" hidden="1" customWidth="1"/>
    <col min="14104" max="14335" width="8.77734375" style="1"/>
    <col min="14336" max="14336" width="25.44140625" style="1" customWidth="1"/>
    <col min="14337" max="14337" width="32.77734375" style="1" customWidth="1"/>
    <col min="14338" max="14338" width="17.44140625" style="1" customWidth="1"/>
    <col min="14339" max="14339" width="17.21875" style="1" customWidth="1"/>
    <col min="14340" max="14340" width="23.77734375" style="1" customWidth="1"/>
    <col min="14341" max="14341" width="25.44140625" style="1" customWidth="1"/>
    <col min="14342" max="14342" width="19" style="1" customWidth="1"/>
    <col min="14343" max="14343" width="6.5546875" style="1" customWidth="1"/>
    <col min="14344" max="14359" width="0" style="1" hidden="1" customWidth="1"/>
    <col min="14360" max="14591" width="8.77734375" style="1"/>
    <col min="14592" max="14592" width="25.44140625" style="1" customWidth="1"/>
    <col min="14593" max="14593" width="32.77734375" style="1" customWidth="1"/>
    <col min="14594" max="14594" width="17.44140625" style="1" customWidth="1"/>
    <col min="14595" max="14595" width="17.21875" style="1" customWidth="1"/>
    <col min="14596" max="14596" width="23.77734375" style="1" customWidth="1"/>
    <col min="14597" max="14597" width="25.44140625" style="1" customWidth="1"/>
    <col min="14598" max="14598" width="19" style="1" customWidth="1"/>
    <col min="14599" max="14599" width="6.5546875" style="1" customWidth="1"/>
    <col min="14600" max="14615" width="0" style="1" hidden="1" customWidth="1"/>
    <col min="14616" max="14847" width="8.77734375" style="1"/>
    <col min="14848" max="14848" width="25.44140625" style="1" customWidth="1"/>
    <col min="14849" max="14849" width="32.77734375" style="1" customWidth="1"/>
    <col min="14850" max="14850" width="17.44140625" style="1" customWidth="1"/>
    <col min="14851" max="14851" width="17.21875" style="1" customWidth="1"/>
    <col min="14852" max="14852" width="23.77734375" style="1" customWidth="1"/>
    <col min="14853" max="14853" width="25.44140625" style="1" customWidth="1"/>
    <col min="14854" max="14854" width="19" style="1" customWidth="1"/>
    <col min="14855" max="14855" width="6.5546875" style="1" customWidth="1"/>
    <col min="14856" max="14871" width="0" style="1" hidden="1" customWidth="1"/>
    <col min="14872" max="15103" width="8.77734375" style="1"/>
    <col min="15104" max="15104" width="25.44140625" style="1" customWidth="1"/>
    <col min="15105" max="15105" width="32.77734375" style="1" customWidth="1"/>
    <col min="15106" max="15106" width="17.44140625" style="1" customWidth="1"/>
    <col min="15107" max="15107" width="17.21875" style="1" customWidth="1"/>
    <col min="15108" max="15108" width="23.77734375" style="1" customWidth="1"/>
    <col min="15109" max="15109" width="25.44140625" style="1" customWidth="1"/>
    <col min="15110" max="15110" width="19" style="1" customWidth="1"/>
    <col min="15111" max="15111" width="6.5546875" style="1" customWidth="1"/>
    <col min="15112" max="15127" width="0" style="1" hidden="1" customWidth="1"/>
    <col min="15128" max="15359" width="8.77734375" style="1"/>
    <col min="15360" max="15360" width="25.44140625" style="1" customWidth="1"/>
    <col min="15361" max="15361" width="32.77734375" style="1" customWidth="1"/>
    <col min="15362" max="15362" width="17.44140625" style="1" customWidth="1"/>
    <col min="15363" max="15363" width="17.21875" style="1" customWidth="1"/>
    <col min="15364" max="15364" width="23.77734375" style="1" customWidth="1"/>
    <col min="15365" max="15365" width="25.44140625" style="1" customWidth="1"/>
    <col min="15366" max="15366" width="19" style="1" customWidth="1"/>
    <col min="15367" max="15367" width="6.5546875" style="1" customWidth="1"/>
    <col min="15368" max="15383" width="0" style="1" hidden="1" customWidth="1"/>
    <col min="15384" max="15615" width="8.77734375" style="1"/>
    <col min="15616" max="15616" width="25.44140625" style="1" customWidth="1"/>
    <col min="15617" max="15617" width="32.77734375" style="1" customWidth="1"/>
    <col min="15618" max="15618" width="17.44140625" style="1" customWidth="1"/>
    <col min="15619" max="15619" width="17.21875" style="1" customWidth="1"/>
    <col min="15620" max="15620" width="23.77734375" style="1" customWidth="1"/>
    <col min="15621" max="15621" width="25.44140625" style="1" customWidth="1"/>
    <col min="15622" max="15622" width="19" style="1" customWidth="1"/>
    <col min="15623" max="15623" width="6.5546875" style="1" customWidth="1"/>
    <col min="15624" max="15639" width="0" style="1" hidden="1" customWidth="1"/>
    <col min="15640" max="15871" width="8.77734375" style="1"/>
    <col min="15872" max="15872" width="25.44140625" style="1" customWidth="1"/>
    <col min="15873" max="15873" width="32.77734375" style="1" customWidth="1"/>
    <col min="15874" max="15874" width="17.44140625" style="1" customWidth="1"/>
    <col min="15875" max="15875" width="17.21875" style="1" customWidth="1"/>
    <col min="15876" max="15876" width="23.77734375" style="1" customWidth="1"/>
    <col min="15877" max="15877" width="25.44140625" style="1" customWidth="1"/>
    <col min="15878" max="15878" width="19" style="1" customWidth="1"/>
    <col min="15879" max="15879" width="6.5546875" style="1" customWidth="1"/>
    <col min="15880" max="15895" width="0" style="1" hidden="1" customWidth="1"/>
    <col min="15896" max="16127" width="8.77734375" style="1"/>
    <col min="16128" max="16128" width="25.44140625" style="1" customWidth="1"/>
    <col min="16129" max="16129" width="32.77734375" style="1" customWidth="1"/>
    <col min="16130" max="16130" width="17.44140625" style="1" customWidth="1"/>
    <col min="16131" max="16131" width="17.21875" style="1" customWidth="1"/>
    <col min="16132" max="16132" width="23.77734375" style="1" customWidth="1"/>
    <col min="16133" max="16133" width="25.44140625" style="1" customWidth="1"/>
    <col min="16134" max="16134" width="19" style="1" customWidth="1"/>
    <col min="16135" max="16135" width="6.5546875" style="1" customWidth="1"/>
    <col min="16136" max="16151" width="0" style="1" hidden="1" customWidth="1"/>
    <col min="16152" max="16384" width="8.77734375" style="1"/>
  </cols>
  <sheetData>
    <row r="1" spans="2:22" ht="42.75" customHeight="1" thickBot="1" x14ac:dyDescent="0.3">
      <c r="B1" s="312" t="s">
        <v>68</v>
      </c>
      <c r="C1" s="313"/>
      <c r="D1" s="313"/>
      <c r="E1" s="124" t="s">
        <v>97</v>
      </c>
      <c r="F1" s="123" t="str">
        <f>K11</f>
        <v>September</v>
      </c>
      <c r="G1" s="123">
        <f>K10</f>
        <v>2023</v>
      </c>
      <c r="H1" s="122"/>
      <c r="I1" s="121"/>
      <c r="J1" s="120" t="s">
        <v>96</v>
      </c>
      <c r="K1" s="120"/>
      <c r="L1" s="120"/>
      <c r="M1" s="118"/>
      <c r="N1" s="118"/>
      <c r="O1" s="118"/>
      <c r="P1" s="119"/>
      <c r="Q1" s="119"/>
      <c r="R1" s="119"/>
      <c r="S1" s="119"/>
      <c r="T1" s="118"/>
      <c r="U1" s="118"/>
    </row>
    <row r="2" spans="2:22" ht="8.25" customHeight="1" thickBot="1" x14ac:dyDescent="0.3">
      <c r="B2" s="117"/>
      <c r="C2" s="111"/>
      <c r="D2" s="111"/>
      <c r="E2" s="111"/>
      <c r="F2" s="111"/>
      <c r="G2" s="111"/>
      <c r="H2" s="111"/>
      <c r="I2" s="30"/>
    </row>
    <row r="3" spans="2:22" ht="20.25" customHeight="1" x14ac:dyDescent="0.25">
      <c r="B3" s="116" t="s">
        <v>95</v>
      </c>
      <c r="C3" s="314" t="s">
        <v>94</v>
      </c>
      <c r="D3" s="314"/>
      <c r="E3" s="314"/>
      <c r="F3" s="115" t="s">
        <v>93</v>
      </c>
      <c r="G3" s="314" t="s">
        <v>92</v>
      </c>
      <c r="H3" s="315"/>
      <c r="I3" s="30"/>
    </row>
    <row r="4" spans="2:22" ht="62.25" customHeight="1" thickBot="1" x14ac:dyDescent="0.3">
      <c r="B4" s="114" t="s">
        <v>91</v>
      </c>
      <c r="C4" s="316" t="s">
        <v>98</v>
      </c>
      <c r="D4" s="317"/>
      <c r="E4" s="317"/>
      <c r="F4" s="156" t="s">
        <v>99</v>
      </c>
      <c r="G4" s="317" t="s">
        <v>100</v>
      </c>
      <c r="H4" s="318"/>
      <c r="I4" s="112"/>
    </row>
    <row r="5" spans="2:22" ht="20.25" customHeight="1" thickBot="1" x14ac:dyDescent="0.3">
      <c r="B5" s="111"/>
      <c r="C5" s="111"/>
      <c r="D5" s="111"/>
      <c r="E5" s="111"/>
      <c r="F5" s="111"/>
      <c r="G5" s="111"/>
      <c r="H5" s="111"/>
      <c r="I5" s="30"/>
    </row>
    <row r="6" spans="2:22" ht="24" customHeight="1" x14ac:dyDescent="0.25">
      <c r="B6" s="319" t="s">
        <v>90</v>
      </c>
      <c r="C6" s="319"/>
      <c r="D6" s="319"/>
      <c r="E6" s="319"/>
      <c r="F6" s="320" t="str">
        <f>CONCATENATE(F1," 1, ",G1)</f>
        <v>September 1, 2023</v>
      </c>
      <c r="G6" s="320" t="e">
        <f>CONCATENATE(#REF!," 1, ",#REF!)</f>
        <v>#REF!</v>
      </c>
      <c r="H6" s="110"/>
      <c r="I6" s="30"/>
      <c r="M6" s="295" t="s">
        <v>89</v>
      </c>
      <c r="N6" s="215"/>
      <c r="P6" s="300" t="s">
        <v>88</v>
      </c>
      <c r="Q6" s="301"/>
      <c r="R6" s="301"/>
      <c r="S6" s="302"/>
      <c r="V6" s="4"/>
    </row>
    <row r="7" spans="2:22" ht="24" customHeight="1" thickBot="1" x14ac:dyDescent="0.3">
      <c r="B7" s="306" t="s">
        <v>101</v>
      </c>
      <c r="C7" s="306"/>
      <c r="D7" s="306"/>
      <c r="E7" s="306"/>
      <c r="F7" s="99">
        <v>690</v>
      </c>
      <c r="G7" s="5" t="s">
        <v>71</v>
      </c>
      <c r="H7" s="5"/>
      <c r="I7" s="98"/>
      <c r="M7" s="296"/>
      <c r="N7" s="297"/>
      <c r="P7" s="303"/>
      <c r="Q7" s="304"/>
      <c r="R7" s="304"/>
      <c r="S7" s="305"/>
    </row>
    <row r="8" spans="2:22" ht="24" customHeight="1" thickBot="1" x14ac:dyDescent="0.3">
      <c r="B8" s="254" t="s">
        <v>102</v>
      </c>
      <c r="C8" s="254"/>
      <c r="D8" s="254"/>
      <c r="E8" s="254"/>
      <c r="F8" s="254"/>
      <c r="G8" s="254"/>
      <c r="H8" s="254"/>
      <c r="I8" s="95"/>
      <c r="M8" s="298"/>
      <c r="N8" s="299"/>
      <c r="P8" s="307" t="s">
        <v>84</v>
      </c>
      <c r="Q8" s="308"/>
      <c r="R8" s="308"/>
      <c r="S8" s="309"/>
      <c r="U8" s="109" t="s">
        <v>87</v>
      </c>
    </row>
    <row r="9" spans="2:22" ht="24" customHeight="1" thickBot="1" x14ac:dyDescent="0.3">
      <c r="B9" s="254" t="s">
        <v>86</v>
      </c>
      <c r="C9" s="254"/>
      <c r="D9" s="254"/>
      <c r="E9" s="254"/>
      <c r="F9" s="254"/>
      <c r="G9" s="254"/>
      <c r="H9" s="254"/>
      <c r="I9" s="95"/>
      <c r="J9" s="310" t="s">
        <v>85</v>
      </c>
      <c r="K9" s="311"/>
      <c r="L9" s="108"/>
      <c r="M9" s="65" t="s">
        <v>84</v>
      </c>
      <c r="N9" s="60">
        <v>2023</v>
      </c>
      <c r="P9" s="107" t="s">
        <v>83</v>
      </c>
      <c r="Q9" s="106" t="s">
        <v>82</v>
      </c>
      <c r="R9" s="106" t="s">
        <v>81</v>
      </c>
      <c r="S9" s="106" t="s">
        <v>80</v>
      </c>
      <c r="U9" s="105" t="s">
        <v>79</v>
      </c>
    </row>
    <row r="10" spans="2:22" ht="24" customHeight="1" thickBot="1" x14ac:dyDescent="0.3">
      <c r="B10" s="272" t="s">
        <v>78</v>
      </c>
      <c r="C10" s="272"/>
      <c r="D10" s="290" t="str">
        <f>CONCATENATE("The ",F1," ",G1," Average is")</f>
        <v>The September 2023 Average is</v>
      </c>
      <c r="E10" s="290"/>
      <c r="F10" s="290"/>
      <c r="G10" s="104">
        <f>K15</f>
        <v>645</v>
      </c>
      <c r="H10" s="103" t="s">
        <v>77</v>
      </c>
      <c r="I10" s="102"/>
      <c r="J10" s="94" t="s">
        <v>76</v>
      </c>
      <c r="K10" s="100">
        <v>2023</v>
      </c>
      <c r="M10" s="50" t="s">
        <v>37</v>
      </c>
      <c r="N10" s="60" t="s">
        <v>36</v>
      </c>
      <c r="P10" s="266">
        <v>45047</v>
      </c>
      <c r="Q10" s="323">
        <v>415.67500000000001</v>
      </c>
      <c r="R10" s="68">
        <v>45108</v>
      </c>
      <c r="S10" s="291">
        <v>44896</v>
      </c>
      <c r="U10" s="97" t="s">
        <v>75</v>
      </c>
    </row>
    <row r="11" spans="2:22" ht="24" customHeight="1" thickBot="1" x14ac:dyDescent="0.3">
      <c r="B11" s="294" t="s">
        <v>74</v>
      </c>
      <c r="C11" s="294"/>
      <c r="D11" s="294"/>
      <c r="E11" s="294"/>
      <c r="F11" s="294"/>
      <c r="G11" s="294"/>
      <c r="H11" s="294"/>
      <c r="I11" s="101"/>
      <c r="J11" s="94" t="s">
        <v>73</v>
      </c>
      <c r="K11" s="100" t="s">
        <v>47</v>
      </c>
      <c r="M11" s="50" t="s">
        <v>33</v>
      </c>
      <c r="N11" s="49" t="s">
        <v>4</v>
      </c>
      <c r="P11" s="267"/>
      <c r="Q11" s="324"/>
      <c r="R11" s="67">
        <v>45139</v>
      </c>
      <c r="S11" s="292"/>
      <c r="U11" s="97" t="s">
        <v>72</v>
      </c>
    </row>
    <row r="12" spans="2:22" ht="24" customHeight="1" thickBot="1" x14ac:dyDescent="0.3">
      <c r="B12" s="254" t="s">
        <v>103</v>
      </c>
      <c r="C12" s="254"/>
      <c r="D12" s="254"/>
      <c r="E12" s="254"/>
      <c r="F12" s="99">
        <f>K14</f>
        <v>690</v>
      </c>
      <c r="G12" s="5" t="s">
        <v>71</v>
      </c>
      <c r="I12" s="98"/>
      <c r="J12" s="88"/>
      <c r="K12" s="87"/>
      <c r="M12" s="50" t="s">
        <v>32</v>
      </c>
      <c r="N12" s="49" t="s">
        <v>4</v>
      </c>
      <c r="P12" s="268"/>
      <c r="Q12" s="325"/>
      <c r="R12" s="67">
        <v>45170</v>
      </c>
      <c r="S12" s="292"/>
      <c r="U12" s="97" t="s">
        <v>70</v>
      </c>
    </row>
    <row r="13" spans="2:22" ht="24" customHeight="1" thickBot="1" x14ac:dyDescent="0.3">
      <c r="B13" s="254" t="s">
        <v>69</v>
      </c>
      <c r="C13" s="254"/>
      <c r="D13" s="254"/>
      <c r="E13" s="254"/>
      <c r="F13" s="254"/>
      <c r="G13" s="254"/>
      <c r="H13" s="254"/>
      <c r="I13" s="95"/>
      <c r="J13" s="288" t="s">
        <v>68</v>
      </c>
      <c r="K13" s="289"/>
      <c r="M13" s="50" t="s">
        <v>30</v>
      </c>
      <c r="N13" s="49" t="s">
        <v>4</v>
      </c>
      <c r="P13" s="266">
        <v>45139</v>
      </c>
      <c r="Q13" s="323"/>
      <c r="R13" s="68">
        <v>45200</v>
      </c>
      <c r="S13" s="292"/>
      <c r="U13" s="96" t="s">
        <v>67</v>
      </c>
    </row>
    <row r="14" spans="2:22" ht="24" customHeight="1" thickBot="1" x14ac:dyDescent="0.3">
      <c r="B14" s="254" t="s">
        <v>66</v>
      </c>
      <c r="C14" s="254"/>
      <c r="D14" s="254"/>
      <c r="E14" s="254"/>
      <c r="F14" s="254"/>
      <c r="G14" s="254"/>
      <c r="H14" s="254"/>
      <c r="I14" s="95"/>
      <c r="J14" s="94" t="s">
        <v>65</v>
      </c>
      <c r="K14" s="93">
        <v>690</v>
      </c>
      <c r="M14" s="50" t="s">
        <v>27</v>
      </c>
      <c r="N14" s="49">
        <v>612</v>
      </c>
      <c r="P14" s="267"/>
      <c r="Q14" s="324"/>
      <c r="R14" s="67">
        <v>45231</v>
      </c>
      <c r="S14" s="292"/>
    </row>
    <row r="15" spans="2:22" ht="24" customHeight="1" thickBot="1" x14ac:dyDescent="0.3">
      <c r="B15" s="326" t="s">
        <v>64</v>
      </c>
      <c r="C15" s="287"/>
      <c r="D15" s="287"/>
      <c r="E15" s="287"/>
      <c r="F15" s="287"/>
      <c r="G15" s="287"/>
      <c r="H15" s="287"/>
      <c r="I15" s="92"/>
      <c r="J15" s="91" t="s">
        <v>63</v>
      </c>
      <c r="K15" s="90">
        <v>645</v>
      </c>
      <c r="M15" s="50" t="s">
        <v>26</v>
      </c>
      <c r="N15" s="49">
        <v>621</v>
      </c>
      <c r="P15" s="268"/>
      <c r="Q15" s="325"/>
      <c r="R15" s="67">
        <v>45261</v>
      </c>
      <c r="S15" s="292"/>
    </row>
    <row r="16" spans="2:22" ht="24" customHeight="1" thickBot="1" x14ac:dyDescent="0.3">
      <c r="B16" s="286" t="s">
        <v>62</v>
      </c>
      <c r="C16" s="287"/>
      <c r="D16" s="287"/>
      <c r="E16" s="287"/>
      <c r="F16" s="287"/>
      <c r="G16" s="287"/>
      <c r="H16" s="287"/>
      <c r="I16" s="89"/>
      <c r="J16" s="88"/>
      <c r="K16" s="87"/>
      <c r="M16" s="50" t="s">
        <v>53</v>
      </c>
      <c r="N16" s="49">
        <v>635</v>
      </c>
      <c r="P16" s="266">
        <v>45231</v>
      </c>
      <c r="Q16" s="323"/>
      <c r="R16" s="68">
        <v>45292</v>
      </c>
      <c r="S16" s="292"/>
      <c r="U16" s="75"/>
    </row>
    <row r="17" spans="2:21" ht="43.5" customHeight="1" thickBot="1" x14ac:dyDescent="0.3">
      <c r="B17" s="263" t="s">
        <v>105</v>
      </c>
      <c r="C17" s="264"/>
      <c r="D17" s="264"/>
      <c r="E17" s="264"/>
      <c r="F17" s="264"/>
      <c r="G17" s="264"/>
      <c r="H17" s="265"/>
      <c r="I17" s="86"/>
      <c r="J17" s="288" t="s">
        <v>61</v>
      </c>
      <c r="K17" s="289"/>
      <c r="M17" s="50" t="s">
        <v>52</v>
      </c>
      <c r="N17" s="49">
        <v>640</v>
      </c>
      <c r="P17" s="267"/>
      <c r="Q17" s="324"/>
      <c r="R17" s="67">
        <v>45323</v>
      </c>
      <c r="S17" s="292"/>
      <c r="U17" s="75"/>
    </row>
    <row r="18" spans="2:21" ht="40.5" customHeight="1" thickBot="1" x14ac:dyDescent="0.3">
      <c r="B18" s="243" t="s">
        <v>60</v>
      </c>
      <c r="C18" s="244"/>
      <c r="D18" s="244"/>
      <c r="E18" s="244"/>
      <c r="F18" s="244"/>
      <c r="G18" s="244"/>
      <c r="H18" s="245"/>
      <c r="I18" s="30"/>
      <c r="J18" s="85" t="s">
        <v>59</v>
      </c>
      <c r="K18" s="84">
        <v>45047</v>
      </c>
      <c r="M18" s="50" t="s">
        <v>49</v>
      </c>
      <c r="N18" s="49">
        <v>645</v>
      </c>
      <c r="P18" s="268"/>
      <c r="Q18" s="325"/>
      <c r="R18" s="67">
        <v>45352</v>
      </c>
      <c r="S18" s="292"/>
      <c r="U18" s="75"/>
    </row>
    <row r="19" spans="2:21" ht="56.25" customHeight="1" thickBot="1" x14ac:dyDescent="0.3">
      <c r="B19" s="29" t="s">
        <v>24</v>
      </c>
      <c r="C19" s="28" t="s">
        <v>23</v>
      </c>
      <c r="D19" s="27" t="s">
        <v>22</v>
      </c>
      <c r="E19" s="27" t="s">
        <v>58</v>
      </c>
      <c r="F19" s="27" t="s">
        <v>20</v>
      </c>
      <c r="G19" s="279" t="s">
        <v>19</v>
      </c>
      <c r="H19" s="280"/>
      <c r="I19" s="26"/>
      <c r="J19" s="83" t="s">
        <v>57</v>
      </c>
      <c r="K19" s="82">
        <v>415.67500000000001</v>
      </c>
      <c r="M19" s="50" t="s">
        <v>47</v>
      </c>
      <c r="N19" s="49">
        <v>645</v>
      </c>
      <c r="P19" s="266">
        <v>45323</v>
      </c>
      <c r="Q19" s="323"/>
      <c r="R19" s="68">
        <v>45383</v>
      </c>
      <c r="S19" s="292"/>
      <c r="U19" s="75"/>
    </row>
    <row r="20" spans="2:21" ht="21.75" customHeight="1" thickBot="1" x14ac:dyDescent="0.3">
      <c r="B20" s="48">
        <v>302.01</v>
      </c>
      <c r="C20" s="136" t="s">
        <v>122</v>
      </c>
      <c r="D20" s="47">
        <v>3.75</v>
      </c>
      <c r="E20" s="46">
        <v>0</v>
      </c>
      <c r="F20" s="45">
        <f t="shared" ref="F20:F30" si="0">D20+E20</f>
        <v>3.75</v>
      </c>
      <c r="G20" s="281">
        <f t="shared" ref="G20:G30" si="1">IF((ABS(($K$15-$K$14)*F20/100))&gt;0.1, ($K$15-$K$14)*F20/100, 0)</f>
        <v>-1.6879999999999999</v>
      </c>
      <c r="H20" s="282" t="e">
        <f>IF((ABS((J15-J14)*E20/100))&gt;0.1, (J15-J14)*E20/100, 0)</f>
        <v>#VALUE!</v>
      </c>
      <c r="I20" s="16"/>
      <c r="J20" s="79" t="s">
        <v>56</v>
      </c>
      <c r="K20" s="80" t="s">
        <v>104</v>
      </c>
      <c r="M20" s="50" t="s">
        <v>45</v>
      </c>
      <c r="N20" s="49"/>
      <c r="P20" s="267"/>
      <c r="Q20" s="324"/>
      <c r="R20" s="67">
        <v>45413</v>
      </c>
      <c r="S20" s="292"/>
      <c r="U20" s="75"/>
    </row>
    <row r="21" spans="2:21" ht="21.75" customHeight="1" thickBot="1" x14ac:dyDescent="0.3">
      <c r="B21" s="22" t="s">
        <v>107</v>
      </c>
      <c r="C21" s="132" t="s">
        <v>117</v>
      </c>
      <c r="D21" s="20">
        <v>6.85</v>
      </c>
      <c r="E21" s="20">
        <v>1</v>
      </c>
      <c r="F21" s="39">
        <f t="shared" si="0"/>
        <v>7.85</v>
      </c>
      <c r="G21" s="273">
        <f t="shared" si="1"/>
        <v>-3.5329999999999999</v>
      </c>
      <c r="H21" s="274" t="e">
        <f>IF((ABS((#REF!-J15)*E21/100))&gt;0.1, (#REF!-J15)*E21/100, 0)</f>
        <v>#REF!</v>
      </c>
      <c r="I21" s="16"/>
      <c r="J21" s="79" t="s">
        <v>55</v>
      </c>
      <c r="K21" s="78">
        <v>389.00400000000002</v>
      </c>
      <c r="M21" s="50" t="s">
        <v>42</v>
      </c>
      <c r="N21" s="49"/>
      <c r="P21" s="268"/>
      <c r="Q21" s="325"/>
      <c r="R21" s="67">
        <v>45444</v>
      </c>
      <c r="S21" s="292"/>
      <c r="U21" s="75"/>
    </row>
    <row r="22" spans="2:21" ht="21.75" customHeight="1" thickBot="1" x14ac:dyDescent="0.3">
      <c r="B22" s="22" t="s">
        <v>108</v>
      </c>
      <c r="C22" s="132" t="s">
        <v>118</v>
      </c>
      <c r="D22" s="20">
        <v>6.85</v>
      </c>
      <c r="E22" s="20">
        <v>1</v>
      </c>
      <c r="F22" s="39">
        <f t="shared" si="0"/>
        <v>7.85</v>
      </c>
      <c r="G22" s="273">
        <f t="shared" si="1"/>
        <v>-3.5329999999999999</v>
      </c>
      <c r="H22" s="274" t="e">
        <f>IF((ABS((#REF!-#REF!)*E22/100))&gt;0.1, (#REF!-#REF!)*E22/100, 0)</f>
        <v>#REF!</v>
      </c>
      <c r="I22" s="16"/>
      <c r="J22" s="77" t="s">
        <v>54</v>
      </c>
      <c r="K22" s="76">
        <v>45108</v>
      </c>
      <c r="L22" s="1"/>
      <c r="M22" s="42" t="s">
        <v>40</v>
      </c>
      <c r="N22" s="41"/>
      <c r="P22" s="266">
        <v>45413</v>
      </c>
      <c r="Q22" s="323"/>
      <c r="R22" s="68">
        <v>45474</v>
      </c>
      <c r="S22" s="292"/>
      <c r="U22" s="75"/>
    </row>
    <row r="23" spans="2:21" ht="21.75" customHeight="1" thickBot="1" x14ac:dyDescent="0.3">
      <c r="B23" s="22" t="s">
        <v>109</v>
      </c>
      <c r="C23" s="132" t="s">
        <v>119</v>
      </c>
      <c r="D23" s="20">
        <v>6.85</v>
      </c>
      <c r="E23" s="20">
        <v>1</v>
      </c>
      <c r="F23" s="39">
        <f t="shared" si="0"/>
        <v>7.85</v>
      </c>
      <c r="G23" s="273">
        <f t="shared" si="1"/>
        <v>-3.5329999999999999</v>
      </c>
      <c r="H23" s="274" t="e">
        <f>IF((ABS((#REF!-#REF!)*E23/100))&gt;0.1, (#REF!-#REF!)*E23/100, 0)</f>
        <v>#REF!</v>
      </c>
      <c r="I23" s="16"/>
      <c r="K23" s="1"/>
      <c r="L23" s="1"/>
      <c r="M23" s="65"/>
      <c r="N23" s="64">
        <v>2024</v>
      </c>
      <c r="P23" s="267"/>
      <c r="Q23" s="324"/>
      <c r="R23" s="67">
        <v>45505</v>
      </c>
      <c r="S23" s="292"/>
      <c r="U23" s="75"/>
    </row>
    <row r="24" spans="2:21" ht="21.75" customHeight="1" thickBot="1" x14ac:dyDescent="0.3">
      <c r="B24" s="22" t="s">
        <v>110</v>
      </c>
      <c r="C24" s="132" t="s">
        <v>120</v>
      </c>
      <c r="D24" s="20">
        <v>6.85</v>
      </c>
      <c r="E24" s="20">
        <v>1</v>
      </c>
      <c r="F24" s="39">
        <f t="shared" si="0"/>
        <v>7.85</v>
      </c>
      <c r="G24" s="273">
        <f t="shared" si="1"/>
        <v>-3.5329999999999999</v>
      </c>
      <c r="H24" s="274" t="e">
        <f>IF((ABS((#REF!-#REF!)*E24/100))&gt;0.1, (#REF!-#REF!)*E24/100, 0)</f>
        <v>#REF!</v>
      </c>
      <c r="I24" s="16"/>
      <c r="J24" s="1"/>
      <c r="K24" s="1"/>
      <c r="L24" s="1"/>
      <c r="M24" s="50" t="s">
        <v>37</v>
      </c>
      <c r="N24" s="60" t="s">
        <v>36</v>
      </c>
      <c r="P24" s="268"/>
      <c r="Q24" s="325"/>
      <c r="R24" s="67">
        <v>45536</v>
      </c>
      <c r="S24" s="292"/>
      <c r="U24" s="75"/>
    </row>
    <row r="25" spans="2:21" ht="21.75" customHeight="1" thickBot="1" x14ac:dyDescent="0.3">
      <c r="B25" s="22" t="s">
        <v>111</v>
      </c>
      <c r="C25" s="132" t="s">
        <v>121</v>
      </c>
      <c r="D25" s="20">
        <v>8.25</v>
      </c>
      <c r="E25" s="20">
        <v>1</v>
      </c>
      <c r="F25" s="39">
        <f t="shared" si="0"/>
        <v>9.25</v>
      </c>
      <c r="G25" s="273">
        <f t="shared" si="1"/>
        <v>-4.1630000000000003</v>
      </c>
      <c r="H25" s="274" t="e">
        <f>IF((ABS((#REF!-#REF!)*E25/100))&gt;0.1, (#REF!-#REF!)*E25/100, 0)</f>
        <v>#REF!</v>
      </c>
      <c r="I25" s="16"/>
      <c r="J25" s="1"/>
      <c r="K25" s="1"/>
      <c r="L25" s="1"/>
      <c r="M25" s="50" t="s">
        <v>33</v>
      </c>
      <c r="N25" s="49"/>
      <c r="P25" s="266">
        <v>45505</v>
      </c>
      <c r="Q25" s="323"/>
      <c r="R25" s="68">
        <v>45566</v>
      </c>
      <c r="S25" s="292"/>
      <c r="U25" s="75"/>
    </row>
    <row r="26" spans="2:21" ht="30.6" thickBot="1" x14ac:dyDescent="0.3">
      <c r="B26" s="22" t="s">
        <v>115</v>
      </c>
      <c r="C26" s="134" t="s">
        <v>123</v>
      </c>
      <c r="D26" s="20">
        <v>6.7</v>
      </c>
      <c r="E26" s="40">
        <v>1</v>
      </c>
      <c r="F26" s="39">
        <f>D26+E26</f>
        <v>7.7</v>
      </c>
      <c r="G26" s="273">
        <f>IF((ABS(($K$15-$K$14)*F26/100))&gt;0.1, ($K$15-$K$14)*F26/100, 0)</f>
        <v>-3.4649999999999999</v>
      </c>
      <c r="H26" s="274" t="e">
        <f>IF((ABS((#REF!-#REF!)*E26/100))&gt;0.1, (#REF!-#REF!)*E26/100, 0)</f>
        <v>#REF!</v>
      </c>
      <c r="I26" s="16"/>
      <c r="J26" s="1"/>
      <c r="K26" s="1"/>
      <c r="L26" s="1"/>
      <c r="M26" s="50" t="s">
        <v>32</v>
      </c>
      <c r="N26" s="49"/>
      <c r="P26" s="267"/>
      <c r="Q26" s="324"/>
      <c r="R26" s="67">
        <v>45597</v>
      </c>
      <c r="S26" s="292"/>
    </row>
    <row r="27" spans="2:21" ht="30.6" thickBot="1" x14ac:dyDescent="0.3">
      <c r="B27" s="25" t="s">
        <v>116</v>
      </c>
      <c r="C27" s="135" t="s">
        <v>124</v>
      </c>
      <c r="D27" s="23">
        <v>6.2</v>
      </c>
      <c r="E27" s="23">
        <v>1</v>
      </c>
      <c r="F27" s="81">
        <f t="shared" si="0"/>
        <v>7.2</v>
      </c>
      <c r="G27" s="275">
        <f t="shared" si="1"/>
        <v>-3.24</v>
      </c>
      <c r="H27" s="276" t="e">
        <f>IF((ABS((#REF!-#REF!)*E27/100))&gt;0.1, (#REF!-#REF!)*E27/100, 0)</f>
        <v>#REF!</v>
      </c>
      <c r="I27" s="16"/>
      <c r="J27" s="1"/>
      <c r="K27" s="1"/>
      <c r="L27" s="1"/>
      <c r="M27" s="50" t="s">
        <v>30</v>
      </c>
      <c r="N27" s="49"/>
      <c r="P27" s="268"/>
      <c r="Q27" s="325"/>
      <c r="R27" s="67">
        <v>45627</v>
      </c>
      <c r="S27" s="292"/>
    </row>
    <row r="28" spans="2:21" ht="30.6" thickBot="1" x14ac:dyDescent="0.3">
      <c r="B28" s="22" t="s">
        <v>112</v>
      </c>
      <c r="C28" s="134" t="s">
        <v>125</v>
      </c>
      <c r="D28" s="20">
        <v>5.5</v>
      </c>
      <c r="E28" s="20">
        <v>1</v>
      </c>
      <c r="F28" s="39">
        <f t="shared" si="0"/>
        <v>6.5</v>
      </c>
      <c r="G28" s="273">
        <f t="shared" si="1"/>
        <v>-2.9249999999999998</v>
      </c>
      <c r="H28" s="274" t="e">
        <f>IF((ABS((#REF!-#REF!)*E28/100))&gt;0.1, (#REF!-#REF!)*E28/100, 0)</f>
        <v>#REF!</v>
      </c>
      <c r="I28" s="16"/>
      <c r="J28" s="1"/>
      <c r="K28" s="1"/>
      <c r="L28" s="1"/>
      <c r="M28" s="50" t="s">
        <v>27</v>
      </c>
      <c r="N28" s="49"/>
      <c r="P28" s="266">
        <v>45597</v>
      </c>
      <c r="Q28" s="323"/>
      <c r="R28" s="68">
        <v>45658</v>
      </c>
      <c r="S28" s="292"/>
    </row>
    <row r="29" spans="2:21" ht="30.6" thickBot="1" x14ac:dyDescent="0.3">
      <c r="B29" s="22" t="s">
        <v>113</v>
      </c>
      <c r="C29" s="134" t="s">
        <v>126</v>
      </c>
      <c r="D29" s="20">
        <v>4.9000000000000004</v>
      </c>
      <c r="E29" s="20">
        <v>1</v>
      </c>
      <c r="F29" s="39">
        <f t="shared" si="0"/>
        <v>5.9</v>
      </c>
      <c r="G29" s="273">
        <f t="shared" si="1"/>
        <v>-2.6549999999999998</v>
      </c>
      <c r="H29" s="274" t="e">
        <f>IF((ABS((#REF!-#REF!)*E29/100))&gt;0.1, (#REF!-#REF!)*E29/100, 0)</f>
        <v>#REF!</v>
      </c>
      <c r="I29" s="16"/>
      <c r="J29" s="1"/>
      <c r="K29" s="1"/>
      <c r="L29" s="1"/>
      <c r="M29" s="50" t="s">
        <v>26</v>
      </c>
      <c r="N29" s="49"/>
      <c r="P29" s="267"/>
      <c r="Q29" s="324"/>
      <c r="R29" s="67">
        <v>45689</v>
      </c>
      <c r="S29" s="292"/>
    </row>
    <row r="30" spans="2:21" ht="30.6" thickBot="1" x14ac:dyDescent="0.3">
      <c r="B30" s="19" t="s">
        <v>114</v>
      </c>
      <c r="C30" s="133" t="s">
        <v>127</v>
      </c>
      <c r="D30" s="17">
        <v>4.5</v>
      </c>
      <c r="E30" s="37">
        <v>1</v>
      </c>
      <c r="F30" s="36">
        <f t="shared" si="0"/>
        <v>5.5</v>
      </c>
      <c r="G30" s="277">
        <f t="shared" si="1"/>
        <v>-2.4750000000000001</v>
      </c>
      <c r="H30" s="278" t="e">
        <f>IF((ABS((#REF!-#REF!)*E30/100))&gt;0.1, (#REF!-#REF!)*E30/100, 0)</f>
        <v>#REF!</v>
      </c>
      <c r="I30" s="16"/>
      <c r="J30" s="1"/>
      <c r="K30" s="1"/>
      <c r="L30" s="1"/>
      <c r="M30" s="50" t="s">
        <v>53</v>
      </c>
      <c r="N30" s="49"/>
      <c r="P30" s="268"/>
      <c r="Q30" s="325"/>
      <c r="R30" s="67">
        <v>45717</v>
      </c>
      <c r="S30" s="293"/>
    </row>
    <row r="31" spans="2:21" ht="21.75" customHeight="1" thickBot="1" x14ac:dyDescent="0.3">
      <c r="B31" s="74"/>
      <c r="C31" s="73"/>
      <c r="D31" s="72"/>
      <c r="E31" s="71"/>
      <c r="F31" s="70"/>
      <c r="G31" s="69"/>
      <c r="H31" s="69"/>
      <c r="I31" s="16"/>
      <c r="J31" s="1"/>
      <c r="K31" s="1"/>
      <c r="L31" s="1"/>
      <c r="M31" s="50" t="s">
        <v>52</v>
      </c>
      <c r="N31" s="49"/>
      <c r="P31" s="266">
        <v>45709</v>
      </c>
      <c r="Q31" s="323" t="s">
        <v>51</v>
      </c>
      <c r="R31" s="68">
        <v>45748</v>
      </c>
      <c r="S31" s="1"/>
    </row>
    <row r="32" spans="2:21" ht="21.75" customHeight="1" thickBot="1" x14ac:dyDescent="0.3">
      <c r="B32" s="272" t="s">
        <v>50</v>
      </c>
      <c r="C32" s="272"/>
      <c r="D32" s="272"/>
      <c r="E32" s="272"/>
      <c r="F32" s="272"/>
      <c r="G32" s="272"/>
      <c r="H32" s="272"/>
      <c r="I32" s="16"/>
      <c r="J32" s="1"/>
      <c r="K32" s="1"/>
      <c r="M32" s="50" t="s">
        <v>49</v>
      </c>
      <c r="N32" s="49"/>
      <c r="P32" s="267"/>
      <c r="Q32" s="324"/>
      <c r="R32" s="67">
        <v>45778</v>
      </c>
    </row>
    <row r="33" spans="2:18" ht="21.75" customHeight="1" thickBot="1" x14ac:dyDescent="0.3">
      <c r="B33" s="254" t="s">
        <v>48</v>
      </c>
      <c r="C33" s="254"/>
      <c r="D33" s="254"/>
      <c r="E33" s="254"/>
      <c r="F33" s="254"/>
      <c r="G33" s="254"/>
      <c r="H33" s="254"/>
      <c r="I33" s="16"/>
      <c r="M33" s="50" t="s">
        <v>47</v>
      </c>
      <c r="N33" s="49"/>
      <c r="P33" s="268"/>
      <c r="Q33" s="325"/>
      <c r="R33" s="67">
        <v>45809</v>
      </c>
    </row>
    <row r="34" spans="2:18" ht="21.75" customHeight="1" x14ac:dyDescent="0.25">
      <c r="B34" s="254" t="s">
        <v>46</v>
      </c>
      <c r="C34" s="254"/>
      <c r="D34" s="254"/>
      <c r="E34" s="254"/>
      <c r="F34" s="254"/>
      <c r="G34" s="254"/>
      <c r="H34" s="254"/>
      <c r="I34" s="16"/>
      <c r="M34" s="50" t="s">
        <v>45</v>
      </c>
      <c r="N34" s="49"/>
      <c r="P34" s="1" t="s">
        <v>44</v>
      </c>
      <c r="Q34" s="66"/>
      <c r="R34" s="1" t="s">
        <v>44</v>
      </c>
    </row>
    <row r="35" spans="2:18" ht="21.75" customHeight="1" x14ac:dyDescent="0.25">
      <c r="B35" s="254" t="s">
        <v>43</v>
      </c>
      <c r="C35" s="254"/>
      <c r="D35" s="254"/>
      <c r="E35" s="254"/>
      <c r="F35" s="254"/>
      <c r="G35" s="254"/>
      <c r="H35" s="254"/>
      <c r="I35" s="16"/>
      <c r="M35" s="50" t="s">
        <v>42</v>
      </c>
      <c r="N35" s="49"/>
    </row>
    <row r="36" spans="2:18" ht="21.75" customHeight="1" thickBot="1" x14ac:dyDescent="0.3">
      <c r="B36" s="254" t="s">
        <v>41</v>
      </c>
      <c r="C36" s="254"/>
      <c r="D36" s="254"/>
      <c r="E36" s="254"/>
      <c r="F36" s="254"/>
      <c r="G36" s="254"/>
      <c r="H36" s="254"/>
      <c r="I36" s="16"/>
      <c r="M36" s="42" t="s">
        <v>40</v>
      </c>
      <c r="N36" s="41"/>
    </row>
    <row r="37" spans="2:18" ht="21.75" customHeight="1" thickBot="1" x14ac:dyDescent="0.3">
      <c r="B37" s="56" t="s">
        <v>39</v>
      </c>
      <c r="C37" s="63" t="str">
        <f>K20</f>
        <v>December 2022</v>
      </c>
      <c r="D37" s="255" t="s">
        <v>38</v>
      </c>
      <c r="E37" s="255"/>
      <c r="F37" s="61">
        <f>K21</f>
        <v>389.00400000000002</v>
      </c>
      <c r="G37" s="56"/>
      <c r="H37" s="56"/>
      <c r="I37" s="16"/>
      <c r="M37" s="125"/>
      <c r="N37" s="126">
        <v>2025</v>
      </c>
    </row>
    <row r="38" spans="2:18" ht="21.75" customHeight="1" x14ac:dyDescent="0.25">
      <c r="B38" s="56"/>
      <c r="C38" s="63"/>
      <c r="D38" s="155"/>
      <c r="E38" s="155"/>
      <c r="F38" s="61"/>
      <c r="G38" s="56"/>
      <c r="H38" s="56"/>
      <c r="I38" s="16"/>
      <c r="M38" s="127" t="s">
        <v>37</v>
      </c>
      <c r="N38" s="128" t="s">
        <v>36</v>
      </c>
    </row>
    <row r="39" spans="2:18" ht="21.75" customHeight="1" x14ac:dyDescent="0.25">
      <c r="B39" s="256" t="s">
        <v>35</v>
      </c>
      <c r="C39" s="256"/>
      <c r="D39" s="256"/>
      <c r="E39" s="59">
        <f>K18</f>
        <v>45047</v>
      </c>
      <c r="F39" s="58" t="s">
        <v>34</v>
      </c>
      <c r="G39" s="57">
        <f>K19</f>
        <v>415.67500000000001</v>
      </c>
      <c r="H39" s="56"/>
      <c r="I39" s="16"/>
      <c r="M39" s="50" t="s">
        <v>33</v>
      </c>
      <c r="N39" s="49"/>
    </row>
    <row r="40" spans="2:18" ht="21.75" customHeight="1" thickBot="1" x14ac:dyDescent="0.3">
      <c r="B40" s="56"/>
      <c r="C40" s="56"/>
      <c r="D40" s="56"/>
      <c r="E40" s="56"/>
      <c r="F40" s="56"/>
      <c r="G40" s="56"/>
      <c r="H40" s="56"/>
      <c r="I40" s="16"/>
      <c r="M40" s="50" t="s">
        <v>32</v>
      </c>
      <c r="N40" s="49"/>
    </row>
    <row r="41" spans="2:18" ht="40.5" customHeight="1" thickBot="1" x14ac:dyDescent="0.3">
      <c r="B41" s="257" t="s">
        <v>31</v>
      </c>
      <c r="C41" s="258"/>
      <c r="D41" s="258"/>
      <c r="E41" s="258"/>
      <c r="F41" s="258"/>
      <c r="G41" s="258"/>
      <c r="H41" s="259"/>
      <c r="I41" s="30"/>
      <c r="M41" s="42" t="s">
        <v>30</v>
      </c>
      <c r="N41" s="41"/>
    </row>
    <row r="42" spans="2:18" ht="63" thickBot="1" x14ac:dyDescent="0.3">
      <c r="B42" s="55" t="s">
        <v>24</v>
      </c>
      <c r="C42" s="54" t="s">
        <v>23</v>
      </c>
      <c r="D42" s="53" t="s">
        <v>22</v>
      </c>
      <c r="E42" s="53" t="s">
        <v>21</v>
      </c>
      <c r="F42" s="53" t="s">
        <v>20</v>
      </c>
      <c r="G42" s="52" t="s">
        <v>29</v>
      </c>
      <c r="H42" s="51" t="s">
        <v>28</v>
      </c>
      <c r="I42" s="26"/>
    </row>
    <row r="43" spans="2:18" ht="30" customHeight="1" x14ac:dyDescent="0.25">
      <c r="B43" s="48">
        <v>302.01</v>
      </c>
      <c r="C43" s="136" t="s">
        <v>122</v>
      </c>
      <c r="D43" s="47">
        <v>3.75</v>
      </c>
      <c r="E43" s="46">
        <v>0</v>
      </c>
      <c r="F43" s="45">
        <f t="shared" ref="F43:F53" si="2">D43+E43</f>
        <v>3.75</v>
      </c>
      <c r="G43" s="144">
        <v>0.96250000000000002</v>
      </c>
      <c r="H43" s="260" t="str">
        <f t="shared" ref="H43" si="3">(IF((($K$19-$K$21)/$K$21)&gt;0.05, "5.00%",($K$19-$K$21)/$K$21))</f>
        <v>5.00%</v>
      </c>
      <c r="I43" s="34"/>
      <c r="P43" s="129"/>
      <c r="Q43" s="2">
        <f>(($K$19-$K$21)/$K$21)</f>
        <v>6.8562276994581006E-2</v>
      </c>
    </row>
    <row r="44" spans="2:18" ht="30" customHeight="1" x14ac:dyDescent="0.25">
      <c r="B44" s="22" t="s">
        <v>107</v>
      </c>
      <c r="C44" s="132" t="s">
        <v>117</v>
      </c>
      <c r="D44" s="20">
        <v>6.85</v>
      </c>
      <c r="E44" s="20">
        <v>1</v>
      </c>
      <c r="F44" s="39">
        <f t="shared" si="2"/>
        <v>7.85</v>
      </c>
      <c r="G44" s="145">
        <v>0.92149999999999999</v>
      </c>
      <c r="H44" s="261"/>
      <c r="I44" s="34"/>
      <c r="P44" s="129"/>
      <c r="Q44" s="2" t="str">
        <f t="shared" ref="Q44:Q53" si="4">(IF((($K$19-$K$21)/$K$21)&gt;0.05, "5.00%",($K$19-$K$21)/$K$21))</f>
        <v>5.00%</v>
      </c>
    </row>
    <row r="45" spans="2:18" ht="30" customHeight="1" x14ac:dyDescent="0.25">
      <c r="B45" s="22" t="s">
        <v>108</v>
      </c>
      <c r="C45" s="132" t="s">
        <v>118</v>
      </c>
      <c r="D45" s="20">
        <v>6.85</v>
      </c>
      <c r="E45" s="20">
        <v>1</v>
      </c>
      <c r="F45" s="39">
        <f t="shared" si="2"/>
        <v>7.85</v>
      </c>
      <c r="G45" s="145">
        <v>0.92149999999999999</v>
      </c>
      <c r="H45" s="261"/>
      <c r="I45" s="34"/>
      <c r="P45" s="129"/>
      <c r="Q45" s="2" t="str">
        <f t="shared" si="4"/>
        <v>5.00%</v>
      </c>
    </row>
    <row r="46" spans="2:18" ht="30" customHeight="1" x14ac:dyDescent="0.25">
      <c r="B46" s="22" t="s">
        <v>109</v>
      </c>
      <c r="C46" s="132" t="s">
        <v>119</v>
      </c>
      <c r="D46" s="20">
        <v>6.85</v>
      </c>
      <c r="E46" s="20">
        <v>1</v>
      </c>
      <c r="F46" s="39">
        <f t="shared" si="2"/>
        <v>7.85</v>
      </c>
      <c r="G46" s="145">
        <v>0.92149999999999999</v>
      </c>
      <c r="H46" s="261"/>
      <c r="I46" s="34"/>
      <c r="P46" s="129"/>
      <c r="Q46" s="2" t="str">
        <f t="shared" si="4"/>
        <v>5.00%</v>
      </c>
    </row>
    <row r="47" spans="2:18" ht="30" customHeight="1" x14ac:dyDescent="0.25">
      <c r="B47" s="22" t="s">
        <v>110</v>
      </c>
      <c r="C47" s="132" t="s">
        <v>120</v>
      </c>
      <c r="D47" s="20">
        <v>6.85</v>
      </c>
      <c r="E47" s="20">
        <v>1</v>
      </c>
      <c r="F47" s="39">
        <f t="shared" si="2"/>
        <v>7.85</v>
      </c>
      <c r="G47" s="145">
        <v>0.92149999999999999</v>
      </c>
      <c r="H47" s="261"/>
      <c r="I47" s="34"/>
      <c r="P47" s="129"/>
      <c r="Q47" s="2" t="str">
        <f t="shared" si="4"/>
        <v>5.00%</v>
      </c>
    </row>
    <row r="48" spans="2:18" ht="30" customHeight="1" x14ac:dyDescent="0.25">
      <c r="B48" s="22" t="s">
        <v>111</v>
      </c>
      <c r="C48" s="132" t="s">
        <v>121</v>
      </c>
      <c r="D48" s="20">
        <v>8.25</v>
      </c>
      <c r="E48" s="20">
        <v>1</v>
      </c>
      <c r="F48" s="39">
        <f t="shared" si="2"/>
        <v>9.25</v>
      </c>
      <c r="G48" s="145">
        <v>0.90749999999999997</v>
      </c>
      <c r="H48" s="261"/>
      <c r="I48" s="34"/>
      <c r="P48" s="129"/>
      <c r="Q48" s="2" t="str">
        <f t="shared" si="4"/>
        <v>5.00%</v>
      </c>
    </row>
    <row r="49" spans="2:26" ht="30" x14ac:dyDescent="0.25">
      <c r="B49" s="22" t="s">
        <v>115</v>
      </c>
      <c r="C49" s="134" t="s">
        <v>123</v>
      </c>
      <c r="D49" s="20">
        <v>6.7</v>
      </c>
      <c r="E49" s="40">
        <v>1</v>
      </c>
      <c r="F49" s="39">
        <f>D49+E49</f>
        <v>7.7</v>
      </c>
      <c r="G49" s="145">
        <v>0.92300000000000004</v>
      </c>
      <c r="H49" s="261"/>
      <c r="I49" s="34"/>
      <c r="P49" s="129"/>
      <c r="Q49" s="2" t="str">
        <f t="shared" si="4"/>
        <v>5.00%</v>
      </c>
    </row>
    <row r="50" spans="2:26" ht="30" x14ac:dyDescent="0.25">
      <c r="B50" s="25" t="s">
        <v>116</v>
      </c>
      <c r="C50" s="135" t="s">
        <v>124</v>
      </c>
      <c r="D50" s="23">
        <v>6.2</v>
      </c>
      <c r="E50" s="23">
        <v>1</v>
      </c>
      <c r="F50" s="81">
        <f t="shared" si="2"/>
        <v>7.2</v>
      </c>
      <c r="G50" s="146">
        <v>0.92800000000000005</v>
      </c>
      <c r="H50" s="261"/>
      <c r="I50" s="34"/>
      <c r="P50" s="129"/>
      <c r="Q50" s="2" t="str">
        <f t="shared" si="4"/>
        <v>5.00%</v>
      </c>
    </row>
    <row r="51" spans="2:26" ht="30" x14ac:dyDescent="0.25">
      <c r="B51" s="22" t="s">
        <v>112</v>
      </c>
      <c r="C51" s="134" t="s">
        <v>125</v>
      </c>
      <c r="D51" s="20">
        <v>5.5</v>
      </c>
      <c r="E51" s="20">
        <v>1</v>
      </c>
      <c r="F51" s="39">
        <f t="shared" si="2"/>
        <v>6.5</v>
      </c>
      <c r="G51" s="145">
        <v>0.93500000000000005</v>
      </c>
      <c r="H51" s="261"/>
      <c r="I51" s="34"/>
      <c r="P51" s="129"/>
      <c r="Q51" s="2" t="str">
        <f t="shared" si="4"/>
        <v>5.00%</v>
      </c>
    </row>
    <row r="52" spans="2:26" ht="30" x14ac:dyDescent="0.25">
      <c r="B52" s="22" t="s">
        <v>113</v>
      </c>
      <c r="C52" s="134" t="s">
        <v>126</v>
      </c>
      <c r="D52" s="20">
        <v>4.9000000000000004</v>
      </c>
      <c r="E52" s="20">
        <v>1</v>
      </c>
      <c r="F52" s="39">
        <f t="shared" si="2"/>
        <v>5.9</v>
      </c>
      <c r="G52" s="145">
        <v>0.94099999999999995</v>
      </c>
      <c r="H52" s="261"/>
      <c r="I52" s="34"/>
      <c r="P52" s="129"/>
      <c r="Q52" s="2" t="str">
        <f t="shared" si="4"/>
        <v>5.00%</v>
      </c>
    </row>
    <row r="53" spans="2:26" ht="30.6" thickBot="1" x14ac:dyDescent="0.3">
      <c r="B53" s="19" t="s">
        <v>114</v>
      </c>
      <c r="C53" s="133" t="s">
        <v>127</v>
      </c>
      <c r="D53" s="17">
        <v>4.5</v>
      </c>
      <c r="E53" s="37">
        <v>1</v>
      </c>
      <c r="F53" s="36">
        <f t="shared" si="2"/>
        <v>5.5</v>
      </c>
      <c r="G53" s="147">
        <v>0.94499999999999995</v>
      </c>
      <c r="H53" s="262"/>
      <c r="I53" s="34"/>
      <c r="P53" s="129"/>
      <c r="Q53" s="2" t="str">
        <f t="shared" si="4"/>
        <v>5.00%</v>
      </c>
    </row>
    <row r="54" spans="2:26" x14ac:dyDescent="0.25">
      <c r="B54" s="33"/>
      <c r="C54" s="32"/>
      <c r="D54" s="32"/>
      <c r="E54" s="32"/>
      <c r="F54" s="32"/>
      <c r="G54" s="32"/>
      <c r="H54" s="32"/>
      <c r="I54" s="31"/>
    </row>
    <row r="55" spans="2:26" ht="21" customHeight="1" thickBot="1" x14ac:dyDescent="0.3">
      <c r="B55" s="33"/>
      <c r="C55" s="32"/>
      <c r="D55" s="32"/>
      <c r="E55" s="32"/>
      <c r="F55" s="32"/>
      <c r="G55" s="32"/>
      <c r="H55" s="32"/>
      <c r="I55" s="31"/>
    </row>
    <row r="56" spans="2:26" ht="41.25" customHeight="1" thickBot="1" x14ac:dyDescent="0.3">
      <c r="B56" s="263" t="s">
        <v>105</v>
      </c>
      <c r="C56" s="264"/>
      <c r="D56" s="264"/>
      <c r="E56" s="264"/>
      <c r="F56" s="264"/>
      <c r="G56" s="264"/>
      <c r="H56" s="265"/>
      <c r="I56" s="11"/>
    </row>
    <row r="57" spans="2:26" ht="40.5" customHeight="1" thickBot="1" x14ac:dyDescent="0.3">
      <c r="B57" s="243" t="s">
        <v>25</v>
      </c>
      <c r="C57" s="244"/>
      <c r="D57" s="244"/>
      <c r="E57" s="244"/>
      <c r="F57" s="244"/>
      <c r="G57" s="244"/>
      <c r="H57" s="245"/>
      <c r="I57" s="30"/>
    </row>
    <row r="58" spans="2:26" ht="47.4" thickBot="1" x14ac:dyDescent="0.3">
      <c r="B58" s="29" t="s">
        <v>24</v>
      </c>
      <c r="C58" s="28" t="s">
        <v>23</v>
      </c>
      <c r="D58" s="27" t="s">
        <v>22</v>
      </c>
      <c r="E58" s="27" t="s">
        <v>21</v>
      </c>
      <c r="F58" s="27" t="s">
        <v>20</v>
      </c>
      <c r="G58" s="246" t="s">
        <v>19</v>
      </c>
      <c r="H58" s="247"/>
      <c r="I58" s="26"/>
    </row>
    <row r="59" spans="2:26" ht="21.75" customHeight="1" x14ac:dyDescent="0.25">
      <c r="B59" s="25" t="s">
        <v>18</v>
      </c>
      <c r="C59" s="24" t="s">
        <v>17</v>
      </c>
      <c r="D59" s="23">
        <v>6</v>
      </c>
      <c r="E59" s="23">
        <v>1</v>
      </c>
      <c r="F59" s="23">
        <f>D59+E59</f>
        <v>7</v>
      </c>
      <c r="G59" s="248">
        <f>IF((ABS(($K$15-$K$14)*F59/100))&gt;0.1, ($K$15-$K$14)*F59/100, 0)</f>
        <v>-3.15</v>
      </c>
      <c r="H59" s="249" t="e">
        <f>IF((ABS((#REF!-#REF!)*E59/100))&gt;0.1, (#REF!-#REF!)*E59/100, 0)</f>
        <v>#REF!</v>
      </c>
      <c r="I59" s="16"/>
    </row>
    <row r="60" spans="2:26" ht="21.75" customHeight="1" x14ac:dyDescent="0.25">
      <c r="B60" s="22" t="s">
        <v>16</v>
      </c>
      <c r="C60" s="21" t="s">
        <v>15</v>
      </c>
      <c r="D60" s="20">
        <v>6</v>
      </c>
      <c r="E60" s="20">
        <v>1</v>
      </c>
      <c r="F60" s="20">
        <f>D60+E60</f>
        <v>7</v>
      </c>
      <c r="G60" s="250">
        <f>IF((ABS(($K$15-$K$14)*F60/100))&gt;0.1, ($K$15-$K$14)*F60/100, 0)</f>
        <v>-3.15</v>
      </c>
      <c r="H60" s="251" t="e">
        <f>IF((ABS((#REF!-#REF!)*E60/100))&gt;0.1, (#REF!-#REF!)*E60/100, 0)</f>
        <v>#REF!</v>
      </c>
      <c r="I60" s="16"/>
    </row>
    <row r="61" spans="2:26" ht="21" customHeight="1" thickBot="1" x14ac:dyDescent="0.3">
      <c r="B61" s="19" t="s">
        <v>14</v>
      </c>
      <c r="C61" s="18" t="s">
        <v>13</v>
      </c>
      <c r="D61" s="17">
        <v>6</v>
      </c>
      <c r="E61" s="17">
        <v>1</v>
      </c>
      <c r="F61" s="17">
        <f>D61+E61</f>
        <v>7</v>
      </c>
      <c r="G61" s="252">
        <f>IF((ABS(($K$15-$K$14)*F61/100))&gt;0.1, ($K$15-$K$14)*F61/100, 0)</f>
        <v>-3.15</v>
      </c>
      <c r="H61" s="253" t="e">
        <f>IF((ABS((#REF!-#REF!)*E61/100))&gt;0.1, (#REF!-#REF!)*E61/100, 0)</f>
        <v>#REF!</v>
      </c>
      <c r="I61" s="16"/>
    </row>
    <row r="62" spans="2:26" ht="61.5" customHeight="1" thickBot="1" x14ac:dyDescent="0.3">
      <c r="I62" s="11"/>
    </row>
    <row r="63" spans="2:26" ht="43.5" customHeight="1" thickBot="1" x14ac:dyDescent="0.3">
      <c r="B63" s="219" t="s">
        <v>12</v>
      </c>
      <c r="C63" s="220"/>
      <c r="D63" s="220"/>
      <c r="E63" s="220"/>
      <c r="F63" s="220"/>
      <c r="G63" s="220"/>
      <c r="H63" s="221"/>
      <c r="I63" s="11"/>
    </row>
    <row r="64" spans="2:26" s="3" customFormat="1" ht="15" customHeight="1" x14ac:dyDescent="0.25">
      <c r="B64" s="217"/>
      <c r="C64" s="217"/>
      <c r="D64" s="217"/>
      <c r="E64" s="217"/>
      <c r="F64" s="217"/>
      <c r="G64" s="217"/>
      <c r="H64" s="217"/>
      <c r="I64" s="11"/>
      <c r="M64" s="1"/>
      <c r="N64" s="1"/>
      <c r="O64" s="1"/>
      <c r="P64" s="2"/>
      <c r="Q64" s="2"/>
      <c r="R64" s="2"/>
      <c r="S64" s="2"/>
      <c r="T64" s="1"/>
      <c r="U64" s="1"/>
      <c r="V64" s="1"/>
      <c r="W64" s="1"/>
      <c r="X64" s="1"/>
      <c r="Y64" s="1"/>
      <c r="Z64" s="1"/>
    </row>
    <row r="65" spans="2:26" s="3" customFormat="1" ht="21.75" customHeight="1" x14ac:dyDescent="0.25">
      <c r="B65" s="222" t="s">
        <v>11</v>
      </c>
      <c r="C65" s="222"/>
      <c r="D65" s="222"/>
      <c r="E65" s="222"/>
      <c r="F65" s="222"/>
      <c r="G65" s="222"/>
      <c r="H65" s="222"/>
      <c r="I65" s="11"/>
      <c r="M65" s="1"/>
      <c r="N65" s="1"/>
      <c r="O65" s="1"/>
      <c r="P65" s="2"/>
      <c r="Q65" s="2"/>
      <c r="R65" s="2"/>
      <c r="S65" s="2"/>
      <c r="T65" s="1"/>
      <c r="U65" s="1"/>
      <c r="V65" s="1"/>
      <c r="W65" s="1"/>
      <c r="X65" s="1"/>
      <c r="Y65" s="1"/>
      <c r="Z65" s="1"/>
    </row>
    <row r="66" spans="2:26" s="3" customFormat="1" ht="14.25" customHeight="1" thickBot="1" x14ac:dyDescent="0.3">
      <c r="B66" s="217"/>
      <c r="C66" s="217"/>
      <c r="D66" s="217"/>
      <c r="E66" s="217"/>
      <c r="F66" s="217"/>
      <c r="G66" s="217"/>
      <c r="H66" s="217"/>
      <c r="I66" s="11"/>
      <c r="M66" s="1"/>
      <c r="N66" s="1"/>
      <c r="O66" s="1"/>
      <c r="P66" s="2"/>
      <c r="Q66" s="2"/>
      <c r="R66" s="2"/>
      <c r="S66" s="2"/>
      <c r="T66" s="1"/>
      <c r="U66" s="1"/>
      <c r="V66" s="1"/>
      <c r="W66" s="1"/>
      <c r="X66" s="1"/>
      <c r="Y66" s="1"/>
      <c r="Z66" s="1"/>
    </row>
    <row r="67" spans="2:26" s="3" customFormat="1" ht="46.5" customHeight="1" x14ac:dyDescent="0.25">
      <c r="B67" s="209" t="s">
        <v>130</v>
      </c>
      <c r="C67" s="211" t="s">
        <v>5</v>
      </c>
      <c r="D67" s="213" t="s">
        <v>4</v>
      </c>
      <c r="E67" s="211" t="s">
        <v>3</v>
      </c>
      <c r="F67" s="211"/>
      <c r="G67" s="211" t="s">
        <v>2</v>
      </c>
      <c r="H67" s="215"/>
      <c r="I67" s="11"/>
      <c r="M67" s="1"/>
      <c r="N67" s="1"/>
      <c r="O67" s="1"/>
      <c r="P67" s="2"/>
      <c r="Q67" s="2"/>
      <c r="R67" s="2"/>
      <c r="S67" s="2"/>
      <c r="T67" s="1"/>
      <c r="U67" s="1"/>
      <c r="V67" s="1"/>
      <c r="W67" s="1"/>
      <c r="X67" s="1"/>
      <c r="Y67" s="1"/>
      <c r="Z67" s="1"/>
    </row>
    <row r="68" spans="2:26" s="3" customFormat="1" ht="46.5" customHeight="1" thickBot="1" x14ac:dyDescent="0.3">
      <c r="B68" s="210"/>
      <c r="C68" s="212"/>
      <c r="D68" s="214"/>
      <c r="E68" s="212"/>
      <c r="F68" s="212"/>
      <c r="G68" s="212"/>
      <c r="H68" s="216"/>
      <c r="I68" s="11"/>
      <c r="M68" s="1"/>
      <c r="N68" s="1"/>
      <c r="O68" s="1"/>
      <c r="P68" s="2"/>
      <c r="Q68" s="2"/>
      <c r="R68" s="2"/>
      <c r="S68" s="2"/>
      <c r="T68" s="1"/>
      <c r="U68" s="1"/>
      <c r="V68" s="1"/>
      <c r="W68" s="1"/>
      <c r="X68" s="1"/>
      <c r="Y68" s="1"/>
      <c r="Z68" s="1"/>
    </row>
    <row r="69" spans="2:26" s="3" customFormat="1" ht="18.75" customHeight="1" x14ac:dyDescent="0.25">
      <c r="B69" s="217"/>
      <c r="C69" s="217"/>
      <c r="D69" s="217"/>
      <c r="E69" s="217"/>
      <c r="F69" s="217"/>
      <c r="G69" s="217"/>
      <c r="H69" s="217"/>
      <c r="I69" s="11"/>
      <c r="M69" s="1"/>
      <c r="N69" s="1"/>
      <c r="O69" s="1"/>
      <c r="P69" s="2"/>
      <c r="Q69" s="2"/>
      <c r="R69" s="2"/>
      <c r="S69" s="2"/>
      <c r="T69" s="1"/>
      <c r="U69" s="1"/>
      <c r="V69" s="1"/>
      <c r="W69" s="1"/>
      <c r="X69" s="1"/>
      <c r="Y69" s="1"/>
      <c r="Z69" s="1"/>
    </row>
    <row r="70" spans="2:26" s="3" customFormat="1" ht="21.75" customHeight="1" x14ac:dyDescent="0.25">
      <c r="B70" s="222" t="s">
        <v>10</v>
      </c>
      <c r="C70" s="222"/>
      <c r="D70" s="222"/>
      <c r="E70" s="222"/>
      <c r="F70" s="222"/>
      <c r="G70" s="222"/>
      <c r="H70" s="222"/>
      <c r="I70" s="11"/>
      <c r="M70" s="1"/>
      <c r="N70" s="1"/>
      <c r="O70" s="1"/>
      <c r="P70" s="2"/>
      <c r="Q70" s="2"/>
      <c r="R70" s="2"/>
      <c r="S70" s="2"/>
      <c r="T70" s="1"/>
      <c r="U70" s="1"/>
      <c r="V70" s="1"/>
      <c r="W70" s="1"/>
      <c r="X70" s="1"/>
      <c r="Y70" s="1"/>
      <c r="Z70" s="1"/>
    </row>
    <row r="71" spans="2:26" s="3" customFormat="1" ht="15.75" customHeight="1" x14ac:dyDescent="0.25">
      <c r="B71" s="217"/>
      <c r="C71" s="217"/>
      <c r="D71" s="217"/>
      <c r="E71" s="217"/>
      <c r="F71" s="217"/>
      <c r="G71" s="217"/>
      <c r="H71" s="217"/>
      <c r="I71" s="11"/>
      <c r="M71" s="1"/>
      <c r="N71" s="1"/>
      <c r="O71" s="1"/>
      <c r="P71" s="2"/>
      <c r="Q71" s="2"/>
      <c r="R71" s="2"/>
      <c r="S71" s="2"/>
      <c r="T71" s="1"/>
      <c r="U71" s="1"/>
      <c r="V71" s="1"/>
      <c r="W71" s="1"/>
      <c r="X71" s="1"/>
      <c r="Y71" s="1"/>
      <c r="Z71" s="1"/>
    </row>
    <row r="72" spans="2:26" s="3" customFormat="1" ht="33" customHeight="1" x14ac:dyDescent="0.25">
      <c r="B72" s="206" t="s">
        <v>9</v>
      </c>
      <c r="C72" s="206"/>
      <c r="D72" s="206"/>
      <c r="E72" s="206"/>
      <c r="F72" s="206"/>
      <c r="G72" s="206"/>
      <c r="H72" s="206"/>
      <c r="I72" s="11"/>
      <c r="M72" s="1"/>
      <c r="N72" s="1"/>
      <c r="O72" s="1"/>
      <c r="P72" s="2"/>
      <c r="Q72" s="2"/>
      <c r="R72" s="2"/>
      <c r="S72" s="2"/>
      <c r="T72" s="1"/>
      <c r="U72" s="1"/>
      <c r="V72" s="1"/>
      <c r="W72" s="1"/>
      <c r="X72" s="1"/>
      <c r="Y72" s="1"/>
      <c r="Z72" s="1"/>
    </row>
    <row r="73" spans="2:26" s="4" customFormat="1" ht="33" customHeight="1" x14ac:dyDescent="0.25">
      <c r="B73" s="207" t="s">
        <v>0</v>
      </c>
      <c r="C73" s="207"/>
      <c r="E73" s="10"/>
      <c r="F73" s="10"/>
      <c r="G73" s="10"/>
      <c r="H73" s="10"/>
      <c r="I73" s="7"/>
      <c r="J73" s="3"/>
      <c r="K73" s="3"/>
      <c r="L73" s="3"/>
      <c r="M73" s="1"/>
      <c r="N73" s="1"/>
      <c r="O73" s="1"/>
      <c r="P73" s="2"/>
      <c r="Q73" s="2"/>
      <c r="R73" s="2"/>
      <c r="S73" s="2"/>
      <c r="T73" s="1"/>
      <c r="U73" s="1"/>
      <c r="V73" s="1"/>
      <c r="W73" s="1"/>
      <c r="X73" s="1"/>
      <c r="Y73" s="1"/>
      <c r="Z73" s="1"/>
    </row>
    <row r="74" spans="2:26" s="4" customFormat="1" ht="33" customHeight="1" x14ac:dyDescent="0.25">
      <c r="C74" s="9" t="str">
        <f>CONCATENATE(" $45.000"," + ($",G20,") =")</f>
        <v xml:space="preserve"> $45.000 + ($-1.688) =</v>
      </c>
      <c r="D74" s="6">
        <f>(45+G20)</f>
        <v>43.311999999999998</v>
      </c>
      <c r="E74" s="5"/>
      <c r="F74" s="5"/>
      <c r="G74" s="5"/>
      <c r="H74" s="5"/>
      <c r="I74" s="7"/>
      <c r="J74" s="3"/>
      <c r="K74" s="3"/>
      <c r="L74" s="3"/>
      <c r="M74" s="1"/>
      <c r="N74" s="1"/>
      <c r="O74" s="1"/>
      <c r="P74" s="2"/>
      <c r="Q74" s="2"/>
      <c r="R74" s="2"/>
      <c r="S74" s="2"/>
      <c r="T74" s="1"/>
      <c r="U74" s="1"/>
      <c r="V74" s="1"/>
      <c r="W74" s="1"/>
      <c r="X74" s="1"/>
      <c r="Y74" s="1"/>
      <c r="Z74" s="1"/>
    </row>
    <row r="75" spans="2:26" s="4" customFormat="1" ht="33" customHeight="1" x14ac:dyDescent="0.25">
      <c r="B75" s="207" t="s">
        <v>8</v>
      </c>
      <c r="C75" s="207"/>
      <c r="D75" s="15"/>
      <c r="E75" s="5"/>
      <c r="F75" s="5"/>
      <c r="G75" s="5"/>
      <c r="H75" s="5"/>
      <c r="I75" s="7"/>
      <c r="J75" s="3"/>
      <c r="K75" s="3"/>
      <c r="L75" s="3"/>
      <c r="M75" s="1"/>
      <c r="N75" s="1"/>
      <c r="O75" s="1"/>
      <c r="P75" s="2"/>
      <c r="Q75" s="2"/>
      <c r="R75" s="2"/>
      <c r="S75" s="2"/>
      <c r="T75" s="1"/>
      <c r="U75" s="1"/>
      <c r="V75" s="1"/>
      <c r="W75" s="1"/>
      <c r="X75" s="1"/>
      <c r="Y75" s="1"/>
      <c r="Z75" s="1"/>
    </row>
    <row r="76" spans="2:26" s="4" customFormat="1" ht="33" customHeight="1" x14ac:dyDescent="0.25">
      <c r="C76" s="14" t="str">
        <f>CONCATENATE(" $45.000"," x ",H43, " =")</f>
        <v xml:space="preserve"> $45.000 x 5.00% =</v>
      </c>
      <c r="D76" s="13">
        <f>(45*H43)</f>
        <v>2.25</v>
      </c>
      <c r="E76" s="5"/>
      <c r="F76" s="5"/>
      <c r="G76" s="5"/>
      <c r="H76" s="5"/>
      <c r="I76" s="7"/>
      <c r="J76" s="3" t="str">
        <f>CONCATENATE(" $45.000"," x ",H43, " =")</f>
        <v xml:space="preserve"> $45.000 x 5.00% =</v>
      </c>
      <c r="K76" s="3">
        <f>(45*H43)</f>
        <v>2.25</v>
      </c>
      <c r="L76" s="3"/>
      <c r="M76" s="1"/>
      <c r="N76" s="1"/>
      <c r="O76" s="1"/>
      <c r="P76" s="2"/>
      <c r="Q76" s="2"/>
      <c r="R76" s="2"/>
      <c r="S76" s="2"/>
      <c r="T76" s="1"/>
      <c r="U76" s="1"/>
      <c r="V76" s="1"/>
      <c r="W76" s="1"/>
      <c r="X76" s="1"/>
      <c r="Y76" s="1"/>
      <c r="Z76" s="1"/>
    </row>
    <row r="77" spans="2:26" s="4" customFormat="1" ht="33" customHeight="1" x14ac:dyDescent="0.25">
      <c r="C77" s="218" t="str">
        <f>CONCATENATE("$",D76," x 96.25% (Difference of 100% Material Minus Total % Asphalt + Fuel Allowance) =")</f>
        <v>$2.25 x 96.25% (Difference of 100% Material Minus Total % Asphalt + Fuel Allowance) =</v>
      </c>
      <c r="D77" s="218"/>
      <c r="E77" s="218"/>
      <c r="F77" s="218"/>
      <c r="G77" s="218"/>
      <c r="H77" s="6">
        <f>D76*96.25/100</f>
        <v>2.1659999999999999</v>
      </c>
      <c r="I77" s="7"/>
      <c r="J77" s="3" t="str">
        <f>CONCATENATE("$",D76," x 96.25% (Difference of 100% Material Minus Total % Asphalt + Fuel Allowance) =")</f>
        <v>$2.25 x 96.25% (Difference of 100% Material Minus Total % Asphalt + Fuel Allowance) =</v>
      </c>
      <c r="K77" s="3"/>
      <c r="L77" s="3"/>
      <c r="M77" s="1"/>
      <c r="N77" s="1"/>
      <c r="O77" s="131">
        <f>D76*96.25/100</f>
        <v>2.1656249999999999</v>
      </c>
      <c r="P77" s="2"/>
      <c r="Q77" s="2"/>
      <c r="R77" s="2"/>
      <c r="S77" s="2"/>
      <c r="T77" s="1"/>
      <c r="U77" s="1"/>
      <c r="V77" s="1"/>
      <c r="W77" s="1"/>
      <c r="X77" s="1"/>
      <c r="Y77" s="1"/>
      <c r="Z77" s="1"/>
    </row>
    <row r="78" spans="2:26" s="4" customFormat="1" ht="33" customHeight="1" x14ac:dyDescent="0.25">
      <c r="B78" s="207" t="s">
        <v>128</v>
      </c>
      <c r="C78" s="207"/>
      <c r="D78" s="207"/>
      <c r="E78" s="207"/>
      <c r="F78" s="207"/>
      <c r="G78" s="5"/>
      <c r="H78" s="5"/>
      <c r="I78" s="7"/>
      <c r="J78" s="3"/>
      <c r="K78" s="3"/>
      <c r="L78" s="3"/>
      <c r="M78" s="1"/>
      <c r="N78" s="1"/>
      <c r="O78" s="1"/>
      <c r="P78" s="2"/>
      <c r="Q78" s="2"/>
      <c r="R78" s="2"/>
      <c r="S78" s="2"/>
      <c r="T78" s="1"/>
      <c r="U78" s="1"/>
      <c r="V78" s="1"/>
      <c r="W78" s="1"/>
      <c r="X78" s="1"/>
      <c r="Y78" s="1"/>
      <c r="Z78" s="1"/>
    </row>
    <row r="79" spans="2:26" s="4" customFormat="1" ht="33" customHeight="1" x14ac:dyDescent="0.25">
      <c r="C79" s="154" t="str">
        <f>CONCATENATE("$",D74," + $",H77, "  =")</f>
        <v>$43.312 + $2.166  =</v>
      </c>
      <c r="D79" s="12">
        <f>D74+H77</f>
        <v>45.478000000000002</v>
      </c>
      <c r="E79" s="5"/>
      <c r="F79" s="5"/>
      <c r="G79" s="5"/>
      <c r="H79" s="5"/>
      <c r="I79" s="7"/>
      <c r="J79" s="3" t="str">
        <f>CONCATENATE("$",D74," + $",H77, "  =")</f>
        <v>$43.312 + $2.166  =</v>
      </c>
      <c r="K79" s="130">
        <f>D74+H77</f>
        <v>45.478000000000002</v>
      </c>
      <c r="L79" s="3"/>
      <c r="M79" s="1"/>
      <c r="N79" s="1"/>
      <c r="O79" s="1"/>
      <c r="P79" s="2"/>
      <c r="Q79" s="2"/>
      <c r="R79" s="2"/>
      <c r="S79" s="2"/>
      <c r="T79" s="1"/>
      <c r="U79" s="1"/>
      <c r="V79" s="1"/>
      <c r="W79" s="1"/>
      <c r="X79" s="1"/>
      <c r="Y79" s="1"/>
      <c r="Z79" s="1"/>
    </row>
    <row r="80" spans="2:26" ht="29.25" customHeight="1" thickBot="1" x14ac:dyDescent="0.3">
      <c r="I80" s="11"/>
    </row>
    <row r="81" spans="2:26" ht="43.5" customHeight="1" thickBot="1" x14ac:dyDescent="0.3">
      <c r="B81" s="219" t="s">
        <v>7</v>
      </c>
      <c r="C81" s="220"/>
      <c r="D81" s="220"/>
      <c r="E81" s="220"/>
      <c r="F81" s="220"/>
      <c r="G81" s="220"/>
      <c r="H81" s="221"/>
      <c r="I81" s="11"/>
    </row>
    <row r="82" spans="2:26" ht="21.75" customHeight="1" x14ac:dyDescent="0.25">
      <c r="B82" s="217"/>
      <c r="C82" s="217"/>
      <c r="D82" s="217"/>
      <c r="E82" s="217"/>
      <c r="F82" s="217"/>
      <c r="G82" s="217"/>
      <c r="H82" s="217"/>
      <c r="I82" s="11"/>
    </row>
    <row r="83" spans="2:26" ht="21.75" customHeight="1" x14ac:dyDescent="0.25">
      <c r="B83" s="222" t="s">
        <v>6</v>
      </c>
      <c r="C83" s="222"/>
      <c r="D83" s="222"/>
      <c r="E83" s="222"/>
      <c r="F83" s="222"/>
      <c r="G83" s="222"/>
      <c r="H83" s="222"/>
      <c r="I83" s="11"/>
    </row>
    <row r="84" spans="2:26" ht="14.25" customHeight="1" thickBot="1" x14ac:dyDescent="0.3">
      <c r="B84" s="217"/>
      <c r="C84" s="217"/>
      <c r="D84" s="217"/>
      <c r="E84" s="217"/>
      <c r="F84" s="217"/>
      <c r="G84" s="217"/>
      <c r="H84" s="217"/>
      <c r="I84" s="11"/>
    </row>
    <row r="85" spans="2:26" ht="46.5" customHeight="1" x14ac:dyDescent="0.25">
      <c r="B85" s="209" t="s">
        <v>130</v>
      </c>
      <c r="C85" s="211" t="s">
        <v>5</v>
      </c>
      <c r="D85" s="213" t="s">
        <v>4</v>
      </c>
      <c r="E85" s="211" t="s">
        <v>3</v>
      </c>
      <c r="F85" s="211"/>
      <c r="G85" s="211" t="s">
        <v>2</v>
      </c>
      <c r="H85" s="215"/>
      <c r="I85" s="11"/>
    </row>
    <row r="86" spans="2:26" ht="46.5" customHeight="1" thickBot="1" x14ac:dyDescent="0.3">
      <c r="B86" s="210"/>
      <c r="C86" s="212"/>
      <c r="D86" s="214"/>
      <c r="E86" s="212"/>
      <c r="F86" s="212"/>
      <c r="G86" s="212"/>
      <c r="H86" s="216"/>
      <c r="I86" s="11"/>
    </row>
    <row r="87" spans="2:26" ht="18.75" customHeight="1" x14ac:dyDescent="0.25">
      <c r="B87" s="217"/>
      <c r="C87" s="217"/>
      <c r="D87" s="217"/>
      <c r="E87" s="217"/>
      <c r="F87" s="217"/>
      <c r="G87" s="217"/>
      <c r="H87" s="217"/>
      <c r="I87" s="11"/>
    </row>
    <row r="88" spans="2:26" ht="33" customHeight="1" x14ac:dyDescent="0.25">
      <c r="B88" s="206" t="s">
        <v>1</v>
      </c>
      <c r="C88" s="206"/>
      <c r="D88" s="206"/>
      <c r="E88" s="206"/>
      <c r="F88" s="206"/>
      <c r="G88" s="206"/>
      <c r="H88" s="206"/>
      <c r="I88" s="11"/>
    </row>
    <row r="89" spans="2:26" s="4" customFormat="1" ht="33" customHeight="1" x14ac:dyDescent="0.25">
      <c r="B89" s="207" t="s">
        <v>0</v>
      </c>
      <c r="C89" s="207"/>
      <c r="E89" s="10"/>
      <c r="F89" s="10"/>
      <c r="G89" s="10"/>
      <c r="H89" s="10"/>
      <c r="I89" s="7"/>
      <c r="J89" s="3"/>
      <c r="K89" s="3"/>
      <c r="L89" s="3"/>
      <c r="M89" s="1"/>
      <c r="N89" s="1"/>
      <c r="O89" s="1"/>
      <c r="P89" s="2"/>
      <c r="Q89" s="2"/>
      <c r="R89" s="2"/>
      <c r="S89" s="2"/>
      <c r="T89" s="1"/>
      <c r="U89" s="1"/>
      <c r="V89" s="1"/>
      <c r="W89" s="1"/>
      <c r="X89" s="1"/>
      <c r="Y89" s="1"/>
      <c r="Z89" s="1"/>
    </row>
    <row r="90" spans="2:26" s="4" customFormat="1" ht="33" customHeight="1" x14ac:dyDescent="0.25">
      <c r="C90" s="9" t="str">
        <f>CONCATENATE(" $45.000"," + ($",G59,") =")</f>
        <v xml:space="preserve"> $45.000 + ($-3.15) =</v>
      </c>
      <c r="D90" s="6">
        <f>(45+G59)</f>
        <v>41.85</v>
      </c>
      <c r="E90" s="5"/>
      <c r="F90" s="5"/>
      <c r="G90" s="5"/>
      <c r="H90" s="5"/>
      <c r="I90" s="7"/>
      <c r="J90" s="3"/>
      <c r="K90" s="3"/>
      <c r="L90" s="3"/>
      <c r="M90" s="1"/>
      <c r="N90" s="1"/>
      <c r="O90" s="1"/>
      <c r="P90" s="2"/>
      <c r="Q90" s="2"/>
      <c r="R90" s="2"/>
      <c r="S90" s="2"/>
      <c r="T90" s="1"/>
      <c r="U90" s="1"/>
      <c r="V90" s="1"/>
      <c r="W90" s="1"/>
      <c r="X90" s="1"/>
      <c r="Y90" s="1"/>
      <c r="Z90" s="1"/>
    </row>
    <row r="91" spans="2:26" s="4" customFormat="1" ht="40.5" customHeight="1" x14ac:dyDescent="0.3">
      <c r="B91" s="208" t="s">
        <v>129</v>
      </c>
      <c r="C91" s="208"/>
      <c r="D91" s="8">
        <f>D90</f>
        <v>41.85</v>
      </c>
      <c r="E91" s="5"/>
      <c r="F91" s="5"/>
      <c r="G91" s="5"/>
      <c r="H91" s="5"/>
      <c r="I91" s="7"/>
      <c r="J91" s="3"/>
      <c r="K91" s="3"/>
      <c r="L91" s="3"/>
      <c r="M91" s="1"/>
      <c r="N91" s="1"/>
      <c r="O91" s="1"/>
      <c r="P91" s="2"/>
      <c r="Q91" s="2"/>
      <c r="R91" s="2"/>
      <c r="S91" s="2"/>
      <c r="T91" s="1"/>
      <c r="U91" s="1"/>
      <c r="V91" s="1"/>
      <c r="W91" s="1"/>
      <c r="X91" s="1"/>
      <c r="Y91" s="1"/>
      <c r="Z91" s="1"/>
    </row>
    <row r="92" spans="2:26" s="4" customFormat="1" ht="33" customHeight="1" x14ac:dyDescent="0.25">
      <c r="D92" s="6"/>
      <c r="E92" s="5"/>
      <c r="F92" s="5"/>
      <c r="G92" s="5"/>
      <c r="H92" s="5"/>
      <c r="J92" s="3"/>
      <c r="K92" s="3"/>
      <c r="L92" s="3"/>
      <c r="M92" s="1"/>
      <c r="N92" s="1"/>
      <c r="O92" s="1"/>
      <c r="P92" s="2"/>
      <c r="Q92" s="2"/>
      <c r="R92" s="2"/>
      <c r="S92" s="2"/>
      <c r="T92" s="1"/>
      <c r="U92" s="1"/>
      <c r="V92" s="1"/>
      <c r="W92" s="1"/>
      <c r="X92" s="1"/>
      <c r="Y92" s="1"/>
      <c r="Z92" s="1"/>
    </row>
    <row r="95" spans="2:26" ht="50.25" customHeight="1" x14ac:dyDescent="0.25"/>
    <row r="96" spans="2:26" ht="56.25"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sheetData>
  <sheetProtection algorithmName="SHA-512" hashValue="4aOgQFloreaayon/Z/8qTkJ5p1K83ojcyQfmkxZnhEzJhIyv9PkraTJgTUft4lbWMkjvT1FO9ivYcdTJ9pn7lg==" saltValue="Mm0o/xQiPgaS0+CbpW8rHg==" spinCount="100000" sheet="1" formatColumns="0" formatRows="0"/>
  <mergeCells count="100">
    <mergeCell ref="B9:H9"/>
    <mergeCell ref="J9:K9"/>
    <mergeCell ref="B1:D1"/>
    <mergeCell ref="C3:E3"/>
    <mergeCell ref="G3:H3"/>
    <mergeCell ref="C4:E4"/>
    <mergeCell ref="G4:H4"/>
    <mergeCell ref="B6:E6"/>
    <mergeCell ref="F6:G6"/>
    <mergeCell ref="M6:N8"/>
    <mergeCell ref="P6:S7"/>
    <mergeCell ref="B7:E7"/>
    <mergeCell ref="B8:H8"/>
    <mergeCell ref="P8:S8"/>
    <mergeCell ref="B10:C10"/>
    <mergeCell ref="D10:F10"/>
    <mergeCell ref="P10:P12"/>
    <mergeCell ref="Q10:Q12"/>
    <mergeCell ref="S10:S30"/>
    <mergeCell ref="B11:H11"/>
    <mergeCell ref="B12:E12"/>
    <mergeCell ref="B13:H13"/>
    <mergeCell ref="J13:K13"/>
    <mergeCell ref="P13:P15"/>
    <mergeCell ref="Q13:Q15"/>
    <mergeCell ref="B14:H14"/>
    <mergeCell ref="B15:H15"/>
    <mergeCell ref="B16:H16"/>
    <mergeCell ref="P16:P18"/>
    <mergeCell ref="Q16:Q18"/>
    <mergeCell ref="B17:H17"/>
    <mergeCell ref="J17:K17"/>
    <mergeCell ref="B18:H18"/>
    <mergeCell ref="G22:H22"/>
    <mergeCell ref="P22:P24"/>
    <mergeCell ref="Q22:Q24"/>
    <mergeCell ref="G23:H23"/>
    <mergeCell ref="G24:H24"/>
    <mergeCell ref="G19:H19"/>
    <mergeCell ref="P19:P21"/>
    <mergeCell ref="Q19:Q21"/>
    <mergeCell ref="G20:H20"/>
    <mergeCell ref="G21:H21"/>
    <mergeCell ref="B35:H35"/>
    <mergeCell ref="G25:H25"/>
    <mergeCell ref="P25:P27"/>
    <mergeCell ref="Q25:Q27"/>
    <mergeCell ref="G26:H26"/>
    <mergeCell ref="G27:H27"/>
    <mergeCell ref="G28:H28"/>
    <mergeCell ref="P28:P30"/>
    <mergeCell ref="Q28:Q30"/>
    <mergeCell ref="G29:H29"/>
    <mergeCell ref="G30:H30"/>
    <mergeCell ref="P31:P33"/>
    <mergeCell ref="Q31:Q33"/>
    <mergeCell ref="B32:H32"/>
    <mergeCell ref="B33:H33"/>
    <mergeCell ref="B34:H34"/>
    <mergeCell ref="B63:H63"/>
    <mergeCell ref="B36:H36"/>
    <mergeCell ref="D37:E37"/>
    <mergeCell ref="B39:D39"/>
    <mergeCell ref="B41:H41"/>
    <mergeCell ref="H43:H53"/>
    <mergeCell ref="B56:H56"/>
    <mergeCell ref="B57:H57"/>
    <mergeCell ref="G58:H58"/>
    <mergeCell ref="G59:H59"/>
    <mergeCell ref="G60:H60"/>
    <mergeCell ref="G61:H61"/>
    <mergeCell ref="B64:H64"/>
    <mergeCell ref="B65:H65"/>
    <mergeCell ref="B66:H66"/>
    <mergeCell ref="B67:B68"/>
    <mergeCell ref="C67:C68"/>
    <mergeCell ref="D67:D68"/>
    <mergeCell ref="E67:F68"/>
    <mergeCell ref="G67:H68"/>
    <mergeCell ref="B84:H84"/>
    <mergeCell ref="B69:H69"/>
    <mergeCell ref="B70:H70"/>
    <mergeCell ref="B71:H71"/>
    <mergeCell ref="B72:H72"/>
    <mergeCell ref="B73:C73"/>
    <mergeCell ref="B75:C75"/>
    <mergeCell ref="C77:G77"/>
    <mergeCell ref="B78:F78"/>
    <mergeCell ref="B81:H81"/>
    <mergeCell ref="B82:H82"/>
    <mergeCell ref="B83:H83"/>
    <mergeCell ref="B88:H88"/>
    <mergeCell ref="B89:C89"/>
    <mergeCell ref="B91:C91"/>
    <mergeCell ref="B85:B86"/>
    <mergeCell ref="C85:C86"/>
    <mergeCell ref="D85:D86"/>
    <mergeCell ref="E85:F86"/>
    <mergeCell ref="G85:H86"/>
    <mergeCell ref="B87:H87"/>
  </mergeCells>
  <dataValidations count="8">
    <dataValidation type="list" allowBlank="1" showInputMessage="1" showErrorMessage="1" sqref="K15" xr:uid="{8C25039C-5D9F-4539-8B78-5C6F932E6DFF}">
      <formula1>$N$9:$N$41</formula1>
    </dataValidation>
    <dataValidation type="list" allowBlank="1" showInputMessage="1" showErrorMessage="1" sqref="K10" xr:uid="{29EAE259-5272-4FE7-B953-751EE9C21CDC}">
      <formula1>"2019, 2020, 2021, 2022, 2023"</formula1>
    </dataValidation>
    <dataValidation type="list" allowBlank="1" showInputMessage="1" showErrorMessage="1" sqref="K11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K65372 JE65458 TA65458 ACW65458 AMS65458 AWO65458 BGK65458 BQG65458 CAC65458 CJY65458 CTU65458 DDQ65458 DNM65458 DXI65458 EHE65458 ERA65458 FAW65458 FKS65458 FUO65458 GEK65458 GOG65458 GYC65458 HHY65458 HRU65458 IBQ65458 ILM65458 IVI65458 JFE65458 JPA65458 JYW65458 KIS65458 KSO65458 LCK65458 LMG65458 LWC65458 MFY65458 MPU65458 MZQ65458 NJM65458 NTI65458 ODE65458 ONA65458 OWW65458 PGS65458 PQO65458 QAK65458 QKG65458 QUC65458 RDY65458 RNU65458 RXQ65458 SHM65458 SRI65458 TBE65458 TLA65458 TUW65458 UES65458 UOO65458 UYK65458 VIG65458 VSC65458 WBY65458 WLU65458 WVQ65458 K130908 JE130994 TA130994 ACW130994 AMS130994 AWO130994 BGK130994 BQG130994 CAC130994 CJY130994 CTU130994 DDQ130994 DNM130994 DXI130994 EHE130994 ERA130994 FAW130994 FKS130994 FUO130994 GEK130994 GOG130994 GYC130994 HHY130994 HRU130994 IBQ130994 ILM130994 IVI130994 JFE130994 JPA130994 JYW130994 KIS130994 KSO130994 LCK130994 LMG130994 LWC130994 MFY130994 MPU130994 MZQ130994 NJM130994 NTI130994 ODE130994 ONA130994 OWW130994 PGS130994 PQO130994 QAK130994 QKG130994 QUC130994 RDY130994 RNU130994 RXQ130994 SHM130994 SRI130994 TBE130994 TLA130994 TUW130994 UES130994 UOO130994 UYK130994 VIG130994 VSC130994 WBY130994 WLU130994 WVQ130994 K196444 JE196530 TA196530 ACW196530 AMS196530 AWO196530 BGK196530 BQG196530 CAC196530 CJY196530 CTU196530 DDQ196530 DNM196530 DXI196530 EHE196530 ERA196530 FAW196530 FKS196530 FUO196530 GEK196530 GOG196530 GYC196530 HHY196530 HRU196530 IBQ196530 ILM196530 IVI196530 JFE196530 JPA196530 JYW196530 KIS196530 KSO196530 LCK196530 LMG196530 LWC196530 MFY196530 MPU196530 MZQ196530 NJM196530 NTI196530 ODE196530 ONA196530 OWW196530 PGS196530 PQO196530 QAK196530 QKG196530 QUC196530 RDY196530 RNU196530 RXQ196530 SHM196530 SRI196530 TBE196530 TLA196530 TUW196530 UES196530 UOO196530 UYK196530 VIG196530 VSC196530 WBY196530 WLU196530 WVQ196530 K261980 JE262066 TA262066 ACW262066 AMS262066 AWO262066 BGK262066 BQG262066 CAC262066 CJY262066 CTU262066 DDQ262066 DNM262066 DXI262066 EHE262066 ERA262066 FAW262066 FKS262066 FUO262066 GEK262066 GOG262066 GYC262066 HHY262066 HRU262066 IBQ262066 ILM262066 IVI262066 JFE262066 JPA262066 JYW262066 KIS262066 KSO262066 LCK262066 LMG262066 LWC262066 MFY262066 MPU262066 MZQ262066 NJM262066 NTI262066 ODE262066 ONA262066 OWW262066 PGS262066 PQO262066 QAK262066 QKG262066 QUC262066 RDY262066 RNU262066 RXQ262066 SHM262066 SRI262066 TBE262066 TLA262066 TUW262066 UES262066 UOO262066 UYK262066 VIG262066 VSC262066 WBY262066 WLU262066 WVQ262066 K327516 JE327602 TA327602 ACW327602 AMS327602 AWO327602 BGK327602 BQG327602 CAC327602 CJY327602 CTU327602 DDQ327602 DNM327602 DXI327602 EHE327602 ERA327602 FAW327602 FKS327602 FUO327602 GEK327602 GOG327602 GYC327602 HHY327602 HRU327602 IBQ327602 ILM327602 IVI327602 JFE327602 JPA327602 JYW327602 KIS327602 KSO327602 LCK327602 LMG327602 LWC327602 MFY327602 MPU327602 MZQ327602 NJM327602 NTI327602 ODE327602 ONA327602 OWW327602 PGS327602 PQO327602 QAK327602 QKG327602 QUC327602 RDY327602 RNU327602 RXQ327602 SHM327602 SRI327602 TBE327602 TLA327602 TUW327602 UES327602 UOO327602 UYK327602 VIG327602 VSC327602 WBY327602 WLU327602 WVQ327602 K393052 JE393138 TA393138 ACW393138 AMS393138 AWO393138 BGK393138 BQG393138 CAC393138 CJY393138 CTU393138 DDQ393138 DNM393138 DXI393138 EHE393138 ERA393138 FAW393138 FKS393138 FUO393138 GEK393138 GOG393138 GYC393138 HHY393138 HRU393138 IBQ393138 ILM393138 IVI393138 JFE393138 JPA393138 JYW393138 KIS393138 KSO393138 LCK393138 LMG393138 LWC393138 MFY393138 MPU393138 MZQ393138 NJM393138 NTI393138 ODE393138 ONA393138 OWW393138 PGS393138 PQO393138 QAK393138 QKG393138 QUC393138 RDY393138 RNU393138 RXQ393138 SHM393138 SRI393138 TBE393138 TLA393138 TUW393138 UES393138 UOO393138 UYK393138 VIG393138 VSC393138 WBY393138 WLU393138 WVQ393138 K458588 JE458674 TA458674 ACW458674 AMS458674 AWO458674 BGK458674 BQG458674 CAC458674 CJY458674 CTU458674 DDQ458674 DNM458674 DXI458674 EHE458674 ERA458674 FAW458674 FKS458674 FUO458674 GEK458674 GOG458674 GYC458674 HHY458674 HRU458674 IBQ458674 ILM458674 IVI458674 JFE458674 JPA458674 JYW458674 KIS458674 KSO458674 LCK458674 LMG458674 LWC458674 MFY458674 MPU458674 MZQ458674 NJM458674 NTI458674 ODE458674 ONA458674 OWW458674 PGS458674 PQO458674 QAK458674 QKG458674 QUC458674 RDY458674 RNU458674 RXQ458674 SHM458674 SRI458674 TBE458674 TLA458674 TUW458674 UES458674 UOO458674 UYK458674 VIG458674 VSC458674 WBY458674 WLU458674 WVQ458674 K524124 JE524210 TA524210 ACW524210 AMS524210 AWO524210 BGK524210 BQG524210 CAC524210 CJY524210 CTU524210 DDQ524210 DNM524210 DXI524210 EHE524210 ERA524210 FAW524210 FKS524210 FUO524210 GEK524210 GOG524210 GYC524210 HHY524210 HRU524210 IBQ524210 ILM524210 IVI524210 JFE524210 JPA524210 JYW524210 KIS524210 KSO524210 LCK524210 LMG524210 LWC524210 MFY524210 MPU524210 MZQ524210 NJM524210 NTI524210 ODE524210 ONA524210 OWW524210 PGS524210 PQO524210 QAK524210 QKG524210 QUC524210 RDY524210 RNU524210 RXQ524210 SHM524210 SRI524210 TBE524210 TLA524210 TUW524210 UES524210 UOO524210 UYK524210 VIG524210 VSC524210 WBY524210 WLU524210 WVQ524210 K589660 JE589746 TA589746 ACW589746 AMS589746 AWO589746 BGK589746 BQG589746 CAC589746 CJY589746 CTU589746 DDQ589746 DNM589746 DXI589746 EHE589746 ERA589746 FAW589746 FKS589746 FUO589746 GEK589746 GOG589746 GYC589746 HHY589746 HRU589746 IBQ589746 ILM589746 IVI589746 JFE589746 JPA589746 JYW589746 KIS589746 KSO589746 LCK589746 LMG589746 LWC589746 MFY589746 MPU589746 MZQ589746 NJM589746 NTI589746 ODE589746 ONA589746 OWW589746 PGS589746 PQO589746 QAK589746 QKG589746 QUC589746 RDY589746 RNU589746 RXQ589746 SHM589746 SRI589746 TBE589746 TLA589746 TUW589746 UES589746 UOO589746 UYK589746 VIG589746 VSC589746 WBY589746 WLU589746 WVQ589746 K655196 JE655282 TA655282 ACW655282 AMS655282 AWO655282 BGK655282 BQG655282 CAC655282 CJY655282 CTU655282 DDQ655282 DNM655282 DXI655282 EHE655282 ERA655282 FAW655282 FKS655282 FUO655282 GEK655282 GOG655282 GYC655282 HHY655282 HRU655282 IBQ655282 ILM655282 IVI655282 JFE655282 JPA655282 JYW655282 KIS655282 KSO655282 LCK655282 LMG655282 LWC655282 MFY655282 MPU655282 MZQ655282 NJM655282 NTI655282 ODE655282 ONA655282 OWW655282 PGS655282 PQO655282 QAK655282 QKG655282 QUC655282 RDY655282 RNU655282 RXQ655282 SHM655282 SRI655282 TBE655282 TLA655282 TUW655282 UES655282 UOO655282 UYK655282 VIG655282 VSC655282 WBY655282 WLU655282 WVQ655282 K720732 JE720818 TA720818 ACW720818 AMS720818 AWO720818 BGK720818 BQG720818 CAC720818 CJY720818 CTU720818 DDQ720818 DNM720818 DXI720818 EHE720818 ERA720818 FAW720818 FKS720818 FUO720818 GEK720818 GOG720818 GYC720818 HHY720818 HRU720818 IBQ720818 ILM720818 IVI720818 JFE720818 JPA720818 JYW720818 KIS720818 KSO720818 LCK720818 LMG720818 LWC720818 MFY720818 MPU720818 MZQ720818 NJM720818 NTI720818 ODE720818 ONA720818 OWW720818 PGS720818 PQO720818 QAK720818 QKG720818 QUC720818 RDY720818 RNU720818 RXQ720818 SHM720818 SRI720818 TBE720818 TLA720818 TUW720818 UES720818 UOO720818 UYK720818 VIG720818 VSC720818 WBY720818 WLU720818 WVQ720818 K786268 JE786354 TA786354 ACW786354 AMS786354 AWO786354 BGK786354 BQG786354 CAC786354 CJY786354 CTU786354 DDQ786354 DNM786354 DXI786354 EHE786354 ERA786354 FAW786354 FKS786354 FUO786354 GEK786354 GOG786354 GYC786354 HHY786354 HRU786354 IBQ786354 ILM786354 IVI786354 JFE786354 JPA786354 JYW786354 KIS786354 KSO786354 LCK786354 LMG786354 LWC786354 MFY786354 MPU786354 MZQ786354 NJM786354 NTI786354 ODE786354 ONA786354 OWW786354 PGS786354 PQO786354 QAK786354 QKG786354 QUC786354 RDY786354 RNU786354 RXQ786354 SHM786354 SRI786354 TBE786354 TLA786354 TUW786354 UES786354 UOO786354 UYK786354 VIG786354 VSC786354 WBY786354 WLU786354 WVQ786354 K851804 JE851890 TA851890 ACW851890 AMS851890 AWO851890 BGK851890 BQG851890 CAC851890 CJY851890 CTU851890 DDQ851890 DNM851890 DXI851890 EHE851890 ERA851890 FAW851890 FKS851890 FUO851890 GEK851890 GOG851890 GYC851890 HHY851890 HRU851890 IBQ851890 ILM851890 IVI851890 JFE851890 JPA851890 JYW851890 KIS851890 KSO851890 LCK851890 LMG851890 LWC851890 MFY851890 MPU851890 MZQ851890 NJM851890 NTI851890 ODE851890 ONA851890 OWW851890 PGS851890 PQO851890 QAK851890 QKG851890 QUC851890 RDY851890 RNU851890 RXQ851890 SHM851890 SRI851890 TBE851890 TLA851890 TUW851890 UES851890 UOO851890 UYK851890 VIG851890 VSC851890 WBY851890 WLU851890 WVQ851890 K917340 JE917426 TA917426 ACW917426 AMS917426 AWO917426 BGK917426 BQG917426 CAC917426 CJY917426 CTU917426 DDQ917426 DNM917426 DXI917426 EHE917426 ERA917426 FAW917426 FKS917426 FUO917426 GEK917426 GOG917426 GYC917426 HHY917426 HRU917426 IBQ917426 ILM917426 IVI917426 JFE917426 JPA917426 JYW917426 KIS917426 KSO917426 LCK917426 LMG917426 LWC917426 MFY917426 MPU917426 MZQ917426 NJM917426 NTI917426 ODE917426 ONA917426 OWW917426 PGS917426 PQO917426 QAK917426 QKG917426 QUC917426 RDY917426 RNU917426 RXQ917426 SHM917426 SRI917426 TBE917426 TLA917426 TUW917426 UES917426 UOO917426 UYK917426 VIG917426 VSC917426 WBY917426 WLU917426 WVQ917426 K982876 JE982962 TA982962 ACW982962 AMS982962 AWO982962 BGK982962 BQG982962 CAC982962 CJY982962 CTU982962 DDQ982962 DNM982962 DXI982962 EHE982962 ERA982962 FAW982962 FKS982962 FUO982962 GEK982962 GOG982962 GYC982962 HHY982962 HRU982962 IBQ982962 ILM982962 IVI982962 JFE982962 JPA982962 JYW982962 KIS982962 KSO982962 LCK982962 LMG982962 LWC982962 MFY982962 MPU982962 MZQ982962 NJM982962 NTI982962 ODE982962 ONA982962 OWW982962 PGS982962 PQO982962 QAK982962 QKG982962 QUC982962 RDY982962 RNU982962 RXQ982962 SHM982962 SRI982962 TBE982962 TLA982962 TUW982962 UES982962 UOO982962 UYK982962 VIG982962 VSC982962 WBY982962 WLU982962 WVQ982962" xr:uid="{03A32850-0476-4CC9-925C-9CE9494CA0EB}">
      <formula1>$M$11:$M$22</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65376 JE65462 TA65462 ACW65462 AMS65462 AWO65462 BGK65462 BQG65462 CAC65462 CJY65462 CTU65462 DDQ65462 DNM65462 DXI65462 EHE65462 ERA65462 FAW65462 FKS65462 FUO65462 GEK65462 GOG65462 GYC65462 HHY65462 HRU65462 IBQ65462 ILM65462 IVI65462 JFE65462 JPA65462 JYW65462 KIS65462 KSO65462 LCK65462 LMG65462 LWC65462 MFY65462 MPU65462 MZQ65462 NJM65462 NTI65462 ODE65462 ONA65462 OWW65462 PGS65462 PQO65462 QAK65462 QKG65462 QUC65462 RDY65462 RNU65462 RXQ65462 SHM65462 SRI65462 TBE65462 TLA65462 TUW65462 UES65462 UOO65462 UYK65462 VIG65462 VSC65462 WBY65462 WLU65462 WVQ65462 K130912 JE130998 TA130998 ACW130998 AMS130998 AWO130998 BGK130998 BQG130998 CAC130998 CJY130998 CTU130998 DDQ130998 DNM130998 DXI130998 EHE130998 ERA130998 FAW130998 FKS130998 FUO130998 GEK130998 GOG130998 GYC130998 HHY130998 HRU130998 IBQ130998 ILM130998 IVI130998 JFE130998 JPA130998 JYW130998 KIS130998 KSO130998 LCK130998 LMG130998 LWC130998 MFY130998 MPU130998 MZQ130998 NJM130998 NTI130998 ODE130998 ONA130998 OWW130998 PGS130998 PQO130998 QAK130998 QKG130998 QUC130998 RDY130998 RNU130998 RXQ130998 SHM130998 SRI130998 TBE130998 TLA130998 TUW130998 UES130998 UOO130998 UYK130998 VIG130998 VSC130998 WBY130998 WLU130998 WVQ130998 K196448 JE196534 TA196534 ACW196534 AMS196534 AWO196534 BGK196534 BQG196534 CAC196534 CJY196534 CTU196534 DDQ196534 DNM196534 DXI196534 EHE196534 ERA196534 FAW196534 FKS196534 FUO196534 GEK196534 GOG196534 GYC196534 HHY196534 HRU196534 IBQ196534 ILM196534 IVI196534 JFE196534 JPA196534 JYW196534 KIS196534 KSO196534 LCK196534 LMG196534 LWC196534 MFY196534 MPU196534 MZQ196534 NJM196534 NTI196534 ODE196534 ONA196534 OWW196534 PGS196534 PQO196534 QAK196534 QKG196534 QUC196534 RDY196534 RNU196534 RXQ196534 SHM196534 SRI196534 TBE196534 TLA196534 TUW196534 UES196534 UOO196534 UYK196534 VIG196534 VSC196534 WBY196534 WLU196534 WVQ196534 K261984 JE262070 TA262070 ACW262070 AMS262070 AWO262070 BGK262070 BQG262070 CAC262070 CJY262070 CTU262070 DDQ262070 DNM262070 DXI262070 EHE262070 ERA262070 FAW262070 FKS262070 FUO262070 GEK262070 GOG262070 GYC262070 HHY262070 HRU262070 IBQ262070 ILM262070 IVI262070 JFE262070 JPA262070 JYW262070 KIS262070 KSO262070 LCK262070 LMG262070 LWC262070 MFY262070 MPU262070 MZQ262070 NJM262070 NTI262070 ODE262070 ONA262070 OWW262070 PGS262070 PQO262070 QAK262070 QKG262070 QUC262070 RDY262070 RNU262070 RXQ262070 SHM262070 SRI262070 TBE262070 TLA262070 TUW262070 UES262070 UOO262070 UYK262070 VIG262070 VSC262070 WBY262070 WLU262070 WVQ262070 K327520 JE327606 TA327606 ACW327606 AMS327606 AWO327606 BGK327606 BQG327606 CAC327606 CJY327606 CTU327606 DDQ327606 DNM327606 DXI327606 EHE327606 ERA327606 FAW327606 FKS327606 FUO327606 GEK327606 GOG327606 GYC327606 HHY327606 HRU327606 IBQ327606 ILM327606 IVI327606 JFE327606 JPA327606 JYW327606 KIS327606 KSO327606 LCK327606 LMG327606 LWC327606 MFY327606 MPU327606 MZQ327606 NJM327606 NTI327606 ODE327606 ONA327606 OWW327606 PGS327606 PQO327606 QAK327606 QKG327606 QUC327606 RDY327606 RNU327606 RXQ327606 SHM327606 SRI327606 TBE327606 TLA327606 TUW327606 UES327606 UOO327606 UYK327606 VIG327606 VSC327606 WBY327606 WLU327606 WVQ327606 K393056 JE393142 TA393142 ACW393142 AMS393142 AWO393142 BGK393142 BQG393142 CAC393142 CJY393142 CTU393142 DDQ393142 DNM393142 DXI393142 EHE393142 ERA393142 FAW393142 FKS393142 FUO393142 GEK393142 GOG393142 GYC393142 HHY393142 HRU393142 IBQ393142 ILM393142 IVI393142 JFE393142 JPA393142 JYW393142 KIS393142 KSO393142 LCK393142 LMG393142 LWC393142 MFY393142 MPU393142 MZQ393142 NJM393142 NTI393142 ODE393142 ONA393142 OWW393142 PGS393142 PQO393142 QAK393142 QKG393142 QUC393142 RDY393142 RNU393142 RXQ393142 SHM393142 SRI393142 TBE393142 TLA393142 TUW393142 UES393142 UOO393142 UYK393142 VIG393142 VSC393142 WBY393142 WLU393142 WVQ393142 K458592 JE458678 TA458678 ACW458678 AMS458678 AWO458678 BGK458678 BQG458678 CAC458678 CJY458678 CTU458678 DDQ458678 DNM458678 DXI458678 EHE458678 ERA458678 FAW458678 FKS458678 FUO458678 GEK458678 GOG458678 GYC458678 HHY458678 HRU458678 IBQ458678 ILM458678 IVI458678 JFE458678 JPA458678 JYW458678 KIS458678 KSO458678 LCK458678 LMG458678 LWC458678 MFY458678 MPU458678 MZQ458678 NJM458678 NTI458678 ODE458678 ONA458678 OWW458678 PGS458678 PQO458678 QAK458678 QKG458678 QUC458678 RDY458678 RNU458678 RXQ458678 SHM458678 SRI458678 TBE458678 TLA458678 TUW458678 UES458678 UOO458678 UYK458678 VIG458678 VSC458678 WBY458678 WLU458678 WVQ458678 K524128 JE524214 TA524214 ACW524214 AMS524214 AWO524214 BGK524214 BQG524214 CAC524214 CJY524214 CTU524214 DDQ524214 DNM524214 DXI524214 EHE524214 ERA524214 FAW524214 FKS524214 FUO524214 GEK524214 GOG524214 GYC524214 HHY524214 HRU524214 IBQ524214 ILM524214 IVI524214 JFE524214 JPA524214 JYW524214 KIS524214 KSO524214 LCK524214 LMG524214 LWC524214 MFY524214 MPU524214 MZQ524214 NJM524214 NTI524214 ODE524214 ONA524214 OWW524214 PGS524214 PQO524214 QAK524214 QKG524214 QUC524214 RDY524214 RNU524214 RXQ524214 SHM524214 SRI524214 TBE524214 TLA524214 TUW524214 UES524214 UOO524214 UYK524214 VIG524214 VSC524214 WBY524214 WLU524214 WVQ524214 K589664 JE589750 TA589750 ACW589750 AMS589750 AWO589750 BGK589750 BQG589750 CAC589750 CJY589750 CTU589750 DDQ589750 DNM589750 DXI589750 EHE589750 ERA589750 FAW589750 FKS589750 FUO589750 GEK589750 GOG589750 GYC589750 HHY589750 HRU589750 IBQ589750 ILM589750 IVI589750 JFE589750 JPA589750 JYW589750 KIS589750 KSO589750 LCK589750 LMG589750 LWC589750 MFY589750 MPU589750 MZQ589750 NJM589750 NTI589750 ODE589750 ONA589750 OWW589750 PGS589750 PQO589750 QAK589750 QKG589750 QUC589750 RDY589750 RNU589750 RXQ589750 SHM589750 SRI589750 TBE589750 TLA589750 TUW589750 UES589750 UOO589750 UYK589750 VIG589750 VSC589750 WBY589750 WLU589750 WVQ589750 K655200 JE655286 TA655286 ACW655286 AMS655286 AWO655286 BGK655286 BQG655286 CAC655286 CJY655286 CTU655286 DDQ655286 DNM655286 DXI655286 EHE655286 ERA655286 FAW655286 FKS655286 FUO655286 GEK655286 GOG655286 GYC655286 HHY655286 HRU655286 IBQ655286 ILM655286 IVI655286 JFE655286 JPA655286 JYW655286 KIS655286 KSO655286 LCK655286 LMG655286 LWC655286 MFY655286 MPU655286 MZQ655286 NJM655286 NTI655286 ODE655286 ONA655286 OWW655286 PGS655286 PQO655286 QAK655286 QKG655286 QUC655286 RDY655286 RNU655286 RXQ655286 SHM655286 SRI655286 TBE655286 TLA655286 TUW655286 UES655286 UOO655286 UYK655286 VIG655286 VSC655286 WBY655286 WLU655286 WVQ655286 K720736 JE720822 TA720822 ACW720822 AMS720822 AWO720822 BGK720822 BQG720822 CAC720822 CJY720822 CTU720822 DDQ720822 DNM720822 DXI720822 EHE720822 ERA720822 FAW720822 FKS720822 FUO720822 GEK720822 GOG720822 GYC720822 HHY720822 HRU720822 IBQ720822 ILM720822 IVI720822 JFE720822 JPA720822 JYW720822 KIS720822 KSO720822 LCK720822 LMG720822 LWC720822 MFY720822 MPU720822 MZQ720822 NJM720822 NTI720822 ODE720822 ONA720822 OWW720822 PGS720822 PQO720822 QAK720822 QKG720822 QUC720822 RDY720822 RNU720822 RXQ720822 SHM720822 SRI720822 TBE720822 TLA720822 TUW720822 UES720822 UOO720822 UYK720822 VIG720822 VSC720822 WBY720822 WLU720822 WVQ720822 K786272 JE786358 TA786358 ACW786358 AMS786358 AWO786358 BGK786358 BQG786358 CAC786358 CJY786358 CTU786358 DDQ786358 DNM786358 DXI786358 EHE786358 ERA786358 FAW786358 FKS786358 FUO786358 GEK786358 GOG786358 GYC786358 HHY786358 HRU786358 IBQ786358 ILM786358 IVI786358 JFE786358 JPA786358 JYW786358 KIS786358 KSO786358 LCK786358 LMG786358 LWC786358 MFY786358 MPU786358 MZQ786358 NJM786358 NTI786358 ODE786358 ONA786358 OWW786358 PGS786358 PQO786358 QAK786358 QKG786358 QUC786358 RDY786358 RNU786358 RXQ786358 SHM786358 SRI786358 TBE786358 TLA786358 TUW786358 UES786358 UOO786358 UYK786358 VIG786358 VSC786358 WBY786358 WLU786358 WVQ786358 K851808 JE851894 TA851894 ACW851894 AMS851894 AWO851894 BGK851894 BQG851894 CAC851894 CJY851894 CTU851894 DDQ851894 DNM851894 DXI851894 EHE851894 ERA851894 FAW851894 FKS851894 FUO851894 GEK851894 GOG851894 GYC851894 HHY851894 HRU851894 IBQ851894 ILM851894 IVI851894 JFE851894 JPA851894 JYW851894 KIS851894 KSO851894 LCK851894 LMG851894 LWC851894 MFY851894 MPU851894 MZQ851894 NJM851894 NTI851894 ODE851894 ONA851894 OWW851894 PGS851894 PQO851894 QAK851894 QKG851894 QUC851894 RDY851894 RNU851894 RXQ851894 SHM851894 SRI851894 TBE851894 TLA851894 TUW851894 UES851894 UOO851894 UYK851894 VIG851894 VSC851894 WBY851894 WLU851894 WVQ851894 K917344 JE917430 TA917430 ACW917430 AMS917430 AWO917430 BGK917430 BQG917430 CAC917430 CJY917430 CTU917430 DDQ917430 DNM917430 DXI917430 EHE917430 ERA917430 FAW917430 FKS917430 FUO917430 GEK917430 GOG917430 GYC917430 HHY917430 HRU917430 IBQ917430 ILM917430 IVI917430 JFE917430 JPA917430 JYW917430 KIS917430 KSO917430 LCK917430 LMG917430 LWC917430 MFY917430 MPU917430 MZQ917430 NJM917430 NTI917430 ODE917430 ONA917430 OWW917430 PGS917430 PQO917430 QAK917430 QKG917430 QUC917430 RDY917430 RNU917430 RXQ917430 SHM917430 SRI917430 TBE917430 TLA917430 TUW917430 UES917430 UOO917430 UYK917430 VIG917430 VSC917430 WBY917430 WLU917430 WVQ917430 K982880 JE982966 TA982966 ACW982966 AMS982966 AWO982966 BGK982966 BQG982966 CAC982966 CJY982966 CTU982966 DDQ982966 DNM982966 DXI982966 EHE982966 ERA982966 FAW982966 FKS982966 FUO982966 GEK982966 GOG982966 GYC982966 HHY982966 HRU982966 IBQ982966 ILM982966 IVI982966 JFE982966 JPA982966 JYW982966 KIS982966 KSO982966 LCK982966 LMG982966 LWC982966 MFY982966 MPU982966 MZQ982966 NJM982966 NTI982966 ODE982966 ONA982966 OWW982966 PGS982966 PQO982966 QAK982966 QKG982966 QUC982966 RDY982966 RNU982966 RXQ982966 SHM982966 SRI982966 TBE982966 TLA982966 TUW982966 UES982966 UOO982966 UYK982966 VIG982966 VSC982966 WBY982966 WLU982966 WVQ982966" xr:uid="{0BDC9894-9E4B-45FB-852D-5B7A87B6E326}">
      <formula1>$N$11:$N$22</formula1>
    </dataValidation>
    <dataValidation type="list" allowBlank="1" showInputMessage="1" showErrorMessage="1" sqref="WVQ982961 WLU982961 WBY982961 VSC982961 VIG982961 UYK982961 UOO982961 UES982961 TUW982961 TLA982961 TBE982961 SRI982961 SHM982961 RXQ982961 RNU982961 RDY982961 QUC982961 QKG982961 QAK982961 PQO982961 PGS982961 OWW982961 ONA982961 ODE982961 NTI982961 NJM982961 MZQ982961 MPU982961 MFY982961 LWC982961 LMG982961 LCK982961 KSO982961 KIS982961 JYW982961 JPA982961 JFE982961 IVI982961 ILM982961 IBQ982961 HRU982961 HHY982961 GYC982961 GOG982961 GEK982961 FUO982961 FKS982961 FAW982961 ERA982961 EHE982961 DXI982961 DNM982961 DDQ982961 CTU982961 CJY982961 CAC982961 BQG982961 BGK982961 AWO982961 AMS982961 ACW982961 TA982961 JE982961 K982875 WVQ917425 WLU917425 WBY917425 VSC917425 VIG917425 UYK917425 UOO917425 UES917425 TUW917425 TLA917425 TBE917425 SRI917425 SHM917425 RXQ917425 RNU917425 RDY917425 QUC917425 QKG917425 QAK917425 PQO917425 PGS917425 OWW917425 ONA917425 ODE917425 NTI917425 NJM917425 MZQ917425 MPU917425 MFY917425 LWC917425 LMG917425 LCK917425 KSO917425 KIS917425 JYW917425 JPA917425 JFE917425 IVI917425 ILM917425 IBQ917425 HRU917425 HHY917425 GYC917425 GOG917425 GEK917425 FUO917425 FKS917425 FAW917425 ERA917425 EHE917425 DXI917425 DNM917425 DDQ917425 CTU917425 CJY917425 CAC917425 BQG917425 BGK917425 AWO917425 AMS917425 ACW917425 TA917425 JE917425 K917339 WVQ851889 WLU851889 WBY851889 VSC851889 VIG851889 UYK851889 UOO851889 UES851889 TUW851889 TLA851889 TBE851889 SRI851889 SHM851889 RXQ851889 RNU851889 RDY851889 QUC851889 QKG851889 QAK851889 PQO851889 PGS851889 OWW851889 ONA851889 ODE851889 NTI851889 NJM851889 MZQ851889 MPU851889 MFY851889 LWC851889 LMG851889 LCK851889 KSO851889 KIS851889 JYW851889 JPA851889 JFE851889 IVI851889 ILM851889 IBQ851889 HRU851889 HHY851889 GYC851889 GOG851889 GEK851889 FUO851889 FKS851889 FAW851889 ERA851889 EHE851889 DXI851889 DNM851889 DDQ851889 CTU851889 CJY851889 CAC851889 BQG851889 BGK851889 AWO851889 AMS851889 ACW851889 TA851889 JE851889 K851803 WVQ786353 WLU786353 WBY786353 VSC786353 VIG786353 UYK786353 UOO786353 UES786353 TUW786353 TLA786353 TBE786353 SRI786353 SHM786353 RXQ786353 RNU786353 RDY786353 QUC786353 QKG786353 QAK786353 PQO786353 PGS786353 OWW786353 ONA786353 ODE786353 NTI786353 NJM786353 MZQ786353 MPU786353 MFY786353 LWC786353 LMG786353 LCK786353 KSO786353 KIS786353 JYW786353 JPA786353 JFE786353 IVI786353 ILM786353 IBQ786353 HRU786353 HHY786353 GYC786353 GOG786353 GEK786353 FUO786353 FKS786353 FAW786353 ERA786353 EHE786353 DXI786353 DNM786353 DDQ786353 CTU786353 CJY786353 CAC786353 BQG786353 BGK786353 AWO786353 AMS786353 ACW786353 TA786353 JE786353 K786267 WVQ720817 WLU720817 WBY720817 VSC720817 VIG720817 UYK720817 UOO720817 UES720817 TUW720817 TLA720817 TBE720817 SRI720817 SHM720817 RXQ720817 RNU720817 RDY720817 QUC720817 QKG720817 QAK720817 PQO720817 PGS720817 OWW720817 ONA720817 ODE720817 NTI720817 NJM720817 MZQ720817 MPU720817 MFY720817 LWC720817 LMG720817 LCK720817 KSO720817 KIS720817 JYW720817 JPA720817 JFE720817 IVI720817 ILM720817 IBQ720817 HRU720817 HHY720817 GYC720817 GOG720817 GEK720817 FUO720817 FKS720817 FAW720817 ERA720817 EHE720817 DXI720817 DNM720817 DDQ720817 CTU720817 CJY720817 CAC720817 BQG720817 BGK720817 AWO720817 AMS720817 ACW720817 TA720817 JE720817 K720731 WVQ655281 WLU655281 WBY655281 VSC655281 VIG655281 UYK655281 UOO655281 UES655281 TUW655281 TLA655281 TBE655281 SRI655281 SHM655281 RXQ655281 RNU655281 RDY655281 QUC655281 QKG655281 QAK655281 PQO655281 PGS655281 OWW655281 ONA655281 ODE655281 NTI655281 NJM655281 MZQ655281 MPU655281 MFY655281 LWC655281 LMG655281 LCK655281 KSO655281 KIS655281 JYW655281 JPA655281 JFE655281 IVI655281 ILM655281 IBQ655281 HRU655281 HHY655281 GYC655281 GOG655281 GEK655281 FUO655281 FKS655281 FAW655281 ERA655281 EHE655281 DXI655281 DNM655281 DDQ655281 CTU655281 CJY655281 CAC655281 BQG655281 BGK655281 AWO655281 AMS655281 ACW655281 TA655281 JE655281 K655195 WVQ589745 WLU589745 WBY589745 VSC589745 VIG589745 UYK589745 UOO589745 UES589745 TUW589745 TLA589745 TBE589745 SRI589745 SHM589745 RXQ589745 RNU589745 RDY589745 QUC589745 QKG589745 QAK589745 PQO589745 PGS589745 OWW589745 ONA589745 ODE589745 NTI589745 NJM589745 MZQ589745 MPU589745 MFY589745 LWC589745 LMG589745 LCK589745 KSO589745 KIS589745 JYW589745 JPA589745 JFE589745 IVI589745 ILM589745 IBQ589745 HRU589745 HHY589745 GYC589745 GOG589745 GEK589745 FUO589745 FKS589745 FAW589745 ERA589745 EHE589745 DXI589745 DNM589745 DDQ589745 CTU589745 CJY589745 CAC589745 BQG589745 BGK589745 AWO589745 AMS589745 ACW589745 TA589745 JE589745 K589659 WVQ524209 WLU524209 WBY524209 VSC524209 VIG524209 UYK524209 UOO524209 UES524209 TUW524209 TLA524209 TBE524209 SRI524209 SHM524209 RXQ524209 RNU524209 RDY524209 QUC524209 QKG524209 QAK524209 PQO524209 PGS524209 OWW524209 ONA524209 ODE524209 NTI524209 NJM524209 MZQ524209 MPU524209 MFY524209 LWC524209 LMG524209 LCK524209 KSO524209 KIS524209 JYW524209 JPA524209 JFE524209 IVI524209 ILM524209 IBQ524209 HRU524209 HHY524209 GYC524209 GOG524209 GEK524209 FUO524209 FKS524209 FAW524209 ERA524209 EHE524209 DXI524209 DNM524209 DDQ524209 CTU524209 CJY524209 CAC524209 BQG524209 BGK524209 AWO524209 AMS524209 ACW524209 TA524209 JE524209 K524123 WVQ458673 WLU458673 WBY458673 VSC458673 VIG458673 UYK458673 UOO458673 UES458673 TUW458673 TLA458673 TBE458673 SRI458673 SHM458673 RXQ458673 RNU458673 RDY458673 QUC458673 QKG458673 QAK458673 PQO458673 PGS458673 OWW458673 ONA458673 ODE458673 NTI458673 NJM458673 MZQ458673 MPU458673 MFY458673 LWC458673 LMG458673 LCK458673 KSO458673 KIS458673 JYW458673 JPA458673 JFE458673 IVI458673 ILM458673 IBQ458673 HRU458673 HHY458673 GYC458673 GOG458673 GEK458673 FUO458673 FKS458673 FAW458673 ERA458673 EHE458673 DXI458673 DNM458673 DDQ458673 CTU458673 CJY458673 CAC458673 BQG458673 BGK458673 AWO458673 AMS458673 ACW458673 TA458673 JE458673 K458587 WVQ393137 WLU393137 WBY393137 VSC393137 VIG393137 UYK393137 UOO393137 UES393137 TUW393137 TLA393137 TBE393137 SRI393137 SHM393137 RXQ393137 RNU393137 RDY393137 QUC393137 QKG393137 QAK393137 PQO393137 PGS393137 OWW393137 ONA393137 ODE393137 NTI393137 NJM393137 MZQ393137 MPU393137 MFY393137 LWC393137 LMG393137 LCK393137 KSO393137 KIS393137 JYW393137 JPA393137 JFE393137 IVI393137 ILM393137 IBQ393137 HRU393137 HHY393137 GYC393137 GOG393137 GEK393137 FUO393137 FKS393137 FAW393137 ERA393137 EHE393137 DXI393137 DNM393137 DDQ393137 CTU393137 CJY393137 CAC393137 BQG393137 BGK393137 AWO393137 AMS393137 ACW393137 TA393137 JE393137 K393051 WVQ327601 WLU327601 WBY327601 VSC327601 VIG327601 UYK327601 UOO327601 UES327601 TUW327601 TLA327601 TBE327601 SRI327601 SHM327601 RXQ327601 RNU327601 RDY327601 QUC327601 QKG327601 QAK327601 PQO327601 PGS327601 OWW327601 ONA327601 ODE327601 NTI327601 NJM327601 MZQ327601 MPU327601 MFY327601 LWC327601 LMG327601 LCK327601 KSO327601 KIS327601 JYW327601 JPA327601 JFE327601 IVI327601 ILM327601 IBQ327601 HRU327601 HHY327601 GYC327601 GOG327601 GEK327601 FUO327601 FKS327601 FAW327601 ERA327601 EHE327601 DXI327601 DNM327601 DDQ327601 CTU327601 CJY327601 CAC327601 BQG327601 BGK327601 AWO327601 AMS327601 ACW327601 TA327601 JE327601 K327515 WVQ262065 WLU262065 WBY262065 VSC262065 VIG262065 UYK262065 UOO262065 UES262065 TUW262065 TLA262065 TBE262065 SRI262065 SHM262065 RXQ262065 RNU262065 RDY262065 QUC262065 QKG262065 QAK262065 PQO262065 PGS262065 OWW262065 ONA262065 ODE262065 NTI262065 NJM262065 MZQ262065 MPU262065 MFY262065 LWC262065 LMG262065 LCK262065 KSO262065 KIS262065 JYW262065 JPA262065 JFE262065 IVI262065 ILM262065 IBQ262065 HRU262065 HHY262065 GYC262065 GOG262065 GEK262065 FUO262065 FKS262065 FAW262065 ERA262065 EHE262065 DXI262065 DNM262065 DDQ262065 CTU262065 CJY262065 CAC262065 BQG262065 BGK262065 AWO262065 AMS262065 ACW262065 TA262065 JE262065 K261979 WVQ196529 WLU196529 WBY196529 VSC196529 VIG196529 UYK196529 UOO196529 UES196529 TUW196529 TLA196529 TBE196529 SRI196529 SHM196529 RXQ196529 RNU196529 RDY196529 QUC196529 QKG196529 QAK196529 PQO196529 PGS196529 OWW196529 ONA196529 ODE196529 NTI196529 NJM196529 MZQ196529 MPU196529 MFY196529 LWC196529 LMG196529 LCK196529 KSO196529 KIS196529 JYW196529 JPA196529 JFE196529 IVI196529 ILM196529 IBQ196529 HRU196529 HHY196529 GYC196529 GOG196529 GEK196529 FUO196529 FKS196529 FAW196529 ERA196529 EHE196529 DXI196529 DNM196529 DDQ196529 CTU196529 CJY196529 CAC196529 BQG196529 BGK196529 AWO196529 AMS196529 ACW196529 TA196529 JE196529 K196443 WVQ130993 WLU130993 WBY130993 VSC130993 VIG130993 UYK130993 UOO130993 UES130993 TUW130993 TLA130993 TBE130993 SRI130993 SHM130993 RXQ130993 RNU130993 RDY130993 QUC130993 QKG130993 QAK130993 PQO130993 PGS130993 OWW130993 ONA130993 ODE130993 NTI130993 NJM130993 MZQ130993 MPU130993 MFY130993 LWC130993 LMG130993 LCK130993 KSO130993 KIS130993 JYW130993 JPA130993 JFE130993 IVI130993 ILM130993 IBQ130993 HRU130993 HHY130993 GYC130993 GOG130993 GEK130993 FUO130993 FKS130993 FAW130993 ERA130993 EHE130993 DXI130993 DNM130993 DDQ130993 CTU130993 CJY130993 CAC130993 BQG130993 BGK130993 AWO130993 AMS130993 ACW130993 TA130993 JE130993 K130907 WVQ65457 WLU65457 WBY65457 VSC65457 VIG65457 UYK65457 UOO65457 UES65457 TUW65457 TLA65457 TBE65457 SRI65457 SHM65457 RXQ65457 RNU65457 RDY65457 QUC65457 QKG65457 QAK65457 PQO65457 PGS65457 OWW65457 ONA65457 ODE65457 NTI65457 NJM65457 MZQ65457 MPU65457 MFY65457 LWC65457 LMG65457 LCK65457 KSO65457 KIS65457 JYW65457 JPA65457 JFE65457 IVI65457 ILM65457 IBQ65457 HRU65457 HHY65457 GYC65457 GOG65457 GEK65457 FUO65457 FKS65457 FAW65457 ERA65457 EHE65457 DXI65457 DNM65457 DDQ65457 CTU65457 CJY65457 CAC65457 BQG65457 BGK65457 AWO65457 AMS65457 ACW65457 TA65457 JE65457 K65371" xr:uid="{81C1CCDF-2B67-4CFF-9344-8BE94C3B4198}">
      <formula1>$N$9:$N$9</formula1>
    </dataValidation>
    <dataValidation type="list" allowBlank="1" showInputMessage="1" showErrorMessage="1" sqref="K19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380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0916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452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1988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524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060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596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132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668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04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740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276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12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348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884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055F6E31-6D8E-4AD5-AFF1-1CB582AB22C6}">
      <formula1>$Q$10:$Q$34</formula1>
    </dataValidation>
    <dataValidation type="list" allowBlank="1" showInputMessage="1" showErrorMessage="1" sqref="K18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379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0915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451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1987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523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059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595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131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667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03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739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275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11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347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883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E8BD0BC0-7D5D-4177-A39D-EEC9ADB2EC94}">
      <formula1>$P$10:$P$34</formula1>
    </dataValidation>
    <dataValidation type="list" allowBlank="1" showInputMessage="1" showErrorMessage="1" sqref="K22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383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0919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455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1991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527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063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599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135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671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07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743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279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815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351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887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B02D4B9E-2726-47AC-AF37-EE8DBB845BDF}">
      <formula1>$R$10:$R$34</formula1>
    </dataValidation>
  </dataValidations>
  <hyperlinks>
    <hyperlink ref="P8:S8" r:id="rId1" display="Posted Price" xr:uid="{7A6460C1-108A-406A-B8D8-6CF9B6F127E1}"/>
  </hyperlinks>
  <printOptions horizontalCentered="1"/>
  <pageMargins left="0.25" right="0.25" top="0.75" bottom="0.75" header="0.3" footer="0.3"/>
  <pageSetup scale="54" orientation="landscape" horizontalDpi="4294967295" r:id="rId2"/>
  <rowBreaks count="4" manualBreakCount="4">
    <brk id="30" min="1" max="7" man="1"/>
    <brk id="55" min="1" max="7" man="1"/>
    <brk id="79" min="1" max="7" man="1"/>
    <brk id="91"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May 2024</vt:lpstr>
      <vt:lpstr>April 2024</vt:lpstr>
      <vt:lpstr>March 2024</vt:lpstr>
      <vt:lpstr>February 2024</vt:lpstr>
      <vt:lpstr>January 2024</vt:lpstr>
      <vt:lpstr>December 2023</vt:lpstr>
      <vt:lpstr>November 2023</vt:lpstr>
      <vt:lpstr>October 2023</vt:lpstr>
      <vt:lpstr>September 2023</vt:lpstr>
      <vt:lpstr>August 2023</vt:lpstr>
      <vt:lpstr>July 2023</vt:lpstr>
      <vt:lpstr>June 2023</vt:lpstr>
      <vt:lpstr>May 2023</vt:lpstr>
      <vt:lpstr>April 2023</vt:lpstr>
      <vt:lpstr>'April 2023'!Print_Area</vt:lpstr>
      <vt:lpstr>'April 2024'!Print_Area</vt:lpstr>
      <vt:lpstr>'August 2023'!Print_Area</vt:lpstr>
      <vt:lpstr>'December 2023'!Print_Area</vt:lpstr>
      <vt:lpstr>'February 2024'!Print_Area</vt:lpstr>
      <vt:lpstr>'January 2024'!Print_Area</vt:lpstr>
      <vt:lpstr>'July 2023'!Print_Area</vt:lpstr>
      <vt:lpstr>'June 2023'!Print_Area</vt:lpstr>
      <vt:lpstr>'March 2024'!Print_Area</vt:lpstr>
      <vt:lpstr>'May 2023'!Print_Area</vt:lpstr>
      <vt:lpstr>'May 2024'!Print_Area</vt:lpstr>
      <vt:lpstr>'November 2023'!Print_Area</vt:lpstr>
      <vt:lpstr>'October 2023'!Print_Area</vt:lpstr>
      <vt:lpstr>'September 2023'!Print_Area</vt:lpstr>
      <vt:lpstr>'April 2023'!Print_Titles</vt:lpstr>
      <vt:lpstr>'April 2024'!Print_Titles</vt:lpstr>
      <vt:lpstr>'August 2023'!Print_Titles</vt:lpstr>
      <vt:lpstr>'December 2023'!Print_Titles</vt:lpstr>
      <vt:lpstr>'February 2024'!Print_Titles</vt:lpstr>
      <vt:lpstr>'January 2024'!Print_Titles</vt:lpstr>
      <vt:lpstr>'July 2023'!Print_Titles</vt:lpstr>
      <vt:lpstr>'June 2023'!Print_Titles</vt:lpstr>
      <vt:lpstr>'March 2024'!Print_Titles</vt:lpstr>
      <vt:lpstr>'May 2023'!Print_Titles</vt:lpstr>
      <vt:lpstr>'May 2024'!Print_Titles</vt:lpstr>
      <vt:lpstr>'November 2023'!Print_Titles</vt:lpstr>
      <vt:lpstr>'October 2023'!Print_Titles</vt:lpstr>
      <vt:lpstr>'September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Dettmer, Christine (OGS)</dc:creator>
  <cp:lastModifiedBy>Dettmer, Christine (OGS)</cp:lastModifiedBy>
  <cp:lastPrinted>2024-02-27T14:22:01Z</cp:lastPrinted>
  <dcterms:created xsi:type="dcterms:W3CDTF">2023-03-23T15:58:01Z</dcterms:created>
  <dcterms:modified xsi:type="dcterms:W3CDTF">2024-04-25T17:21:24Z</dcterms:modified>
</cp:coreProperties>
</file>